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mablazy\Desktop\Etude_COVID_ASTRO\TRAITEMENTS\"/>
    </mc:Choice>
  </mc:AlternateContent>
  <bookViews>
    <workbookView xWindow="0" yWindow="0" windowWidth="16380" windowHeight="8190" tabRatio="578" activeTab="2"/>
  </bookViews>
  <sheets>
    <sheet name="data_NA's" sheetId="4" r:id="rId1"/>
    <sheet name="data_NA's_TRI_SELEC" sheetId="5" r:id="rId2"/>
    <sheet name="Desc" sheetId="6" r:id="rId3"/>
    <sheet name="meta_donnees" sheetId="2" r:id="rId4"/>
    <sheet name="variables_diagnostic" sheetId="3" r:id="rId5"/>
  </sheets>
  <definedNames>
    <definedName name="_xlnm._FilterDatabase" localSheetId="1" hidden="1">'data_NA''s_TRI_SELEC'!$A$1:$CW$217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Y219" i="5" l="1"/>
  <c r="AZ219" i="5"/>
  <c r="BA219" i="5"/>
  <c r="BB219" i="5"/>
  <c r="BC219" i="5"/>
  <c r="BD219" i="5"/>
  <c r="BE219" i="5"/>
  <c r="BF219" i="5"/>
  <c r="BG219" i="5"/>
  <c r="BH219" i="5"/>
  <c r="BI219" i="5"/>
  <c r="AY220" i="5"/>
  <c r="AZ220" i="5"/>
  <c r="BA220" i="5"/>
  <c r="BB220" i="5"/>
  <c r="BC220" i="5"/>
  <c r="BD220" i="5"/>
  <c r="BE220" i="5"/>
  <c r="BF220" i="5"/>
  <c r="BG220" i="5"/>
  <c r="BH220" i="5"/>
  <c r="BI220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D219" i="5"/>
  <c r="E219" i="5"/>
  <c r="G219" i="5"/>
  <c r="I219" i="5"/>
  <c r="J219" i="5"/>
  <c r="K219" i="5"/>
  <c r="L219" i="5"/>
  <c r="M219" i="5"/>
  <c r="N219" i="5"/>
  <c r="O219" i="5"/>
  <c r="P219" i="5"/>
  <c r="Q219" i="5"/>
  <c r="R219" i="5"/>
  <c r="S219" i="5"/>
  <c r="D220" i="5"/>
  <c r="E220" i="5"/>
  <c r="G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T219" i="5"/>
  <c r="U217" i="5"/>
  <c r="U216" i="5"/>
  <c r="U215" i="5"/>
  <c r="U214" i="5"/>
  <c r="U213" i="5"/>
  <c r="U212" i="5"/>
  <c r="U211" i="5"/>
  <c r="U210" i="5"/>
  <c r="U209" i="5"/>
  <c r="U208" i="5"/>
  <c r="U207" i="5"/>
  <c r="U206" i="5"/>
  <c r="U205" i="5"/>
  <c r="U204" i="5"/>
  <c r="U203" i="5"/>
  <c r="U202" i="5"/>
  <c r="U201" i="5"/>
  <c r="U200" i="5"/>
  <c r="U199" i="5"/>
  <c r="U198" i="5"/>
  <c r="U197" i="5"/>
  <c r="U196" i="5"/>
  <c r="U195" i="5"/>
  <c r="U194" i="5"/>
  <c r="U193" i="5"/>
  <c r="U192" i="5"/>
  <c r="U191" i="5"/>
  <c r="U190" i="5"/>
  <c r="U189" i="5"/>
  <c r="U188" i="5"/>
  <c r="U187" i="5"/>
  <c r="U186" i="5"/>
  <c r="U185" i="5"/>
  <c r="U184" i="5"/>
  <c r="U183" i="5"/>
  <c r="U182" i="5"/>
  <c r="U181" i="5"/>
  <c r="U180" i="5"/>
  <c r="U179" i="5"/>
  <c r="U178" i="5"/>
  <c r="U177" i="5"/>
  <c r="U176" i="5"/>
  <c r="U175" i="5"/>
  <c r="U174" i="5"/>
  <c r="U173" i="5"/>
  <c r="U172" i="5"/>
  <c r="U171" i="5"/>
  <c r="U170" i="5"/>
  <c r="U169" i="5"/>
  <c r="U168" i="5"/>
  <c r="U167" i="5"/>
  <c r="U166" i="5"/>
  <c r="U165" i="5"/>
  <c r="U164" i="5"/>
  <c r="U163" i="5"/>
  <c r="U162" i="5"/>
  <c r="U161" i="5"/>
  <c r="U160" i="5"/>
  <c r="U159" i="5"/>
  <c r="U158" i="5"/>
  <c r="U157" i="5"/>
  <c r="U156" i="5"/>
  <c r="U155" i="5"/>
  <c r="U154" i="5"/>
  <c r="U153" i="5"/>
  <c r="U152" i="5"/>
  <c r="U151" i="5"/>
  <c r="U150" i="5"/>
  <c r="U149" i="5"/>
  <c r="U148" i="5"/>
  <c r="U147" i="5"/>
  <c r="U146" i="5"/>
  <c r="U145" i="5"/>
  <c r="U144" i="5"/>
  <c r="U143" i="5"/>
  <c r="U142" i="5"/>
  <c r="U141" i="5"/>
  <c r="U140" i="5"/>
  <c r="U139" i="5"/>
  <c r="U138" i="5"/>
  <c r="U137" i="5"/>
  <c r="U136" i="5"/>
  <c r="U135" i="5"/>
  <c r="U134" i="5"/>
  <c r="U133" i="5"/>
  <c r="U132" i="5"/>
  <c r="U131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220" i="5" s="1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219" i="5" s="1"/>
  <c r="CW220" i="5"/>
  <c r="CV220" i="5"/>
  <c r="CU220" i="5"/>
  <c r="CT220" i="5"/>
  <c r="CS220" i="5"/>
  <c r="CR220" i="5"/>
  <c r="CQ220" i="5"/>
  <c r="CP220" i="5"/>
  <c r="C220" i="5"/>
  <c r="CO220" i="5"/>
  <c r="CN220" i="5"/>
  <c r="CM220" i="5"/>
  <c r="CL220" i="5"/>
  <c r="CK220" i="5"/>
  <c r="CJ220" i="5"/>
  <c r="CI220" i="5"/>
  <c r="CH220" i="5"/>
  <c r="CG220" i="5"/>
  <c r="CF220" i="5"/>
  <c r="CE220" i="5"/>
  <c r="CD220" i="5"/>
  <c r="CC220" i="5"/>
  <c r="CB220" i="5"/>
  <c r="CA220" i="5"/>
  <c r="BZ220" i="5"/>
  <c r="BY220" i="5"/>
  <c r="BX220" i="5"/>
  <c r="BW220" i="5"/>
  <c r="BV220" i="5"/>
  <c r="BU220" i="5"/>
  <c r="BT220" i="5"/>
  <c r="BS220" i="5"/>
  <c r="BR220" i="5"/>
  <c r="BQ220" i="5"/>
  <c r="BP220" i="5"/>
  <c r="BO220" i="5"/>
  <c r="BN220" i="5"/>
  <c r="BM220" i="5"/>
  <c r="BL220" i="5"/>
  <c r="BK220" i="5"/>
  <c r="BJ220" i="5"/>
  <c r="CW219" i="5"/>
  <c r="CV219" i="5"/>
  <c r="CU219" i="5"/>
  <c r="CT219" i="5"/>
  <c r="CS219" i="5"/>
  <c r="CR219" i="5"/>
  <c r="CQ219" i="5"/>
  <c r="CP219" i="5"/>
  <c r="C219" i="5"/>
  <c r="CO219" i="5"/>
  <c r="CN219" i="5"/>
  <c r="CM219" i="5"/>
  <c r="CL219" i="5"/>
  <c r="CK219" i="5"/>
  <c r="CJ219" i="5"/>
  <c r="CI219" i="5"/>
  <c r="CH219" i="5"/>
  <c r="CG219" i="5"/>
  <c r="CF219" i="5"/>
  <c r="CE219" i="5"/>
  <c r="CD219" i="5"/>
  <c r="CC219" i="5"/>
  <c r="CB219" i="5"/>
  <c r="CA219" i="5"/>
  <c r="BZ219" i="5"/>
  <c r="BY219" i="5"/>
  <c r="BX219" i="5"/>
  <c r="BW219" i="5"/>
  <c r="BV219" i="5"/>
  <c r="BU219" i="5"/>
  <c r="BT219" i="5"/>
  <c r="BS219" i="5"/>
  <c r="BR219" i="5"/>
  <c r="BQ219" i="5"/>
  <c r="BP219" i="5"/>
  <c r="BO219" i="5"/>
  <c r="BN219" i="5"/>
  <c r="BM219" i="5"/>
  <c r="BL219" i="5"/>
  <c r="BK219" i="5"/>
  <c r="BJ219" i="5"/>
  <c r="CY217" i="5"/>
  <c r="H217" i="5"/>
  <c r="CY216" i="5"/>
  <c r="H216" i="5"/>
  <c r="H215" i="5"/>
  <c r="CY214" i="5"/>
  <c r="H214" i="5"/>
  <c r="CZ213" i="5"/>
  <c r="CY213" i="5"/>
  <c r="H213" i="5"/>
  <c r="CY212" i="5"/>
  <c r="H212" i="5"/>
  <c r="H211" i="5"/>
  <c r="CY210" i="5"/>
  <c r="H210" i="5"/>
  <c r="CY209" i="5"/>
  <c r="H209" i="5"/>
  <c r="CY208" i="5"/>
  <c r="H208" i="5"/>
  <c r="H207" i="5"/>
  <c r="CY206" i="5"/>
  <c r="H206" i="5"/>
  <c r="CY205" i="5"/>
  <c r="H205" i="5"/>
  <c r="H204" i="5"/>
  <c r="H203" i="5"/>
  <c r="CY202" i="5"/>
  <c r="H202" i="5"/>
  <c r="CY201" i="5"/>
  <c r="H201" i="5"/>
  <c r="CY200" i="5"/>
  <c r="H200" i="5"/>
  <c r="H199" i="5"/>
  <c r="CY198" i="5"/>
  <c r="H198" i="5"/>
  <c r="CY197" i="5"/>
  <c r="H197" i="5"/>
  <c r="CY196" i="5"/>
  <c r="H196" i="5"/>
  <c r="H195" i="5"/>
  <c r="CY194" i="5"/>
  <c r="H194" i="5"/>
  <c r="CY193" i="5"/>
  <c r="H193" i="5"/>
  <c r="CY192" i="5"/>
  <c r="H192" i="5"/>
  <c r="H191" i="5"/>
  <c r="CY190" i="5"/>
  <c r="H190" i="5"/>
  <c r="CY189" i="5"/>
  <c r="H189" i="5"/>
  <c r="CY188" i="5"/>
  <c r="H188" i="5"/>
  <c r="H187" i="5"/>
  <c r="CZ186" i="5"/>
  <c r="CY186" i="5"/>
  <c r="H186" i="5"/>
  <c r="CY185" i="5"/>
  <c r="H185" i="5"/>
  <c r="CY184" i="5"/>
  <c r="H184" i="5"/>
  <c r="CY183" i="5"/>
  <c r="H183" i="5"/>
  <c r="CY182" i="5"/>
  <c r="H182" i="5"/>
  <c r="CY181" i="5"/>
  <c r="H181" i="5"/>
  <c r="CY180" i="5"/>
  <c r="H180" i="5"/>
  <c r="CY179" i="5"/>
  <c r="H179" i="5"/>
  <c r="CY178" i="5"/>
  <c r="H178" i="5"/>
  <c r="CY177" i="5"/>
  <c r="H177" i="5"/>
  <c r="CY176" i="5"/>
  <c r="H176" i="5"/>
  <c r="H175" i="5"/>
  <c r="CY174" i="5"/>
  <c r="H174" i="5"/>
  <c r="CY173" i="5"/>
  <c r="H173" i="5"/>
  <c r="CY172" i="5"/>
  <c r="H172" i="5"/>
  <c r="CY171" i="5"/>
  <c r="H171" i="5"/>
  <c r="CY170" i="5"/>
  <c r="H170" i="5"/>
  <c r="CY169" i="5"/>
  <c r="H169" i="5"/>
  <c r="CY168" i="5"/>
  <c r="H168" i="5"/>
  <c r="CY167" i="5"/>
  <c r="H167" i="5"/>
  <c r="CY166" i="5"/>
  <c r="H166" i="5"/>
  <c r="CY165" i="5"/>
  <c r="H165" i="5"/>
  <c r="CY164" i="5"/>
  <c r="H164" i="5"/>
  <c r="CY163" i="5"/>
  <c r="H163" i="5"/>
  <c r="CY162" i="5"/>
  <c r="H162" i="5"/>
  <c r="CY161" i="5"/>
  <c r="H161" i="5"/>
  <c r="CY160" i="5"/>
  <c r="H160" i="5"/>
  <c r="H159" i="5"/>
  <c r="CY158" i="5"/>
  <c r="H158" i="5"/>
  <c r="CY157" i="5"/>
  <c r="H157" i="5"/>
  <c r="CY156" i="5"/>
  <c r="H156" i="5"/>
  <c r="CY155" i="5"/>
  <c r="H155" i="5"/>
  <c r="CY154" i="5"/>
  <c r="H154" i="5"/>
  <c r="CY153" i="5"/>
  <c r="H153" i="5"/>
  <c r="CY152" i="5"/>
  <c r="H152" i="5"/>
  <c r="CY151" i="5"/>
  <c r="H151" i="5"/>
  <c r="CY150" i="5"/>
  <c r="H150" i="5"/>
  <c r="CY149" i="5"/>
  <c r="H149" i="5"/>
  <c r="CY148" i="5"/>
  <c r="H148" i="5"/>
  <c r="CY147" i="5"/>
  <c r="H147" i="5"/>
  <c r="CY146" i="5"/>
  <c r="H146" i="5"/>
  <c r="CY145" i="5"/>
  <c r="H145" i="5"/>
  <c r="CY144" i="5"/>
  <c r="H144" i="5"/>
  <c r="CY143" i="5"/>
  <c r="H143" i="5"/>
  <c r="CY142" i="5"/>
  <c r="H142" i="5"/>
  <c r="CY141" i="5"/>
  <c r="H141" i="5"/>
  <c r="CY140" i="5"/>
  <c r="H140" i="5"/>
  <c r="CY139" i="5"/>
  <c r="H139" i="5"/>
  <c r="CY138" i="5"/>
  <c r="H138" i="5"/>
  <c r="CY137" i="5"/>
  <c r="H137" i="5"/>
  <c r="CY136" i="5"/>
  <c r="H136" i="5"/>
  <c r="CY135" i="5"/>
  <c r="H135" i="5"/>
  <c r="CY134" i="5"/>
  <c r="H134" i="5"/>
  <c r="CY133" i="5"/>
  <c r="H133" i="5"/>
  <c r="CY132" i="5"/>
  <c r="H132" i="5"/>
  <c r="CY131" i="5"/>
  <c r="H131" i="5"/>
  <c r="CY130" i="5"/>
  <c r="H130" i="5"/>
  <c r="CY129" i="5"/>
  <c r="H129" i="5"/>
  <c r="CY128" i="5"/>
  <c r="H128" i="5"/>
  <c r="CY127" i="5"/>
  <c r="H127" i="5"/>
  <c r="CY126" i="5"/>
  <c r="H126" i="5"/>
  <c r="CY125" i="5"/>
  <c r="H125" i="5"/>
  <c r="CY124" i="5"/>
  <c r="H124" i="5"/>
  <c r="CY123" i="5"/>
  <c r="H123" i="5"/>
  <c r="CY122" i="5"/>
  <c r="H122" i="5"/>
  <c r="CY121" i="5"/>
  <c r="H121" i="5"/>
  <c r="CY120" i="5"/>
  <c r="H120" i="5"/>
  <c r="CY119" i="5"/>
  <c r="H119" i="5"/>
  <c r="CY118" i="5"/>
  <c r="H118" i="5"/>
  <c r="CY117" i="5"/>
  <c r="H117" i="5"/>
  <c r="CY116" i="5"/>
  <c r="H116" i="5"/>
  <c r="CY115" i="5"/>
  <c r="H115" i="5"/>
  <c r="CY114" i="5"/>
  <c r="H114" i="5"/>
  <c r="CY113" i="5"/>
  <c r="H113" i="5"/>
  <c r="CY112" i="5"/>
  <c r="H112" i="5"/>
  <c r="CY111" i="5"/>
  <c r="H111" i="5"/>
  <c r="CY110" i="5"/>
  <c r="H110" i="5"/>
  <c r="CY109" i="5"/>
  <c r="H109" i="5"/>
  <c r="CY108" i="5"/>
  <c r="H108" i="5"/>
  <c r="CY107" i="5"/>
  <c r="H107" i="5"/>
  <c r="H106" i="5"/>
  <c r="CY105" i="5"/>
  <c r="H105" i="5"/>
  <c r="CY104" i="5"/>
  <c r="H104" i="5"/>
  <c r="CY103" i="5"/>
  <c r="H103" i="5"/>
  <c r="CY102" i="5"/>
  <c r="H102" i="5"/>
  <c r="CY101" i="5"/>
  <c r="H101" i="5"/>
  <c r="CY100" i="5"/>
  <c r="H100" i="5"/>
  <c r="CY99" i="5"/>
  <c r="H99" i="5"/>
  <c r="CY98" i="5"/>
  <c r="H98" i="5"/>
  <c r="CY97" i="5"/>
  <c r="H97" i="5"/>
  <c r="CY96" i="5"/>
  <c r="H96" i="5"/>
  <c r="CY95" i="5"/>
  <c r="H95" i="5"/>
  <c r="CY94" i="5"/>
  <c r="H94" i="5"/>
  <c r="CY93" i="5"/>
  <c r="H93" i="5"/>
  <c r="CY92" i="5"/>
  <c r="H92" i="5"/>
  <c r="CY91" i="5"/>
  <c r="H91" i="5"/>
  <c r="CY90" i="5"/>
  <c r="H90" i="5"/>
  <c r="CY89" i="5"/>
  <c r="H89" i="5"/>
  <c r="CZ88" i="5"/>
  <c r="CY88" i="5"/>
  <c r="H88" i="5"/>
  <c r="CY87" i="5"/>
  <c r="H87" i="5"/>
  <c r="CY86" i="5"/>
  <c r="H86" i="5"/>
  <c r="CY85" i="5"/>
  <c r="H85" i="5"/>
  <c r="CY84" i="5"/>
  <c r="H84" i="5"/>
  <c r="CY83" i="5"/>
  <c r="H83" i="5"/>
  <c r="CY82" i="5"/>
  <c r="H82" i="5"/>
  <c r="CY81" i="5"/>
  <c r="H81" i="5"/>
  <c r="CY80" i="5"/>
  <c r="H80" i="5"/>
  <c r="CY79" i="5"/>
  <c r="H79" i="5"/>
  <c r="CY78" i="5"/>
  <c r="H78" i="5"/>
  <c r="CY77" i="5"/>
  <c r="H77" i="5"/>
  <c r="CY76" i="5"/>
  <c r="H76" i="5"/>
  <c r="CY75" i="5"/>
  <c r="H75" i="5"/>
  <c r="CY74" i="5"/>
  <c r="H74" i="5"/>
  <c r="CY73" i="5"/>
  <c r="H73" i="5"/>
  <c r="CY72" i="5"/>
  <c r="H72" i="5"/>
  <c r="CY71" i="5"/>
  <c r="H71" i="5"/>
  <c r="CY70" i="5"/>
  <c r="H70" i="5"/>
  <c r="CY69" i="5"/>
  <c r="H69" i="5"/>
  <c r="CY68" i="5"/>
  <c r="H68" i="5"/>
  <c r="CY67" i="5"/>
  <c r="H67" i="5"/>
  <c r="CY66" i="5"/>
  <c r="H66" i="5"/>
  <c r="CY65" i="5"/>
  <c r="H65" i="5"/>
  <c r="CY64" i="5"/>
  <c r="H64" i="5"/>
  <c r="CY63" i="5"/>
  <c r="H63" i="5"/>
  <c r="CY62" i="5"/>
  <c r="H62" i="5"/>
  <c r="CY61" i="5"/>
  <c r="H61" i="5"/>
  <c r="CY60" i="5"/>
  <c r="H60" i="5"/>
  <c r="CY59" i="5"/>
  <c r="H59" i="5"/>
  <c r="CY58" i="5"/>
  <c r="H58" i="5"/>
  <c r="CY57" i="5"/>
  <c r="H57" i="5"/>
  <c r="CY56" i="5"/>
  <c r="H56" i="5"/>
  <c r="CY55" i="5"/>
  <c r="H55" i="5"/>
  <c r="CY54" i="5"/>
  <c r="H54" i="5"/>
  <c r="CY53" i="5"/>
  <c r="H53" i="5"/>
  <c r="CY52" i="5"/>
  <c r="H52" i="5"/>
  <c r="CY51" i="5"/>
  <c r="H51" i="5"/>
  <c r="CY50" i="5"/>
  <c r="H50" i="5"/>
  <c r="CY49" i="5"/>
  <c r="H49" i="5"/>
  <c r="CY48" i="5"/>
  <c r="H48" i="5"/>
  <c r="CY47" i="5"/>
  <c r="H47" i="5"/>
  <c r="CY46" i="5"/>
  <c r="H46" i="5"/>
  <c r="CY45" i="5"/>
  <c r="H45" i="5"/>
  <c r="CY44" i="5"/>
  <c r="H44" i="5"/>
  <c r="CY43" i="5"/>
  <c r="H43" i="5"/>
  <c r="CY42" i="5"/>
  <c r="H42" i="5"/>
  <c r="CY41" i="5"/>
  <c r="H41" i="5"/>
  <c r="CY40" i="5"/>
  <c r="H40" i="5"/>
  <c r="CY39" i="5"/>
  <c r="H39" i="5"/>
  <c r="CY38" i="5"/>
  <c r="H38" i="5"/>
  <c r="CY37" i="5"/>
  <c r="H37" i="5"/>
  <c r="CY36" i="5"/>
  <c r="H36" i="5"/>
  <c r="CY35" i="5"/>
  <c r="H35" i="5"/>
  <c r="CY34" i="5"/>
  <c r="H34" i="5"/>
  <c r="CY33" i="5"/>
  <c r="H33" i="5"/>
  <c r="CY32" i="5"/>
  <c r="H32" i="5"/>
  <c r="CY31" i="5"/>
  <c r="H31" i="5"/>
  <c r="CY30" i="5"/>
  <c r="H30" i="5"/>
  <c r="CY29" i="5"/>
  <c r="H29" i="5"/>
  <c r="CY28" i="5"/>
  <c r="H28" i="5"/>
  <c r="CY27" i="5"/>
  <c r="H27" i="5"/>
  <c r="CY26" i="5"/>
  <c r="H26" i="5"/>
  <c r="CY25" i="5"/>
  <c r="H25" i="5"/>
  <c r="CZ24" i="5"/>
  <c r="CY24" i="5"/>
  <c r="H24" i="5"/>
  <c r="CY23" i="5"/>
  <c r="H23" i="5"/>
  <c r="CY22" i="5"/>
  <c r="H22" i="5"/>
  <c r="CY21" i="5"/>
  <c r="H21" i="5"/>
  <c r="CY20" i="5"/>
  <c r="H20" i="5"/>
  <c r="CY19" i="5"/>
  <c r="H19" i="5"/>
  <c r="CY18" i="5"/>
  <c r="H18" i="5"/>
  <c r="CY17" i="5"/>
  <c r="H17" i="5"/>
  <c r="CY16" i="5"/>
  <c r="H16" i="5"/>
  <c r="CZ15" i="5"/>
  <c r="CY15" i="5"/>
  <c r="H15" i="5"/>
  <c r="CY14" i="5"/>
  <c r="H14" i="5"/>
  <c r="CZ13" i="5"/>
  <c r="CY13" i="5"/>
  <c r="H13" i="5"/>
  <c r="CY12" i="5"/>
  <c r="H12" i="5"/>
  <c r="CZ11" i="5"/>
  <c r="CY11" i="5"/>
  <c r="H11" i="5"/>
  <c r="CY10" i="5"/>
  <c r="H10" i="5"/>
  <c r="H219" i="5" s="1"/>
  <c r="AL216" i="4"/>
  <c r="AL215" i="4"/>
  <c r="AL214" i="4"/>
  <c r="AL213" i="4"/>
  <c r="AL212" i="4"/>
  <c r="AL211" i="4"/>
  <c r="AL210" i="4"/>
  <c r="AL209" i="4"/>
  <c r="AL208" i="4"/>
  <c r="AL207" i="4"/>
  <c r="AL206" i="4"/>
  <c r="AL205" i="4"/>
  <c r="AL204" i="4"/>
  <c r="AL203" i="4"/>
  <c r="AL202" i="4"/>
  <c r="AL201" i="4"/>
  <c r="AL200" i="4"/>
  <c r="AL199" i="4"/>
  <c r="AL198" i="4"/>
  <c r="AL197" i="4"/>
  <c r="AL196" i="4"/>
  <c r="AL195" i="4"/>
  <c r="AL194" i="4"/>
  <c r="AL193" i="4"/>
  <c r="AL192" i="4"/>
  <c r="AL191" i="4"/>
  <c r="AL190" i="4"/>
  <c r="AL189" i="4"/>
  <c r="AL188" i="4"/>
  <c r="AL187" i="4"/>
  <c r="AL186" i="4"/>
  <c r="AL185" i="4"/>
  <c r="AL184" i="4"/>
  <c r="AL183" i="4"/>
  <c r="AL182" i="4"/>
  <c r="AL181" i="4"/>
  <c r="AL180" i="4"/>
  <c r="AL179" i="4"/>
  <c r="AL178" i="4"/>
  <c r="AL177" i="4"/>
  <c r="AL176" i="4"/>
  <c r="AL175" i="4"/>
  <c r="AL174" i="4"/>
  <c r="AL173" i="4"/>
  <c r="AL172" i="4"/>
  <c r="AL171" i="4"/>
  <c r="AL170" i="4"/>
  <c r="AL169" i="4"/>
  <c r="AL168" i="4"/>
  <c r="AL167" i="4"/>
  <c r="AL166" i="4"/>
  <c r="AL165" i="4"/>
  <c r="AL164" i="4"/>
  <c r="AL163" i="4"/>
  <c r="AL162" i="4"/>
  <c r="AL161" i="4"/>
  <c r="AL160" i="4"/>
  <c r="AL159" i="4"/>
  <c r="AL158" i="4"/>
  <c r="AL157" i="4"/>
  <c r="AL156" i="4"/>
  <c r="AL155" i="4"/>
  <c r="AL154" i="4"/>
  <c r="AL153" i="4"/>
  <c r="AL152" i="4"/>
  <c r="AL151" i="4"/>
  <c r="AL150" i="4"/>
  <c r="AL149" i="4"/>
  <c r="AL148" i="4"/>
  <c r="AL147" i="4"/>
  <c r="AL146" i="4"/>
  <c r="AL145" i="4"/>
  <c r="AL144" i="4"/>
  <c r="AL143" i="4"/>
  <c r="AL142" i="4"/>
  <c r="AL141" i="4"/>
  <c r="AL140" i="4"/>
  <c r="AL139" i="4"/>
  <c r="AL138" i="4"/>
  <c r="AL137" i="4"/>
  <c r="AL136" i="4"/>
  <c r="AL135" i="4"/>
  <c r="AL134" i="4"/>
  <c r="AL133" i="4"/>
  <c r="AL132" i="4"/>
  <c r="AL131" i="4"/>
  <c r="AL130" i="4"/>
  <c r="AL129" i="4"/>
  <c r="AL128" i="4"/>
  <c r="AL127" i="4"/>
  <c r="AL126" i="4"/>
  <c r="AL125" i="4"/>
  <c r="AL124" i="4"/>
  <c r="AL123" i="4"/>
  <c r="AL122" i="4"/>
  <c r="AL121" i="4"/>
  <c r="AL120" i="4"/>
  <c r="AL119" i="4"/>
  <c r="AL118" i="4"/>
  <c r="AL117" i="4"/>
  <c r="AL116" i="4"/>
  <c r="AL115" i="4"/>
  <c r="AL114" i="4"/>
  <c r="AL113" i="4"/>
  <c r="AL112" i="4"/>
  <c r="AL111" i="4"/>
  <c r="AL110" i="4"/>
  <c r="AL109" i="4"/>
  <c r="AL108" i="4"/>
  <c r="AL107" i="4"/>
  <c r="AL106" i="4"/>
  <c r="AL105" i="4"/>
  <c r="AL104" i="4"/>
  <c r="AL103" i="4"/>
  <c r="AL102" i="4"/>
  <c r="AL101" i="4"/>
  <c r="AL100" i="4"/>
  <c r="AL99" i="4"/>
  <c r="AL98" i="4"/>
  <c r="AL97" i="4"/>
  <c r="AL96" i="4"/>
  <c r="AL95" i="4"/>
  <c r="AL94" i="4"/>
  <c r="AL93" i="4"/>
  <c r="AL92" i="4"/>
  <c r="AL91" i="4"/>
  <c r="AL90" i="4"/>
  <c r="AL89" i="4"/>
  <c r="AL88" i="4"/>
  <c r="AL87" i="4"/>
  <c r="AL86" i="4"/>
  <c r="AL85" i="4"/>
  <c r="AL84" i="4"/>
  <c r="AL83" i="4"/>
  <c r="AL82" i="4"/>
  <c r="AL81" i="4"/>
  <c r="AL80" i="4"/>
  <c r="AL79" i="4"/>
  <c r="AL78" i="4"/>
  <c r="AL77" i="4"/>
  <c r="AL76" i="4"/>
  <c r="AL75" i="4"/>
  <c r="AL74" i="4"/>
  <c r="AL73" i="4"/>
  <c r="AL72" i="4"/>
  <c r="AL71" i="4"/>
  <c r="AL70" i="4"/>
  <c r="AL69" i="4"/>
  <c r="AL68" i="4"/>
  <c r="AL67" i="4"/>
  <c r="AL66" i="4"/>
  <c r="AL65" i="4"/>
  <c r="AL64" i="4"/>
  <c r="AL63" i="4"/>
  <c r="AL62" i="4"/>
  <c r="AL61" i="4"/>
  <c r="AL60" i="4"/>
  <c r="AL59" i="4"/>
  <c r="AL58" i="4"/>
  <c r="AL57" i="4"/>
  <c r="AL56" i="4"/>
  <c r="AL55" i="4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218" i="4" s="1"/>
  <c r="H220" i="5" l="1"/>
  <c r="U219" i="5"/>
  <c r="F220" i="5"/>
  <c r="CZ10" i="5"/>
  <c r="CZ14" i="5"/>
  <c r="CZ56" i="5"/>
  <c r="CZ216" i="5"/>
  <c r="CZ12" i="5"/>
  <c r="CZ16" i="5"/>
  <c r="CZ21" i="5"/>
  <c r="CZ100" i="5"/>
  <c r="CZ162" i="5"/>
  <c r="CZ183" i="5"/>
  <c r="CZ188" i="5"/>
  <c r="CZ36" i="5"/>
  <c r="CZ68" i="5"/>
  <c r="CZ40" i="5"/>
  <c r="CZ72" i="5"/>
  <c r="CZ151" i="5"/>
  <c r="CZ170" i="5"/>
  <c r="CZ20" i="5"/>
  <c r="CZ104" i="5"/>
  <c r="CZ17" i="5"/>
  <c r="CZ52" i="5"/>
  <c r="CZ84" i="5"/>
  <c r="CZ142" i="5"/>
  <c r="CZ214" i="5"/>
  <c r="CZ217" i="5"/>
  <c r="CZ19" i="5"/>
  <c r="CZ23" i="5"/>
  <c r="CZ28" i="5"/>
  <c r="CZ44" i="5"/>
  <c r="CZ60" i="5"/>
  <c r="CZ76" i="5"/>
  <c r="CZ92" i="5"/>
  <c r="CZ110" i="5"/>
  <c r="CZ154" i="5"/>
  <c r="CZ167" i="5"/>
  <c r="CZ178" i="5"/>
  <c r="CZ202" i="5"/>
  <c r="CZ18" i="5"/>
  <c r="CZ22" i="5"/>
  <c r="CZ32" i="5"/>
  <c r="CZ48" i="5"/>
  <c r="CZ64" i="5"/>
  <c r="CZ80" i="5"/>
  <c r="CZ96" i="5"/>
  <c r="CZ138" i="5"/>
  <c r="CZ27" i="5"/>
  <c r="CZ31" i="5"/>
  <c r="CZ43" i="5"/>
  <c r="CZ47" i="5"/>
  <c r="CZ51" i="5"/>
  <c r="CZ55" i="5"/>
  <c r="CZ59" i="5"/>
  <c r="CZ63" i="5"/>
  <c r="CZ67" i="5"/>
  <c r="CZ79" i="5"/>
  <c r="CZ83" i="5"/>
  <c r="CZ95" i="5"/>
  <c r="CZ99" i="5"/>
  <c r="CZ103" i="5"/>
  <c r="CY106" i="5"/>
  <c r="CZ106" i="5"/>
  <c r="CZ26" i="5"/>
  <c r="CZ30" i="5"/>
  <c r="CZ34" i="5"/>
  <c r="CZ38" i="5"/>
  <c r="CZ42" i="5"/>
  <c r="CZ46" i="5"/>
  <c r="CZ50" i="5"/>
  <c r="CZ54" i="5"/>
  <c r="CZ58" i="5"/>
  <c r="CZ62" i="5"/>
  <c r="CZ66" i="5"/>
  <c r="CZ70" i="5"/>
  <c r="CZ74" i="5"/>
  <c r="CZ78" i="5"/>
  <c r="CZ82" i="5"/>
  <c r="CZ86" i="5"/>
  <c r="CZ90" i="5"/>
  <c r="CZ94" i="5"/>
  <c r="CZ98" i="5"/>
  <c r="CZ102" i="5"/>
  <c r="CY204" i="5"/>
  <c r="CZ204" i="5"/>
  <c r="CY159" i="5"/>
  <c r="CZ159" i="5"/>
  <c r="CZ35" i="5"/>
  <c r="CZ39" i="5"/>
  <c r="CZ71" i="5"/>
  <c r="CZ75" i="5"/>
  <c r="CZ87" i="5"/>
  <c r="CZ91" i="5"/>
  <c r="CZ25" i="5"/>
  <c r="CZ29" i="5"/>
  <c r="CZ33" i="5"/>
  <c r="CZ37" i="5"/>
  <c r="CZ41" i="5"/>
  <c r="CZ45" i="5"/>
  <c r="CZ49" i="5"/>
  <c r="CZ53" i="5"/>
  <c r="CZ57" i="5"/>
  <c r="CZ61" i="5"/>
  <c r="CZ65" i="5"/>
  <c r="CZ69" i="5"/>
  <c r="CZ73" i="5"/>
  <c r="CZ77" i="5"/>
  <c r="CZ81" i="5"/>
  <c r="CZ85" i="5"/>
  <c r="CZ89" i="5"/>
  <c r="CZ93" i="5"/>
  <c r="CZ97" i="5"/>
  <c r="CZ101" i="5"/>
  <c r="CZ105" i="5"/>
  <c r="CY175" i="5"/>
  <c r="CZ175" i="5"/>
  <c r="CZ122" i="5"/>
  <c r="CZ174" i="5"/>
  <c r="CZ182" i="5"/>
  <c r="CZ194" i="5"/>
  <c r="CZ210" i="5"/>
  <c r="CZ150" i="5"/>
  <c r="CZ158" i="5"/>
  <c r="CZ166" i="5"/>
  <c r="CZ126" i="5"/>
  <c r="CZ155" i="5"/>
  <c r="CZ163" i="5"/>
  <c r="CZ171" i="5"/>
  <c r="CZ179" i="5"/>
  <c r="CZ196" i="5"/>
  <c r="CZ114" i="5"/>
  <c r="CZ146" i="5"/>
  <c r="CZ157" i="5"/>
  <c r="CZ161" i="5"/>
  <c r="CZ173" i="5"/>
  <c r="CZ181" i="5"/>
  <c r="CZ198" i="5"/>
  <c r="CZ206" i="5"/>
  <c r="CZ209" i="5"/>
  <c r="CZ212" i="5"/>
  <c r="CZ130" i="5"/>
  <c r="CZ149" i="5"/>
  <c r="CZ153" i="5"/>
  <c r="CZ165" i="5"/>
  <c r="CZ169" i="5"/>
  <c r="CZ177" i="5"/>
  <c r="CZ190" i="5"/>
  <c r="CZ118" i="5"/>
  <c r="CZ134" i="5"/>
  <c r="CZ148" i="5"/>
  <c r="CZ152" i="5"/>
  <c r="CZ156" i="5"/>
  <c r="CZ160" i="5"/>
  <c r="CZ164" i="5"/>
  <c r="CZ168" i="5"/>
  <c r="CZ172" i="5"/>
  <c r="CZ176" i="5"/>
  <c r="CZ180" i="5"/>
  <c r="CZ184" i="5"/>
  <c r="CZ192" i="5"/>
  <c r="CZ200" i="5"/>
  <c r="CZ208" i="5"/>
  <c r="CZ113" i="5"/>
  <c r="CZ117" i="5"/>
  <c r="CZ121" i="5"/>
  <c r="CZ125" i="5"/>
  <c r="CZ129" i="5"/>
  <c r="CZ133" i="5"/>
  <c r="CZ137" i="5"/>
  <c r="CZ141" i="5"/>
  <c r="CZ145" i="5"/>
  <c r="CY187" i="5"/>
  <c r="CZ187" i="5"/>
  <c r="CY195" i="5"/>
  <c r="CZ195" i="5"/>
  <c r="CY203" i="5"/>
  <c r="CZ203" i="5"/>
  <c r="CY215" i="5"/>
  <c r="CZ215" i="5"/>
  <c r="CZ109" i="5"/>
  <c r="CZ108" i="5"/>
  <c r="CZ112" i="5"/>
  <c r="CZ116" i="5"/>
  <c r="CZ120" i="5"/>
  <c r="CZ124" i="5"/>
  <c r="CZ128" i="5"/>
  <c r="CZ132" i="5"/>
  <c r="CZ136" i="5"/>
  <c r="CZ140" i="5"/>
  <c r="CZ144" i="5"/>
  <c r="CY211" i="5"/>
  <c r="CZ211" i="5"/>
  <c r="CZ107" i="5"/>
  <c r="CZ111" i="5"/>
  <c r="CZ115" i="5"/>
  <c r="CZ119" i="5"/>
  <c r="CZ123" i="5"/>
  <c r="CZ127" i="5"/>
  <c r="CZ131" i="5"/>
  <c r="CZ135" i="5"/>
  <c r="CZ139" i="5"/>
  <c r="CZ143" i="5"/>
  <c r="CZ147" i="5"/>
  <c r="CY191" i="5"/>
  <c r="CZ191" i="5"/>
  <c r="CY199" i="5"/>
  <c r="CZ199" i="5"/>
  <c r="CY207" i="5"/>
  <c r="CZ207" i="5"/>
  <c r="CZ185" i="5"/>
  <c r="CZ189" i="5"/>
  <c r="CZ193" i="5"/>
  <c r="CZ197" i="5"/>
  <c r="CZ201" i="5"/>
  <c r="CZ205" i="5"/>
  <c r="F219" i="4"/>
  <c r="AL218" i="4"/>
  <c r="AL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E219" i="4"/>
  <c r="D219" i="4"/>
  <c r="C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AH219" i="4"/>
  <c r="CH219" i="4"/>
  <c r="CG219" i="4"/>
  <c r="CF219" i="4"/>
  <c r="CE219" i="4"/>
  <c r="CD219" i="4"/>
  <c r="CC219" i="4"/>
  <c r="CV219" i="4"/>
  <c r="CU219" i="4"/>
  <c r="CT219" i="4"/>
  <c r="CS219" i="4"/>
  <c r="CR219" i="4"/>
  <c r="BG219" i="4"/>
  <c r="BF219" i="4"/>
  <c r="BD219" i="4"/>
  <c r="BE219" i="4"/>
  <c r="AI219" i="4"/>
  <c r="BB219" i="4"/>
  <c r="BA219" i="4"/>
  <c r="CB219" i="4"/>
  <c r="CA219" i="4"/>
  <c r="AV219" i="4"/>
  <c r="AZ219" i="4"/>
  <c r="AY219" i="4"/>
  <c r="AX219" i="4"/>
  <c r="AW219" i="4"/>
  <c r="AU219" i="4"/>
  <c r="AT219" i="4"/>
  <c r="AS219" i="4"/>
  <c r="AR219" i="4"/>
  <c r="BC219" i="4"/>
  <c r="CP219" i="4"/>
  <c r="CO219" i="4"/>
  <c r="CN219" i="4"/>
  <c r="CQ219" i="4"/>
  <c r="CM219" i="4"/>
  <c r="CK219" i="4"/>
  <c r="CJ219" i="4"/>
  <c r="CI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CL219" i="4"/>
  <c r="AQ219" i="4"/>
  <c r="AP219" i="4"/>
  <c r="AO219" i="4"/>
  <c r="AN219" i="4"/>
  <c r="AM219" i="4"/>
  <c r="AK219" i="4"/>
  <c r="AJ219" i="4"/>
  <c r="AG219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E218" i="4"/>
  <c r="D218" i="4"/>
  <c r="C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AH218" i="4"/>
  <c r="CH218" i="4"/>
  <c r="CG218" i="4"/>
  <c r="CF218" i="4"/>
  <c r="CE218" i="4"/>
  <c r="CD218" i="4"/>
  <c r="CC218" i="4"/>
  <c r="CV218" i="4"/>
  <c r="CU218" i="4"/>
  <c r="CT218" i="4"/>
  <c r="CS218" i="4"/>
  <c r="CR218" i="4"/>
  <c r="BG218" i="4"/>
  <c r="BF218" i="4"/>
  <c r="BD218" i="4"/>
  <c r="BE218" i="4"/>
  <c r="AI218" i="4"/>
  <c r="BB218" i="4"/>
  <c r="BA218" i="4"/>
  <c r="CB218" i="4"/>
  <c r="CA218" i="4"/>
  <c r="AV218" i="4"/>
  <c r="AZ218" i="4"/>
  <c r="AY218" i="4"/>
  <c r="AX218" i="4"/>
  <c r="AW218" i="4"/>
  <c r="AU218" i="4"/>
  <c r="AT218" i="4"/>
  <c r="AS218" i="4"/>
  <c r="AR218" i="4"/>
  <c r="BC218" i="4"/>
  <c r="CP218" i="4"/>
  <c r="CO218" i="4"/>
  <c r="CN218" i="4"/>
  <c r="CQ218" i="4"/>
  <c r="CM218" i="4"/>
  <c r="CK218" i="4"/>
  <c r="CJ218" i="4"/>
  <c r="CI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CL218" i="4"/>
  <c r="AQ218" i="4"/>
  <c r="AP218" i="4"/>
  <c r="AO218" i="4"/>
  <c r="AN218" i="4"/>
  <c r="AM218" i="4"/>
  <c r="AK218" i="4"/>
  <c r="AJ218" i="4"/>
  <c r="AG218" i="4"/>
  <c r="CY216" i="4"/>
  <c r="CX216" i="4"/>
  <c r="CY215" i="4"/>
  <c r="CX215" i="4"/>
  <c r="CY214" i="4"/>
  <c r="CX214" i="4"/>
  <c r="CY213" i="4"/>
  <c r="CX213" i="4"/>
  <c r="CY212" i="4"/>
  <c r="CX212" i="4"/>
  <c r="CY211" i="4"/>
  <c r="CX211" i="4"/>
  <c r="CY210" i="4"/>
  <c r="CX210" i="4"/>
  <c r="CY209" i="4"/>
  <c r="CX209" i="4"/>
  <c r="CY208" i="4"/>
  <c r="CX208" i="4"/>
  <c r="CY207" i="4"/>
  <c r="CX207" i="4"/>
  <c r="CY206" i="4"/>
  <c r="CX206" i="4"/>
  <c r="CY205" i="4"/>
  <c r="CX205" i="4"/>
  <c r="CY204" i="4"/>
  <c r="CX204" i="4"/>
  <c r="CY203" i="4"/>
  <c r="CX203" i="4"/>
  <c r="CY202" i="4"/>
  <c r="CX202" i="4"/>
  <c r="CY201" i="4"/>
  <c r="CX201" i="4"/>
  <c r="CY200" i="4"/>
  <c r="CX200" i="4"/>
  <c r="CY199" i="4"/>
  <c r="CX199" i="4"/>
  <c r="CY198" i="4"/>
  <c r="CX198" i="4"/>
  <c r="CY197" i="4"/>
  <c r="CX197" i="4"/>
  <c r="CY196" i="4"/>
  <c r="CX196" i="4"/>
  <c r="CY195" i="4"/>
  <c r="CX195" i="4"/>
  <c r="CY194" i="4"/>
  <c r="CX194" i="4"/>
  <c r="CY193" i="4"/>
  <c r="CX193" i="4"/>
  <c r="CY192" i="4"/>
  <c r="CX192" i="4"/>
  <c r="CY191" i="4"/>
  <c r="CX191" i="4"/>
  <c r="CY190" i="4"/>
  <c r="CX190" i="4"/>
  <c r="CY189" i="4"/>
  <c r="CX189" i="4"/>
  <c r="CY188" i="4"/>
  <c r="CX188" i="4"/>
  <c r="CY187" i="4"/>
  <c r="CX187" i="4"/>
  <c r="CY186" i="4"/>
  <c r="CX186" i="4"/>
  <c r="CY185" i="4"/>
  <c r="CX185" i="4"/>
  <c r="CY184" i="4"/>
  <c r="CX184" i="4"/>
  <c r="CY183" i="4"/>
  <c r="CX183" i="4"/>
  <c r="CY182" i="4"/>
  <c r="CX182" i="4"/>
  <c r="CY181" i="4"/>
  <c r="CX181" i="4"/>
  <c r="CY180" i="4"/>
  <c r="CX180" i="4"/>
  <c r="CY179" i="4"/>
  <c r="CX179" i="4"/>
  <c r="CY178" i="4"/>
  <c r="CX178" i="4"/>
  <c r="CY177" i="4"/>
  <c r="CX177" i="4"/>
  <c r="CY176" i="4"/>
  <c r="CX176" i="4"/>
  <c r="CY175" i="4"/>
  <c r="CX175" i="4"/>
  <c r="CY174" i="4"/>
  <c r="CX174" i="4"/>
  <c r="CY173" i="4"/>
  <c r="CX173" i="4"/>
  <c r="CY172" i="4"/>
  <c r="CX172" i="4"/>
  <c r="CY171" i="4"/>
  <c r="CX171" i="4"/>
  <c r="CY170" i="4"/>
  <c r="CX170" i="4"/>
  <c r="CY169" i="4"/>
  <c r="CX169" i="4"/>
  <c r="CY168" i="4"/>
  <c r="CX168" i="4"/>
  <c r="CY167" i="4"/>
  <c r="CX167" i="4"/>
  <c r="CY166" i="4"/>
  <c r="CX166" i="4"/>
  <c r="CY165" i="4"/>
  <c r="CX165" i="4"/>
  <c r="CY164" i="4"/>
  <c r="CX164" i="4"/>
  <c r="CY163" i="4"/>
  <c r="CX163" i="4"/>
  <c r="CY162" i="4"/>
  <c r="CX162" i="4"/>
  <c r="CY161" i="4"/>
  <c r="CX161" i="4"/>
  <c r="CY160" i="4"/>
  <c r="CX160" i="4"/>
  <c r="CY159" i="4"/>
  <c r="CX159" i="4"/>
  <c r="CY158" i="4"/>
  <c r="CX158" i="4"/>
  <c r="CY157" i="4"/>
  <c r="CX157" i="4"/>
  <c r="CY156" i="4"/>
  <c r="CX156" i="4"/>
  <c r="CY155" i="4"/>
  <c r="CX155" i="4"/>
  <c r="CY154" i="4"/>
  <c r="CX154" i="4"/>
  <c r="CY153" i="4"/>
  <c r="CX153" i="4"/>
  <c r="CY152" i="4"/>
  <c r="CX152" i="4"/>
  <c r="CY151" i="4"/>
  <c r="CX151" i="4"/>
  <c r="CY150" i="4"/>
  <c r="CX150" i="4"/>
  <c r="CY149" i="4"/>
  <c r="CX149" i="4"/>
  <c r="CY148" i="4"/>
  <c r="CX148" i="4"/>
  <c r="CY147" i="4"/>
  <c r="CX147" i="4"/>
  <c r="CY146" i="4"/>
  <c r="CX146" i="4"/>
  <c r="CY145" i="4"/>
  <c r="CX145" i="4"/>
  <c r="CY144" i="4"/>
  <c r="CX144" i="4"/>
  <c r="CY143" i="4"/>
  <c r="CX143" i="4"/>
  <c r="CY142" i="4"/>
  <c r="CX142" i="4"/>
  <c r="CY141" i="4"/>
  <c r="CX141" i="4"/>
  <c r="CY140" i="4"/>
  <c r="CX140" i="4"/>
  <c r="CY139" i="4"/>
  <c r="CX139" i="4"/>
  <c r="CY138" i="4"/>
  <c r="CX138" i="4"/>
  <c r="CY137" i="4"/>
  <c r="CX137" i="4"/>
  <c r="CY136" i="4"/>
  <c r="CX136" i="4"/>
  <c r="CY135" i="4"/>
  <c r="CX135" i="4"/>
  <c r="CY134" i="4"/>
  <c r="CX134" i="4"/>
  <c r="CY133" i="4"/>
  <c r="CX133" i="4"/>
  <c r="CY132" i="4"/>
  <c r="CX132" i="4"/>
  <c r="CY131" i="4"/>
  <c r="CX131" i="4"/>
  <c r="CY130" i="4"/>
  <c r="CX130" i="4"/>
  <c r="CY129" i="4"/>
  <c r="CX129" i="4"/>
  <c r="CY128" i="4"/>
  <c r="CX128" i="4"/>
  <c r="CY127" i="4"/>
  <c r="CX127" i="4"/>
  <c r="CY126" i="4"/>
  <c r="CX126" i="4"/>
  <c r="CY125" i="4"/>
  <c r="CX125" i="4"/>
  <c r="CY124" i="4"/>
  <c r="CX124" i="4"/>
  <c r="CY123" i="4"/>
  <c r="CX123" i="4"/>
  <c r="CY122" i="4"/>
  <c r="CX122" i="4"/>
  <c r="CY121" i="4"/>
  <c r="CX121" i="4"/>
  <c r="CY120" i="4"/>
  <c r="CX120" i="4"/>
  <c r="CY119" i="4"/>
  <c r="CX119" i="4"/>
  <c r="CY118" i="4"/>
  <c r="CX118" i="4"/>
  <c r="CY117" i="4"/>
  <c r="CX117" i="4"/>
  <c r="CY116" i="4"/>
  <c r="CX116" i="4"/>
  <c r="CY115" i="4"/>
  <c r="CX115" i="4"/>
  <c r="CY114" i="4"/>
  <c r="CX114" i="4"/>
  <c r="CY113" i="4"/>
  <c r="CX113" i="4"/>
  <c r="CY112" i="4"/>
  <c r="CX112" i="4"/>
  <c r="CY111" i="4"/>
  <c r="CX111" i="4"/>
  <c r="CY110" i="4"/>
  <c r="CX110" i="4"/>
  <c r="CY109" i="4"/>
  <c r="CX109" i="4"/>
  <c r="CY108" i="4"/>
  <c r="CX108" i="4"/>
  <c r="CY107" i="4"/>
  <c r="CX107" i="4"/>
  <c r="CY106" i="4"/>
  <c r="CX106" i="4"/>
  <c r="CY105" i="4"/>
  <c r="CX105" i="4"/>
  <c r="CY104" i="4"/>
  <c r="CX104" i="4"/>
  <c r="CY103" i="4"/>
  <c r="CX103" i="4"/>
  <c r="CY102" i="4"/>
  <c r="CX102" i="4"/>
  <c r="CY101" i="4"/>
  <c r="CX101" i="4"/>
  <c r="CY100" i="4"/>
  <c r="CX100" i="4"/>
  <c r="CY99" i="4"/>
  <c r="CX99" i="4"/>
  <c r="CY98" i="4"/>
  <c r="CX98" i="4"/>
  <c r="CY97" i="4"/>
  <c r="CX97" i="4"/>
  <c r="CY96" i="4"/>
  <c r="CX96" i="4"/>
  <c r="CY95" i="4"/>
  <c r="CX95" i="4"/>
  <c r="CY94" i="4"/>
  <c r="CX94" i="4"/>
  <c r="CY93" i="4"/>
  <c r="CX93" i="4"/>
  <c r="CY92" i="4"/>
  <c r="CX92" i="4"/>
  <c r="CY91" i="4"/>
  <c r="CX91" i="4"/>
  <c r="CY90" i="4"/>
  <c r="CX90" i="4"/>
  <c r="CY89" i="4"/>
  <c r="CX89" i="4"/>
  <c r="CY88" i="4"/>
  <c r="CX88" i="4"/>
  <c r="CY87" i="4"/>
  <c r="CX87" i="4"/>
  <c r="CY86" i="4"/>
  <c r="CX86" i="4"/>
  <c r="CY85" i="4"/>
  <c r="CX85" i="4"/>
  <c r="CY84" i="4"/>
  <c r="CX84" i="4"/>
  <c r="CY83" i="4"/>
  <c r="CX83" i="4"/>
  <c r="CY82" i="4"/>
  <c r="CX82" i="4"/>
  <c r="CY81" i="4"/>
  <c r="CX81" i="4"/>
  <c r="CY80" i="4"/>
  <c r="CX80" i="4"/>
  <c r="CY79" i="4"/>
  <c r="CX79" i="4"/>
  <c r="CY78" i="4"/>
  <c r="CX78" i="4"/>
  <c r="CY77" i="4"/>
  <c r="CX77" i="4"/>
  <c r="CY76" i="4"/>
  <c r="CX76" i="4"/>
  <c r="CY75" i="4"/>
  <c r="CX75" i="4"/>
  <c r="CY74" i="4"/>
  <c r="CX74" i="4"/>
  <c r="CY73" i="4"/>
  <c r="CX73" i="4"/>
  <c r="CY72" i="4"/>
  <c r="CX72" i="4"/>
  <c r="CY71" i="4"/>
  <c r="CX71" i="4"/>
  <c r="CY70" i="4"/>
  <c r="CX70" i="4"/>
  <c r="CY69" i="4"/>
  <c r="CX69" i="4"/>
  <c r="CY68" i="4"/>
  <c r="CX68" i="4"/>
  <c r="CY67" i="4"/>
  <c r="CX67" i="4"/>
  <c r="CY66" i="4"/>
  <c r="CX66" i="4"/>
  <c r="CY65" i="4"/>
  <c r="CX65" i="4"/>
  <c r="CY64" i="4"/>
  <c r="CX64" i="4"/>
  <c r="CY63" i="4"/>
  <c r="CX63" i="4"/>
  <c r="CY62" i="4"/>
  <c r="CX62" i="4"/>
  <c r="CY61" i="4"/>
  <c r="CX61" i="4"/>
  <c r="CY60" i="4"/>
  <c r="CX60" i="4"/>
  <c r="CY59" i="4"/>
  <c r="CX59" i="4"/>
  <c r="CY58" i="4"/>
  <c r="CX58" i="4"/>
  <c r="CY57" i="4"/>
  <c r="CX57" i="4"/>
  <c r="CY56" i="4"/>
  <c r="CX56" i="4"/>
  <c r="CY55" i="4"/>
  <c r="CX55" i="4"/>
  <c r="CY54" i="4"/>
  <c r="CX54" i="4"/>
  <c r="CY53" i="4"/>
  <c r="CX53" i="4"/>
  <c r="CY52" i="4"/>
  <c r="CX52" i="4"/>
  <c r="CY51" i="4"/>
  <c r="CX51" i="4"/>
  <c r="CY50" i="4"/>
  <c r="CX50" i="4"/>
  <c r="CY49" i="4"/>
  <c r="CX49" i="4"/>
  <c r="CY48" i="4"/>
  <c r="CX48" i="4"/>
  <c r="CY47" i="4"/>
  <c r="CX47" i="4"/>
  <c r="CY46" i="4"/>
  <c r="CX46" i="4"/>
  <c r="CY45" i="4"/>
  <c r="CX45" i="4"/>
  <c r="CY44" i="4"/>
  <c r="CX44" i="4"/>
  <c r="CY43" i="4"/>
  <c r="CX43" i="4"/>
  <c r="CY42" i="4"/>
  <c r="CX42" i="4"/>
  <c r="CY41" i="4"/>
  <c r="CX41" i="4"/>
  <c r="CY40" i="4"/>
  <c r="CX40" i="4"/>
  <c r="CY39" i="4"/>
  <c r="CX39" i="4"/>
  <c r="CY38" i="4"/>
  <c r="CX38" i="4"/>
  <c r="CY37" i="4"/>
  <c r="CX37" i="4"/>
  <c r="CY36" i="4"/>
  <c r="CX36" i="4"/>
  <c r="CY35" i="4"/>
  <c r="CX35" i="4"/>
  <c r="CY34" i="4"/>
  <c r="CX34" i="4"/>
  <c r="CY33" i="4"/>
  <c r="CX33" i="4"/>
  <c r="CY32" i="4"/>
  <c r="CX32" i="4"/>
  <c r="CY31" i="4"/>
  <c r="CX31" i="4"/>
  <c r="CY30" i="4"/>
  <c r="CX30" i="4"/>
  <c r="CY29" i="4"/>
  <c r="CX29" i="4"/>
  <c r="CY28" i="4"/>
  <c r="CX28" i="4"/>
  <c r="CY27" i="4"/>
  <c r="CX27" i="4"/>
  <c r="CY26" i="4"/>
  <c r="CX26" i="4"/>
  <c r="CY25" i="4"/>
  <c r="CX25" i="4"/>
  <c r="CY24" i="4"/>
  <c r="CX24" i="4"/>
  <c r="CY23" i="4"/>
  <c r="CX23" i="4"/>
  <c r="CY22" i="4"/>
  <c r="CX22" i="4"/>
  <c r="CY21" i="4"/>
  <c r="CX21" i="4"/>
  <c r="CY20" i="4"/>
  <c r="CX20" i="4"/>
  <c r="CY19" i="4"/>
  <c r="CX19" i="4"/>
  <c r="CY18" i="4"/>
  <c r="CX18" i="4"/>
  <c r="CY17" i="4"/>
  <c r="CX17" i="4"/>
  <c r="CY16" i="4"/>
  <c r="CX16" i="4"/>
  <c r="CY15" i="4"/>
  <c r="CX15" i="4"/>
  <c r="CY14" i="4"/>
  <c r="CX14" i="4"/>
  <c r="CY13" i="4"/>
  <c r="CX13" i="4"/>
  <c r="CY12" i="4"/>
  <c r="CX12" i="4"/>
  <c r="CY11" i="4"/>
  <c r="CX11" i="4"/>
  <c r="CY10" i="4"/>
  <c r="CX10" i="4"/>
  <c r="CY9" i="4"/>
  <c r="CX9" i="4"/>
  <c r="CY222" i="5" l="1"/>
  <c r="CY220" i="5"/>
  <c r="CY219" i="5"/>
  <c r="CY221" i="5"/>
  <c r="CX221" i="4"/>
  <c r="CX219" i="4"/>
  <c r="CX220" i="4"/>
  <c r="CX218" i="4"/>
</calcChain>
</file>

<file path=xl/comments1.xml><?xml version="1.0" encoding="utf-8"?>
<comments xmlns="http://schemas.openxmlformats.org/spreadsheetml/2006/main">
  <authors>
    <author>SG</author>
  </authors>
  <commentList>
    <comment ref="D4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francois:
</t>
        </r>
        <r>
          <rPr>
            <sz val="9"/>
            <color rgb="FF000000"/>
            <rFont val="Tahoma"/>
            <family val="2"/>
            <charset val="1"/>
          </rPr>
          <t xml:space="preserve">2016 et parfois 2017 ou 2018 si 2016 non renseigné; 2016 mieux renseigné que 2017 et 2018
</t>
        </r>
      </text>
    </comment>
  </commentList>
</comments>
</file>

<file path=xl/sharedStrings.xml><?xml version="1.0" encoding="utf-8"?>
<sst xmlns="http://schemas.openxmlformats.org/spreadsheetml/2006/main" count="12594" uniqueCount="936">
  <si>
    <t>ECONOMY</t>
  </si>
  <si>
    <t>INCOME_GRP</t>
  </si>
  <si>
    <t>CONTINENT</t>
  </si>
  <si>
    <t>REGION_UN</t>
  </si>
  <si>
    <t>SUBREGION</t>
  </si>
  <si>
    <t>REGION_WB</t>
  </si>
  <si>
    <t>Long</t>
  </si>
  <si>
    <t>Lat</t>
  </si>
  <si>
    <t>temp_dec19</t>
  </si>
  <si>
    <t>temp_jan20</t>
  </si>
  <si>
    <t>temp_fev20</t>
  </si>
  <si>
    <t>temp_mar20</t>
  </si>
  <si>
    <t>temp_mean</t>
  </si>
  <si>
    <t>Population</t>
  </si>
  <si>
    <t>cumul_tests</t>
  </si>
  <si>
    <t>cumul_tests_p_million</t>
  </si>
  <si>
    <t>type_test</t>
  </si>
  <si>
    <t>AUC_SI</t>
  </si>
  <si>
    <t>date_SI_sup0</t>
  </si>
  <si>
    <t>date_SI_sup50</t>
  </si>
  <si>
    <t>date_SI_max</t>
  </si>
  <si>
    <t>SI_max</t>
  </si>
  <si>
    <t>residential_change</t>
  </si>
  <si>
    <t>residential_date_split</t>
  </si>
  <si>
    <t>mobility_change_index</t>
  </si>
  <si>
    <t>mobility_change_index_date_split</t>
  </si>
  <si>
    <t>confirmed_30avr</t>
  </si>
  <si>
    <t>deaths_30avr</t>
  </si>
  <si>
    <t>recovered_30avr</t>
  </si>
  <si>
    <t>condirmed_p_million</t>
  </si>
  <si>
    <t>deaths_p_million</t>
  </si>
  <si>
    <t>recovered_p_million</t>
  </si>
  <si>
    <t>b_confirmed</t>
  </si>
  <si>
    <t>Asym_confirmed</t>
  </si>
  <si>
    <t>xmid_confirmed</t>
  </si>
  <si>
    <t>b_deaths</t>
  </si>
  <si>
    <t>Asym_deaths</t>
  </si>
  <si>
    <t>xmid_deaths</t>
  </si>
  <si>
    <t>b_recovered</t>
  </si>
  <si>
    <t>Asym_recovered</t>
  </si>
  <si>
    <t>xmid_recovered</t>
  </si>
  <si>
    <t>date_first_cases</t>
  </si>
  <si>
    <t>days_since_first_cases</t>
  </si>
  <si>
    <t>ISO_A3</t>
  </si>
  <si>
    <t>Country_Name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</si>
  <si>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</si>
  <si>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</si>
  <si>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</si>
  <si>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</si>
  <si>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</si>
  <si>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</si>
  <si>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</si>
  <si>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</si>
  <si>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</si>
  <si>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</si>
  <si>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</si>
  <si>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</si>
  <si>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</si>
  <si>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</si>
  <si>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</si>
  <si>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</si>
  <si>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</si>
  <si>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</si>
  <si>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</si>
  <si>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</si>
  <si>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</si>
  <si>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</si>
  <si>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</si>
  <si>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</si>
  <si>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</si>
  <si>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</si>
  <si>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</si>
  <si>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</si>
  <si>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</si>
  <si>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</si>
  <si>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</si>
  <si>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</si>
  <si>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</si>
  <si>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</si>
  <si>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</si>
  <si>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</si>
  <si>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</si>
  <si>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</si>
  <si>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</si>
  <si>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</si>
  <si>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</si>
  <si>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</si>
  <si>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</si>
  <si>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</si>
  <si>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</si>
  <si>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</si>
  <si>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</si>
  <si>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</si>
  <si>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</si>
  <si>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</si>
  <si>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</si>
  <si>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</si>
  <si>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</si>
  <si>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</si>
  <si>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</si>
  <si>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</si>
  <si>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</si>
  <si>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</si>
  <si>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</si>
  <si>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</si>
  <si>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</si>
  <si>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</si>
  <si>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</si>
  <si>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</si>
  <si>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</si>
  <si>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</si>
  <si>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</si>
  <si>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</si>
  <si>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</si>
  <si>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</si>
  <si>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</si>
  <si>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</si>
  <si>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</si>
  <si>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</si>
  <si>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</si>
  <si>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</si>
  <si>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</si>
  <si>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</si>
  <si>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</si>
  <si>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</si>
  <si>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</si>
  <si>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</si>
  <si>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</si>
  <si>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</si>
  <si>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</si>
  <si>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</si>
  <si>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</si>
  <si>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</si>
  <si>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</si>
  <si>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</si>
  <si>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</si>
  <si>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</si>
  <si>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</si>
  <si>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</si>
  <si>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</si>
  <si>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</si>
  <si>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Nb_var_vides</t>
  </si>
  <si>
    <t>%_complet</t>
  </si>
  <si>
    <t>ABW</t>
  </si>
  <si>
    <t>Aruba</t>
  </si>
  <si>
    <t>NA</t>
  </si>
  <si>
    <t>6. Developing region</t>
  </si>
  <si>
    <t>2. High income: nonOECD</t>
  </si>
  <si>
    <t>North America</t>
  </si>
  <si>
    <t>Americas</t>
  </si>
  <si>
    <t>Caribbean</t>
  </si>
  <si>
    <t>Latin America &amp; Caribbean</t>
  </si>
  <si>
    <t>2020-03-13</t>
  </si>
  <si>
    <t>AFG</t>
  </si>
  <si>
    <t>Afghanistan</t>
  </si>
  <si>
    <t>7. Least developed region</t>
  </si>
  <si>
    <t>5. Low income</t>
  </si>
  <si>
    <t>Asia</t>
  </si>
  <si>
    <t>Southern Asia</t>
  </si>
  <si>
    <t>South Asia</t>
  </si>
  <si>
    <t>2020-02-24</t>
  </si>
  <si>
    <t>AGO</t>
  </si>
  <si>
    <t>Angola</t>
  </si>
  <si>
    <t>3. Upper middle income</t>
  </si>
  <si>
    <t>Africa</t>
  </si>
  <si>
    <t>Middle Africa</t>
  </si>
  <si>
    <t>Sub-Saharan Africa</t>
  </si>
  <si>
    <t>2020-03-20</t>
  </si>
  <si>
    <t>AIA</t>
  </si>
  <si>
    <t>Anguilla</t>
  </si>
  <si>
    <t>2020-03-28</t>
  </si>
  <si>
    <t>ALB</t>
  </si>
  <si>
    <t>Albania</t>
  </si>
  <si>
    <t>4. Lower middle income</t>
  </si>
  <si>
    <t>Europe</t>
  </si>
  <si>
    <t>Southern Europe</t>
  </si>
  <si>
    <t>Europe &amp; Central Asia</t>
  </si>
  <si>
    <t>2020-03-09</t>
  </si>
  <si>
    <t>AND</t>
  </si>
  <si>
    <t>Andorra</t>
  </si>
  <si>
    <t>2. Developed region: nonG7</t>
  </si>
  <si>
    <t>2020-03-02</t>
  </si>
  <si>
    <t>ARE</t>
  </si>
  <si>
    <t>United Arab Emirates</t>
  </si>
  <si>
    <t>Western Asia</t>
  </si>
  <si>
    <t>Middle East &amp; North Africa</t>
  </si>
  <si>
    <t>2020-01-29</t>
  </si>
  <si>
    <t>ARG</t>
  </si>
  <si>
    <t>Argentina</t>
  </si>
  <si>
    <t>5. Emerging region: G20</t>
  </si>
  <si>
    <t>South America</t>
  </si>
  <si>
    <t>tests performed</t>
  </si>
  <si>
    <t>2020-03-03</t>
  </si>
  <si>
    <t>ARM</t>
  </si>
  <si>
    <t>Armenia</t>
  </si>
  <si>
    <t>2020-03-01</t>
  </si>
  <si>
    <t>ATG</t>
  </si>
  <si>
    <t>Antigua and Barbuda</t>
  </si>
  <si>
    <t>AUS</t>
  </si>
  <si>
    <t>Australia</t>
  </si>
  <si>
    <t>1. High income: OECD</t>
  </si>
  <si>
    <t>Oceania</t>
  </si>
  <si>
    <t>Australia and New Zealand</t>
  </si>
  <si>
    <t>East Asia &amp; Pacific</t>
  </si>
  <si>
    <t>2020-01-26</t>
  </si>
  <si>
    <t>AUT</t>
  </si>
  <si>
    <t>Austria</t>
  </si>
  <si>
    <t>Western Europe</t>
  </si>
  <si>
    <t>2020-02-25</t>
  </si>
  <si>
    <t>AZE</t>
  </si>
  <si>
    <t>Azerbaijan</t>
  </si>
  <si>
    <t>BDI</t>
  </si>
  <si>
    <t>Burundi</t>
  </si>
  <si>
    <t>Eastern Africa</t>
  </si>
  <si>
    <t>2020-03-31</t>
  </si>
  <si>
    <t>BEL</t>
  </si>
  <si>
    <t>Belgium</t>
  </si>
  <si>
    <t>units unclear</t>
  </si>
  <si>
    <t>2020-02-04</t>
  </si>
  <si>
    <t>BEN</t>
  </si>
  <si>
    <t>Benin</t>
  </si>
  <si>
    <t>Western Africa</t>
  </si>
  <si>
    <t>2020-03-16</t>
  </si>
  <si>
    <t>BFA</t>
  </si>
  <si>
    <t>Burkina Faso</t>
  </si>
  <si>
    <t>2020-03-10</t>
  </si>
  <si>
    <t>BGD</t>
  </si>
  <si>
    <t>Bangladesh</t>
  </si>
  <si>
    <t>samples tested</t>
  </si>
  <si>
    <t>2020-03-08</t>
  </si>
  <si>
    <t>BGR</t>
  </si>
  <si>
    <t>Bulgaria</t>
  </si>
  <si>
    <t>Eastern Europe</t>
  </si>
  <si>
    <t>BHR</t>
  </si>
  <si>
    <t>Bahrain</t>
  </si>
  <si>
    <t>BHS</t>
  </si>
  <si>
    <t>Bahamas, The</t>
  </si>
  <si>
    <t>BIH</t>
  </si>
  <si>
    <t>Bosnia and Herzegovina</t>
  </si>
  <si>
    <t>2020-03-05</t>
  </si>
  <si>
    <t>BLR</t>
  </si>
  <si>
    <t>Saint Barthelemy</t>
  </si>
  <si>
    <t>2020-03-04</t>
  </si>
  <si>
    <t>Belarus</t>
  </si>
  <si>
    <t>2020-02-28</t>
  </si>
  <si>
    <t>BLZ</t>
  </si>
  <si>
    <t>Belize</t>
  </si>
  <si>
    <t>Central America</t>
  </si>
  <si>
    <t>2020-03-23</t>
  </si>
  <si>
    <t>BMU</t>
  </si>
  <si>
    <t>Bermuda</t>
  </si>
  <si>
    <t>Northern America</t>
  </si>
  <si>
    <t>2020-03-19</t>
  </si>
  <si>
    <t>BOL</t>
  </si>
  <si>
    <t>Bolivia</t>
  </si>
  <si>
    <t>cases tested</t>
  </si>
  <si>
    <t>2020-03-11</t>
  </si>
  <si>
    <t>BRA</t>
  </si>
  <si>
    <t>Brazil</t>
  </si>
  <si>
    <t>3. Emerging region: BRIC</t>
  </si>
  <si>
    <t>2020-02-26</t>
  </si>
  <si>
    <t>BRB</t>
  </si>
  <si>
    <t>Barbados</t>
  </si>
  <si>
    <t>2020-03-17</t>
  </si>
  <si>
    <t>BRN</t>
  </si>
  <si>
    <t>Brunei Darussalam</t>
  </si>
  <si>
    <t>South-Eastern Asia</t>
  </si>
  <si>
    <t>BTN</t>
  </si>
  <si>
    <t>Bhutan</t>
  </si>
  <si>
    <t>2020-03-06</t>
  </si>
  <si>
    <t>BWA</t>
  </si>
  <si>
    <t>Botswana</t>
  </si>
  <si>
    <t>Southern Africa</t>
  </si>
  <si>
    <t>2020-03-30</t>
  </si>
  <si>
    <t>CAF</t>
  </si>
  <si>
    <t>Central African Republic</t>
  </si>
  <si>
    <t>2020-03-15</t>
  </si>
  <si>
    <t>CAN</t>
  </si>
  <si>
    <t>Canada</t>
  </si>
  <si>
    <t>1. Developed region: G7</t>
  </si>
  <si>
    <t>people tested</t>
  </si>
  <si>
    <t>CHE</t>
  </si>
  <si>
    <t>Switzerland</t>
  </si>
  <si>
    <t>CHI</t>
  </si>
  <si>
    <t>Channel Islands</t>
  </si>
  <si>
    <t>CHL</t>
  </si>
  <si>
    <t>Chile</t>
  </si>
  <si>
    <t>CHN</t>
  </si>
  <si>
    <t>China</t>
  </si>
  <si>
    <t>Eastern Asia</t>
  </si>
  <si>
    <t>2020-01-22</t>
  </si>
  <si>
    <t>CIV</t>
  </si>
  <si>
    <t>Cote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</si>
  <si>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</si>
  <si>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</si>
  <si>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</si>
  <si>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</si>
  <si>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</si>
  <si>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</si>
  <si>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</si>
  <si>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</si>
  <si>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CPV</t>
  </si>
  <si>
    <t>Cabo Verde</t>
  </si>
  <si>
    <t>CRI</t>
  </si>
  <si>
    <t>Costa Rica</t>
  </si>
  <si>
    <t>CUB</t>
  </si>
  <si>
    <t>Cuba</t>
  </si>
  <si>
    <t>2020-03-12</t>
  </si>
  <si>
    <t>CUW</t>
  </si>
  <si>
    <t>Curacao</t>
  </si>
  <si>
    <t>2020-03-14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</si>
  <si>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</si>
  <si>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</si>
  <si>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</si>
  <si>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</si>
  <si>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</si>
  <si>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</si>
  <si>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</si>
  <si>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</si>
  <si>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2020-01-27</t>
  </si>
  <si>
    <t>DJI</t>
  </si>
  <si>
    <t>Djibouti</t>
  </si>
  <si>
    <t>2020-03-18</t>
  </si>
  <si>
    <t>DMA</t>
  </si>
  <si>
    <t>Dominica</t>
  </si>
  <si>
    <t>2020-03-22</t>
  </si>
  <si>
    <t>DNK</t>
  </si>
  <si>
    <t>Denmark</t>
  </si>
  <si>
    <t>Northern Europe</t>
  </si>
  <si>
    <t>2020-02-27</t>
  </si>
  <si>
    <t>DOM</t>
  </si>
  <si>
    <t>Dominican Republic</t>
  </si>
  <si>
    <t>DZA</t>
  </si>
  <si>
    <t>Algeria</t>
  </si>
  <si>
    <t>Northern Africa</t>
  </si>
  <si>
    <t>ECU</t>
  </si>
  <si>
    <t>Ecuador</t>
  </si>
  <si>
    <t>EGY</t>
  </si>
  <si>
    <t>Egypt, Arab Rep.</t>
  </si>
  <si>
    <t>2020-02-14</t>
  </si>
  <si>
    <t>ERI</t>
  </si>
  <si>
    <t>Eritrea</t>
  </si>
  <si>
    <t>2020-03-21</t>
  </si>
  <si>
    <t>ESH</t>
  </si>
  <si>
    <t>Western Sahara</t>
  </si>
  <si>
    <t>2020-04-05</t>
  </si>
  <si>
    <t>ESP</t>
  </si>
  <si>
    <t>Spain</t>
  </si>
  <si>
    <t>2020-02-01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</si>
  <si>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</si>
  <si>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</si>
  <si>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</si>
  <si>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</si>
  <si>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</si>
  <si>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</si>
  <si>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</si>
  <si>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</si>
  <si>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Melanesia</t>
  </si>
  <si>
    <t>FLK</t>
  </si>
  <si>
    <t>Falkland Islands</t>
  </si>
  <si>
    <t>2020-04-04</t>
  </si>
  <si>
    <t>FRA</t>
  </si>
  <si>
    <t>France</t>
  </si>
  <si>
    <t>2020-01-24</t>
  </si>
  <si>
    <t>FRO</t>
  </si>
  <si>
    <t>Faroe Islands</t>
  </si>
  <si>
    <t>GAB</t>
  </si>
  <si>
    <t>Gabon</t>
  </si>
  <si>
    <t>GBR</t>
  </si>
  <si>
    <t>United Kingdom</t>
  </si>
  <si>
    <t>2020-01-31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</si>
  <si>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</si>
  <si>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</si>
  <si>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</si>
  <si>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</si>
  <si>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</si>
  <si>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</si>
  <si>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</si>
  <si>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</si>
  <si>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GLP</t>
  </si>
  <si>
    <t>Guadeloupe</t>
  </si>
  <si>
    <t>GMB</t>
  </si>
  <si>
    <t>Gambia, The</t>
  </si>
  <si>
    <t>GNB</t>
  </si>
  <si>
    <t>Guinea-Bissau</t>
  </si>
  <si>
    <t>2020-03-25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</si>
  <si>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</si>
  <si>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</si>
  <si>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</si>
  <si>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</si>
  <si>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</si>
  <si>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</si>
  <si>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</si>
  <si>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</si>
  <si>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</si>
  <si>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</si>
  <si>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GUF</t>
  </si>
  <si>
    <t>French Guiana</t>
  </si>
  <si>
    <t>2020-03-07</t>
  </si>
  <si>
    <t>GUY</t>
  </si>
  <si>
    <t>Guyana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</si>
  <si>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</si>
  <si>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</si>
  <si>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</si>
  <si>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</si>
  <si>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</si>
  <si>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</si>
  <si>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</si>
  <si>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</si>
  <si>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</si>
  <si>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</si>
  <si>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4. Emerging region: MIKT</t>
  </si>
  <si>
    <t>IMN</t>
  </si>
  <si>
    <t>Isle of Man</t>
  </si>
  <si>
    <t>IND</t>
  </si>
  <si>
    <t>India</t>
  </si>
  <si>
    <t>2020-01-30</t>
  </si>
  <si>
    <t>IRL</t>
  </si>
  <si>
    <t>Ireland</t>
  </si>
  <si>
    <t>2020-02-29</t>
  </si>
  <si>
    <t>IRN</t>
  </si>
  <si>
    <t>Iran, Islamic Rep.</t>
  </si>
  <si>
    <t>2020-02-19</t>
  </si>
  <si>
    <t>IRQ</t>
  </si>
  <si>
    <t>Iraq</t>
  </si>
  <si>
    <t>ISL</t>
  </si>
  <si>
    <t>Iceland</t>
  </si>
  <si>
    <t>ISR</t>
  </si>
  <si>
    <t>Israel</t>
  </si>
  <si>
    <t>2020-02-21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</si>
  <si>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</si>
  <si>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</si>
  <si>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</si>
  <si>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</si>
  <si>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</si>
  <si>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</si>
  <si>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</si>
  <si>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</si>
  <si>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</si>
  <si>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</si>
  <si>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Central Asia</t>
  </si>
  <si>
    <t>KEN</t>
  </si>
  <si>
    <t>Kenya</t>
  </si>
  <si>
    <t>KGZ</t>
  </si>
  <si>
    <t>Kyrgyz Republic</t>
  </si>
  <si>
    <t>KHM</t>
  </si>
  <si>
    <t>Cambodia</t>
  </si>
  <si>
    <t>KNA</t>
  </si>
  <si>
    <t>St. Kitts and Nevis</t>
  </si>
  <si>
    <t>KOR</t>
  </si>
  <si>
    <t>Korea, Rep.</t>
  </si>
  <si>
    <t>KWT</t>
  </si>
  <si>
    <t>Kuwait</t>
  </si>
  <si>
    <t>LAO</t>
  </si>
  <si>
    <t>Lao PDR</t>
  </si>
  <si>
    <t>2020-03-24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</si>
  <si>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</si>
  <si>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</si>
  <si>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</si>
  <si>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</si>
  <si>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</si>
  <si>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</si>
  <si>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</si>
  <si>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</si>
  <si>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LIE</t>
  </si>
  <si>
    <t>Liechtenstein</t>
  </si>
  <si>
    <t>LKA</t>
  </si>
  <si>
    <t>Sri Lanka</t>
  </si>
  <si>
    <t>LTU</t>
  </si>
  <si>
    <t>Lithuania</t>
  </si>
  <si>
    <t>LUX</t>
  </si>
  <si>
    <t>Luxembourg</t>
  </si>
  <si>
    <t>LVA</t>
  </si>
  <si>
    <t>Latvia</t>
  </si>
  <si>
    <t>MAF</t>
  </si>
  <si>
    <t>St. Martin (French part)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</si>
  <si>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</si>
  <si>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</si>
  <si>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</si>
  <si>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</si>
  <si>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</si>
  <si>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</si>
  <si>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</si>
  <si>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</si>
  <si>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</si>
  <si>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</si>
  <si>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Seven seas (open ocean)</t>
  </si>
  <si>
    <t>MEX</t>
  </si>
  <si>
    <t>Mexico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</si>
  <si>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</si>
  <si>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</si>
  <si>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</si>
  <si>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</si>
  <si>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</si>
  <si>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</si>
  <si>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</si>
  <si>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</si>
  <si>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2020-03-27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</si>
  <si>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</si>
  <si>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</si>
  <si>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</si>
  <si>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</si>
  <si>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</si>
  <si>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</si>
  <si>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</si>
  <si>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</si>
  <si>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MSR</t>
  </si>
  <si>
    <t>Montserrat</t>
  </si>
  <si>
    <t>MTQ</t>
  </si>
  <si>
    <t>Martinique</t>
  </si>
  <si>
    <t>MUS</t>
  </si>
  <si>
    <t>Mauritius</t>
  </si>
  <si>
    <t>MWI</t>
  </si>
  <si>
    <t>Malawi</t>
  </si>
  <si>
    <t>2020-04-02</t>
  </si>
  <si>
    <t>MYS</t>
  </si>
  <si>
    <t>Malaysia</t>
  </si>
  <si>
    <t>2020-01-25</t>
  </si>
  <si>
    <t>MYT</t>
  </si>
  <si>
    <t>Mayotte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</si>
  <si>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</si>
  <si>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</si>
  <si>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</si>
  <si>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</si>
  <si>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</si>
  <si>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</si>
  <si>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</si>
  <si>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</si>
  <si>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</si>
  <si>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</si>
  <si>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</si>
  <si>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</si>
  <si>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</si>
  <si>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</si>
  <si>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</si>
  <si>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</si>
  <si>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</si>
  <si>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</si>
  <si>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</si>
  <si>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</si>
  <si>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</si>
  <si>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</si>
  <si>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</si>
  <si>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</si>
  <si>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</si>
  <si>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</si>
  <si>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</si>
  <si>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</si>
  <si>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PNG</t>
  </si>
  <si>
    <t>Papua New Guinea</t>
  </si>
  <si>
    <t>POL</t>
  </si>
  <si>
    <t>Poland</t>
  </si>
  <si>
    <t>PRT</t>
  </si>
  <si>
    <t>Portugal</t>
  </si>
  <si>
    <t>PRY</t>
  </si>
  <si>
    <t>Paraguay</t>
  </si>
  <si>
    <t>PSE</t>
  </si>
  <si>
    <t>West Bank and Gaza</t>
  </si>
  <si>
    <t>PYF</t>
  </si>
  <si>
    <t>French Polynesia</t>
  </si>
  <si>
    <t>Polynesia</t>
  </si>
  <si>
    <t>QAT</t>
  </si>
  <si>
    <t>Qatar</t>
  </si>
  <si>
    <t>REU</t>
  </si>
  <si>
    <t>Reunion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</si>
  <si>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</si>
  <si>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</si>
  <si>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</si>
  <si>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</si>
  <si>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</si>
  <si>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</si>
  <si>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</si>
  <si>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</si>
  <si>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</si>
  <si>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</si>
  <si>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</si>
  <si>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</si>
  <si>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</si>
  <si>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</si>
  <si>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swabs tested</t>
  </si>
  <si>
    <t>2020-01-23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</si>
  <si>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</si>
  <si>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</si>
  <si>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</si>
  <si>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</si>
  <si>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</si>
  <si>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</si>
  <si>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</si>
  <si>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</si>
  <si>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SPM</t>
  </si>
  <si>
    <t>Saint Pierre and Miquelon</t>
  </si>
  <si>
    <t>SRB</t>
  </si>
  <si>
    <t>Serbia</t>
  </si>
  <si>
    <t>SSD</t>
  </si>
  <si>
    <t>South Sudan</t>
  </si>
  <si>
    <t>STP</t>
  </si>
  <si>
    <t>Sao Tome and Principe</t>
  </si>
  <si>
    <t>2020-04-06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</si>
  <si>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</si>
  <si>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</si>
  <si>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</si>
  <si>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</si>
  <si>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</si>
  <si>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</si>
  <si>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</si>
  <si>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</si>
  <si>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</si>
  <si>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Eswatini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</si>
  <si>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</si>
  <si>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</si>
  <si>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</si>
  <si>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</si>
  <si>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</si>
  <si>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</si>
  <si>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</si>
  <si>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</si>
  <si>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</si>
  <si>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</si>
  <si>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</si>
  <si>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</si>
  <si>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</si>
  <si>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</si>
  <si>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TLS</t>
  </si>
  <si>
    <t>Timor-Leste</t>
  </si>
  <si>
    <t>TTO</t>
  </si>
  <si>
    <t>Trinidad and Tobago</t>
  </si>
  <si>
    <t>TUN</t>
  </si>
  <si>
    <t>Tunisia</t>
  </si>
  <si>
    <t>TUR</t>
  </si>
  <si>
    <t>Turkey</t>
  </si>
  <si>
    <t>TWN</t>
  </si>
  <si>
    <t>Taiwan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</si>
  <si>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</si>
  <si>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</si>
  <si>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</si>
  <si>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</si>
  <si>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</si>
  <si>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</si>
  <si>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</si>
  <si>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</si>
  <si>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</si>
  <si>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</si>
  <si>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inconsistent units (COVID Tracking Project)</t>
  </si>
  <si>
    <t>UZB</t>
  </si>
  <si>
    <t>Uzbekistan</t>
  </si>
  <si>
    <t>VAT</t>
  </si>
  <si>
    <t>Vatican</t>
  </si>
  <si>
    <t>VCT</t>
  </si>
  <si>
    <t>St. Vincent and the Grenadines</t>
  </si>
  <si>
    <t>VEN</t>
  </si>
  <si>
    <t>Venezuela, RB</t>
  </si>
  <si>
    <t>VGB</t>
  </si>
  <si>
    <t>British Virgin Islands</t>
  </si>
  <si>
    <t>VNM</t>
  </si>
  <si>
    <t>Vietnam</t>
  </si>
  <si>
    <t>XKX</t>
  </si>
  <si>
    <t>Kosovo</t>
  </si>
  <si>
    <t>2020-03-26</t>
  </si>
  <si>
    <t>YEM</t>
  </si>
  <si>
    <t>Yemen, Rep.</t>
  </si>
  <si>
    <t>2020-04-10</t>
  </si>
  <si>
    <t>ZAF</t>
  </si>
  <si>
    <t>South Africa</t>
  </si>
  <si>
    <t>ZMB</t>
  </si>
  <si>
    <t>Zambia</t>
  </si>
  <si>
    <t>ZWE</t>
  </si>
  <si>
    <t>Zimbabwe</t>
  </si>
  <si>
    <t>Nb_pays_vides :</t>
  </si>
  <si>
    <t>somme</t>
  </si>
  <si>
    <t>%_pays_complets :</t>
  </si>
  <si>
    <t>min</t>
  </si>
  <si>
    <t>max</t>
  </si>
  <si>
    <t>moyenne</t>
  </si>
  <si>
    <t>Nom de la variable</t>
  </si>
  <si>
    <t>Indicator Name</t>
  </si>
  <si>
    <t>Année</t>
  </si>
  <si>
    <t>Data Source</t>
  </si>
  <si>
    <t>Fichier entier</t>
  </si>
  <si>
    <t>Population, total</t>
  </si>
  <si>
    <t>World Development Indicators</t>
  </si>
  <si>
    <t>Pop_par_pays_API_SP.POP.TOTL_DS2_en_excel_v2_935990</t>
  </si>
  <si>
    <t>Life expectancy at birth, male (years)</t>
  </si>
  <si>
    <t>Esperance_vie_homme_API_SP.DYN.LE00.MA.IN_DS2_en_excel_v2_936509</t>
  </si>
  <si>
    <t>Life expectancy at birth, female (years)</t>
  </si>
  <si>
    <t>Esperance_vie_femme_API_SP.DYN.LE00.FE.IN_DS2_en_excel_v2_938584</t>
  </si>
  <si>
    <t>Population âgée de 0 à 14 ans (% du total)</t>
  </si>
  <si>
    <t>Population_0_14ans_pc_API_SP.POP.0014.TO.ZS_DS2_fr_excel_v2_941997</t>
  </si>
  <si>
    <t>Population âgée de 15 à 64 ans (% du total)</t>
  </si>
  <si>
    <t>Population_15_64ans_pc_API_SP.POP.1564.TO.ZS_DS2_fr_excel_v2_941998</t>
  </si>
  <si>
    <t>Densité de la population (personnes par kilomètre carré de superficie des terres)</t>
  </si>
  <si>
    <t>densite_population_API_EN.POP.DNST_DS2_fr_excel_v2_941240</t>
  </si>
  <si>
    <t>Death rate, crude (per 1,000 people)</t>
  </si>
  <si>
    <t>Taux_de_mortalite_API_SP.DYN.CDRT.IN_DS2_en_excel_v2_936251</t>
  </si>
  <si>
    <t>Fertility rate, total (births per woman)</t>
  </si>
  <si>
    <t>Fecondite_taux_API_SP.DYN.TFRT.IN_DS2_en_excel_v2_936133</t>
  </si>
  <si>
    <t>Population rural (% de la population totale)</t>
  </si>
  <si>
    <t>Population_rurale_pc_API_SP.RUR.TOTL.ZS_DS2_fr_excel_v2_941965</t>
  </si>
  <si>
    <t>Imports of goods and services (% of GDP)</t>
  </si>
  <si>
    <t>Mondialisation_import_pcPIB_API_NE.IMP.GNFS.ZS_DS2_en_excel_v2_936049</t>
  </si>
  <si>
    <t>Exports of goods and services (% of GDP)</t>
  </si>
  <si>
    <t>Mondialisation_export_pcPIB_API_NE.EXP.GNFS.ZS_DS2_en_excel_v2_936170</t>
  </si>
  <si>
    <t>Total debt service (% of exports of goods, services and primary income)</t>
  </si>
  <si>
    <t>Dette_totale_pcexport_API_DT.TDS.DECT.EX.ZS_DS2_en_excel_v2_937099</t>
  </si>
  <si>
    <t>Net ODA received (% of GNI)</t>
  </si>
  <si>
    <t>Aide_au_developt_pcRNB_API_DT.ODA.ODAT.GN.ZS_DS2_en_excel_v2_936736</t>
  </si>
  <si>
    <t>Net migration</t>
  </si>
  <si>
    <t>Immigration_nette_API_SM.POP.NETM_DS2_en_excel_v2_937463</t>
  </si>
  <si>
    <t>Refugee population by country or territory of origin</t>
  </si>
  <si>
    <t>Refugies_API_SM.POP.REFG.OR_DS2_en_excel_v2_938113</t>
  </si>
  <si>
    <t>Air transport, passengers carried</t>
  </si>
  <si>
    <t>Trafic_aerien_passagers_transportes_API_IS.AIR.PSGR_DS2_en_excel_v2_936062</t>
  </si>
  <si>
    <t>Container port traffic (TEU: 20 foot equivalent units)</t>
  </si>
  <si>
    <t>Trafic_portuaire_nb_containers_API_IS.SHP.GOOD.TU_DS2_en_excel_v2_937291</t>
  </si>
  <si>
    <t>GNI per capita, PPP (current international $)</t>
  </si>
  <si>
    <t>PIB_habitant_API_NY.GNP.PCAP.PP.CD_DS2_en_excel_v2_936026</t>
  </si>
  <si>
    <t>GDP (current US$)</t>
  </si>
  <si>
    <t>PIB_du_pays_API_NY.GDP.MKTP.CD_DS2_en_excel_v2_935893</t>
  </si>
  <si>
    <t>Poverty headcount ratio at national poverty lines (% of population)</t>
  </si>
  <si>
    <t>Pauvrete_seuils_nationaux_API_SI.POV.NAHC_DS2_en_excel_v2_936469</t>
  </si>
  <si>
    <t>mal renseignée</t>
  </si>
  <si>
    <t>Poverty headcount ratio at $5.50 a day (2011 PPP) (% of population)</t>
  </si>
  <si>
    <t>Pauvrete_5-5$_API_SI.POV.UMIC_DS2_en_excel_v2_935969</t>
  </si>
  <si>
    <t>GINI index (World Bank estimate)</t>
  </si>
  <si>
    <t>Revenus_index_Gini_API_SI.POV.GINI_DS2_en_excel_v2_936174</t>
  </si>
  <si>
    <t>Labor force participation rate, total (% of total population ages 15+) (modeled ILO estimate)</t>
  </si>
  <si>
    <t>Taux_emploi_API_SL.TLF.CACT.ZS_DS2_en_excel_v2_937432</t>
  </si>
  <si>
    <t>Employment in agriculture (% of total employment) (modeled ILO estimate)</t>
  </si>
  <si>
    <t>Taux_emploi_agricole_API_SL.AGR.EMPL.ZS_DS2_en_excel_v2_936859</t>
  </si>
  <si>
    <t>Ratio of female to male labor force participation rate (%) (modeled ILO estimate)</t>
  </si>
  <si>
    <t>Ratio_emploi_femmes_hommes_API_SL.TLF.CACT.FM.ZS_DS2_en_excel_v2_936602</t>
  </si>
  <si>
    <t>Research and development expenditure (% of GDP)</t>
  </si>
  <si>
    <t>Recherche_et_dev_pcPIB_API_GB.XPD.RSDV.GD.ZS_DS2_en_excel_v2_936566</t>
  </si>
  <si>
    <t>des trous</t>
  </si>
  <si>
    <t>Scientific and technical journal articles</t>
  </si>
  <si>
    <t>Articles_scientifiques_API_IP.JRN.ARTC.SC_DS2_en_excel_v2_940851</t>
  </si>
  <si>
    <t>Military expenditure (% of GDP)</t>
  </si>
  <si>
    <t>Depenses_militaires_pcPIB_API_MS.MIL.XPND.GD.ZS_DS2_en_excel_v2_936858</t>
  </si>
  <si>
    <t>Agricultural land (% of land area)</t>
  </si>
  <si>
    <t>Agri_part_surface_API_AG.LND.AGRI.ZS_DS2_en_excel_v2_937365</t>
  </si>
  <si>
    <t>Forest area (% of land area)</t>
  </si>
  <si>
    <t>Foret_part_surface_API_AG.LND.FRST.ZS_DS2_en_excel_v2_936004</t>
  </si>
  <si>
    <t>Terrestrial protected areas (% of total land area)</t>
  </si>
  <si>
    <t>Zones_protegees_part_surface_API_ER.LND.PTLD.ZS_DS2_en_excel_v2_946666</t>
  </si>
  <si>
    <t>Population urbaine (% du total)</t>
  </si>
  <si>
    <t>Urbanisation_taux_API_SP.URB.TOTL.IN.ZS_DS2_fr_excel_v2_1004509</t>
  </si>
  <si>
    <t>Population en agglomérations urbaines &gt; 1 million (% de la population totale)</t>
  </si>
  <si>
    <t>Urbanisation_pop_agglo_sup1million_taux_API_EN.URB.MCTY.TL.ZS_DS2_fr_excel_v2_1002901</t>
  </si>
  <si>
    <t>des trous mais normal</t>
  </si>
  <si>
    <t>Renewable internal freshwater resources per capita (cubic meters)</t>
  </si>
  <si>
    <t>Eau_ressources_par_hab_API_ER.H2O.INTR.PC_DS2_en_excel_v2_936563</t>
  </si>
  <si>
    <t>CO2 emissions (metric tons per capita)</t>
  </si>
  <si>
    <t>GES_par_hab_API_EN.ATM.CO2E.PC_DS2_en_excel_v2_935885</t>
  </si>
  <si>
    <t>PM2.5 air pollution, population exposed to levels exceeding WHO guideline value (% of total)</t>
  </si>
  <si>
    <t>Pollution_particules_fines_API_EN.ATM.PM25.MC.ZS_DS2_en_excel_v2_939647</t>
  </si>
  <si>
    <t>Prévalence du diabète (% de la population âgée de 20 à 79 ans)</t>
  </si>
  <si>
    <t>Diabete_20-79ans_API_SH.STA.DIAB.ZS_DS2_fr_excel_v2_947935</t>
  </si>
  <si>
    <t>Mortality from CVD, cancer, diabetes or CRD between exact ages 30 and 70 (%)</t>
  </si>
  <si>
    <t>Taux_mortalite_cancer_CV_diabete_30_70ans</t>
  </si>
  <si>
    <t>Mortality rate, under-5 (per 1,000 live births)</t>
  </si>
  <si>
    <t>Taux_mortalite_moins5ans_API_SH.DYN.MORT_DS2_en_excel_v2_937643</t>
  </si>
  <si>
    <t>Médecins (pour 1000 personnes)</t>
  </si>
  <si>
    <t>Medecins_API_SH.MED.PHYS.ZS_DS2_fr_excel_v2_945216</t>
  </si>
  <si>
    <t>Lits d’hôpital (pour 1 000 personnes)</t>
  </si>
  <si>
    <t>Lits_hopital_API_SH.MED.BEDS.ZS_DS2_fr_excel_v2_936715</t>
  </si>
  <si>
    <t>Government expenditure on education, total (% of GDP)</t>
  </si>
  <si>
    <t>Depenses_Education_API_SE.XPD.TOTL.GD.ZS_DS2_en_excel_v2_936550</t>
  </si>
  <si>
    <t>School enrollment, primary (% gross)</t>
  </si>
  <si>
    <t>Taux_scolarisation_en_primaire_API_SE.PRM.ENRR_DS2_en_excel_v2_936675</t>
  </si>
  <si>
    <t>Primary completion rate, total (% of relevant age group)</t>
  </si>
  <si>
    <t>Taux_achevement_du_primaire_API_SE.PRM.CMPT.ZS_DS2_en_excel_v2_942087</t>
  </si>
  <si>
    <t>School enrollment, primary and secondary (gross), gender parity index (GPI)</t>
  </si>
  <si>
    <t>Scolarisation_prim_second_sexe_API_SE.ENR.PRSC.FM.ZS_DS2_en_excel_v2_945568</t>
  </si>
  <si>
    <t>People using at least basic sanitation services, rural (% of rural population)</t>
  </si>
  <si>
    <t>Services_sanitaires_en_rurale_API_SH.STA.BASS.RU.ZS_DS2_en_excel_v2_951246</t>
  </si>
  <si>
    <t>Access to electricity (% of population)</t>
  </si>
  <si>
    <t>Taux_acces_electricite_API_EG.ELC.ACCS.ZS_DS2_en_excel_v2_936471</t>
  </si>
  <si>
    <t>International tourism, receipts (% of total exports)</t>
  </si>
  <si>
    <t>Tourisme_international_pcExport_API_ST.INT.RCPT.XP.ZS_DS2_en_excel_v2_937556</t>
  </si>
  <si>
    <t>Adéquation de l'apport énergétique alimentaire moyen, en % (2016-18)</t>
  </si>
  <si>
    <t>2016-2018</t>
  </si>
  <si>
    <t>Prevalence of obesity in the adult population (18 years and older), en % (2016)</t>
  </si>
  <si>
    <t>Median age (years)</t>
  </si>
  <si>
    <t>?</t>
  </si>
  <si>
    <t>CIA fact books + Worldometers pour Channel Islands et Palestine</t>
  </si>
  <si>
    <t>Indice de développement humain 2018</t>
  </si>
  <si>
    <t>Annual retail sales per capita of ultra‐processed products (kg)</t>
  </si>
  <si>
    <t>Source: Ultra-processed products here include carbonated soft drinks, sweet and savory snacks, breakfast cereals, confectionery (candy), ice cream, biscuits (cookies), fruit and vegetable juices, sports and energy drinks, ready-to-drink tea or coffee, spreads, sauces, and ready-meals. Quantity in liters is converted into kilograms. Data are from the Euromonitor Passport Database (2014) (38).</t>
  </si>
  <si>
    <t>Type d’économie du pays</t>
  </si>
  <si>
    <t>www.naturalearth.com (données téléchargées le 26/04/2020 via paquet R “rnaturalearth”)</t>
  </si>
  <si>
    <t>Interne (R)</t>
  </si>
  <si>
    <t>Groupe de revenus du pays</t>
  </si>
  <si>
    <t>Continent</t>
  </si>
  <si>
    <t>Région (selon ONU)</t>
  </si>
  <si>
    <t>Sous-région</t>
  </si>
  <si>
    <t>Région (selon Banque Mondiale)</t>
  </si>
  <si>
    <t>Longitude</t>
  </si>
  <si>
    <t>Calculé sous R par commandes “st_coordinates” et “st_point_on_surface” (paquet “sf”) à partir des polygones de chaque pays/région donnés par rnaturalearth</t>
  </si>
  <si>
    <t>Latitude</t>
  </si>
  <si>
    <t>Air Temperature from NOAA NCEP CPC GHCN_CAMS gridded deg0p5: CPC Monthly Global Surface Air Temperature Data Set at 0.5 degree</t>
  </si>
  <si>
    <t>Datathèque “NOAA NCEP CPC GHCN_CAMS gridded deg0p5 temp” (https://iridl.ldeo.columbia.edu/SOURCES/.NOAA/.NCEP/.CPC/.GHCN_CAMS/.gridded/.deg0p5/.temp/) mise à jour le 08/04/2020 + stations météo aéroports Bermuda et French Polynésia</t>
  </si>
  <si>
    <t>Temp_2019_12_data.tiff</t>
  </si>
  <si>
    <t>temp_2020_01_data.tiff</t>
  </si>
  <si>
    <t>Temp_2020_02_data.tiff</t>
  </si>
  <si>
    <t>Temp_2020_03_data.tiff</t>
  </si>
  <si>
    <t>Température moyenne (moyenne calculée des températures mensuelles décembre 2019 à mars 2020)</t>
  </si>
  <si>
    <t>Calculée sous R (paquet “dplyr”)</t>
  </si>
  <si>
    <t>Population des pays</t>
  </si>
  <si>
    <t>ONU + Eurostat, via JHU : https://github.com/CSSEGISandData/COVID-19/tree/master/csse_covid_19_data</t>
  </si>
  <si>
    <t>UID_ISO_FIPS_LookUp_Table_10mai2020.csv</t>
  </si>
  <si>
    <t>cumul du nb de tests réalisés</t>
  </si>
  <si>
    <t>Our World In Data : https://raw.githubusercontent.com/owid/covid-19-data/master/public/data/testing/</t>
  </si>
  <si>
    <t>covid-testing-all-observations_10mai2020.csv</t>
  </si>
  <si>
    <t>cumul du nb de tests réalisés par million d’habitants</t>
  </si>
  <si>
    <t>Calculé sous R</t>
  </si>
  <si>
    <t>type de test réalisé si connu</t>
  </si>
  <si>
    <t>AUC_SI : aire sous la courbe d’évolution du Stringency Index</t>
  </si>
  <si>
    <t>Calculé sous R à partir du Stringency Index calculé par Oxford University : https://github.com/OxCGRT/covid-policy-tracker/raw/master/data</t>
  </si>
  <si>
    <t>covid_response_10mai2020.csv</t>
  </si>
  <si>
    <t>date_SI_sup0 : date à laquelle le SI passe au-dessus de 0, par rapport à la date des 1ers cas</t>
  </si>
  <si>
    <t>date_SI_sup50 : date à laquelle le SI passe au dessus de 50%, par rapport à la date des 1ers cas</t>
  </si>
  <si>
    <t>date_SI_max : date à laquelle le SI atteint son niveau maximal, par rapport à la date des 1ers cas</t>
  </si>
  <si>
    <t>SI_max : valeur maximale atteinte par le SI</t>
  </si>
  <si>
    <t>différence entre les 2 paliers de fréquentation des lieux résidentiels</t>
  </si>
  <si>
    <t>Calculé sous R à partir des données “Community Mobility” de Google : https://www.google.com/covid19/mobility/</t>
  </si>
  <si>
    <t>covid_mobility_10mai2020.csv</t>
  </si>
  <si>
    <t>date estimée de passage au deuxième palier (résidences), par rapport à la date des 1ers cas</t>
  </si>
  <si>
    <t>différence entre les 2 paliers de fréquentation, indice synthétique (moyenne des valeurs absolues des différences entre les 2 paliers)</t>
  </si>
  <si>
    <t>Médiane de la date estimée de passage au deuxième palier (indice synthétique), par rapport à la date des 1ers cas</t>
  </si>
  <si>
    <t>Cumul des cas confirmés au 30 avril 2020</t>
  </si>
  <si>
    <t>JHU : https://github.com/CSSEGISandData/COVID-19/tree/master/csse_covid_19_data/csse_covid_19_time_series</t>
  </si>
  <si>
    <t>covid19_confirmed_10mai2020.csv</t>
  </si>
  <si>
    <t>Cumul des décès au 30 avril 2020</t>
  </si>
  <si>
    <t>covid19_deaths_10mai2020.csv</t>
  </si>
  <si>
    <t>Cumul des guérisons au 30 avril 2020</t>
  </si>
  <si>
    <t>covid19_recovered_10mai2020.csv</t>
  </si>
  <si>
    <t>Cumul des cas confirmés au 30 avril 2020 par million d’habitants</t>
  </si>
  <si>
    <t>Cumul des décès au 30 avril 2020 par million d’habitants</t>
  </si>
  <si>
    <t>Cumul des guérisons au 30 avril 2020 par million d’habitants</t>
  </si>
  <si>
    <t>Coefficient d’accroissement de la courbe Gompertz</t>
  </si>
  <si>
    <t>Calculée sous R (paquet “minpack.lm”)</t>
  </si>
  <si>
    <t>Asymptote supérieure de la courbe Gompertz (en nb de cas)</t>
  </si>
  <si>
    <t>Localisation du point d’inflexion (en jours depuis le 01/01/1970)</t>
  </si>
  <si>
    <t>date des premiers cas confirmés</t>
  </si>
  <si>
    <t>Calculée sous R</t>
  </si>
  <si>
    <t>durée de l’épidémie jusqu’au 30 avril 2020</t>
  </si>
  <si>
    <t>Variables diagnostic :</t>
  </si>
  <si>
    <t>date_testing</t>
  </si>
  <si>
    <t>date du dernier nombre reporté de tests</t>
  </si>
  <si>
    <t>P(b)_confirmed</t>
  </si>
  <si>
    <t>Probabilité associée au paramètre b</t>
  </si>
  <si>
    <t>P(Asym)_confirmed</t>
  </si>
  <si>
    <t>Probabilité associée au paramètre Asym</t>
  </si>
  <si>
    <t>P(xmid)_confirmed</t>
  </si>
  <si>
    <t>Probabilité associée au paramètre xmid</t>
  </si>
  <si>
    <t>converged_confirmed</t>
  </si>
  <si>
    <t>Indique si l’ajustement non-linéaire a convergé (1) ou non (0) après 50 itérations</t>
  </si>
  <si>
    <t>nbiter_confirmed</t>
  </si>
  <si>
    <t>Nombre d’itérations pour convergence</t>
  </si>
  <si>
    <t>P(b)_deaths</t>
  </si>
  <si>
    <t>P(Asym)_deaths</t>
  </si>
  <si>
    <t>P(xmid)_deaths</t>
  </si>
  <si>
    <t>converged_deaths</t>
  </si>
  <si>
    <t>nbiter_deaths</t>
  </si>
  <si>
    <t>P(b)_recovered</t>
  </si>
  <si>
    <t>P(Asym)_recovered</t>
  </si>
  <si>
    <t>P(xmid)_recovered</t>
  </si>
  <si>
    <t>converged_recovered</t>
  </si>
  <si>
    <t>nbiter_recovered</t>
  </si>
  <si>
    <t>3.40858897e-315</t>
  </si>
  <si>
    <t>2020-05-03</t>
  </si>
  <si>
    <t>1.151145689982555e-308</t>
  </si>
  <si>
    <t>1.7e-322</t>
  </si>
  <si>
    <t>1.8887725e-317</t>
  </si>
  <si>
    <t>5.912598e-317</t>
  </si>
  <si>
    <t>2020-05-01</t>
  </si>
  <si>
    <t>3.9787118693e-314</t>
  </si>
  <si>
    <t>2020-04-20</t>
  </si>
  <si>
    <t>3.6831384887162e-310</t>
  </si>
  <si>
    <t>1.10384e-319</t>
  </si>
  <si>
    <t>4.23418541039e-312</t>
  </si>
  <si>
    <t>2.620825570013e-312</t>
  </si>
  <si>
    <t>6.68698124019094e-310</t>
  </si>
  <si>
    <t>2.45e-321</t>
  </si>
  <si>
    <t>2.00988e-318</t>
  </si>
  <si>
    <t>2020-04-30</t>
  </si>
  <si>
    <t>8.22063496e-315</t>
  </si>
  <si>
    <t>2020-04-28</t>
  </si>
  <si>
    <t>5.975532840648e-311</t>
  </si>
  <si>
    <t>2020-05-02</t>
  </si>
  <si>
    <t>5.9609247093704e-311</t>
  </si>
  <si>
    <t>3.64306943757298e-309</t>
  </si>
  <si>
    <t>2e-323</t>
  </si>
  <si>
    <t>1.117e-321</t>
  </si>
  <si>
    <t>2.015377053001595e-309</t>
  </si>
  <si>
    <t>9.120906e-318</t>
  </si>
  <si>
    <t>1.352e-320</t>
  </si>
  <si>
    <t>3.89252732919e-312</t>
  </si>
  <si>
    <t>1.4421923137e-314</t>
  </si>
  <si>
    <t>1.295816e-318</t>
  </si>
  <si>
    <t>4e-323</t>
  </si>
  <si>
    <t>2020-04-27</t>
  </si>
  <si>
    <t>1.5e-322</t>
  </si>
  <si>
    <t>4.950323895729e-311</t>
  </si>
  <si>
    <t>2.481417161e-314</t>
  </si>
  <si>
    <t>8e-323</t>
  </si>
  <si>
    <t>2020-04-29</t>
  </si>
  <si>
    <t>OK</t>
  </si>
  <si>
    <t>% GUERISON</t>
  </si>
  <si>
    <t>Population âgée de PLUS DE 64 ans (% du total)</t>
  </si>
  <si>
    <t>VARIABLE GARDEE</t>
  </si>
  <si>
    <t>confirmed_p_million</t>
  </si>
  <si>
    <t>date_first_cases (en jours depuis le 22/01/2020, premiers cas déclarés en chine et usa)</t>
  </si>
  <si>
    <t>Données quantitatives : Classeur = Data_Covid_ensemble_toutes_var_10-05-2020_Seb_TRAIT_JMB_V1.xlsx / Feuille = data_NA's_TRI_SELEC / Plage = 'data_NA''s_TRI_SELEC'!$f$9:$Ax$217 / 208 lignes et 45 colonnes</t>
  </si>
  <si>
    <t>Données qualitatives : Classeur = Data_Covid_ensemble_toutes_var_10-05-2020_Seb_TRAIT_JMB_V1.xlsx / Feuille = data_NA's_TRI_SELEC / Plage = 'data_NA''s_TRI_SELEC'!$C$9:$d$217 / 208 lignes et 2 colonnes</t>
  </si>
  <si>
    <t>Statistiques descriptives (Données quantitatives) :</t>
  </si>
  <si>
    <t>Statistique</t>
  </si>
  <si>
    <t>Nb. d'observations</t>
  </si>
  <si>
    <t>Nb. de valeurs manquantes</t>
  </si>
  <si>
    <t>Minimum</t>
  </si>
  <si>
    <t>Maximum</t>
  </si>
  <si>
    <t>Eff. du minimum</t>
  </si>
  <si>
    <t>Médiane</t>
  </si>
  <si>
    <t>Moyenne</t>
  </si>
  <si>
    <t>Coefficient de variation (n)</t>
  </si>
  <si>
    <t>Statistiques descriptives (Données qualitatives) :</t>
  </si>
  <si>
    <t/>
  </si>
  <si>
    <t>Variable\Statistique</t>
  </si>
  <si>
    <t>Nb. de modalités</t>
  </si>
  <si>
    <t>Mode</t>
  </si>
  <si>
    <t>Mode (effectif)</t>
  </si>
  <si>
    <t>Modalités</t>
  </si>
  <si>
    <t>Effectif par modalité</t>
  </si>
  <si>
    <t>Diagrammes en bâtons :</t>
  </si>
  <si>
    <t xml:space="preserve"> </t>
  </si>
  <si>
    <t>Diagrammes en secteurs :</t>
  </si>
  <si>
    <r>
      <t>XLSTAT 2020.1.3.65245 - Statistiques descriptives - Début : 13/05/2020 à 22:34:23 / Fin : 13/05/2020 à 22:34:24</t>
    </r>
    <r>
      <rPr>
        <sz val="11"/>
        <color rgb="FFFFFFFF"/>
        <rFont val="Calibri"/>
        <family val="2"/>
        <charset val="1"/>
      </rPr>
      <t xml:space="preserve"> / Microsoft Excel 16.04993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</si>
</sst>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9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4"/>
      <color rgb="FF000000"/>
      <name val="Calibri"/>
      <family val="2"/>
      <charset val="1"/>
    </font>
    <font>
      <b/>
      <sz val="20"/>
      <color rgb="FF000000"/>
      <name val="Calibri"/>
      <family val="2"/>
    </font>
    <font>
      <sz val="11"/>
      <color rgb="FFFF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EC5B11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E8E8E8"/>
        <bgColor rgb="FFFFFFFF"/>
      </patternFill>
    </fill>
    <fill>
      <patternFill patternType="solid">
        <fgColor rgb="FFFFFFFF"/>
        <bgColor rgb="FFE8E8E8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9" fontId="6" fillId="0" borderId="0" applyFont="0" applyFill="0" applyBorder="0" applyAlignment="0" applyProtection="0"/>
  </cellStyleXfs>
  <cellXfs count="21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 applyFont="1"/>
    <xf numFmtId="0" fontId="0" fillId="2" borderId="0" xfId="0" applyFill="1"/>
    <xf numFmtId="1" fontId="0" fillId="2" borderId="0" xfId="0" applyNumberFormat="1" applyFill="1"/>
    <xf numFmtId="0" fontId="4" fillId="0" borderId="0" xfId="0" applyFont="1"/>
    <xf numFmtId="0" fontId="3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2" fontId="0" fillId="2" borderId="0" xfId="0" applyNumberFormat="1" applyFill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2" fillId="0" borderId="0" xfId="2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1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wrapText="1"/>
    </xf>
    <xf numFmtId="0" fontId="0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4" borderId="0" xfId="0" applyFill="1"/>
    <xf numFmtId="0" fontId="3" fillId="4" borderId="0" xfId="0" applyFont="1" applyFill="1"/>
    <xf numFmtId="0" fontId="3" fillId="4" borderId="0" xfId="0" applyFont="1" applyFill="1" applyAlignment="1">
      <alignment horizontal="center" vertical="center" wrapText="1"/>
    </xf>
    <xf numFmtId="49" fontId="0" fillId="4" borderId="0" xfId="0" applyNumberFormat="1" applyFont="1" applyFill="1"/>
    <xf numFmtId="0" fontId="0" fillId="4" borderId="0" xfId="0" applyFont="1" applyFill="1" applyAlignment="1">
      <alignment horizontal="right"/>
    </xf>
    <xf numFmtId="0" fontId="7" fillId="0" borderId="0" xfId="0" applyFont="1"/>
    <xf numFmtId="0" fontId="0" fillId="0" borderId="0" xfId="0" applyFill="1"/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1" fontId="0" fillId="6" borderId="7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8" fillId="12" borderId="1" xfId="0" applyFont="1" applyFill="1" applyBorder="1"/>
    <xf numFmtId="0" fontId="8" fillId="12" borderId="2" xfId="0" applyFont="1" applyFill="1" applyBorder="1" applyAlignment="1">
      <alignment horizontal="left" vertical="center" wrapText="1"/>
    </xf>
    <xf numFmtId="0" fontId="10" fillId="17" borderId="2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9" fillId="12" borderId="4" xfId="0" applyFont="1" applyFill="1" applyBorder="1"/>
    <xf numFmtId="0" fontId="8" fillId="12" borderId="0" xfId="0" applyFont="1" applyFill="1" applyBorder="1" applyAlignment="1">
      <alignment horizontal="left" vertical="center" wrapText="1"/>
    </xf>
    <xf numFmtId="0" fontId="11" fillId="17" borderId="0" xfId="0" applyFont="1" applyFill="1" applyBorder="1" applyAlignment="1">
      <alignment horizontal="center" vertical="center" wrapText="1"/>
    </xf>
    <xf numFmtId="0" fontId="0" fillId="16" borderId="0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9" fillId="13" borderId="0" xfId="0" applyFont="1" applyFill="1" applyBorder="1" applyAlignment="1">
      <alignment horizontal="center" vertical="center" wrapText="1"/>
    </xf>
    <xf numFmtId="0" fontId="0" fillId="14" borderId="0" xfId="0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0" fillId="15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9" fillId="12" borderId="4" xfId="0" applyFont="1" applyFill="1" applyBorder="1" applyAlignment="1">
      <alignment horizontal="center" vertical="center" wrapText="1"/>
    </xf>
    <xf numFmtId="0" fontId="9" fillId="12" borderId="0" xfId="0" applyFont="1" applyFill="1" applyBorder="1" applyAlignment="1">
      <alignment horizontal="center" vertical="center" wrapText="1"/>
    </xf>
    <xf numFmtId="0" fontId="10" fillId="17" borderId="0" xfId="0" applyFont="1" applyFill="1" applyBorder="1" applyAlignment="1">
      <alignment horizontal="center" vertical="center" wrapText="1"/>
    </xf>
    <xf numFmtId="164" fontId="0" fillId="10" borderId="0" xfId="0" applyNumberFormat="1" applyFill="1" applyBorder="1" applyAlignment="1">
      <alignment horizontal="center" vertical="center" wrapText="1"/>
    </xf>
    <xf numFmtId="0" fontId="8" fillId="13" borderId="0" xfId="0" applyFont="1" applyFill="1" applyBorder="1" applyAlignment="1">
      <alignment horizontal="center" vertical="center" wrapText="1"/>
    </xf>
    <xf numFmtId="164" fontId="9" fillId="13" borderId="0" xfId="0" applyNumberFormat="1" applyFont="1" applyFill="1" applyBorder="1" applyAlignment="1">
      <alignment horizontal="center" vertical="center" wrapText="1"/>
    </xf>
    <xf numFmtId="164" fontId="0" fillId="14" borderId="0" xfId="0" applyNumberForma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9" fillId="12" borderId="0" xfId="0" applyFont="1" applyFill="1" applyBorder="1"/>
    <xf numFmtId="0" fontId="11" fillId="17" borderId="0" xfId="0" applyFont="1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" fontId="0" fillId="7" borderId="0" xfId="0" applyNumberFormat="1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1" fontId="0" fillId="9" borderId="5" xfId="0" applyNumberFormat="1" applyFill="1" applyBorder="1" applyAlignment="1">
      <alignment horizontal="center"/>
    </xf>
    <xf numFmtId="0" fontId="9" fillId="12" borderId="6" xfId="0" applyFont="1" applyFill="1" applyBorder="1"/>
    <xf numFmtId="0" fontId="9" fillId="12" borderId="7" xfId="0" applyFont="1" applyFill="1" applyBorder="1"/>
    <xf numFmtId="0" fontId="11" fillId="17" borderId="7" xfId="0" applyFont="1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9" fillId="13" borderId="7" xfId="0" applyFont="1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1" fontId="0" fillId="7" borderId="7" xfId="0" applyNumberFormat="1" applyFill="1" applyBorder="1" applyAlignment="1">
      <alignment horizontal="center"/>
    </xf>
    <xf numFmtId="1" fontId="0" fillId="9" borderId="7" xfId="0" applyNumberFormat="1" applyFill="1" applyBorder="1" applyAlignment="1">
      <alignment horizontal="center"/>
    </xf>
    <xf numFmtId="1" fontId="0" fillId="9" borderId="8" xfId="0" applyNumberFormat="1" applyFill="1" applyBorder="1" applyAlignment="1">
      <alignment horizontal="center"/>
    </xf>
    <xf numFmtId="0" fontId="8" fillId="12" borderId="6" xfId="0" applyFont="1" applyFill="1" applyBorder="1"/>
    <xf numFmtId="0" fontId="8" fillId="12" borderId="7" xfId="0" applyFont="1" applyFill="1" applyBorder="1"/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10" fillId="17" borderId="7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3" fillId="15" borderId="7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9" fontId="0" fillId="6" borderId="0" xfId="3" applyFont="1" applyFill="1" applyBorder="1" applyAlignment="1">
      <alignment horizontal="center"/>
    </xf>
    <xf numFmtId="2" fontId="14" fillId="6" borderId="0" xfId="0" applyNumberFormat="1" applyFont="1" applyFill="1" applyBorder="1" applyAlignment="1">
      <alignment horizontal="center"/>
    </xf>
    <xf numFmtId="14" fontId="0" fillId="6" borderId="0" xfId="0" applyNumberFormat="1" applyFont="1" applyFill="1" applyBorder="1" applyAlignment="1">
      <alignment horizontal="center"/>
    </xf>
    <xf numFmtId="14" fontId="0" fillId="6" borderId="7" xfId="0" applyNumberFormat="1" applyFont="1" applyFill="1" applyBorder="1" applyAlignment="1">
      <alignment horizontal="center"/>
    </xf>
    <xf numFmtId="9" fontId="0" fillId="10" borderId="0" xfId="3" applyFont="1" applyFill="1" applyBorder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1" fontId="0" fillId="6" borderId="5" xfId="0" applyNumberFormat="1" applyFill="1" applyBorder="1" applyAlignment="1">
      <alignment horizontal="center"/>
    </xf>
    <xf numFmtId="1" fontId="0" fillId="6" borderId="8" xfId="0" applyNumberFormat="1" applyFill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9" fontId="0" fillId="6" borderId="7" xfId="3" applyFont="1" applyFill="1" applyBorder="1" applyAlignment="1">
      <alignment horizontal="center"/>
    </xf>
    <xf numFmtId="0" fontId="15" fillId="3" borderId="0" xfId="0" applyFont="1" applyFill="1" applyAlignment="1">
      <alignment horizontal="right"/>
    </xf>
    <xf numFmtId="0" fontId="12" fillId="2" borderId="0" xfId="0" applyFont="1" applyFill="1"/>
    <xf numFmtId="0" fontId="15" fillId="0" borderId="0" xfId="0" applyFont="1" applyAlignment="1">
      <alignment horizontal="right"/>
    </xf>
    <xf numFmtId="1" fontId="12" fillId="2" borderId="0" xfId="0" applyNumberFormat="1" applyFont="1" applyFill="1"/>
    <xf numFmtId="0" fontId="7" fillId="6" borderId="0" xfId="0" applyFont="1" applyFill="1" applyBorder="1" applyAlignment="1">
      <alignment horizontal="center" vertical="center" wrapText="1"/>
    </xf>
    <xf numFmtId="1" fontId="0" fillId="6" borderId="0" xfId="0" applyNumberFormat="1" applyFont="1" applyFill="1" applyBorder="1" applyAlignment="1">
      <alignment horizontal="center"/>
    </xf>
    <xf numFmtId="1" fontId="0" fillId="6" borderId="7" xfId="0" applyNumberFormat="1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3" fillId="0" borderId="9" xfId="0" applyFont="1" applyBorder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49" fontId="0" fillId="0" borderId="0" xfId="0" applyNumberFormat="1" applyAlignment="1"/>
    <xf numFmtId="0" fontId="17" fillId="0" borderId="10" xfId="0" applyFont="1" applyBorder="1" applyAlignment="1">
      <alignment horizontal="center" vertical="center"/>
    </xf>
    <xf numFmtId="49" fontId="17" fillId="0" borderId="10" xfId="0" applyNumberFormat="1" applyFont="1" applyBorder="1" applyAlignment="1">
      <alignment horizontal="center" vertical="center" wrapText="1"/>
    </xf>
    <xf numFmtId="49" fontId="0" fillId="0" borderId="11" xfId="0" applyNumberFormat="1" applyBorder="1" applyAlignment="1"/>
    <xf numFmtId="49" fontId="0" fillId="0" borderId="12" xfId="0" applyNumberFormat="1" applyBorder="1" applyAlignment="1"/>
    <xf numFmtId="1" fontId="0" fillId="0" borderId="0" xfId="0" applyNumberFormat="1" applyAlignment="1"/>
    <xf numFmtId="0" fontId="0" fillId="0" borderId="11" xfId="0" applyNumberFormat="1" applyBorder="1" applyAlignment="1"/>
    <xf numFmtId="0" fontId="0" fillId="0" borderId="0" xfId="0" applyNumberFormat="1" applyAlignment="1"/>
    <xf numFmtId="165" fontId="0" fillId="0" borderId="12" xfId="0" applyNumberFormat="1" applyBorder="1" applyAlignment="1"/>
    <xf numFmtId="49" fontId="0" fillId="0" borderId="11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12" xfId="0" applyNumberFormat="1" applyBorder="1" applyAlignment="1">
      <alignment horizontal="right"/>
    </xf>
    <xf numFmtId="0" fontId="0" fillId="0" borderId="1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12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2" xfId="0" applyNumberFormat="1" applyBorder="1" applyAlignment="1">
      <alignment horizontal="right"/>
    </xf>
    <xf numFmtId="49" fontId="0" fillId="0" borderId="1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2" xfId="0" applyNumberFormat="1" applyBorder="1" applyAlignment="1">
      <alignment horizontal="left"/>
    </xf>
    <xf numFmtId="49" fontId="0" fillId="6" borderId="0" xfId="0" applyNumberFormat="1" applyFill="1" applyAlignment="1">
      <alignment horizontal="left"/>
    </xf>
    <xf numFmtId="1" fontId="0" fillId="6" borderId="0" xfId="0" applyNumberFormat="1" applyFill="1" applyAlignment="1">
      <alignment horizontal="right"/>
    </xf>
    <xf numFmtId="49" fontId="0" fillId="6" borderId="11" xfId="0" applyNumberFormat="1" applyFill="1" applyBorder="1" applyAlignment="1">
      <alignment horizontal="left"/>
    </xf>
    <xf numFmtId="1" fontId="0" fillId="6" borderId="11" xfId="0" applyNumberFormat="1" applyFill="1" applyBorder="1" applyAlignment="1">
      <alignment horizontal="right"/>
    </xf>
    <xf numFmtId="9" fontId="0" fillId="0" borderId="0" xfId="3" applyFont="1" applyAlignment="1"/>
    <xf numFmtId="1" fontId="0" fillId="6" borderId="0" xfId="0" applyNumberFormat="1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10" fillId="17" borderId="7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3" fillId="16" borderId="7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8" fillId="13" borderId="7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Pourcentage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E8E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FF"/>
      <color rgb="FF66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Effectif (CONTINENT)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Desc!$G$24:$G$31</c:f>
              <c:strCache>
                <c:ptCount val="8"/>
                <c:pt idx="0">
                  <c:v>Africa</c:v>
                </c:pt>
                <c:pt idx="1">
                  <c:v>Asia</c:v>
                </c:pt>
                <c:pt idx="2">
                  <c:v>DOM</c:v>
                </c:pt>
                <c:pt idx="3">
                  <c:v>Europe</c:v>
                </c:pt>
                <c:pt idx="4">
                  <c:v>North America</c:v>
                </c:pt>
                <c:pt idx="5">
                  <c:v>Oceania</c:v>
                </c:pt>
                <c:pt idx="6">
                  <c:v>Seven seas (open ocean)</c:v>
                </c:pt>
                <c:pt idx="7">
                  <c:v>South America</c:v>
                </c:pt>
              </c:strCache>
            </c:strRef>
          </c:cat>
          <c:val>
            <c:numRef>
              <c:f>Desc!$H$24:$H$31</c:f>
              <c:numCache>
                <c:formatCode>0</c:formatCode>
                <c:ptCount val="8"/>
                <c:pt idx="0">
                  <c:v>51</c:v>
                </c:pt>
                <c:pt idx="1">
                  <c:v>45</c:v>
                </c:pt>
                <c:pt idx="2">
                  <c:v>6</c:v>
                </c:pt>
                <c:pt idx="3">
                  <c:v>48</c:v>
                </c:pt>
                <c:pt idx="4">
                  <c:v>36</c:v>
                </c:pt>
                <c:pt idx="5">
                  <c:v>6</c:v>
                </c:pt>
                <c:pt idx="6">
                  <c:v>3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B-4810-93AA-DA601BFB3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027462831"/>
        <c:axId val="2027463247"/>
      </c:barChart>
      <c:catAx>
        <c:axId val="2027462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Modalités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27463247"/>
        <c:crosses val="autoZero"/>
        <c:auto val="1"/>
        <c:lblAlgn val="ctr"/>
        <c:lblOffset val="100"/>
        <c:noMultiLvlLbl val="0"/>
      </c:catAx>
      <c:valAx>
        <c:axId val="2027463247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Effectif</a:t>
                </a:r>
              </a:p>
            </c:rich>
          </c:tx>
          <c:overlay val="0"/>
        </c:title>
        <c:numFmt formatCode="0" sourceLinked="1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27462831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Effectif (SUBREGION)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Desc!$G$32:$G$53</c:f>
              <c:strCache>
                <c:ptCount val="22"/>
                <c:pt idx="0">
                  <c:v>Australia and New Zealand</c:v>
                </c:pt>
                <c:pt idx="1">
                  <c:v>Caribbean</c:v>
                </c:pt>
                <c:pt idx="2">
                  <c:v>Central America</c:v>
                </c:pt>
                <c:pt idx="3">
                  <c:v>Central Asia</c:v>
                </c:pt>
                <c:pt idx="4">
                  <c:v>DOM</c:v>
                </c:pt>
                <c:pt idx="5">
                  <c:v>Eastern Africa</c:v>
                </c:pt>
                <c:pt idx="6">
                  <c:v>Eastern Asia</c:v>
                </c:pt>
                <c:pt idx="7">
                  <c:v>Eastern Europe</c:v>
                </c:pt>
                <c:pt idx="8">
                  <c:v>Melanesia</c:v>
                </c:pt>
                <c:pt idx="9">
                  <c:v>Middle Africa</c:v>
                </c:pt>
                <c:pt idx="10">
                  <c:v>Northern Africa</c:v>
                </c:pt>
                <c:pt idx="11">
                  <c:v>Northern America</c:v>
                </c:pt>
                <c:pt idx="12">
                  <c:v>Northern Europe</c:v>
                </c:pt>
                <c:pt idx="13">
                  <c:v>Polynesia</c:v>
                </c:pt>
                <c:pt idx="14">
                  <c:v>South America</c:v>
                </c:pt>
                <c:pt idx="15">
                  <c:v>South-Eastern Asia</c:v>
                </c:pt>
                <c:pt idx="16">
                  <c:v>Southern Africa</c:v>
                </c:pt>
                <c:pt idx="17">
                  <c:v>Southern Asia</c:v>
                </c:pt>
                <c:pt idx="18">
                  <c:v>Southern Europe</c:v>
                </c:pt>
                <c:pt idx="19">
                  <c:v>Western Africa</c:v>
                </c:pt>
                <c:pt idx="20">
                  <c:v>Western Asia</c:v>
                </c:pt>
                <c:pt idx="21">
                  <c:v>Western Europe</c:v>
                </c:pt>
              </c:strCache>
            </c:strRef>
          </c:cat>
          <c:val>
            <c:numRef>
              <c:f>Desc!$H$32:$H$53</c:f>
              <c:numCache>
                <c:formatCode>0</c:formatCode>
                <c:ptCount val="22"/>
                <c:pt idx="0">
                  <c:v>2</c:v>
                </c:pt>
                <c:pt idx="1">
                  <c:v>23</c:v>
                </c:pt>
                <c:pt idx="2">
                  <c:v>8</c:v>
                </c:pt>
                <c:pt idx="3">
                  <c:v>3</c:v>
                </c:pt>
                <c:pt idx="4">
                  <c:v>6</c:v>
                </c:pt>
                <c:pt idx="5">
                  <c:v>17</c:v>
                </c:pt>
                <c:pt idx="6">
                  <c:v>5</c:v>
                </c:pt>
                <c:pt idx="7">
                  <c:v>10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12</c:v>
                </c:pt>
                <c:pt idx="13">
                  <c:v>1</c:v>
                </c:pt>
                <c:pt idx="14">
                  <c:v>13</c:v>
                </c:pt>
                <c:pt idx="15">
                  <c:v>11</c:v>
                </c:pt>
                <c:pt idx="16">
                  <c:v>4</c:v>
                </c:pt>
                <c:pt idx="17">
                  <c:v>9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5-4068-B10B-36C44F76D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027853407"/>
        <c:axId val="2027853823"/>
      </c:barChart>
      <c:catAx>
        <c:axId val="2027853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Modalités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27853823"/>
        <c:crosses val="autoZero"/>
        <c:auto val="1"/>
        <c:lblAlgn val="ctr"/>
        <c:lblOffset val="100"/>
        <c:noMultiLvlLbl val="0"/>
      </c:catAx>
      <c:valAx>
        <c:axId val="2027853823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Effectif</a:t>
                </a:r>
              </a:p>
            </c:rich>
          </c:tx>
          <c:overlay val="0"/>
        </c:title>
        <c:numFmt formatCode="0" sourceLinked="1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2785340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Effectif (CONTINENT)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/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5180-4A4E-A763-D256F8D8BE0A}"/>
              </c:ext>
            </c:extLst>
          </c:dPt>
          <c:dPt>
            <c:idx val="1"/>
            <c:bubble3D val="0"/>
            <c:spPr>
              <a:solidFill>
                <a:srgbClr val="003CE6"/>
              </a:solidFill>
            </c:spPr>
            <c:extLst>
              <c:ext xmlns:c16="http://schemas.microsoft.com/office/drawing/2014/chart" uri="{C3380CC4-5D6E-409C-BE32-E72D297353CC}">
                <c16:uniqueId val="{00000003-5180-4A4E-A763-D256F8D8BE0A}"/>
              </c:ext>
            </c:extLst>
          </c:dPt>
          <c:dPt>
            <c:idx val="2"/>
            <c:bubble3D val="0"/>
            <c:spPr>
              <a:solidFill>
                <a:srgbClr val="007800"/>
              </a:solidFill>
            </c:spPr>
            <c:extLst>
              <c:ext xmlns:c16="http://schemas.microsoft.com/office/drawing/2014/chart" uri="{C3380CC4-5D6E-409C-BE32-E72D297353CC}">
                <c16:uniqueId val="{00000004-5180-4A4E-A763-D256F8D8BE0A}"/>
              </c:ext>
            </c:extLst>
          </c:dPt>
          <c:dPt>
            <c:idx val="3"/>
            <c:bubble3D val="0"/>
            <c:spPr>
              <a:solidFill>
                <a:srgbClr val="C82896"/>
              </a:solidFill>
            </c:spPr>
            <c:extLst>
              <c:ext xmlns:c16="http://schemas.microsoft.com/office/drawing/2014/chart" uri="{C3380CC4-5D6E-409C-BE32-E72D297353CC}">
                <c16:uniqueId val="{00000005-5180-4A4E-A763-D256F8D8BE0A}"/>
              </c:ext>
            </c:extLst>
          </c:dPt>
          <c:dPt>
            <c:idx val="4"/>
            <c:bubble3D val="0"/>
            <c:spPr>
              <a:solidFill>
                <a:srgbClr val="006699"/>
              </a:solidFill>
            </c:spPr>
            <c:extLst>
              <c:ext xmlns:c16="http://schemas.microsoft.com/office/drawing/2014/chart" uri="{C3380CC4-5D6E-409C-BE32-E72D297353CC}">
                <c16:uniqueId val="{00000006-5180-4A4E-A763-D256F8D8BE0A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7-5180-4A4E-A763-D256F8D8BE0A}"/>
              </c:ext>
            </c:extLst>
          </c:dPt>
          <c:dPt>
            <c:idx val="6"/>
            <c:bubble3D val="0"/>
            <c:spPr>
              <a:solidFill>
                <a:srgbClr val="C8C8C8"/>
              </a:solidFill>
            </c:spPr>
            <c:extLst>
              <c:ext xmlns:c16="http://schemas.microsoft.com/office/drawing/2014/chart" uri="{C3380CC4-5D6E-409C-BE32-E72D297353CC}">
                <c16:uniqueId val="{00000008-5180-4A4E-A763-D256F8D8BE0A}"/>
              </c:ext>
            </c:extLst>
          </c:dPt>
          <c:dPt>
            <c:idx val="7"/>
            <c:bubble3D val="0"/>
            <c:spPr>
              <a:solidFill>
                <a:srgbClr val="FFFF87"/>
              </a:solidFill>
            </c:spPr>
            <c:extLst>
              <c:ext xmlns:c16="http://schemas.microsoft.com/office/drawing/2014/chart" uri="{C3380CC4-5D6E-409C-BE32-E72D297353CC}">
                <c16:uniqueId val="{00000009-5180-4A4E-A763-D256F8D8BE0A}"/>
              </c:ext>
            </c:extLst>
          </c:dPt>
          <c:cat>
            <c:strRef>
              <c:f>Desc!$G$24:$G$31</c:f>
              <c:strCache>
                <c:ptCount val="8"/>
                <c:pt idx="0">
                  <c:v>Africa</c:v>
                </c:pt>
                <c:pt idx="1">
                  <c:v>Asia</c:v>
                </c:pt>
                <c:pt idx="2">
                  <c:v>DOM</c:v>
                </c:pt>
                <c:pt idx="3">
                  <c:v>Europe</c:v>
                </c:pt>
                <c:pt idx="4">
                  <c:v>North America</c:v>
                </c:pt>
                <c:pt idx="5">
                  <c:v>Oceania</c:v>
                </c:pt>
                <c:pt idx="6">
                  <c:v>Seven seas (open ocean)</c:v>
                </c:pt>
                <c:pt idx="7">
                  <c:v>South America</c:v>
                </c:pt>
              </c:strCache>
            </c:strRef>
          </c:cat>
          <c:val>
            <c:numRef>
              <c:f>Desc!$H$24:$H$31</c:f>
              <c:numCache>
                <c:formatCode>0</c:formatCode>
                <c:ptCount val="8"/>
                <c:pt idx="0">
                  <c:v>51</c:v>
                </c:pt>
                <c:pt idx="1">
                  <c:v>45</c:v>
                </c:pt>
                <c:pt idx="2">
                  <c:v>6</c:v>
                </c:pt>
                <c:pt idx="3">
                  <c:v>48</c:v>
                </c:pt>
                <c:pt idx="4">
                  <c:v>36</c:v>
                </c:pt>
                <c:pt idx="5">
                  <c:v>6</c:v>
                </c:pt>
                <c:pt idx="6">
                  <c:v>3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0-4A4E-A763-D256F8D8B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ln w="25400">
          <a:noFill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Effectif (SUBREGION)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/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E1C0-40B3-898F-68E2D7E3B5FC}"/>
              </c:ext>
            </c:extLst>
          </c:dPt>
          <c:dPt>
            <c:idx val="1"/>
            <c:bubble3D val="0"/>
            <c:spPr>
              <a:solidFill>
                <a:srgbClr val="003CE6"/>
              </a:solidFill>
            </c:spPr>
            <c:extLst>
              <c:ext xmlns:c16="http://schemas.microsoft.com/office/drawing/2014/chart" uri="{C3380CC4-5D6E-409C-BE32-E72D297353CC}">
                <c16:uniqueId val="{00000003-E1C0-40B3-898F-68E2D7E3B5FC}"/>
              </c:ext>
            </c:extLst>
          </c:dPt>
          <c:dPt>
            <c:idx val="2"/>
            <c:bubble3D val="0"/>
            <c:spPr>
              <a:solidFill>
                <a:srgbClr val="007800"/>
              </a:solidFill>
            </c:spPr>
            <c:extLst>
              <c:ext xmlns:c16="http://schemas.microsoft.com/office/drawing/2014/chart" uri="{C3380CC4-5D6E-409C-BE32-E72D297353CC}">
                <c16:uniqueId val="{00000004-E1C0-40B3-898F-68E2D7E3B5FC}"/>
              </c:ext>
            </c:extLst>
          </c:dPt>
          <c:dPt>
            <c:idx val="3"/>
            <c:bubble3D val="0"/>
            <c:spPr>
              <a:solidFill>
                <a:srgbClr val="C82896"/>
              </a:solidFill>
            </c:spPr>
            <c:extLst>
              <c:ext xmlns:c16="http://schemas.microsoft.com/office/drawing/2014/chart" uri="{C3380CC4-5D6E-409C-BE32-E72D297353CC}">
                <c16:uniqueId val="{00000005-E1C0-40B3-898F-68E2D7E3B5FC}"/>
              </c:ext>
            </c:extLst>
          </c:dPt>
          <c:dPt>
            <c:idx val="4"/>
            <c:bubble3D val="0"/>
            <c:spPr>
              <a:solidFill>
                <a:srgbClr val="006699"/>
              </a:solidFill>
            </c:spPr>
            <c:extLst>
              <c:ext xmlns:c16="http://schemas.microsoft.com/office/drawing/2014/chart" uri="{C3380CC4-5D6E-409C-BE32-E72D297353CC}">
                <c16:uniqueId val="{00000006-E1C0-40B3-898F-68E2D7E3B5FC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7-E1C0-40B3-898F-68E2D7E3B5FC}"/>
              </c:ext>
            </c:extLst>
          </c:dPt>
          <c:dPt>
            <c:idx val="6"/>
            <c:bubble3D val="0"/>
            <c:spPr>
              <a:solidFill>
                <a:srgbClr val="C8C8C8"/>
              </a:solidFill>
            </c:spPr>
            <c:extLst>
              <c:ext xmlns:c16="http://schemas.microsoft.com/office/drawing/2014/chart" uri="{C3380CC4-5D6E-409C-BE32-E72D297353CC}">
                <c16:uniqueId val="{00000008-E1C0-40B3-898F-68E2D7E3B5FC}"/>
              </c:ext>
            </c:extLst>
          </c:dPt>
          <c:dPt>
            <c:idx val="7"/>
            <c:bubble3D val="0"/>
            <c:spPr>
              <a:solidFill>
                <a:srgbClr val="FFFF87"/>
              </a:solidFill>
            </c:spPr>
            <c:extLst>
              <c:ext xmlns:c16="http://schemas.microsoft.com/office/drawing/2014/chart" uri="{C3380CC4-5D6E-409C-BE32-E72D297353CC}">
                <c16:uniqueId val="{00000009-E1C0-40B3-898F-68E2D7E3B5FC}"/>
              </c:ext>
            </c:extLst>
          </c:dPt>
          <c:dPt>
            <c:idx val="8"/>
            <c:bubble3D val="0"/>
            <c:spPr>
              <a:solidFill>
                <a:srgbClr val="5F5F5F"/>
              </a:solidFill>
            </c:spPr>
            <c:extLst>
              <c:ext xmlns:c16="http://schemas.microsoft.com/office/drawing/2014/chart" uri="{C3380CC4-5D6E-409C-BE32-E72D297353CC}">
                <c16:uniqueId val="{0000000A-E1C0-40B3-898F-68E2D7E3B5FC}"/>
              </c:ext>
            </c:extLst>
          </c:dPt>
          <c:dPt>
            <c:idx val="9"/>
            <c:bubble3D val="0"/>
            <c:spPr>
              <a:solidFill>
                <a:srgbClr val="780000"/>
              </a:solidFill>
            </c:spPr>
            <c:extLst>
              <c:ext xmlns:c16="http://schemas.microsoft.com/office/drawing/2014/chart" uri="{C3380CC4-5D6E-409C-BE32-E72D297353CC}">
                <c16:uniqueId val="{0000000B-E1C0-40B3-898F-68E2D7E3B5FC}"/>
              </c:ext>
            </c:extLst>
          </c:dPt>
          <c:dPt>
            <c:idx val="10"/>
            <c:bubble3D val="0"/>
            <c:spPr>
              <a:solidFill>
                <a:srgbClr val="000078"/>
              </a:solidFill>
            </c:spPr>
            <c:extLst>
              <c:ext xmlns:c16="http://schemas.microsoft.com/office/drawing/2014/chart" uri="{C3380CC4-5D6E-409C-BE32-E72D297353CC}">
                <c16:uniqueId val="{0000000C-E1C0-40B3-898F-68E2D7E3B5FC}"/>
              </c:ext>
            </c:extLst>
          </c:dPt>
          <c:dPt>
            <c:idx val="11"/>
            <c:bubble3D val="0"/>
            <c:spPr>
              <a:solidFill>
                <a:srgbClr val="06DC1A"/>
              </a:solidFill>
            </c:spPr>
            <c:extLst>
              <c:ext xmlns:c16="http://schemas.microsoft.com/office/drawing/2014/chart" uri="{C3380CC4-5D6E-409C-BE32-E72D297353CC}">
                <c16:uniqueId val="{0000000D-E1C0-40B3-898F-68E2D7E3B5FC}"/>
              </c:ext>
            </c:extLst>
          </c:dPt>
          <c:dPt>
            <c:idx val="12"/>
            <c:bubble3D val="0"/>
            <c:spPr>
              <a:solidFill>
                <a:srgbClr val="EC14A4"/>
              </a:solidFill>
            </c:spPr>
            <c:extLst>
              <c:ext xmlns:c16="http://schemas.microsoft.com/office/drawing/2014/chart" uri="{C3380CC4-5D6E-409C-BE32-E72D297353CC}">
                <c16:uniqueId val="{0000000E-E1C0-40B3-898F-68E2D7E3B5FC}"/>
              </c:ext>
            </c:extLst>
          </c:dPt>
          <c:dPt>
            <c:idx val="13"/>
            <c:bubble3D val="0"/>
            <c:spPr>
              <a:solidFill>
                <a:srgbClr val="FF5050"/>
              </a:solidFill>
            </c:spPr>
            <c:extLst>
              <c:ext xmlns:c16="http://schemas.microsoft.com/office/drawing/2014/chart" uri="{C3380CC4-5D6E-409C-BE32-E72D297353CC}">
                <c16:uniqueId val="{0000000F-E1C0-40B3-898F-68E2D7E3B5FC}"/>
              </c:ext>
            </c:extLst>
          </c:dPt>
          <c:dPt>
            <c:idx val="14"/>
            <c:bubble3D val="0"/>
            <c:spPr>
              <a:solidFill>
                <a:srgbClr val="0092C0"/>
              </a:solidFill>
            </c:spPr>
            <c:extLst>
              <c:ext xmlns:c16="http://schemas.microsoft.com/office/drawing/2014/chart" uri="{C3380CC4-5D6E-409C-BE32-E72D297353CC}">
                <c16:uniqueId val="{00000010-E1C0-40B3-898F-68E2D7E3B5FC}"/>
              </c:ext>
            </c:extLst>
          </c:dPt>
          <c:dPt>
            <c:idx val="15"/>
            <c:bubble3D val="0"/>
            <c:spPr>
              <a:solidFill>
                <a:srgbClr val="B7F0FF"/>
              </a:solidFill>
            </c:spPr>
            <c:extLst>
              <c:ext xmlns:c16="http://schemas.microsoft.com/office/drawing/2014/chart" uri="{C3380CC4-5D6E-409C-BE32-E72D297353CC}">
                <c16:uniqueId val="{00000011-E1C0-40B3-898F-68E2D7E3B5FC}"/>
              </c:ext>
            </c:extLst>
          </c:dPt>
          <c:dPt>
            <c:idx val="16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2-E1C0-40B3-898F-68E2D7E3B5FC}"/>
              </c:ext>
            </c:extLst>
          </c:dPt>
          <c:dPt>
            <c:idx val="17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13-E1C0-40B3-898F-68E2D7E3B5FC}"/>
              </c:ext>
            </c:extLst>
          </c:dPt>
          <c:dPt>
            <c:idx val="18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14-E1C0-40B3-898F-68E2D7E3B5FC}"/>
              </c:ext>
            </c:extLst>
          </c:dPt>
          <c:dPt>
            <c:idx val="19"/>
            <c:bubble3D val="0"/>
            <c:spPr>
              <a:solidFill>
                <a:srgbClr val="99CC00"/>
              </a:solidFill>
            </c:spPr>
            <c:extLst>
              <c:ext xmlns:c16="http://schemas.microsoft.com/office/drawing/2014/chart" uri="{C3380CC4-5D6E-409C-BE32-E72D297353CC}">
                <c16:uniqueId val="{00000015-E1C0-40B3-898F-68E2D7E3B5FC}"/>
              </c:ext>
            </c:extLst>
          </c:dPt>
          <c:dPt>
            <c:idx val="20"/>
            <c:bubble3D val="0"/>
            <c:spPr>
              <a:solidFill>
                <a:srgbClr val="FF64FF"/>
              </a:solidFill>
            </c:spPr>
            <c:extLst>
              <c:ext xmlns:c16="http://schemas.microsoft.com/office/drawing/2014/chart" uri="{C3380CC4-5D6E-409C-BE32-E72D297353CC}">
                <c16:uniqueId val="{00000016-E1C0-40B3-898F-68E2D7E3B5FC}"/>
              </c:ext>
            </c:extLst>
          </c:dPt>
          <c:dPt>
            <c:idx val="21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7-E1C0-40B3-898F-68E2D7E3B5FC}"/>
              </c:ext>
            </c:extLst>
          </c:dPt>
          <c:cat>
            <c:strRef>
              <c:f>Desc!$G$32:$G$53</c:f>
              <c:strCache>
                <c:ptCount val="22"/>
                <c:pt idx="0">
                  <c:v>Australia and New Zealand</c:v>
                </c:pt>
                <c:pt idx="1">
                  <c:v>Caribbean</c:v>
                </c:pt>
                <c:pt idx="2">
                  <c:v>Central America</c:v>
                </c:pt>
                <c:pt idx="3">
                  <c:v>Central Asia</c:v>
                </c:pt>
                <c:pt idx="4">
                  <c:v>DOM</c:v>
                </c:pt>
                <c:pt idx="5">
                  <c:v>Eastern Africa</c:v>
                </c:pt>
                <c:pt idx="6">
                  <c:v>Eastern Asia</c:v>
                </c:pt>
                <c:pt idx="7">
                  <c:v>Eastern Europe</c:v>
                </c:pt>
                <c:pt idx="8">
                  <c:v>Melanesia</c:v>
                </c:pt>
                <c:pt idx="9">
                  <c:v>Middle Africa</c:v>
                </c:pt>
                <c:pt idx="10">
                  <c:v>Northern Africa</c:v>
                </c:pt>
                <c:pt idx="11">
                  <c:v>Northern America</c:v>
                </c:pt>
                <c:pt idx="12">
                  <c:v>Northern Europe</c:v>
                </c:pt>
                <c:pt idx="13">
                  <c:v>Polynesia</c:v>
                </c:pt>
                <c:pt idx="14">
                  <c:v>South America</c:v>
                </c:pt>
                <c:pt idx="15">
                  <c:v>South-Eastern Asia</c:v>
                </c:pt>
                <c:pt idx="16">
                  <c:v>Southern Africa</c:v>
                </c:pt>
                <c:pt idx="17">
                  <c:v>Southern Asia</c:v>
                </c:pt>
                <c:pt idx="18">
                  <c:v>Southern Europe</c:v>
                </c:pt>
                <c:pt idx="19">
                  <c:v>Western Africa</c:v>
                </c:pt>
                <c:pt idx="20">
                  <c:v>Western Asia</c:v>
                </c:pt>
                <c:pt idx="21">
                  <c:v>Western Europe</c:v>
                </c:pt>
              </c:strCache>
            </c:strRef>
          </c:cat>
          <c:val>
            <c:numRef>
              <c:f>Desc!$H$32:$H$53</c:f>
              <c:numCache>
                <c:formatCode>0</c:formatCode>
                <c:ptCount val="22"/>
                <c:pt idx="0">
                  <c:v>2</c:v>
                </c:pt>
                <c:pt idx="1">
                  <c:v>23</c:v>
                </c:pt>
                <c:pt idx="2">
                  <c:v>8</c:v>
                </c:pt>
                <c:pt idx="3">
                  <c:v>3</c:v>
                </c:pt>
                <c:pt idx="4">
                  <c:v>6</c:v>
                </c:pt>
                <c:pt idx="5">
                  <c:v>17</c:v>
                </c:pt>
                <c:pt idx="6">
                  <c:v>5</c:v>
                </c:pt>
                <c:pt idx="7">
                  <c:v>10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12</c:v>
                </c:pt>
                <c:pt idx="13">
                  <c:v>1</c:v>
                </c:pt>
                <c:pt idx="14">
                  <c:v>13</c:v>
                </c:pt>
                <c:pt idx="15">
                  <c:v>11</c:v>
                </c:pt>
                <c:pt idx="16">
                  <c:v>4</c:v>
                </c:pt>
                <c:pt idx="17">
                  <c:v>9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0-40B3-898F-68E2D7E3B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ln w="25400">
          <a:noFill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5" sel="1" val="0">
  <itemLst>
    <item val="Statistiques descriptives (Données quantitatives)"/>
    <item val="Statistiques descriptives (Données qualitatives)"/>
    <item val="Diagrammes en bâtons"/>
    <item val="Diagrammes en secteurs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2" name="TX981335" hidden="1"/>
        <xdr:cNvSpPr txBox="1"/>
      </xdr:nvSpPr>
      <xdr:spPr>
        <a:xfrm>
          <a:off x="1174750" y="5524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RunProcDES
Form10.txt
ListBoxQuanti,ListBox,,True,200000000000_Sorties,True,,False,
ListBoxQuali,ListBox,,True,200000000001_Sorties,True,,False,
CheckBoxBar,CheckBox,True,True,400000000100_Graphiques (2),True,Diagrammes en bâtons,False,
CheckBoxPie,CheckBox,True,True,400000000200_Graphiques (2),True,Diagrammes en secteurs,False,
CheckBoxStd,CheckBox,False,True,100000000000_Options,True,Standardiser,False,
CheckBoxRescale,CheckBox,False,True,100000000100_Options,True,Remettre à l'échelle de 0 à 100,False,
CheckBoxComp,CheckBox,False,True,100000000200_Options,True,Comparer à l'échantillon total,False,
CheckBoxStack,CheckBox,False,True,400000000300_Graphiques (2),True,Barres empilées,False,
CheckBoxSort,CheckBox,True,True,100000000300_Options,True,Tri alphabétique des modalités,False,
CheckBoxMultiple,CheckBox,False,True,400000000400_Graphiques (2),True,Barres multiples,False,
OptionButtonH,OptionButton,False,True,310000000000_Graphiques (1)|Options,True,Horizontaux,False,
OptionButtonV,OptionButton,True,True,310000000100_Graphiques (1)|Options,True,Verticaux,False,
CheckBoxGroupP,CheckBox,False,True,310000000200_Graphiques (1)|Options,True,Grouper les graphiques,False,
ScrollBarDim,ScrollBar,11,True,310000000400_Graphiques (1)|Options,False,,,
CheckBoxNotched,CheckBox,False,True,310000000900_Graphiques (1)|Options,True,Entaillés,False,
TextBoxDim,TextBox,10,True,310000000500_Graphiques (1)|Options,True,Dimensions :,False,
CheckBoxWidth,CheckBox,False,True,310000001000_Graphiques (1)|Options,True,Adapter la largeur,False,
CheckBoxQQ,CheckBox,False,True,300000000100_Graphiques (1)|Types de graphiques,True,Graphiques Q-Q (loi normale),False,
CheckBoxBP,CheckBox,False,True,300000000200_Graphiques (1)|Types de graphiques,True,Box plots,False,
CheckBoxSG,CheckBox,False,True,300000000300_Graphiques (1)|Types de graphiques,True,Scattergrams,False,
CheckBoxSP,CheckBox,False,True,300000000400_Graphiques (1)|Types de graphiques,True,Strip plots,False,
CheckBoxSLP,CheckBox,False,True,300000000500_Graphiques (1)|Types de graphiques,True,Stem-and-leaf plots,False,
CheckBoxPP,CheckBox,False,True,300000000700_Graphiques (1)|Types de graphiques,True,Graphiques P-P (loi normale),False,
CheckBoxGroupVar,CheckBox,True,True,310000000700_Graphiques (1)|Options,True,Variables,False,
CheckBoxGroupCat,CheckBox,False,True,310000000600_Graphiques (1)|Options,True,Modalités,False,
CheckBoxGreyLine,CheckBox,False,True,310000000800_Graphiques (1)|Options,True,Ligne grise,False,
CheckBox_X,CheckBox,True,True,000000000000_Général,True,Données quantitatives,False,
RefEdit_X,RefEdit0,'Feuil2'!$f$9:$Ax$217,True,000000000100_Général,True,Données quantitatives :,False,
RefEdit_Q,RefEdit0,'Feuil2'!$C$9:$d$217,True,000000000300_Général,True,Données qualitatives :,False,
CheckBox_Q,CheckBox,True,True,000000000400_Général,True,Données qualitatives,False,
CheckBox_G,CheckBox,False,True,000000000500_Général,True,Sous-échantillons,False,
RefEdit_G,RefEdit0,,True,000000000600_Général,True,Sous-échantillons :,False,
CheckBoxVarCat,CheckBox,True,True,000000000700_Général,True,Libellés Variable-Modalité,False,
CheckBoxVarLabels,CheckBox,True,True,000000000201_Général,True,Libellés des variables,False,
CheckBox_W,CheckBox,False,True,000000000301_Général,True,Poids,False,
RefEdit_W,RefEdit0,,True,000000000401_Général,True,Poids :,False,
CheckBoxStdW,CheckBox,False,True,000000000501_Général,True,Standardiser les poids,False,
CheckBoxSw,CheckBox,False,False,000000000601_Général,False,Sw-Mw,False,
OptionButton_W,OptionButton,False,True,000000020001_Général,True,Classeur,False,
OptionButton_R,OptionButton,False,True,000000000001_Général,True,Plage,False,
OptionButton_S,OptionButton,True,True,000000010001_Général,True,Feuille,False,
RefEdit_R,RefEdit,,True,000000000101_Général,True,Plage :,False,
CheckBoxDispVert,CheckBox,True,True,200000000400_Sorties,True,Affichage vertical,False,
CheckBoxDispVert2,CheckBox,False,True,200000000401_Sorties,True,Affichage vertical,False,
CheckBoxLegend,CheckBox,False,True,310000040101_Graphiques (1)|Options,True,Légende,False,
CheckBoxOut,CheckBox,False,True,310000010101_Graphiques (1)|Options,True,Valeurs extrêmes,False,
CheckBoxMinMax,CheckBox,True,True,310000000101_Graphiques (1)|Options,True,Minimum/Maximum,False,
CheckBoxColorInside,CheckBox,True,True,310000000001_Graphiques (1)|Options,True,Colorer l'intérieur,False,
CheckBoxColorByGroup,CheckBox,False,True,310000010001_Graphiques (1)|Options,True,Colorer par groupe,False,
OptionButtonF,OptionButton,True,True,400000000001_Graphiques (2),True,Effectifs,False,
OptionButtonRelF,OptionButton,False,True,400000010001_Graphiques (2),True,Fréquences,False,
ComboBoxPosition,ComboBox,2,True,310000030101_Graphiques (1)|Options,True,Position des étiquettes :,False,
TextBox_Conf,TextBox,95,True,100000000400_Options,True,Intervalle de confiance (%) :,False,
CheckBoxTrans,CheckBox,False,False,03,False,Trans,False,
TextBoxList,TextBox,,False,04,False,,False,
CheckBoxUnit,CheckBox,False,True,300000000600_Graphiques (1)|Types de graphiques,True,Unit 10^,False,
TextBoxUnit,TextBox,0,True,300000010600_Graphiques (1)|Types de graphiques,True,Unit: 10^,False,
FileSelect1,CommandButton,,False,000000000200_Général,False,,False,
ScrollBarSelect,ScrollBar,0,False,05,False,,,
</a:t>
          </a:r>
        </a:p>
      </xdr:txBody>
    </xdr:sp>
    <xdr:clientData/>
  </xdr:twoCellAnchor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3" name="L1981335" hidden="1"/>
        <xdr:cNvSpPr txBox="1"/>
      </xdr:nvSpPr>
      <xdr:spPr>
        <a:xfrm>
          <a:off x="1174750" y="5524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1
ListBox
10
ListBoxQuanti
1
37
Nb. d'observations,-1
Nb. de valeurs manquantes,-1
Somme des poids,0
Minimum,-1
Maximum,-1
Eff. du minimum,-1
Eff. du maximum,0
Amplitude,0
1er Quartile,0
Médiane,-1
3ème Quartile,0
Somme,0
Moyenne,-1
Variance (n),0
Variance (n-1),0
Ecart-type (n),0
Ecart-type (n-1),0
Coefficient de variation (n),-1
Coefficient de variation (n-1),0
Asymétrie (Pearson),0
Asymétrie (Fisher),0
Asymétrie (Bowley),0
Aplatissement (Pearson),0
Aplatissement (Fisher),0
Ecart-type de la moyenne,0
Borne inf. de la moyenne (95%),0
Borne sup. de la moyenne (95%),0
Ecart-type de la variance,0
Borne inf. de la variance (95%),0
Borne sup. de la variance (95%),0
Erreur standard(Asymétrie (Fisher)),0
Erreur standard(Aplatissement (Fisher)),0
Ecart absolu moyen,0
Ecart absolu médian,0
Moyenne géométrique,0
Ecart-type géométrique,0
Moyenne harmonique,0
</a:t>
          </a:r>
        </a:p>
      </xdr:txBody>
    </xdr:sp>
    <xdr:clientData/>
  </xdr:twoCellAnchor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4" name="L2981335" hidden="1"/>
        <xdr:cNvSpPr txBox="1"/>
      </xdr:nvSpPr>
      <xdr:spPr>
        <a:xfrm>
          <a:off x="1174750" y="5524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1
ListBox
10
ListBoxQuali
1
14
Nb. d'observations,-1
Nb. de valeurs manquantes,0
Somme des poids,0
Nb. de modalités,-1
Mode,-1
Mode (effectif),-1
Modalités,-1
Effectif par modalité,-1
Fréquence par modalité (%),0
Borne inf. des freq. (95%),0
Borne sup. des freq. (95%),0
Proportion par modalité,0
Borne inf. des proportions (95%),0
Borne sup. des proportions (95%),0
</a:t>
          </a:r>
        </a:p>
      </xdr:txBody>
    </xdr:sp>
    <xdr:clientData/>
  </xdr:twoCellAnchor>
  <xdr:twoCellAnchor editAs="absolute">
    <xdr:from>
      <xdr:col>1</xdr:col>
      <xdr:colOff>6350</xdr:colOff>
      <xdr:row>3</xdr:row>
      <xdr:rowOff>6350</xdr:rowOff>
    </xdr:from>
    <xdr:to>
      <xdr:col>1</xdr:col>
      <xdr:colOff>1830578</xdr:colOff>
      <xdr:row>4</xdr:row>
      <xdr:rowOff>0</xdr:rowOff>
    </xdr:to>
    <xdr:sp macro="" textlink="">
      <xdr:nvSpPr>
        <xdr:cNvPr id="5" name="BK981335"/>
        <xdr:cNvSpPr/>
      </xdr:nvSpPr>
      <xdr:spPr>
        <a:xfrm>
          <a:off x="406400" y="55880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3</xdr:row>
      <xdr:rowOff>43434</xdr:rowOff>
    </xdr:from>
    <xdr:to>
      <xdr:col>1</xdr:col>
      <xdr:colOff>392684</xdr:colOff>
      <xdr:row>3</xdr:row>
      <xdr:rowOff>386334</xdr:rowOff>
    </xdr:to>
    <xdr:pic macro="[0]!ReRunXLSTAT">
      <xdr:nvPicPr>
        <xdr:cNvPr id="6" name="BT981335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834" y="5958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3</xdr:row>
      <xdr:rowOff>43434</xdr:rowOff>
    </xdr:from>
    <xdr:to>
      <xdr:col>1</xdr:col>
      <xdr:colOff>870458</xdr:colOff>
      <xdr:row>3</xdr:row>
      <xdr:rowOff>386334</xdr:rowOff>
    </xdr:to>
    <xdr:pic macro="[0]!AddRemovGrid">
      <xdr:nvPicPr>
        <xdr:cNvPr id="7" name="RM981335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5958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3</xdr:row>
      <xdr:rowOff>43434</xdr:rowOff>
    </xdr:from>
    <xdr:to>
      <xdr:col>1</xdr:col>
      <xdr:colOff>870458</xdr:colOff>
      <xdr:row>3</xdr:row>
      <xdr:rowOff>386334</xdr:rowOff>
    </xdr:to>
    <xdr:pic macro="AddRemovGrid">
      <xdr:nvPicPr>
        <xdr:cNvPr id="8" name="AD981335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5958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1005332</xdr:colOff>
      <xdr:row>3</xdr:row>
      <xdr:rowOff>43434</xdr:rowOff>
    </xdr:from>
    <xdr:to>
      <xdr:col>1</xdr:col>
      <xdr:colOff>1348232</xdr:colOff>
      <xdr:row>3</xdr:row>
      <xdr:rowOff>386334</xdr:rowOff>
    </xdr:to>
    <xdr:pic macro="[0]!SendToOfficeLocal">
      <xdr:nvPicPr>
        <xdr:cNvPr id="9" name="WD981335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382" y="5958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1439672</xdr:colOff>
      <xdr:row>3</xdr:row>
      <xdr:rowOff>43434</xdr:rowOff>
    </xdr:from>
    <xdr:to>
      <xdr:col>1</xdr:col>
      <xdr:colOff>1782572</xdr:colOff>
      <xdr:row>3</xdr:row>
      <xdr:rowOff>386334</xdr:rowOff>
    </xdr:to>
    <xdr:pic macro="[0]!SendToOfficeLocal">
      <xdr:nvPicPr>
        <xdr:cNvPr id="10" name="PT981335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722" y="5958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57</xdr:row>
      <xdr:rowOff>0</xdr:rowOff>
    </xdr:from>
    <xdr:to>
      <xdr:col>6</xdr:col>
      <xdr:colOff>0</xdr:colOff>
      <xdr:row>75</xdr:row>
      <xdr:rowOff>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6</xdr:col>
      <xdr:colOff>0</xdr:colOff>
      <xdr:row>95</xdr:row>
      <xdr:rowOff>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6</xdr:col>
      <xdr:colOff>0</xdr:colOff>
      <xdr:row>117</xdr:row>
      <xdr:rowOff>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119</xdr:row>
      <xdr:rowOff>0</xdr:rowOff>
    </xdr:from>
    <xdr:to>
      <xdr:col>6</xdr:col>
      <xdr:colOff>0</xdr:colOff>
      <xdr:row>137</xdr:row>
      <xdr:rowOff>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4</xdr:row>
          <xdr:rowOff>6350</xdr:rowOff>
        </xdr:from>
        <xdr:to>
          <xdr:col>3</xdr:col>
          <xdr:colOff>406400</xdr:colOff>
          <xdr:row>5</xdr:row>
          <xdr:rowOff>6350</xdr:rowOff>
        </xdr:to>
        <xdr:sp macro="" textlink="">
          <xdr:nvSpPr>
            <xdr:cNvPr id="5121" name="DD612312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ML221"/>
  <sheetViews>
    <sheetView topLeftCell="BZ1" zoomScale="55" zoomScaleNormal="55" workbookViewId="0">
      <selection activeCell="BU4" sqref="BU4"/>
    </sheetView>
  </sheetViews>
  <sheetFormatPr baseColWidth="10" defaultColWidth="10.81640625" defaultRowHeight="14.5" x14ac:dyDescent="0.35"/>
  <cols>
    <col min="1" max="1" width="10.453125" customWidth="1"/>
    <col min="2" max="2" width="26.81640625" customWidth="1"/>
    <col min="7" max="7" width="11.36328125" bestFit="1" customWidth="1"/>
    <col min="8" max="10" width="10.90625" bestFit="1" customWidth="1"/>
    <col min="11" max="11" width="16.81640625" bestFit="1" customWidth="1"/>
    <col min="12" max="12" width="11.36328125" bestFit="1" customWidth="1"/>
    <col min="13" max="13" width="10.90625" bestFit="1" customWidth="1"/>
    <col min="14" max="14" width="14.6328125" bestFit="1" customWidth="1"/>
    <col min="15" max="15" width="11.36328125" bestFit="1" customWidth="1"/>
    <col min="16" max="16" width="10.90625" bestFit="1" customWidth="1"/>
    <col min="17" max="17" width="15.7265625" bestFit="1" customWidth="1"/>
    <col min="18" max="18" width="11.36328125" bestFit="1" customWidth="1"/>
    <col min="23" max="23" width="15.7265625" customWidth="1"/>
    <col min="35" max="35" width="11" style="37" customWidth="1"/>
    <col min="36" max="36" width="14.453125" style="1" customWidth="1"/>
    <col min="37" max="43" width="11.453125" style="1" customWidth="1"/>
    <col min="53" max="53" width="10.81640625" style="37"/>
    <col min="54" max="54" width="10.81640625" style="37" customWidth="1"/>
    <col min="56" max="57" width="10.81640625" style="37" customWidth="1"/>
    <col min="58" max="58" width="24.08984375" customWidth="1"/>
    <col min="59" max="59" width="27.453125" customWidth="1"/>
    <col min="60" max="67" width="11.453125" style="1" customWidth="1"/>
    <col min="69" max="69" width="10.81640625" customWidth="1"/>
    <col min="81" max="81" width="20.54296875" customWidth="1"/>
    <col min="82" max="82" width="18" customWidth="1"/>
    <col min="83" max="83" width="17.26953125" customWidth="1"/>
    <col min="84" max="84" width="15" customWidth="1"/>
    <col min="85" max="85" width="16.08984375" customWidth="1"/>
    <col min="86" max="86" width="16.36328125" bestFit="1" customWidth="1"/>
    <col min="90" max="90" width="11.453125" style="1" customWidth="1"/>
    <col min="96" max="96" width="26.26953125" customWidth="1"/>
    <col min="97" max="97" width="17.08984375" customWidth="1"/>
    <col min="98" max="98" width="14.54296875" customWidth="1"/>
    <col min="99" max="99" width="25.6328125" customWidth="1"/>
    <col min="100" max="100" width="19.81640625" customWidth="1"/>
    <col min="102" max="102" width="12.6328125" customWidth="1"/>
    <col min="103" max="103" width="15.453125" customWidth="1"/>
    <col min="104" max="107" width="10.81640625" customWidth="1"/>
  </cols>
  <sheetData>
    <row r="1" spans="1:1026" ht="80.5" customHeight="1" thickBot="1" x14ac:dyDescent="0.4">
      <c r="C1" s="136"/>
      <c r="D1" s="136"/>
      <c r="E1" s="136"/>
      <c r="F1" s="136" t="s">
        <v>906</v>
      </c>
      <c r="G1" s="136" t="s">
        <v>906</v>
      </c>
      <c r="H1" s="136" t="s">
        <v>906</v>
      </c>
      <c r="I1" s="136"/>
      <c r="J1" s="136"/>
      <c r="K1" s="136"/>
      <c r="L1" s="136"/>
      <c r="M1" s="136" t="s">
        <v>906</v>
      </c>
      <c r="N1" s="136" t="s">
        <v>906</v>
      </c>
      <c r="O1" s="136"/>
      <c r="P1" s="136"/>
      <c r="Q1" s="136"/>
      <c r="R1" s="136"/>
      <c r="S1" s="136" t="s">
        <v>906</v>
      </c>
      <c r="T1" s="136" t="s">
        <v>906</v>
      </c>
      <c r="U1" s="136"/>
      <c r="V1" s="136" t="s">
        <v>906</v>
      </c>
      <c r="W1" s="136"/>
      <c r="X1" s="136" t="s">
        <v>906</v>
      </c>
      <c r="Y1" s="136"/>
      <c r="Z1" s="136"/>
      <c r="AA1" s="136"/>
      <c r="AB1" s="136" t="s">
        <v>906</v>
      </c>
      <c r="AC1" s="136" t="s">
        <v>906</v>
      </c>
      <c r="AD1" s="136" t="s">
        <v>906</v>
      </c>
      <c r="AE1" s="136"/>
      <c r="AF1" s="136"/>
      <c r="AG1" s="136"/>
      <c r="AH1" s="136" t="s">
        <v>906</v>
      </c>
      <c r="AI1" s="137" t="s">
        <v>906</v>
      </c>
      <c r="AJ1" s="138" t="s">
        <v>906</v>
      </c>
      <c r="AK1" s="138"/>
      <c r="AL1" s="138" t="s">
        <v>906</v>
      </c>
      <c r="AM1" s="138"/>
      <c r="AN1" s="138"/>
      <c r="AO1" s="138" t="s">
        <v>906</v>
      </c>
      <c r="AP1" s="138"/>
      <c r="AQ1" s="138"/>
      <c r="AR1" s="136" t="s">
        <v>906</v>
      </c>
      <c r="AS1" s="136"/>
      <c r="AT1" s="136" t="s">
        <v>906</v>
      </c>
      <c r="AU1" s="136" t="s">
        <v>906</v>
      </c>
      <c r="AV1" s="136" t="s">
        <v>906</v>
      </c>
      <c r="AW1" s="136"/>
      <c r="AX1" s="136"/>
      <c r="AY1" s="136"/>
      <c r="AZ1" s="136"/>
      <c r="BA1" s="137"/>
      <c r="BB1" s="137" t="s">
        <v>906</v>
      </c>
      <c r="BC1" s="136" t="s">
        <v>906</v>
      </c>
      <c r="BD1" s="137" t="s">
        <v>906</v>
      </c>
      <c r="BE1" s="137" t="s">
        <v>906</v>
      </c>
      <c r="BF1" s="136"/>
      <c r="BG1" s="136"/>
      <c r="BH1" s="138" t="s">
        <v>906</v>
      </c>
      <c r="BI1" s="138"/>
      <c r="BJ1" s="138"/>
      <c r="BK1" s="138"/>
      <c r="BL1" s="138"/>
      <c r="BM1" s="138"/>
      <c r="BN1" s="138" t="s">
        <v>906</v>
      </c>
      <c r="BO1" s="138" t="s">
        <v>906</v>
      </c>
      <c r="BP1" s="136" t="s">
        <v>906</v>
      </c>
      <c r="BQ1" s="136"/>
      <c r="BR1" s="136"/>
      <c r="BS1" s="136" t="s">
        <v>906</v>
      </c>
      <c r="BT1" s="136" t="s">
        <v>906</v>
      </c>
      <c r="BU1" s="136"/>
      <c r="BV1" s="136" t="s">
        <v>906</v>
      </c>
      <c r="BW1" s="136"/>
      <c r="BX1" s="136" t="s">
        <v>906</v>
      </c>
      <c r="BY1" s="136" t="s">
        <v>906</v>
      </c>
      <c r="BZ1" s="136"/>
      <c r="CA1" s="136"/>
      <c r="CB1" s="136" t="s">
        <v>906</v>
      </c>
      <c r="CC1" s="136"/>
      <c r="CD1" s="136"/>
      <c r="CE1" s="136"/>
      <c r="CF1" s="136"/>
      <c r="CG1" s="136"/>
      <c r="CH1" s="136" t="s">
        <v>906</v>
      </c>
      <c r="CI1" s="136" t="s">
        <v>906</v>
      </c>
      <c r="CJ1" s="136" t="s">
        <v>906</v>
      </c>
      <c r="CK1" s="136" t="s">
        <v>906</v>
      </c>
      <c r="CL1" s="138" t="s">
        <v>906</v>
      </c>
      <c r="CM1" s="136" t="s">
        <v>906</v>
      </c>
      <c r="CN1" s="136" t="s">
        <v>906</v>
      </c>
      <c r="CO1" s="136" t="s">
        <v>906</v>
      </c>
      <c r="CP1" s="136" t="s">
        <v>906</v>
      </c>
      <c r="CQ1" s="136"/>
      <c r="CR1" s="136"/>
      <c r="CS1" s="136"/>
      <c r="CT1" s="136"/>
      <c r="CU1" s="136"/>
      <c r="CV1" s="136" t="s">
        <v>906</v>
      </c>
    </row>
    <row r="2" spans="1:1026" s="36" customFormat="1" ht="36" customHeight="1" thickTop="1" x14ac:dyDescent="0.35">
      <c r="A2" s="57"/>
      <c r="B2" s="58" t="s">
        <v>673</v>
      </c>
      <c r="C2" s="38" t="s">
        <v>124</v>
      </c>
      <c r="D2" s="39" t="s">
        <v>125</v>
      </c>
      <c r="E2" s="39" t="s">
        <v>126</v>
      </c>
      <c r="F2" s="39"/>
      <c r="G2" s="39" t="s">
        <v>127</v>
      </c>
      <c r="H2" s="39" t="s">
        <v>128</v>
      </c>
      <c r="I2" s="39" t="s">
        <v>129</v>
      </c>
      <c r="J2" s="39" t="s">
        <v>130</v>
      </c>
      <c r="K2" s="39" t="s">
        <v>131</v>
      </c>
      <c r="L2" s="39" t="s">
        <v>132</v>
      </c>
      <c r="M2" s="39" t="s">
        <v>133</v>
      </c>
      <c r="N2" s="39" t="s">
        <v>134</v>
      </c>
      <c r="O2" s="39" t="s">
        <v>135</v>
      </c>
      <c r="P2" s="39" t="s">
        <v>136</v>
      </c>
      <c r="Q2" s="39" t="s">
        <v>137</v>
      </c>
      <c r="R2" s="39" t="s">
        <v>138</v>
      </c>
      <c r="S2" s="39" t="s">
        <v>139</v>
      </c>
      <c r="T2" s="40" t="s">
        <v>140</v>
      </c>
      <c r="U2" s="59" t="s">
        <v>112</v>
      </c>
      <c r="V2" s="59" t="s">
        <v>113</v>
      </c>
      <c r="W2" s="59" t="s">
        <v>114</v>
      </c>
      <c r="X2" s="59" t="s">
        <v>115</v>
      </c>
      <c r="Y2" s="59" t="s">
        <v>116</v>
      </c>
      <c r="Z2" s="59" t="s">
        <v>117</v>
      </c>
      <c r="AA2" s="59" t="s">
        <v>118</v>
      </c>
      <c r="AB2" s="59" t="s">
        <v>119</v>
      </c>
      <c r="AC2" s="59" t="s">
        <v>120</v>
      </c>
      <c r="AD2" s="59" t="s">
        <v>121</v>
      </c>
      <c r="AE2" s="59" t="s">
        <v>122</v>
      </c>
      <c r="AF2" s="59" t="s">
        <v>123</v>
      </c>
      <c r="AG2" s="61" t="s">
        <v>45</v>
      </c>
      <c r="AH2" s="61" t="s">
        <v>111</v>
      </c>
      <c r="AI2" s="61" t="s">
        <v>95</v>
      </c>
      <c r="AJ2" s="61" t="s">
        <v>46</v>
      </c>
      <c r="AK2" s="61" t="s">
        <v>47</v>
      </c>
      <c r="AL2" s="61"/>
      <c r="AM2" s="61" t="s">
        <v>48</v>
      </c>
      <c r="AN2" s="61" t="s">
        <v>49</v>
      </c>
      <c r="AO2" s="61" t="s">
        <v>50</v>
      </c>
      <c r="AP2" s="61" t="s">
        <v>51</v>
      </c>
      <c r="AQ2" s="61" t="s">
        <v>52</v>
      </c>
      <c r="AR2" s="64" t="s">
        <v>82</v>
      </c>
      <c r="AS2" s="64" t="s">
        <v>83</v>
      </c>
      <c r="AT2" s="64" t="s">
        <v>84</v>
      </c>
      <c r="AU2" s="64" t="s">
        <v>85</v>
      </c>
      <c r="AV2" s="64" t="s">
        <v>90</v>
      </c>
      <c r="AW2" s="65" t="s">
        <v>86</v>
      </c>
      <c r="AX2" s="65" t="s">
        <v>87</v>
      </c>
      <c r="AY2" s="65" t="s">
        <v>88</v>
      </c>
      <c r="AZ2" s="65" t="s">
        <v>89</v>
      </c>
      <c r="BA2" s="66" t="s">
        <v>93</v>
      </c>
      <c r="BB2" s="66" t="s">
        <v>94</v>
      </c>
      <c r="BC2" s="66" t="s">
        <v>81</v>
      </c>
      <c r="BD2" s="66" t="s">
        <v>97</v>
      </c>
      <c r="BE2" s="60" t="s">
        <v>96</v>
      </c>
      <c r="BF2" s="62" t="s">
        <v>98</v>
      </c>
      <c r="BG2" s="62" t="s">
        <v>99</v>
      </c>
      <c r="BH2" s="62" t="s">
        <v>54</v>
      </c>
      <c r="BI2" s="62" t="s">
        <v>55</v>
      </c>
      <c r="BJ2" s="62" t="s">
        <v>56</v>
      </c>
      <c r="BK2" s="62" t="s">
        <v>57</v>
      </c>
      <c r="BL2" s="62" t="s">
        <v>58</v>
      </c>
      <c r="BM2" s="62" t="s">
        <v>59</v>
      </c>
      <c r="BN2" s="62" t="s">
        <v>60</v>
      </c>
      <c r="BO2" s="62" t="s">
        <v>61</v>
      </c>
      <c r="BP2" s="62" t="s">
        <v>62</v>
      </c>
      <c r="BQ2" s="62" t="s">
        <v>63</v>
      </c>
      <c r="BR2" s="62" t="s">
        <v>64</v>
      </c>
      <c r="BS2" s="62" t="s">
        <v>65</v>
      </c>
      <c r="BT2" s="62" t="s">
        <v>66</v>
      </c>
      <c r="BU2" s="62" t="s">
        <v>67</v>
      </c>
      <c r="BV2" s="62" t="s">
        <v>68</v>
      </c>
      <c r="BW2" s="62" t="s">
        <v>69</v>
      </c>
      <c r="BX2" s="62" t="s">
        <v>70</v>
      </c>
      <c r="BY2" s="62" t="s">
        <v>71</v>
      </c>
      <c r="BZ2" s="62" t="s">
        <v>72</v>
      </c>
      <c r="CA2" s="62" t="s">
        <v>91</v>
      </c>
      <c r="CB2" s="62" t="s">
        <v>92</v>
      </c>
      <c r="CC2" s="67" t="s">
        <v>100</v>
      </c>
      <c r="CD2" s="67" t="s">
        <v>101</v>
      </c>
      <c r="CE2" s="67" t="s">
        <v>102</v>
      </c>
      <c r="CF2" s="67" t="s">
        <v>103</v>
      </c>
      <c r="CG2" s="67" t="s">
        <v>104</v>
      </c>
      <c r="CH2" s="67" t="s">
        <v>105</v>
      </c>
      <c r="CI2" s="63" t="s">
        <v>73</v>
      </c>
      <c r="CJ2" s="63" t="s">
        <v>74</v>
      </c>
      <c r="CK2" s="63" t="s">
        <v>75</v>
      </c>
      <c r="CL2" s="63" t="s">
        <v>53</v>
      </c>
      <c r="CM2" s="63" t="s">
        <v>76</v>
      </c>
      <c r="CN2" s="63" t="s">
        <v>78</v>
      </c>
      <c r="CO2" s="63" t="s">
        <v>79</v>
      </c>
      <c r="CP2" s="63" t="s">
        <v>80</v>
      </c>
      <c r="CQ2" s="63" t="s">
        <v>77</v>
      </c>
      <c r="CR2" s="68" t="s">
        <v>106</v>
      </c>
      <c r="CS2" s="68" t="s">
        <v>107</v>
      </c>
      <c r="CT2" s="68" t="s">
        <v>108</v>
      </c>
      <c r="CU2" s="68" t="s">
        <v>109</v>
      </c>
      <c r="CV2" s="69" t="s">
        <v>110</v>
      </c>
    </row>
    <row r="3" spans="1:1026" ht="98.5" customHeight="1" x14ac:dyDescent="0.35">
      <c r="A3" s="70"/>
      <c r="B3" s="71" t="s">
        <v>674</v>
      </c>
      <c r="C3" s="41" t="s">
        <v>828</v>
      </c>
      <c r="D3" s="42" t="s">
        <v>831</v>
      </c>
      <c r="E3" s="42" t="s">
        <v>833</v>
      </c>
      <c r="F3" s="42" t="s">
        <v>907</v>
      </c>
      <c r="G3" s="42" t="s">
        <v>835</v>
      </c>
      <c r="H3" s="42" t="s">
        <v>836</v>
      </c>
      <c r="I3" s="42" t="s">
        <v>837</v>
      </c>
      <c r="J3" s="42" t="s">
        <v>838</v>
      </c>
      <c r="K3" s="42" t="s">
        <v>840</v>
      </c>
      <c r="L3" s="42" t="s">
        <v>841</v>
      </c>
      <c r="M3" s="42" t="s">
        <v>838</v>
      </c>
      <c r="N3" s="42" t="s">
        <v>840</v>
      </c>
      <c r="O3" s="42" t="s">
        <v>841</v>
      </c>
      <c r="P3" s="42" t="s">
        <v>838</v>
      </c>
      <c r="Q3" s="42" t="s">
        <v>840</v>
      </c>
      <c r="R3" s="42" t="s">
        <v>841</v>
      </c>
      <c r="S3" s="42" t="s">
        <v>842</v>
      </c>
      <c r="T3" s="43" t="s">
        <v>844</v>
      </c>
      <c r="U3" s="72" t="s">
        <v>809</v>
      </c>
      <c r="V3" s="72" t="s">
        <v>812</v>
      </c>
      <c r="W3" s="72" t="s">
        <v>814</v>
      </c>
      <c r="X3" s="72" t="s">
        <v>815</v>
      </c>
      <c r="Y3" s="72" t="s">
        <v>818</v>
      </c>
      <c r="Z3" s="72" t="s">
        <v>819</v>
      </c>
      <c r="AA3" s="72" t="s">
        <v>820</v>
      </c>
      <c r="AB3" s="72" t="s">
        <v>821</v>
      </c>
      <c r="AC3" s="72" t="s">
        <v>822</v>
      </c>
      <c r="AD3" s="72" t="s">
        <v>825</v>
      </c>
      <c r="AE3" s="72" t="s">
        <v>826</v>
      </c>
      <c r="AF3" s="72" t="s">
        <v>827</v>
      </c>
      <c r="AG3" s="74" t="s">
        <v>678</v>
      </c>
      <c r="AH3" s="74" t="s">
        <v>806</v>
      </c>
      <c r="AI3" s="74" t="s">
        <v>781</v>
      </c>
      <c r="AJ3" s="74" t="s">
        <v>681</v>
      </c>
      <c r="AK3" s="74" t="s">
        <v>683</v>
      </c>
      <c r="AL3" s="74" t="s">
        <v>908</v>
      </c>
      <c r="AM3" s="74" t="s">
        <v>685</v>
      </c>
      <c r="AN3" s="74" t="s">
        <v>687</v>
      </c>
      <c r="AO3" s="74" t="s">
        <v>689</v>
      </c>
      <c r="AP3" s="74" t="s">
        <v>691</v>
      </c>
      <c r="AQ3" s="74" t="s">
        <v>693</v>
      </c>
      <c r="AR3" s="77" t="s">
        <v>756</v>
      </c>
      <c r="AS3" s="77" t="s">
        <v>758</v>
      </c>
      <c r="AT3" s="77" t="s">
        <v>760</v>
      </c>
      <c r="AU3" s="77" t="s">
        <v>762</v>
      </c>
      <c r="AV3" s="77" t="s">
        <v>772</v>
      </c>
      <c r="AW3" s="78" t="s">
        <v>764</v>
      </c>
      <c r="AX3" s="78" t="s">
        <v>766</v>
      </c>
      <c r="AY3" s="78" t="s">
        <v>768</v>
      </c>
      <c r="AZ3" s="78" t="s">
        <v>770</v>
      </c>
      <c r="BA3" s="79" t="s">
        <v>778</v>
      </c>
      <c r="BB3" s="79" t="s">
        <v>780</v>
      </c>
      <c r="BC3" s="79" t="s">
        <v>754</v>
      </c>
      <c r="BD3" s="79" t="s">
        <v>785</v>
      </c>
      <c r="BE3" s="73" t="s">
        <v>784</v>
      </c>
      <c r="BF3" s="75" t="s">
        <v>787</v>
      </c>
      <c r="BG3" s="75" t="s">
        <v>790</v>
      </c>
      <c r="BH3" s="75" t="s">
        <v>697</v>
      </c>
      <c r="BI3" s="75" t="s">
        <v>699</v>
      </c>
      <c r="BJ3" s="75" t="s">
        <v>701</v>
      </c>
      <c r="BK3" s="75" t="s">
        <v>703</v>
      </c>
      <c r="BL3" s="75" t="s">
        <v>705</v>
      </c>
      <c r="BM3" s="75" t="s">
        <v>707</v>
      </c>
      <c r="BN3" s="75" t="s">
        <v>709</v>
      </c>
      <c r="BO3" s="75" t="s">
        <v>711</v>
      </c>
      <c r="BP3" s="75" t="s">
        <v>713</v>
      </c>
      <c r="BQ3" s="75" t="s">
        <v>715</v>
      </c>
      <c r="BR3" s="75" t="s">
        <v>717</v>
      </c>
      <c r="BS3" s="75" t="s">
        <v>720</v>
      </c>
      <c r="BT3" s="75" t="s">
        <v>722</v>
      </c>
      <c r="BU3" s="75" t="s">
        <v>724</v>
      </c>
      <c r="BV3" s="75" t="s">
        <v>726</v>
      </c>
      <c r="BW3" s="75" t="s">
        <v>728</v>
      </c>
      <c r="BX3" s="75" t="s">
        <v>730</v>
      </c>
      <c r="BY3" s="75" t="s">
        <v>733</v>
      </c>
      <c r="BZ3" s="75" t="s">
        <v>735</v>
      </c>
      <c r="CA3" s="75" t="s">
        <v>774</v>
      </c>
      <c r="CB3" s="75" t="s">
        <v>776</v>
      </c>
      <c r="CC3" s="80" t="s">
        <v>791</v>
      </c>
      <c r="CD3" s="80" t="s">
        <v>792</v>
      </c>
      <c r="CE3" s="80" t="s">
        <v>793</v>
      </c>
      <c r="CF3" s="80" t="s">
        <v>794</v>
      </c>
      <c r="CG3" s="80" t="s">
        <v>795</v>
      </c>
      <c r="CH3" s="80" t="s">
        <v>797</v>
      </c>
      <c r="CI3" s="76" t="s">
        <v>737</v>
      </c>
      <c r="CJ3" s="76" t="s">
        <v>739</v>
      </c>
      <c r="CK3" s="76" t="s">
        <v>741</v>
      </c>
      <c r="CL3" s="76" t="s">
        <v>695</v>
      </c>
      <c r="CM3" s="76" t="s">
        <v>743</v>
      </c>
      <c r="CN3" s="76" t="s">
        <v>748</v>
      </c>
      <c r="CO3" s="76" t="s">
        <v>750</v>
      </c>
      <c r="CP3" s="76" t="s">
        <v>752</v>
      </c>
      <c r="CQ3" s="76" t="s">
        <v>745</v>
      </c>
      <c r="CR3" s="81" t="s">
        <v>798</v>
      </c>
      <c r="CS3" s="81" t="s">
        <v>798</v>
      </c>
      <c r="CT3" s="81" t="s">
        <v>798</v>
      </c>
      <c r="CU3" s="81" t="s">
        <v>798</v>
      </c>
      <c r="CV3" s="82" t="s">
        <v>804</v>
      </c>
    </row>
    <row r="4" spans="1:1026" ht="36" customHeight="1" x14ac:dyDescent="0.35">
      <c r="A4" s="70"/>
      <c r="B4" s="71" t="s">
        <v>675</v>
      </c>
      <c r="C4" s="41">
        <v>2020</v>
      </c>
      <c r="D4" s="42">
        <v>2020</v>
      </c>
      <c r="E4" s="42">
        <v>2020</v>
      </c>
      <c r="F4" s="42"/>
      <c r="G4" s="42">
        <v>2020</v>
      </c>
      <c r="H4" s="42">
        <v>2020</v>
      </c>
      <c r="I4" s="42">
        <v>2020</v>
      </c>
      <c r="J4" s="42">
        <v>2020</v>
      </c>
      <c r="K4" s="42">
        <v>2020</v>
      </c>
      <c r="L4" s="42">
        <v>2020</v>
      </c>
      <c r="M4" s="42">
        <v>2020</v>
      </c>
      <c r="N4" s="42">
        <v>2020</v>
      </c>
      <c r="O4" s="42">
        <v>2020</v>
      </c>
      <c r="P4" s="42">
        <v>2020</v>
      </c>
      <c r="Q4" s="42">
        <v>2020</v>
      </c>
      <c r="R4" s="42">
        <v>2020</v>
      </c>
      <c r="S4" s="42">
        <v>2020</v>
      </c>
      <c r="T4" s="43">
        <v>2020</v>
      </c>
      <c r="U4" s="72">
        <v>2020</v>
      </c>
      <c r="V4" s="72">
        <v>2020</v>
      </c>
      <c r="W4" s="72">
        <v>2020</v>
      </c>
      <c r="X4" s="72">
        <v>2020</v>
      </c>
      <c r="Y4" s="72">
        <v>2020</v>
      </c>
      <c r="Z4" s="72">
        <v>2020</v>
      </c>
      <c r="AA4" s="72">
        <v>2020</v>
      </c>
      <c r="AB4" s="72">
        <v>2020</v>
      </c>
      <c r="AC4" s="72">
        <v>2020</v>
      </c>
      <c r="AD4" s="72">
        <v>2020</v>
      </c>
      <c r="AE4" s="72">
        <v>2020</v>
      </c>
      <c r="AF4" s="72">
        <v>2020</v>
      </c>
      <c r="AG4" s="74">
        <v>2018</v>
      </c>
      <c r="AH4" s="74">
        <v>2019</v>
      </c>
      <c r="AI4" s="74" t="s">
        <v>782</v>
      </c>
      <c r="AJ4" s="74">
        <v>2018</v>
      </c>
      <c r="AK4" s="74">
        <v>2018</v>
      </c>
      <c r="AL4" s="74"/>
      <c r="AM4" s="74">
        <v>2018</v>
      </c>
      <c r="AN4" s="74">
        <v>2018</v>
      </c>
      <c r="AO4" s="74">
        <v>2018</v>
      </c>
      <c r="AP4" s="74">
        <v>2018</v>
      </c>
      <c r="AQ4" s="74">
        <v>2018</v>
      </c>
      <c r="AR4" s="77">
        <v>2016</v>
      </c>
      <c r="AS4" s="77">
        <v>2018</v>
      </c>
      <c r="AT4" s="77">
        <v>2016</v>
      </c>
      <c r="AU4" s="77">
        <v>2013</v>
      </c>
      <c r="AV4" s="77">
        <v>2017</v>
      </c>
      <c r="AW4" s="78">
        <v>2016</v>
      </c>
      <c r="AX4" s="78">
        <v>2017</v>
      </c>
      <c r="AY4" s="78">
        <v>2017</v>
      </c>
      <c r="AZ4" s="78">
        <v>2017</v>
      </c>
      <c r="BA4" s="79" t="s">
        <v>779</v>
      </c>
      <c r="BB4" s="79">
        <v>2016</v>
      </c>
      <c r="BC4" s="79">
        <v>2019</v>
      </c>
      <c r="BD4" s="79">
        <v>2013</v>
      </c>
      <c r="BE4" s="73">
        <v>2018</v>
      </c>
      <c r="BF4" s="75">
        <v>2020</v>
      </c>
      <c r="BG4" s="75">
        <v>2020</v>
      </c>
      <c r="BH4" s="75">
        <v>2017</v>
      </c>
      <c r="BI4" s="75">
        <v>2017</v>
      </c>
      <c r="BJ4" s="75">
        <v>2017</v>
      </c>
      <c r="BK4" s="75">
        <v>2018</v>
      </c>
      <c r="BL4" s="75">
        <v>2017</v>
      </c>
      <c r="BM4" s="75">
        <v>2018</v>
      </c>
      <c r="BN4" s="75">
        <v>2018</v>
      </c>
      <c r="BO4" s="75">
        <v>2018</v>
      </c>
      <c r="BP4" s="75">
        <v>2018</v>
      </c>
      <c r="BQ4" s="75">
        <v>2018</v>
      </c>
      <c r="BR4" s="75">
        <v>2018</v>
      </c>
      <c r="BS4" s="75">
        <v>2017</v>
      </c>
      <c r="BT4" s="75">
        <v>2017</v>
      </c>
      <c r="BU4" s="75">
        <v>2019</v>
      </c>
      <c r="BV4" s="75">
        <v>2019</v>
      </c>
      <c r="BW4" s="75">
        <v>2019</v>
      </c>
      <c r="BX4" s="75">
        <v>2017</v>
      </c>
      <c r="BY4" s="75">
        <v>2018</v>
      </c>
      <c r="BZ4" s="75">
        <v>2018</v>
      </c>
      <c r="CA4" s="75">
        <v>2017</v>
      </c>
      <c r="CB4" s="75">
        <v>2018</v>
      </c>
      <c r="CC4" s="80">
        <v>2020</v>
      </c>
      <c r="CD4" s="80">
        <v>2020</v>
      </c>
      <c r="CE4" s="80">
        <v>2020</v>
      </c>
      <c r="CF4" s="80">
        <v>2020</v>
      </c>
      <c r="CG4" s="80">
        <v>2020</v>
      </c>
      <c r="CH4" s="80">
        <v>2020</v>
      </c>
      <c r="CI4" s="76">
        <v>2016</v>
      </c>
      <c r="CJ4" s="76">
        <v>2016</v>
      </c>
      <c r="CK4" s="76">
        <v>2018</v>
      </c>
      <c r="CL4" s="76">
        <v>2018</v>
      </c>
      <c r="CM4" s="76">
        <v>2018</v>
      </c>
      <c r="CN4" s="76">
        <v>2014</v>
      </c>
      <c r="CO4" s="76">
        <v>2014</v>
      </c>
      <c r="CP4" s="76">
        <v>2017</v>
      </c>
      <c r="CQ4" s="76">
        <v>2018</v>
      </c>
      <c r="CR4" s="81">
        <v>2020</v>
      </c>
      <c r="CS4" s="81">
        <v>2020</v>
      </c>
      <c r="CT4" s="81">
        <v>2020</v>
      </c>
      <c r="CU4" s="81">
        <v>2020</v>
      </c>
      <c r="CV4" s="82">
        <v>2020</v>
      </c>
    </row>
    <row r="5" spans="1:1026" ht="36" customHeight="1" x14ac:dyDescent="0.35">
      <c r="A5" s="70"/>
      <c r="B5" s="71" t="s">
        <v>676</v>
      </c>
      <c r="C5" s="41" t="s">
        <v>829</v>
      </c>
      <c r="D5" s="42" t="s">
        <v>829</v>
      </c>
      <c r="E5" s="42" t="s">
        <v>829</v>
      </c>
      <c r="F5" s="42"/>
      <c r="G5" s="42" t="s">
        <v>813</v>
      </c>
      <c r="H5" s="42" t="s">
        <v>813</v>
      </c>
      <c r="I5" s="42" t="s">
        <v>813</v>
      </c>
      <c r="J5" s="42" t="s">
        <v>839</v>
      </c>
      <c r="K5" s="42" t="s">
        <v>839</v>
      </c>
      <c r="L5" s="42" t="s">
        <v>839</v>
      </c>
      <c r="M5" s="42" t="s">
        <v>839</v>
      </c>
      <c r="N5" s="42" t="s">
        <v>839</v>
      </c>
      <c r="O5" s="42" t="s">
        <v>839</v>
      </c>
      <c r="P5" s="42" t="s">
        <v>839</v>
      </c>
      <c r="Q5" s="42" t="s">
        <v>839</v>
      </c>
      <c r="R5" s="42" t="s">
        <v>839</v>
      </c>
      <c r="S5" s="42" t="s">
        <v>843</v>
      </c>
      <c r="T5" s="43" t="s">
        <v>843</v>
      </c>
      <c r="U5" s="72" t="s">
        <v>810</v>
      </c>
      <c r="V5" s="72" t="s">
        <v>813</v>
      </c>
      <c r="W5" s="72" t="s">
        <v>810</v>
      </c>
      <c r="X5" s="72" t="s">
        <v>816</v>
      </c>
      <c r="Y5" s="72" t="s">
        <v>816</v>
      </c>
      <c r="Z5" s="72" t="s">
        <v>816</v>
      </c>
      <c r="AA5" s="72" t="s">
        <v>816</v>
      </c>
      <c r="AB5" s="72" t="s">
        <v>816</v>
      </c>
      <c r="AC5" s="72" t="s">
        <v>823</v>
      </c>
      <c r="AD5" s="72" t="s">
        <v>823</v>
      </c>
      <c r="AE5" s="72" t="s">
        <v>823</v>
      </c>
      <c r="AF5" s="72" t="s">
        <v>823</v>
      </c>
      <c r="AG5" s="74" t="s">
        <v>679</v>
      </c>
      <c r="AH5" s="74" t="s">
        <v>807</v>
      </c>
      <c r="AI5" s="74" t="s">
        <v>783</v>
      </c>
      <c r="AJ5" s="74" t="s">
        <v>679</v>
      </c>
      <c r="AK5" s="74" t="s">
        <v>679</v>
      </c>
      <c r="AL5" s="74"/>
      <c r="AM5" s="74" t="s">
        <v>679</v>
      </c>
      <c r="AN5" s="74" t="s">
        <v>679</v>
      </c>
      <c r="AO5" s="74" t="s">
        <v>679</v>
      </c>
      <c r="AP5" s="74" t="s">
        <v>679</v>
      </c>
      <c r="AQ5" s="74" t="s">
        <v>679</v>
      </c>
      <c r="AR5" s="77" t="s">
        <v>679</v>
      </c>
      <c r="AS5" s="77" t="s">
        <v>679</v>
      </c>
      <c r="AT5" s="77" t="s">
        <v>679</v>
      </c>
      <c r="AU5" s="77" t="s">
        <v>679</v>
      </c>
      <c r="AV5" s="77" t="s">
        <v>679</v>
      </c>
      <c r="AW5" s="78" t="s">
        <v>679</v>
      </c>
      <c r="AX5" s="78" t="s">
        <v>679</v>
      </c>
      <c r="AY5" s="78" t="s">
        <v>679</v>
      </c>
      <c r="AZ5" s="78" t="s">
        <v>679</v>
      </c>
      <c r="BA5" s="79"/>
      <c r="BB5" s="79"/>
      <c r="BC5" s="79" t="s">
        <v>679</v>
      </c>
      <c r="BD5" s="79" t="s">
        <v>786</v>
      </c>
      <c r="BE5" s="73"/>
      <c r="BF5" s="75" t="s">
        <v>788</v>
      </c>
      <c r="BG5" s="75" t="s">
        <v>788</v>
      </c>
      <c r="BH5" s="75" t="s">
        <v>679</v>
      </c>
      <c r="BI5" s="75" t="s">
        <v>679</v>
      </c>
      <c r="BJ5" s="75" t="s">
        <v>679</v>
      </c>
      <c r="BK5" s="75" t="s">
        <v>679</v>
      </c>
      <c r="BL5" s="75" t="s">
        <v>679</v>
      </c>
      <c r="BM5" s="75" t="s">
        <v>679</v>
      </c>
      <c r="BN5" s="75" t="s">
        <v>679</v>
      </c>
      <c r="BO5" s="75" t="s">
        <v>679</v>
      </c>
      <c r="BP5" s="75" t="s">
        <v>679</v>
      </c>
      <c r="BQ5" s="75" t="s">
        <v>679</v>
      </c>
      <c r="BR5" s="75" t="s">
        <v>679</v>
      </c>
      <c r="BS5" s="75" t="s">
        <v>679</v>
      </c>
      <c r="BT5" s="75" t="s">
        <v>679</v>
      </c>
      <c r="BU5" s="75" t="s">
        <v>679</v>
      </c>
      <c r="BV5" s="75" t="s">
        <v>679</v>
      </c>
      <c r="BW5" s="75" t="s">
        <v>679</v>
      </c>
      <c r="BX5" s="75" t="s">
        <v>679</v>
      </c>
      <c r="BY5" s="75" t="s">
        <v>679</v>
      </c>
      <c r="BZ5" s="75" t="s">
        <v>679</v>
      </c>
      <c r="CA5" s="75" t="s">
        <v>679</v>
      </c>
      <c r="CB5" s="75" t="s">
        <v>679</v>
      </c>
      <c r="CC5" s="80" t="s">
        <v>788</v>
      </c>
      <c r="CD5" s="80" t="s">
        <v>788</v>
      </c>
      <c r="CE5" s="80" t="s">
        <v>788</v>
      </c>
      <c r="CF5" s="80" t="s">
        <v>788</v>
      </c>
      <c r="CG5" s="80" t="s">
        <v>796</v>
      </c>
      <c r="CH5" s="80" t="s">
        <v>796</v>
      </c>
      <c r="CI5" s="76" t="s">
        <v>679</v>
      </c>
      <c r="CJ5" s="76" t="s">
        <v>679</v>
      </c>
      <c r="CK5" s="76" t="s">
        <v>679</v>
      </c>
      <c r="CL5" s="76" t="s">
        <v>679</v>
      </c>
      <c r="CM5" s="76" t="s">
        <v>679</v>
      </c>
      <c r="CN5" s="76" t="s">
        <v>679</v>
      </c>
      <c r="CO5" s="76" t="s">
        <v>679</v>
      </c>
      <c r="CP5" s="76" t="s">
        <v>679</v>
      </c>
      <c r="CQ5" s="76" t="s">
        <v>679</v>
      </c>
      <c r="CR5" s="81" t="s">
        <v>799</v>
      </c>
      <c r="CS5" s="81" t="s">
        <v>799</v>
      </c>
      <c r="CT5" s="81" t="s">
        <v>799</v>
      </c>
      <c r="CU5" s="81" t="s">
        <v>799</v>
      </c>
      <c r="CV5" s="82" t="s">
        <v>805</v>
      </c>
    </row>
    <row r="6" spans="1:1026" ht="70" customHeight="1" x14ac:dyDescent="0.35">
      <c r="A6" s="70"/>
      <c r="B6" s="71" t="s">
        <v>677</v>
      </c>
      <c r="C6" s="41" t="s">
        <v>830</v>
      </c>
      <c r="D6" s="42" t="s">
        <v>832</v>
      </c>
      <c r="E6" s="42" t="s">
        <v>834</v>
      </c>
      <c r="F6" s="42"/>
      <c r="G6" s="42" t="s">
        <v>789</v>
      </c>
      <c r="H6" s="42" t="s">
        <v>789</v>
      </c>
      <c r="I6" s="42" t="s">
        <v>789</v>
      </c>
      <c r="J6" s="42" t="s">
        <v>789</v>
      </c>
      <c r="K6" s="42" t="s">
        <v>789</v>
      </c>
      <c r="L6" s="42" t="s">
        <v>789</v>
      </c>
      <c r="M6" s="42" t="s">
        <v>789</v>
      </c>
      <c r="N6" s="42" t="s">
        <v>789</v>
      </c>
      <c r="O6" s="42" t="s">
        <v>789</v>
      </c>
      <c r="P6" s="42" t="s">
        <v>789</v>
      </c>
      <c r="Q6" s="42" t="s">
        <v>789</v>
      </c>
      <c r="R6" s="42" t="s">
        <v>789</v>
      </c>
      <c r="S6" s="42" t="s">
        <v>789</v>
      </c>
      <c r="T6" s="43" t="s">
        <v>789</v>
      </c>
      <c r="U6" s="72" t="s">
        <v>811</v>
      </c>
      <c r="V6" s="72" t="s">
        <v>789</v>
      </c>
      <c r="W6" s="72" t="s">
        <v>811</v>
      </c>
      <c r="X6" s="72" t="s">
        <v>817</v>
      </c>
      <c r="Y6" s="72" t="s">
        <v>817</v>
      </c>
      <c r="Z6" s="72" t="s">
        <v>817</v>
      </c>
      <c r="AA6" s="72" t="s">
        <v>817</v>
      </c>
      <c r="AB6" s="72" t="s">
        <v>817</v>
      </c>
      <c r="AC6" s="72" t="s">
        <v>824</v>
      </c>
      <c r="AD6" s="72" t="s">
        <v>824</v>
      </c>
      <c r="AE6" s="72" t="s">
        <v>824</v>
      </c>
      <c r="AF6" s="72" t="s">
        <v>824</v>
      </c>
      <c r="AG6" s="74" t="s">
        <v>680</v>
      </c>
      <c r="AH6" s="74" t="s">
        <v>808</v>
      </c>
      <c r="AI6" s="74"/>
      <c r="AJ6" s="74" t="s">
        <v>682</v>
      </c>
      <c r="AK6" s="74" t="s">
        <v>684</v>
      </c>
      <c r="AL6" s="74"/>
      <c r="AM6" s="74" t="s">
        <v>686</v>
      </c>
      <c r="AN6" s="74" t="s">
        <v>688</v>
      </c>
      <c r="AO6" s="74" t="s">
        <v>690</v>
      </c>
      <c r="AP6" s="74" t="s">
        <v>692</v>
      </c>
      <c r="AQ6" s="74" t="s">
        <v>694</v>
      </c>
      <c r="AR6" s="77" t="s">
        <v>757</v>
      </c>
      <c r="AS6" s="77" t="s">
        <v>759</v>
      </c>
      <c r="AT6" s="77" t="s">
        <v>761</v>
      </c>
      <c r="AU6" s="77" t="s">
        <v>763</v>
      </c>
      <c r="AV6" s="77" t="s">
        <v>773</v>
      </c>
      <c r="AW6" s="78" t="s">
        <v>765</v>
      </c>
      <c r="AX6" s="78" t="s">
        <v>767</v>
      </c>
      <c r="AY6" s="78" t="s">
        <v>769</v>
      </c>
      <c r="AZ6" s="78" t="s">
        <v>771</v>
      </c>
      <c r="BA6" s="79"/>
      <c r="BB6" s="79"/>
      <c r="BC6" s="79" t="s">
        <v>755</v>
      </c>
      <c r="BD6" s="79"/>
      <c r="BE6" s="73"/>
      <c r="BF6" s="75" t="s">
        <v>789</v>
      </c>
      <c r="BG6" s="75" t="s">
        <v>789</v>
      </c>
      <c r="BH6" s="75" t="s">
        <v>698</v>
      </c>
      <c r="BI6" s="75" t="s">
        <v>700</v>
      </c>
      <c r="BJ6" s="75" t="s">
        <v>702</v>
      </c>
      <c r="BK6" s="75" t="s">
        <v>704</v>
      </c>
      <c r="BL6" s="75" t="s">
        <v>706</v>
      </c>
      <c r="BM6" s="75" t="s">
        <v>708</v>
      </c>
      <c r="BN6" s="75" t="s">
        <v>710</v>
      </c>
      <c r="BO6" s="75" t="s">
        <v>712</v>
      </c>
      <c r="BP6" s="75" t="s">
        <v>714</v>
      </c>
      <c r="BQ6" s="75" t="s">
        <v>716</v>
      </c>
      <c r="BR6" s="75" t="s">
        <v>718</v>
      </c>
      <c r="BS6" s="75" t="s">
        <v>721</v>
      </c>
      <c r="BT6" s="75" t="s">
        <v>723</v>
      </c>
      <c r="BU6" s="75" t="s">
        <v>725</v>
      </c>
      <c r="BV6" s="75" t="s">
        <v>727</v>
      </c>
      <c r="BW6" s="75" t="s">
        <v>729</v>
      </c>
      <c r="BX6" s="75" t="s">
        <v>731</v>
      </c>
      <c r="BY6" s="75" t="s">
        <v>734</v>
      </c>
      <c r="BZ6" s="75" t="s">
        <v>736</v>
      </c>
      <c r="CA6" s="75" t="s">
        <v>775</v>
      </c>
      <c r="CB6" s="75" t="s">
        <v>777</v>
      </c>
      <c r="CC6" s="80" t="s">
        <v>789</v>
      </c>
      <c r="CD6" s="80" t="s">
        <v>789</v>
      </c>
      <c r="CE6" s="80" t="s">
        <v>789</v>
      </c>
      <c r="CF6" s="80" t="s">
        <v>789</v>
      </c>
      <c r="CG6" s="80" t="s">
        <v>789</v>
      </c>
      <c r="CH6" s="80" t="s">
        <v>789</v>
      </c>
      <c r="CI6" s="76" t="s">
        <v>738</v>
      </c>
      <c r="CJ6" s="76" t="s">
        <v>740</v>
      </c>
      <c r="CK6" s="76" t="s">
        <v>742</v>
      </c>
      <c r="CL6" s="76" t="s">
        <v>696</v>
      </c>
      <c r="CM6" s="76" t="s">
        <v>744</v>
      </c>
      <c r="CN6" s="76" t="s">
        <v>749</v>
      </c>
      <c r="CO6" s="76" t="s">
        <v>751</v>
      </c>
      <c r="CP6" s="76" t="s">
        <v>753</v>
      </c>
      <c r="CQ6" s="76" t="s">
        <v>746</v>
      </c>
      <c r="CR6" s="81" t="s">
        <v>800</v>
      </c>
      <c r="CS6" s="81" t="s">
        <v>801</v>
      </c>
      <c r="CT6" s="81" t="s">
        <v>802</v>
      </c>
      <c r="CU6" s="81" t="s">
        <v>803</v>
      </c>
      <c r="CV6" s="82" t="s">
        <v>789</v>
      </c>
    </row>
    <row r="7" spans="1:1026" s="2" customFormat="1" ht="43.5" x14ac:dyDescent="0.35">
      <c r="A7" s="83"/>
      <c r="B7" s="84"/>
      <c r="C7" s="44" t="s">
        <v>26</v>
      </c>
      <c r="D7" s="45" t="s">
        <v>27</v>
      </c>
      <c r="E7" s="45" t="s">
        <v>28</v>
      </c>
      <c r="F7" s="45"/>
      <c r="G7" s="45" t="s">
        <v>29</v>
      </c>
      <c r="H7" s="45" t="s">
        <v>30</v>
      </c>
      <c r="I7" s="45" t="s">
        <v>31</v>
      </c>
      <c r="J7" s="45" t="s">
        <v>32</v>
      </c>
      <c r="K7" s="45" t="s">
        <v>33</v>
      </c>
      <c r="L7" s="45" t="s">
        <v>34</v>
      </c>
      <c r="M7" s="45" t="s">
        <v>35</v>
      </c>
      <c r="N7" s="45" t="s">
        <v>36</v>
      </c>
      <c r="O7" s="45" t="s">
        <v>37</v>
      </c>
      <c r="P7" s="45" t="s">
        <v>38</v>
      </c>
      <c r="Q7" s="45" t="s">
        <v>39</v>
      </c>
      <c r="R7" s="45" t="s">
        <v>40</v>
      </c>
      <c r="S7" s="45" t="s">
        <v>41</v>
      </c>
      <c r="T7" s="46" t="s">
        <v>42</v>
      </c>
      <c r="U7" s="85" t="s">
        <v>14</v>
      </c>
      <c r="V7" s="85" t="s">
        <v>15</v>
      </c>
      <c r="W7" s="85" t="s">
        <v>16</v>
      </c>
      <c r="X7" s="85" t="s">
        <v>17</v>
      </c>
      <c r="Y7" s="85" t="s">
        <v>18</v>
      </c>
      <c r="Z7" s="85" t="s">
        <v>19</v>
      </c>
      <c r="AA7" s="85" t="s">
        <v>20</v>
      </c>
      <c r="AB7" s="85" t="s">
        <v>21</v>
      </c>
      <c r="AC7" s="85" t="s">
        <v>22</v>
      </c>
      <c r="AD7" s="85" t="s">
        <v>23</v>
      </c>
      <c r="AE7" s="85" t="s">
        <v>24</v>
      </c>
      <c r="AF7" s="85" t="s">
        <v>25</v>
      </c>
      <c r="AG7" s="74"/>
      <c r="AH7" s="74" t="s">
        <v>13</v>
      </c>
      <c r="AI7" s="74"/>
      <c r="AJ7" s="86"/>
      <c r="AK7" s="86"/>
      <c r="AL7" s="86"/>
      <c r="AM7" s="86"/>
      <c r="AN7" s="86"/>
      <c r="AO7" s="86"/>
      <c r="AP7" s="86"/>
      <c r="AQ7" s="86"/>
      <c r="AR7" s="77"/>
      <c r="AS7" s="77"/>
      <c r="AT7" s="77"/>
      <c r="AU7" s="77"/>
      <c r="AV7" s="77"/>
      <c r="AW7" s="78"/>
      <c r="AX7" s="78"/>
      <c r="AY7" s="78"/>
      <c r="AZ7" s="78"/>
      <c r="BA7" s="79"/>
      <c r="BB7" s="79"/>
      <c r="BC7" s="79"/>
      <c r="BD7" s="79"/>
      <c r="BE7" s="73"/>
      <c r="BF7" s="87" t="s">
        <v>0</v>
      </c>
      <c r="BG7" s="87" t="s">
        <v>1</v>
      </c>
      <c r="BH7" s="88"/>
      <c r="BI7" s="88"/>
      <c r="BJ7" s="88"/>
      <c r="BK7" s="88"/>
      <c r="BL7" s="88"/>
      <c r="BM7" s="88"/>
      <c r="BN7" s="88"/>
      <c r="BO7" s="88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90" t="s">
        <v>2</v>
      </c>
      <c r="CD7" s="90" t="s">
        <v>3</v>
      </c>
      <c r="CE7" s="90" t="s">
        <v>4</v>
      </c>
      <c r="CF7" s="90" t="s">
        <v>5</v>
      </c>
      <c r="CG7" s="90" t="s">
        <v>6</v>
      </c>
      <c r="CH7" s="90" t="s">
        <v>7</v>
      </c>
      <c r="CI7" s="76"/>
      <c r="CJ7" s="76"/>
      <c r="CK7" s="76"/>
      <c r="CL7" s="89"/>
      <c r="CM7" s="76"/>
      <c r="CN7" s="76"/>
      <c r="CO7" s="76"/>
      <c r="CP7" s="76"/>
      <c r="CQ7" s="76"/>
      <c r="CR7" s="91" t="s">
        <v>8</v>
      </c>
      <c r="CS7" s="91" t="s">
        <v>9</v>
      </c>
      <c r="CT7" s="91" t="s">
        <v>10</v>
      </c>
      <c r="CU7" s="91" t="s">
        <v>11</v>
      </c>
      <c r="CV7" s="92" t="s">
        <v>12</v>
      </c>
      <c r="AMH7"/>
      <c r="AMI7"/>
      <c r="AMJ7"/>
      <c r="AMK7"/>
      <c r="AML7"/>
    </row>
    <row r="8" spans="1:1026" ht="15" thickBot="1" x14ac:dyDescent="0.4">
      <c r="A8" s="120" t="s">
        <v>43</v>
      </c>
      <c r="B8" s="121" t="s">
        <v>44</v>
      </c>
      <c r="C8" s="122" t="s">
        <v>124</v>
      </c>
      <c r="D8" s="123" t="s">
        <v>125</v>
      </c>
      <c r="E8" s="123" t="s">
        <v>126</v>
      </c>
      <c r="F8" s="123"/>
      <c r="G8" s="123" t="s">
        <v>127</v>
      </c>
      <c r="H8" s="123" t="s">
        <v>128</v>
      </c>
      <c r="I8" s="123" t="s">
        <v>129</v>
      </c>
      <c r="J8" s="123" t="s">
        <v>130</v>
      </c>
      <c r="K8" s="123" t="s">
        <v>131</v>
      </c>
      <c r="L8" s="123" t="s">
        <v>132</v>
      </c>
      <c r="M8" s="123" t="s">
        <v>133</v>
      </c>
      <c r="N8" s="123" t="s">
        <v>134</v>
      </c>
      <c r="O8" s="123" t="s">
        <v>135</v>
      </c>
      <c r="P8" s="123" t="s">
        <v>136</v>
      </c>
      <c r="Q8" s="123" t="s">
        <v>137</v>
      </c>
      <c r="R8" s="123" t="s">
        <v>138</v>
      </c>
      <c r="S8" s="123" t="s">
        <v>139</v>
      </c>
      <c r="T8" s="124" t="s">
        <v>140</v>
      </c>
      <c r="U8" s="125" t="s">
        <v>112</v>
      </c>
      <c r="V8" s="125" t="s">
        <v>113</v>
      </c>
      <c r="W8" s="125" t="s">
        <v>114</v>
      </c>
      <c r="X8" s="125" t="s">
        <v>115</v>
      </c>
      <c r="Y8" s="125" t="s">
        <v>116</v>
      </c>
      <c r="Z8" s="125" t="s">
        <v>117</v>
      </c>
      <c r="AA8" s="125" t="s">
        <v>118</v>
      </c>
      <c r="AB8" s="125" t="s">
        <v>119</v>
      </c>
      <c r="AC8" s="125" t="s">
        <v>120</v>
      </c>
      <c r="AD8" s="125" t="s">
        <v>121</v>
      </c>
      <c r="AE8" s="125" t="s">
        <v>122</v>
      </c>
      <c r="AF8" s="125" t="s">
        <v>123</v>
      </c>
      <c r="AG8" s="127" t="s">
        <v>45</v>
      </c>
      <c r="AH8" s="127" t="s">
        <v>111</v>
      </c>
      <c r="AI8" s="127" t="s">
        <v>95</v>
      </c>
      <c r="AJ8" s="127" t="s">
        <v>46</v>
      </c>
      <c r="AK8" s="127" t="s">
        <v>47</v>
      </c>
      <c r="AL8" s="127"/>
      <c r="AM8" s="127" t="s">
        <v>48</v>
      </c>
      <c r="AN8" s="127" t="s">
        <v>49</v>
      </c>
      <c r="AO8" s="127" t="s">
        <v>50</v>
      </c>
      <c r="AP8" s="127" t="s">
        <v>51</v>
      </c>
      <c r="AQ8" s="127" t="s">
        <v>52</v>
      </c>
      <c r="AR8" s="130" t="s">
        <v>82</v>
      </c>
      <c r="AS8" s="130" t="s">
        <v>83</v>
      </c>
      <c r="AT8" s="130" t="s">
        <v>84</v>
      </c>
      <c r="AU8" s="130" t="s">
        <v>85</v>
      </c>
      <c r="AV8" s="130" t="s">
        <v>90</v>
      </c>
      <c r="AW8" s="131" t="s">
        <v>86</v>
      </c>
      <c r="AX8" s="131" t="s">
        <v>87</v>
      </c>
      <c r="AY8" s="131" t="s">
        <v>88</v>
      </c>
      <c r="AZ8" s="131" t="s">
        <v>89</v>
      </c>
      <c r="BA8" s="132" t="s">
        <v>93</v>
      </c>
      <c r="BB8" s="132" t="s">
        <v>94</v>
      </c>
      <c r="BC8" s="132" t="s">
        <v>81</v>
      </c>
      <c r="BD8" s="132" t="s">
        <v>97</v>
      </c>
      <c r="BE8" s="126" t="s">
        <v>96</v>
      </c>
      <c r="BF8" s="128" t="s">
        <v>98</v>
      </c>
      <c r="BG8" s="128" t="s">
        <v>99</v>
      </c>
      <c r="BH8" s="128" t="s">
        <v>54</v>
      </c>
      <c r="BI8" s="128" t="s">
        <v>55</v>
      </c>
      <c r="BJ8" s="128" t="s">
        <v>56</v>
      </c>
      <c r="BK8" s="128" t="s">
        <v>57</v>
      </c>
      <c r="BL8" s="128" t="s">
        <v>58</v>
      </c>
      <c r="BM8" s="128" t="s">
        <v>59</v>
      </c>
      <c r="BN8" s="128" t="s">
        <v>60</v>
      </c>
      <c r="BO8" s="128" t="s">
        <v>61</v>
      </c>
      <c r="BP8" s="128" t="s">
        <v>62</v>
      </c>
      <c r="BQ8" s="128" t="s">
        <v>63</v>
      </c>
      <c r="BR8" s="128" t="s">
        <v>64</v>
      </c>
      <c r="BS8" s="128" t="s">
        <v>65</v>
      </c>
      <c r="BT8" s="128" t="s">
        <v>66</v>
      </c>
      <c r="BU8" s="128" t="s">
        <v>67</v>
      </c>
      <c r="BV8" s="128" t="s">
        <v>68</v>
      </c>
      <c r="BW8" s="128" t="s">
        <v>69</v>
      </c>
      <c r="BX8" s="128" t="s">
        <v>70</v>
      </c>
      <c r="BY8" s="128" t="s">
        <v>71</v>
      </c>
      <c r="BZ8" s="128" t="s">
        <v>72</v>
      </c>
      <c r="CA8" s="128" t="s">
        <v>91</v>
      </c>
      <c r="CB8" s="128" t="s">
        <v>92</v>
      </c>
      <c r="CC8" s="133" t="s">
        <v>100</v>
      </c>
      <c r="CD8" s="133" t="s">
        <v>101</v>
      </c>
      <c r="CE8" s="133" t="s">
        <v>102</v>
      </c>
      <c r="CF8" s="133" t="s">
        <v>103</v>
      </c>
      <c r="CG8" s="133" t="s">
        <v>104</v>
      </c>
      <c r="CH8" s="133" t="s">
        <v>105</v>
      </c>
      <c r="CI8" s="129" t="s">
        <v>73</v>
      </c>
      <c r="CJ8" s="129" t="s">
        <v>74</v>
      </c>
      <c r="CK8" s="129" t="s">
        <v>75</v>
      </c>
      <c r="CL8" s="129" t="s">
        <v>53</v>
      </c>
      <c r="CM8" s="129" t="s">
        <v>76</v>
      </c>
      <c r="CN8" s="129" t="s">
        <v>78</v>
      </c>
      <c r="CO8" s="129" t="s">
        <v>79</v>
      </c>
      <c r="CP8" s="129" t="s">
        <v>80</v>
      </c>
      <c r="CQ8" s="129" t="s">
        <v>77</v>
      </c>
      <c r="CR8" s="134" t="s">
        <v>106</v>
      </c>
      <c r="CS8" s="134" t="s">
        <v>107</v>
      </c>
      <c r="CT8" s="134" t="s">
        <v>108</v>
      </c>
      <c r="CU8" s="134" t="s">
        <v>109</v>
      </c>
      <c r="CV8" s="135" t="s">
        <v>110</v>
      </c>
      <c r="CX8" s="5" t="s">
        <v>141</v>
      </c>
      <c r="CY8" s="6" t="s">
        <v>142</v>
      </c>
      <c r="DB8" s="5"/>
      <c r="DC8" s="5"/>
      <c r="DD8" s="5"/>
      <c r="DE8" s="5"/>
      <c r="DF8" s="5"/>
      <c r="DG8" s="5"/>
    </row>
    <row r="9" spans="1:1026" ht="15" thickTop="1" x14ac:dyDescent="0.35">
      <c r="A9" s="70" t="s">
        <v>143</v>
      </c>
      <c r="B9" s="93" t="s">
        <v>144</v>
      </c>
      <c r="C9" s="47">
        <v>100</v>
      </c>
      <c r="D9" s="48">
        <v>2</v>
      </c>
      <c r="E9" s="48">
        <v>79</v>
      </c>
      <c r="F9" s="139">
        <f>E9/C9</f>
        <v>0.79</v>
      </c>
      <c r="G9" s="49">
        <v>936.62776539347703</v>
      </c>
      <c r="H9" s="49">
        <v>18.7325553078695</v>
      </c>
      <c r="I9" s="49">
        <v>739.93593466084701</v>
      </c>
      <c r="J9" s="50">
        <v>0.132289176431723</v>
      </c>
      <c r="K9" s="49">
        <v>102.281886074165</v>
      </c>
      <c r="L9" s="49">
        <v>18349.216402852901</v>
      </c>
      <c r="M9" s="49">
        <v>16.371553153495299</v>
      </c>
      <c r="N9" s="49">
        <v>2.0000000071728001</v>
      </c>
      <c r="O9" s="49">
        <v>18366.977612819301</v>
      </c>
      <c r="P9" s="50">
        <v>0.107608434397825</v>
      </c>
      <c r="Q9" s="49">
        <v>92.641085791480094</v>
      </c>
      <c r="R9" s="49">
        <v>18365.939724331602</v>
      </c>
      <c r="S9" s="141" t="s">
        <v>152</v>
      </c>
      <c r="T9" s="51">
        <v>48</v>
      </c>
      <c r="U9" s="94" t="s">
        <v>145</v>
      </c>
      <c r="V9" s="94" t="s">
        <v>145</v>
      </c>
      <c r="W9" s="94" t="s">
        <v>145</v>
      </c>
      <c r="X9" s="94">
        <v>2806.27</v>
      </c>
      <c r="Y9" s="94">
        <v>2</v>
      </c>
      <c r="Z9" s="94">
        <v>16</v>
      </c>
      <c r="AA9" s="94">
        <v>36</v>
      </c>
      <c r="AB9" s="94">
        <v>86.24</v>
      </c>
      <c r="AC9" s="94">
        <v>26.15625</v>
      </c>
      <c r="AD9" s="94">
        <v>4</v>
      </c>
      <c r="AE9" s="94">
        <v>61.024471733463699</v>
      </c>
      <c r="AF9" s="94">
        <v>4</v>
      </c>
      <c r="AG9" s="96">
        <v>105845</v>
      </c>
      <c r="AH9" s="96">
        <v>106766</v>
      </c>
      <c r="AI9" s="96">
        <v>39.299999999999997</v>
      </c>
      <c r="AJ9" s="96">
        <v>73.599999999999994</v>
      </c>
      <c r="AK9" s="96">
        <v>78.5</v>
      </c>
      <c r="AL9" s="143">
        <f t="shared" ref="AL9:AL72" si="0">IF(AN9="NA","NA",(100-AM9-AN9)/100)</f>
        <v>0.13600000000000009</v>
      </c>
      <c r="AM9" s="96">
        <v>17.8</v>
      </c>
      <c r="AN9" s="96">
        <v>68.599999999999994</v>
      </c>
      <c r="AO9" s="96">
        <v>588</v>
      </c>
      <c r="AP9" s="96">
        <v>9.1</v>
      </c>
      <c r="AQ9" s="96">
        <v>1.9</v>
      </c>
      <c r="AR9" s="99" t="s">
        <v>145</v>
      </c>
      <c r="AS9" s="99" t="s">
        <v>145</v>
      </c>
      <c r="AT9" s="99" t="s">
        <v>145</v>
      </c>
      <c r="AU9" s="99" t="s">
        <v>145</v>
      </c>
      <c r="AV9" s="99" t="s">
        <v>145</v>
      </c>
      <c r="AW9" s="100">
        <v>6.2</v>
      </c>
      <c r="AX9" s="100" t="s">
        <v>145</v>
      </c>
      <c r="AY9" s="100" t="s">
        <v>145</v>
      </c>
      <c r="AZ9" s="100" t="s">
        <v>145</v>
      </c>
      <c r="BA9" s="101" t="s">
        <v>145</v>
      </c>
      <c r="BB9" s="101" t="s">
        <v>145</v>
      </c>
      <c r="BC9" s="101">
        <v>11.6</v>
      </c>
      <c r="BD9" s="101" t="s">
        <v>145</v>
      </c>
      <c r="BE9" s="95">
        <v>0.496</v>
      </c>
      <c r="BF9" s="97" t="s">
        <v>146</v>
      </c>
      <c r="BG9" s="97" t="s">
        <v>147</v>
      </c>
      <c r="BH9" s="97">
        <v>75.2</v>
      </c>
      <c r="BI9" s="97">
        <v>70.8</v>
      </c>
      <c r="BJ9" s="97" t="s">
        <v>145</v>
      </c>
      <c r="BK9" s="97" t="s">
        <v>145</v>
      </c>
      <c r="BL9" s="97">
        <v>1004</v>
      </c>
      <c r="BM9" s="97" t="s">
        <v>145</v>
      </c>
      <c r="BN9" s="97">
        <v>274280</v>
      </c>
      <c r="BO9" s="97">
        <v>32323</v>
      </c>
      <c r="BP9" s="97" t="s">
        <v>145</v>
      </c>
      <c r="BQ9" s="97">
        <v>2700558659.2178798</v>
      </c>
      <c r="BR9" s="97" t="s">
        <v>145</v>
      </c>
      <c r="BS9" s="97" t="s">
        <v>145</v>
      </c>
      <c r="BT9" s="97" t="s">
        <v>145</v>
      </c>
      <c r="BU9" s="97" t="s">
        <v>145</v>
      </c>
      <c r="BV9" s="97" t="s">
        <v>145</v>
      </c>
      <c r="BW9" s="97" t="s">
        <v>145</v>
      </c>
      <c r="BX9" s="97" t="s">
        <v>145</v>
      </c>
      <c r="BY9" s="97" t="s">
        <v>145</v>
      </c>
      <c r="BZ9" s="97" t="s">
        <v>145</v>
      </c>
      <c r="CA9" s="97">
        <v>100</v>
      </c>
      <c r="CB9" s="97">
        <v>75.2</v>
      </c>
      <c r="CC9" s="102" t="s">
        <v>148</v>
      </c>
      <c r="CD9" s="102" t="s">
        <v>149</v>
      </c>
      <c r="CE9" s="102" t="s">
        <v>150</v>
      </c>
      <c r="CF9" s="102" t="s">
        <v>151</v>
      </c>
      <c r="CG9" s="103">
        <v>-69.984936434342401</v>
      </c>
      <c r="CH9" s="103">
        <v>12.5270449895001</v>
      </c>
      <c r="CI9" s="98">
        <v>11.1</v>
      </c>
      <c r="CJ9" s="98">
        <v>2.2999999999999998</v>
      </c>
      <c r="CK9" s="98">
        <v>18.899999999999999</v>
      </c>
      <c r="CL9" s="98">
        <v>56.6</v>
      </c>
      <c r="CM9" s="98">
        <v>43.4</v>
      </c>
      <c r="CN9" s="98" t="s">
        <v>145</v>
      </c>
      <c r="CO9" s="98">
        <v>8.4</v>
      </c>
      <c r="CP9" s="98" t="s">
        <v>145</v>
      </c>
      <c r="CQ9" s="98">
        <v>10.8</v>
      </c>
      <c r="CR9" s="104">
        <v>30.200006103515602</v>
      </c>
      <c r="CS9" s="104">
        <v>28.950006103515602</v>
      </c>
      <c r="CT9" s="104">
        <v>30.200006103515602</v>
      </c>
      <c r="CU9" s="104">
        <v>29.679986572265602</v>
      </c>
      <c r="CV9" s="105">
        <v>29.757501220703102</v>
      </c>
      <c r="CX9" s="8">
        <f t="shared" ref="CX9:CX72" si="1">COUNTIF(AG9:CV9, "NA")</f>
        <v>26</v>
      </c>
      <c r="CY9" s="9">
        <f t="shared" ref="CY9:CY72" si="2">100-COUNTIF(AG9:CV9, "NA")/COLUMNS(AG9:CV9)*100</f>
        <v>61.764705882352942</v>
      </c>
    </row>
    <row r="10" spans="1:1026" x14ac:dyDescent="0.35">
      <c r="A10" s="70" t="s">
        <v>153</v>
      </c>
      <c r="B10" s="93" t="s">
        <v>154</v>
      </c>
      <c r="C10" s="47">
        <v>2171</v>
      </c>
      <c r="D10" s="48">
        <v>64</v>
      </c>
      <c r="E10" s="48">
        <v>260</v>
      </c>
      <c r="F10" s="139">
        <f t="shared" ref="F10:F73" si="3">E10/C10</f>
        <v>0.11976047904191617</v>
      </c>
      <c r="G10" s="49">
        <v>55.769137451811801</v>
      </c>
      <c r="H10" s="49">
        <v>1.64404642879593</v>
      </c>
      <c r="I10" s="49">
        <v>6.6789386169834497</v>
      </c>
      <c r="J10" s="50">
        <v>1.7732072703528001E-2</v>
      </c>
      <c r="K10" s="49">
        <v>57956.311872756298</v>
      </c>
      <c r="L10" s="49">
        <v>18450.043107666901</v>
      </c>
      <c r="M10" s="49">
        <v>3.4985875117380001E-2</v>
      </c>
      <c r="N10" s="49">
        <v>249.17648041413301</v>
      </c>
      <c r="O10" s="49">
        <v>18391.0758143688</v>
      </c>
      <c r="P10" s="50">
        <v>8.5902926476343996E-2</v>
      </c>
      <c r="Q10" s="49">
        <v>434.98317016382498</v>
      </c>
      <c r="R10" s="49">
        <v>18374.261030704201</v>
      </c>
      <c r="S10" s="141" t="s">
        <v>160</v>
      </c>
      <c r="T10" s="51">
        <v>66</v>
      </c>
      <c r="U10" s="94" t="s">
        <v>145</v>
      </c>
      <c r="V10" s="94" t="s">
        <v>145</v>
      </c>
      <c r="W10" s="94" t="s">
        <v>145</v>
      </c>
      <c r="X10" s="94">
        <v>2860.3850000000002</v>
      </c>
      <c r="Y10" s="94">
        <v>6</v>
      </c>
      <c r="Z10" s="94">
        <v>30</v>
      </c>
      <c r="AA10" s="94">
        <v>48</v>
      </c>
      <c r="AB10" s="94">
        <v>76.33</v>
      </c>
      <c r="AC10" s="94">
        <v>11.624649859944</v>
      </c>
      <c r="AD10" s="94">
        <v>32</v>
      </c>
      <c r="AE10" s="94">
        <v>35.678151260504201</v>
      </c>
      <c r="AF10" s="94">
        <v>32</v>
      </c>
      <c r="AG10" s="96">
        <v>37172386</v>
      </c>
      <c r="AH10" s="96">
        <v>38928341</v>
      </c>
      <c r="AI10" s="96">
        <v>18.899999999999999</v>
      </c>
      <c r="AJ10" s="96">
        <v>63</v>
      </c>
      <c r="AK10" s="96">
        <v>66</v>
      </c>
      <c r="AL10" s="143">
        <f t="shared" si="0"/>
        <v>2.6000000000000013E-2</v>
      </c>
      <c r="AM10" s="96">
        <v>43.1</v>
      </c>
      <c r="AN10" s="96">
        <v>54.3</v>
      </c>
      <c r="AO10" s="96">
        <v>56.9</v>
      </c>
      <c r="AP10" s="96">
        <v>6.4</v>
      </c>
      <c r="AQ10" s="96">
        <v>4.5</v>
      </c>
      <c r="AR10" s="99">
        <v>29.8</v>
      </c>
      <c r="AS10" s="99">
        <v>62.3</v>
      </c>
      <c r="AT10" s="99">
        <v>0.28000000000000003</v>
      </c>
      <c r="AU10" s="99">
        <v>0.5</v>
      </c>
      <c r="AV10" s="99">
        <v>37.1</v>
      </c>
      <c r="AW10" s="100">
        <v>4.2</v>
      </c>
      <c r="AX10" s="100">
        <v>102.2</v>
      </c>
      <c r="AY10" s="100">
        <v>84.4</v>
      </c>
      <c r="AZ10" s="100">
        <v>0.6</v>
      </c>
      <c r="BA10" s="101">
        <v>96</v>
      </c>
      <c r="BB10" s="101">
        <v>4.5</v>
      </c>
      <c r="BC10" s="101">
        <v>9.1999999999999993</v>
      </c>
      <c r="BD10" s="101" t="s">
        <v>145</v>
      </c>
      <c r="BE10" s="95">
        <v>0.79100000000000004</v>
      </c>
      <c r="BF10" s="97" t="s">
        <v>155</v>
      </c>
      <c r="BG10" s="97" t="s">
        <v>156</v>
      </c>
      <c r="BH10" s="97">
        <v>45.3</v>
      </c>
      <c r="BI10" s="97">
        <v>5.9</v>
      </c>
      <c r="BJ10" s="97">
        <v>4.9000000000000004</v>
      </c>
      <c r="BK10" s="97">
        <v>19.399999999999999</v>
      </c>
      <c r="BL10" s="97">
        <v>-314602</v>
      </c>
      <c r="BM10" s="97">
        <v>2681269</v>
      </c>
      <c r="BN10" s="97">
        <v>1722612.6</v>
      </c>
      <c r="BO10" s="97" t="s">
        <v>145</v>
      </c>
      <c r="BP10" s="97">
        <v>1970</v>
      </c>
      <c r="BQ10" s="97">
        <v>19362969582.3643</v>
      </c>
      <c r="BR10" s="97" t="s">
        <v>145</v>
      </c>
      <c r="BS10" s="97" t="s">
        <v>145</v>
      </c>
      <c r="BT10" s="97" t="s">
        <v>145</v>
      </c>
      <c r="BU10" s="97">
        <v>48.9</v>
      </c>
      <c r="BV10" s="97">
        <v>42.8</v>
      </c>
      <c r="BW10" s="97">
        <v>28.9</v>
      </c>
      <c r="BX10" s="97" t="s">
        <v>145</v>
      </c>
      <c r="BY10" s="97">
        <v>111.7</v>
      </c>
      <c r="BZ10" s="97">
        <v>1</v>
      </c>
      <c r="CA10" s="97">
        <v>97.7</v>
      </c>
      <c r="CB10" s="97">
        <v>3.1</v>
      </c>
      <c r="CC10" s="102" t="s">
        <v>157</v>
      </c>
      <c r="CD10" s="102" t="s">
        <v>157</v>
      </c>
      <c r="CE10" s="102" t="s">
        <v>158</v>
      </c>
      <c r="CF10" s="102" t="s">
        <v>159</v>
      </c>
      <c r="CG10" s="103">
        <v>65.177835842313797</v>
      </c>
      <c r="CH10" s="103">
        <v>33.9328265380001</v>
      </c>
      <c r="CI10" s="98">
        <v>58.1</v>
      </c>
      <c r="CJ10" s="98">
        <v>2.1</v>
      </c>
      <c r="CK10" s="98">
        <v>0.1</v>
      </c>
      <c r="CL10" s="98">
        <v>74.5</v>
      </c>
      <c r="CM10" s="98">
        <v>25.5</v>
      </c>
      <c r="CN10" s="98">
        <v>1413</v>
      </c>
      <c r="CO10" s="98">
        <v>0.3</v>
      </c>
      <c r="CP10" s="98">
        <v>100</v>
      </c>
      <c r="CQ10" s="98">
        <v>25.2</v>
      </c>
      <c r="CR10" s="104">
        <v>-3.57001342773435</v>
      </c>
      <c r="CS10" s="104">
        <v>-11.2800048828125</v>
      </c>
      <c r="CT10" s="104">
        <v>-5.1799987792968496</v>
      </c>
      <c r="CU10" s="104">
        <v>-1.7900146484374799</v>
      </c>
      <c r="CV10" s="105">
        <v>-5.4550079345702898</v>
      </c>
      <c r="CX10" s="8">
        <f t="shared" si="1"/>
        <v>6</v>
      </c>
      <c r="CY10" s="9">
        <f t="shared" si="2"/>
        <v>91.17647058823529</v>
      </c>
    </row>
    <row r="11" spans="1:1026" x14ac:dyDescent="0.35">
      <c r="A11" s="70" t="s">
        <v>161</v>
      </c>
      <c r="B11" s="93" t="s">
        <v>162</v>
      </c>
      <c r="C11" s="47">
        <v>27</v>
      </c>
      <c r="D11" s="48">
        <v>2</v>
      </c>
      <c r="E11" s="48">
        <v>7</v>
      </c>
      <c r="F11" s="139">
        <f t="shared" si="3"/>
        <v>0.25925925925925924</v>
      </c>
      <c r="G11" s="49">
        <v>0.82151097897698599</v>
      </c>
      <c r="H11" s="49">
        <v>6.0852665109405998E-2</v>
      </c>
      <c r="I11" s="49">
        <v>0.21298432788292199</v>
      </c>
      <c r="J11" s="50">
        <v>9.2326563580227006E-2</v>
      </c>
      <c r="K11" s="49">
        <v>29.0942916622366</v>
      </c>
      <c r="L11" s="49">
        <v>18354.7585135027</v>
      </c>
      <c r="M11" s="49">
        <v>37.737432012606</v>
      </c>
      <c r="N11" s="49">
        <v>2</v>
      </c>
      <c r="O11" s="49">
        <v>18349.095213315599</v>
      </c>
      <c r="P11" s="50">
        <v>0.12687398549475901</v>
      </c>
      <c r="Q11" s="49">
        <v>7.0786270250651802</v>
      </c>
      <c r="R11" s="49">
        <v>18360.055795202799</v>
      </c>
      <c r="S11" s="141" t="s">
        <v>167</v>
      </c>
      <c r="T11" s="51">
        <v>41</v>
      </c>
      <c r="U11" s="94" t="s">
        <v>145</v>
      </c>
      <c r="V11" s="94" t="s">
        <v>145</v>
      </c>
      <c r="W11" s="94" t="s">
        <v>145</v>
      </c>
      <c r="X11" s="94">
        <v>3196.0050000000001</v>
      </c>
      <c r="Y11" s="94">
        <v>-43</v>
      </c>
      <c r="Z11" s="94">
        <v>7</v>
      </c>
      <c r="AA11" s="94">
        <v>7</v>
      </c>
      <c r="AB11" s="94">
        <v>93.38</v>
      </c>
      <c r="AC11" s="94">
        <v>23.544444444444402</v>
      </c>
      <c r="AD11" s="94">
        <v>1</v>
      </c>
      <c r="AE11" s="94">
        <v>47.048296071466801</v>
      </c>
      <c r="AF11" s="94">
        <v>1</v>
      </c>
      <c r="AG11" s="96">
        <v>30809762</v>
      </c>
      <c r="AH11" s="96">
        <v>32866268</v>
      </c>
      <c r="AI11" s="96">
        <v>15.9</v>
      </c>
      <c r="AJ11" s="96">
        <v>58.1</v>
      </c>
      <c r="AK11" s="96">
        <v>63.7</v>
      </c>
      <c r="AL11" s="143">
        <f t="shared" si="0"/>
        <v>2.200000000000003E-2</v>
      </c>
      <c r="AM11" s="96">
        <v>46.8</v>
      </c>
      <c r="AN11" s="96">
        <v>51</v>
      </c>
      <c r="AO11" s="96">
        <v>24.7</v>
      </c>
      <c r="AP11" s="96">
        <v>8.1999999999999993</v>
      </c>
      <c r="AQ11" s="96">
        <v>5.5</v>
      </c>
      <c r="AR11" s="99">
        <v>16.5</v>
      </c>
      <c r="AS11" s="99">
        <v>77.2</v>
      </c>
      <c r="AT11" s="99">
        <v>0.21</v>
      </c>
      <c r="AU11" s="99" t="s">
        <v>145</v>
      </c>
      <c r="AV11" s="99">
        <v>23.2</v>
      </c>
      <c r="AW11" s="100" t="s">
        <v>145</v>
      </c>
      <c r="AX11" s="100" t="s">
        <v>145</v>
      </c>
      <c r="AY11" s="100" t="s">
        <v>145</v>
      </c>
      <c r="AZ11" s="100" t="s">
        <v>145</v>
      </c>
      <c r="BA11" s="101">
        <v>106</v>
      </c>
      <c r="BB11" s="101">
        <v>6.8</v>
      </c>
      <c r="BC11" s="101">
        <v>4.5</v>
      </c>
      <c r="BD11" s="101">
        <v>60</v>
      </c>
      <c r="BE11" s="95">
        <v>0.75900000000000001</v>
      </c>
      <c r="BF11" s="97" t="s">
        <v>155</v>
      </c>
      <c r="BG11" s="97" t="s">
        <v>163</v>
      </c>
      <c r="BH11" s="97">
        <v>23.3</v>
      </c>
      <c r="BI11" s="97">
        <v>29</v>
      </c>
      <c r="BJ11" s="97">
        <v>25.6</v>
      </c>
      <c r="BK11" s="97">
        <v>0.2</v>
      </c>
      <c r="BL11" s="97">
        <v>32066</v>
      </c>
      <c r="BM11" s="97">
        <v>8253</v>
      </c>
      <c r="BN11" s="97">
        <v>1516628</v>
      </c>
      <c r="BO11" s="97">
        <v>778000</v>
      </c>
      <c r="BP11" s="97">
        <v>6170</v>
      </c>
      <c r="BQ11" s="97">
        <v>105750987618.63</v>
      </c>
      <c r="BR11" s="97" t="s">
        <v>145</v>
      </c>
      <c r="BS11" s="97" t="s">
        <v>145</v>
      </c>
      <c r="BT11" s="97" t="s">
        <v>145</v>
      </c>
      <c r="BU11" s="97">
        <v>77.5</v>
      </c>
      <c r="BV11" s="97">
        <v>50.4</v>
      </c>
      <c r="BW11" s="97">
        <v>96.5</v>
      </c>
      <c r="BX11" s="97" t="s">
        <v>145</v>
      </c>
      <c r="BY11" s="97">
        <v>30.1</v>
      </c>
      <c r="BZ11" s="97">
        <v>1.8</v>
      </c>
      <c r="CA11" s="97">
        <v>41.9</v>
      </c>
      <c r="CB11" s="97">
        <v>1.3</v>
      </c>
      <c r="CC11" s="102" t="s">
        <v>164</v>
      </c>
      <c r="CD11" s="102" t="s">
        <v>164</v>
      </c>
      <c r="CE11" s="102" t="s">
        <v>165</v>
      </c>
      <c r="CF11" s="102" t="s">
        <v>166</v>
      </c>
      <c r="CG11" s="103">
        <v>18.863641627790699</v>
      </c>
      <c r="CH11" s="103">
        <v>-11.9314917949999</v>
      </c>
      <c r="CI11" s="98">
        <v>47.5</v>
      </c>
      <c r="CJ11" s="98">
        <v>46.3</v>
      </c>
      <c r="CK11" s="98">
        <v>7</v>
      </c>
      <c r="CL11" s="98">
        <v>34.5</v>
      </c>
      <c r="CM11" s="98">
        <v>65.5</v>
      </c>
      <c r="CN11" s="98">
        <v>5493</v>
      </c>
      <c r="CO11" s="98">
        <v>1.3</v>
      </c>
      <c r="CP11" s="98">
        <v>100</v>
      </c>
      <c r="CQ11" s="98" t="s">
        <v>145</v>
      </c>
      <c r="CR11" s="104">
        <v>25.749993896484401</v>
      </c>
      <c r="CS11" s="104">
        <v>25.369989013671901</v>
      </c>
      <c r="CT11" s="104">
        <v>25.309991455078102</v>
      </c>
      <c r="CU11" s="104">
        <v>25.879998779296901</v>
      </c>
      <c r="CV11" s="105">
        <v>25.5774932861328</v>
      </c>
      <c r="CX11" s="8">
        <f t="shared" si="1"/>
        <v>10</v>
      </c>
      <c r="CY11" s="9">
        <f t="shared" si="2"/>
        <v>85.294117647058826</v>
      </c>
    </row>
    <row r="12" spans="1:1026" x14ac:dyDescent="0.35">
      <c r="A12" s="70" t="s">
        <v>168</v>
      </c>
      <c r="B12" s="93" t="s">
        <v>169</v>
      </c>
      <c r="C12" s="47">
        <v>3</v>
      </c>
      <c r="D12" s="48">
        <v>0</v>
      </c>
      <c r="E12" s="48">
        <v>3</v>
      </c>
      <c r="F12" s="139">
        <f t="shared" si="3"/>
        <v>1</v>
      </c>
      <c r="G12" s="49">
        <v>199.97333688841499</v>
      </c>
      <c r="H12" s="49">
        <v>0</v>
      </c>
      <c r="I12" s="49">
        <v>199.97333688841499</v>
      </c>
      <c r="J12" s="50">
        <v>0.49787612458744102</v>
      </c>
      <c r="K12" s="49">
        <v>2.99704094195023</v>
      </c>
      <c r="L12" s="49">
        <v>18348.879712362399</v>
      </c>
      <c r="M12" s="49">
        <v>9.9999998746876997E-2</v>
      </c>
      <c r="N12" s="49">
        <v>3.2799505028224099E-13</v>
      </c>
      <c r="O12" s="49">
        <v>18350.0000000863</v>
      </c>
      <c r="P12" s="50">
        <v>8.5520216366970006E-3</v>
      </c>
      <c r="Q12" s="49">
        <v>2911884.7529128501</v>
      </c>
      <c r="R12" s="49">
        <v>18688.447535028401</v>
      </c>
      <c r="S12" s="141" t="s">
        <v>170</v>
      </c>
      <c r="T12" s="51">
        <v>33</v>
      </c>
      <c r="U12" s="94" t="s">
        <v>145</v>
      </c>
      <c r="V12" s="94" t="s">
        <v>145</v>
      </c>
      <c r="W12" s="94" t="s">
        <v>145</v>
      </c>
      <c r="X12" s="94" t="s">
        <v>145</v>
      </c>
      <c r="Y12" s="94" t="s">
        <v>145</v>
      </c>
      <c r="Z12" s="94" t="s">
        <v>145</v>
      </c>
      <c r="AA12" s="94" t="s">
        <v>145</v>
      </c>
      <c r="AB12" s="94" t="s">
        <v>145</v>
      </c>
      <c r="AC12" s="94" t="s">
        <v>145</v>
      </c>
      <c r="AD12" s="94" t="s">
        <v>145</v>
      </c>
      <c r="AE12" s="94" t="s">
        <v>145</v>
      </c>
      <c r="AF12" s="94" t="s">
        <v>145</v>
      </c>
      <c r="AG12" s="96" t="s">
        <v>145</v>
      </c>
      <c r="AH12" s="96">
        <v>15002</v>
      </c>
      <c r="AI12" s="96">
        <v>34.799999999999997</v>
      </c>
      <c r="AJ12" s="96" t="s">
        <v>145</v>
      </c>
      <c r="AK12" s="96" t="s">
        <v>145</v>
      </c>
      <c r="AL12" s="143" t="str">
        <f t="shared" si="0"/>
        <v>NA</v>
      </c>
      <c r="AM12" s="96" t="s">
        <v>145</v>
      </c>
      <c r="AN12" s="96" t="s">
        <v>145</v>
      </c>
      <c r="AO12" s="96" t="s">
        <v>145</v>
      </c>
      <c r="AP12" s="96" t="s">
        <v>145</v>
      </c>
      <c r="AQ12" s="96" t="s">
        <v>145</v>
      </c>
      <c r="AR12" s="99" t="s">
        <v>145</v>
      </c>
      <c r="AS12" s="99" t="s">
        <v>145</v>
      </c>
      <c r="AT12" s="99" t="s">
        <v>145</v>
      </c>
      <c r="AU12" s="99" t="s">
        <v>145</v>
      </c>
      <c r="AV12" s="99" t="s">
        <v>145</v>
      </c>
      <c r="AW12" s="100" t="s">
        <v>145</v>
      </c>
      <c r="AX12" s="100" t="s">
        <v>145</v>
      </c>
      <c r="AY12" s="100" t="s">
        <v>145</v>
      </c>
      <c r="AZ12" s="100" t="s">
        <v>145</v>
      </c>
      <c r="BA12" s="101" t="s">
        <v>145</v>
      </c>
      <c r="BB12" s="101" t="s">
        <v>145</v>
      </c>
      <c r="BC12" s="101" t="s">
        <v>145</v>
      </c>
      <c r="BD12" s="101" t="s">
        <v>145</v>
      </c>
      <c r="BE12" s="95">
        <v>0.85699999999999998</v>
      </c>
      <c r="BF12" s="97" t="s">
        <v>146</v>
      </c>
      <c r="BG12" s="97" t="s">
        <v>163</v>
      </c>
      <c r="BH12" s="97" t="s">
        <v>145</v>
      </c>
      <c r="BI12" s="97" t="s">
        <v>145</v>
      </c>
      <c r="BJ12" s="97" t="s">
        <v>145</v>
      </c>
      <c r="BK12" s="97" t="s">
        <v>145</v>
      </c>
      <c r="BL12" s="97" t="s">
        <v>145</v>
      </c>
      <c r="BM12" s="97" t="s">
        <v>145</v>
      </c>
      <c r="BN12" s="97" t="s">
        <v>145</v>
      </c>
      <c r="BO12" s="97" t="s">
        <v>145</v>
      </c>
      <c r="BP12" s="97" t="s">
        <v>145</v>
      </c>
      <c r="BQ12" s="97" t="s">
        <v>145</v>
      </c>
      <c r="BR12" s="97" t="s">
        <v>145</v>
      </c>
      <c r="BS12" s="97" t="s">
        <v>145</v>
      </c>
      <c r="BT12" s="97" t="s">
        <v>145</v>
      </c>
      <c r="BU12" s="97" t="s">
        <v>145</v>
      </c>
      <c r="BV12" s="97" t="s">
        <v>145</v>
      </c>
      <c r="BW12" s="97" t="s">
        <v>145</v>
      </c>
      <c r="BX12" s="97" t="s">
        <v>145</v>
      </c>
      <c r="BY12" s="97" t="s">
        <v>145</v>
      </c>
      <c r="BZ12" s="97" t="s">
        <v>145</v>
      </c>
      <c r="CA12" s="97" t="s">
        <v>145</v>
      </c>
      <c r="CB12" s="97" t="s">
        <v>145</v>
      </c>
      <c r="CC12" s="102" t="s">
        <v>148</v>
      </c>
      <c r="CD12" s="102" t="s">
        <v>149</v>
      </c>
      <c r="CE12" s="102" t="s">
        <v>150</v>
      </c>
      <c r="CF12" s="102" t="s">
        <v>151</v>
      </c>
      <c r="CG12" s="103">
        <v>-63.042970450250401</v>
      </c>
      <c r="CH12" s="103">
        <v>18.223903713000102</v>
      </c>
      <c r="CI12" s="98" t="s">
        <v>145</v>
      </c>
      <c r="CJ12" s="98" t="s">
        <v>145</v>
      </c>
      <c r="CK12" s="98" t="s">
        <v>145</v>
      </c>
      <c r="CL12" s="98" t="s">
        <v>145</v>
      </c>
      <c r="CM12" s="98" t="s">
        <v>145</v>
      </c>
      <c r="CN12" s="98" t="s">
        <v>145</v>
      </c>
      <c r="CO12" s="98" t="s">
        <v>145</v>
      </c>
      <c r="CP12" s="98" t="s">
        <v>145</v>
      </c>
      <c r="CQ12" s="98" t="s">
        <v>145</v>
      </c>
      <c r="CR12" s="104">
        <v>27.629998779296901</v>
      </c>
      <c r="CS12" s="104">
        <v>26.85</v>
      </c>
      <c r="CT12" s="104">
        <v>27.110009765625001</v>
      </c>
      <c r="CU12" s="104">
        <v>26.570001220703102</v>
      </c>
      <c r="CV12" s="105">
        <v>27.040002441406301</v>
      </c>
      <c r="CX12" s="8">
        <f t="shared" si="1"/>
        <v>52</v>
      </c>
      <c r="CY12" s="9">
        <f t="shared" si="2"/>
        <v>23.529411764705884</v>
      </c>
    </row>
    <row r="13" spans="1:1026" x14ac:dyDescent="0.35">
      <c r="A13" s="70" t="s">
        <v>171</v>
      </c>
      <c r="B13" s="93" t="s">
        <v>172</v>
      </c>
      <c r="C13" s="47">
        <v>773</v>
      </c>
      <c r="D13" s="48">
        <v>31</v>
      </c>
      <c r="E13" s="48">
        <v>470</v>
      </c>
      <c r="F13" s="139">
        <f t="shared" si="3"/>
        <v>0.60802069857697283</v>
      </c>
      <c r="G13" s="49">
        <v>268.60796441726302</v>
      </c>
      <c r="H13" s="49">
        <v>10.7721175898256</v>
      </c>
      <c r="I13" s="49">
        <v>163.31920216832299</v>
      </c>
      <c r="J13" s="50">
        <v>4.5495213772313997E-2</v>
      </c>
      <c r="K13" s="49">
        <v>1147.2047955345799</v>
      </c>
      <c r="L13" s="49">
        <v>18362.028996581699</v>
      </c>
      <c r="M13" s="49">
        <v>0.120389876576595</v>
      </c>
      <c r="N13" s="49">
        <v>28.907599418661601</v>
      </c>
      <c r="O13" s="49">
        <v>18349.74979595</v>
      </c>
      <c r="P13" s="50">
        <v>6.6108905106832996E-2</v>
      </c>
      <c r="Q13" s="49">
        <v>647.85090815569299</v>
      </c>
      <c r="R13" s="49">
        <v>18365.7842407836</v>
      </c>
      <c r="S13" s="141" t="s">
        <v>177</v>
      </c>
      <c r="T13" s="51">
        <v>52</v>
      </c>
      <c r="U13" s="94" t="s">
        <v>145</v>
      </c>
      <c r="V13" s="94" t="s">
        <v>145</v>
      </c>
      <c r="W13" s="94" t="s">
        <v>145</v>
      </c>
      <c r="X13" s="94">
        <v>3920.75</v>
      </c>
      <c r="Y13" s="94">
        <v>-13</v>
      </c>
      <c r="Z13" s="94">
        <v>2</v>
      </c>
      <c r="AA13" s="94">
        <v>40</v>
      </c>
      <c r="AB13" s="94">
        <v>88.36</v>
      </c>
      <c r="AC13" s="94" t="s">
        <v>145</v>
      </c>
      <c r="AD13" s="94" t="s">
        <v>145</v>
      </c>
      <c r="AE13" s="94" t="s">
        <v>145</v>
      </c>
      <c r="AF13" s="94" t="s">
        <v>145</v>
      </c>
      <c r="AG13" s="96">
        <v>2866376</v>
      </c>
      <c r="AH13" s="96">
        <v>2877800</v>
      </c>
      <c r="AI13" s="96">
        <v>32.9</v>
      </c>
      <c r="AJ13" s="96">
        <v>76.8</v>
      </c>
      <c r="AK13" s="96">
        <v>80.2</v>
      </c>
      <c r="AL13" s="143">
        <f t="shared" si="0"/>
        <v>0.13700000000000004</v>
      </c>
      <c r="AM13" s="96">
        <v>17.7</v>
      </c>
      <c r="AN13" s="96">
        <v>68.599999999999994</v>
      </c>
      <c r="AO13" s="96">
        <v>104.6</v>
      </c>
      <c r="AP13" s="96">
        <v>7.9</v>
      </c>
      <c r="AQ13" s="96">
        <v>1.6</v>
      </c>
      <c r="AR13" s="99">
        <v>17</v>
      </c>
      <c r="AS13" s="99">
        <v>8.8000000000000007</v>
      </c>
      <c r="AT13" s="99">
        <v>1.2</v>
      </c>
      <c r="AU13" s="99">
        <v>2.9</v>
      </c>
      <c r="AV13" s="99">
        <v>96.9</v>
      </c>
      <c r="AW13" s="100">
        <v>4</v>
      </c>
      <c r="AX13" s="100">
        <v>107</v>
      </c>
      <c r="AY13" s="100">
        <v>102</v>
      </c>
      <c r="AZ13" s="100">
        <v>1</v>
      </c>
      <c r="BA13" s="101">
        <v>127</v>
      </c>
      <c r="BB13" s="101">
        <v>22.3</v>
      </c>
      <c r="BC13" s="101">
        <v>9</v>
      </c>
      <c r="BD13" s="101" t="s">
        <v>145</v>
      </c>
      <c r="BE13" s="95">
        <v>0.57399999999999995</v>
      </c>
      <c r="BF13" s="97" t="s">
        <v>146</v>
      </c>
      <c r="BG13" s="97" t="s">
        <v>173</v>
      </c>
      <c r="BH13" s="97">
        <v>46.6</v>
      </c>
      <c r="BI13" s="97">
        <v>31.6</v>
      </c>
      <c r="BJ13" s="97">
        <v>11.1</v>
      </c>
      <c r="BK13" s="97">
        <v>2.2999999999999998</v>
      </c>
      <c r="BL13" s="97">
        <v>-69998</v>
      </c>
      <c r="BM13" s="97">
        <v>13518</v>
      </c>
      <c r="BN13" s="97">
        <v>303137</v>
      </c>
      <c r="BO13" s="97" t="s">
        <v>145</v>
      </c>
      <c r="BP13" s="97">
        <v>13350</v>
      </c>
      <c r="BQ13" s="97">
        <v>15102500898.238001</v>
      </c>
      <c r="BR13" s="97" t="s">
        <v>145</v>
      </c>
      <c r="BS13" s="97">
        <v>38</v>
      </c>
      <c r="BT13" s="97">
        <v>33.200000000000003</v>
      </c>
      <c r="BU13" s="97">
        <v>55.7</v>
      </c>
      <c r="BV13" s="97">
        <v>36.700000000000003</v>
      </c>
      <c r="BW13" s="97">
        <v>72.3</v>
      </c>
      <c r="BX13" s="97" t="s">
        <v>145</v>
      </c>
      <c r="BY13" s="97">
        <v>180.4</v>
      </c>
      <c r="BZ13" s="97">
        <v>1.2</v>
      </c>
      <c r="CA13" s="97">
        <v>100</v>
      </c>
      <c r="CB13" s="97">
        <v>48.2</v>
      </c>
      <c r="CC13" s="102" t="s">
        <v>174</v>
      </c>
      <c r="CD13" s="102" t="s">
        <v>174</v>
      </c>
      <c r="CE13" s="102" t="s">
        <v>175</v>
      </c>
      <c r="CF13" s="102" t="s">
        <v>176</v>
      </c>
      <c r="CG13" s="103">
        <v>20.006494492517501</v>
      </c>
      <c r="CH13" s="103">
        <v>41.145639143000103</v>
      </c>
      <c r="CI13" s="98">
        <v>43.1</v>
      </c>
      <c r="CJ13" s="98">
        <v>28.1</v>
      </c>
      <c r="CK13" s="98">
        <v>17.7</v>
      </c>
      <c r="CL13" s="98">
        <v>39.700000000000003</v>
      </c>
      <c r="CM13" s="98">
        <v>60.3</v>
      </c>
      <c r="CN13" s="98">
        <v>9311</v>
      </c>
      <c r="CO13" s="98">
        <v>2</v>
      </c>
      <c r="CP13" s="98">
        <v>100</v>
      </c>
      <c r="CQ13" s="98" t="s">
        <v>145</v>
      </c>
      <c r="CR13" s="104">
        <v>3.6199890136719</v>
      </c>
      <c r="CS13" s="104">
        <v>1.67998657226565</v>
      </c>
      <c r="CT13" s="104">
        <v>3.9099975585937701</v>
      </c>
      <c r="CU13" s="104">
        <v>5.3799987792969004</v>
      </c>
      <c r="CV13" s="105">
        <v>3.64749298095705</v>
      </c>
      <c r="CX13" s="8">
        <f t="shared" si="1"/>
        <v>5</v>
      </c>
      <c r="CY13" s="9">
        <f t="shared" si="2"/>
        <v>92.647058823529406</v>
      </c>
    </row>
    <row r="14" spans="1:1026" x14ac:dyDescent="0.35">
      <c r="A14" s="70" t="s">
        <v>178</v>
      </c>
      <c r="B14" s="93" t="s">
        <v>179</v>
      </c>
      <c r="C14" s="47">
        <v>745</v>
      </c>
      <c r="D14" s="48">
        <v>42</v>
      </c>
      <c r="E14" s="48">
        <v>468</v>
      </c>
      <c r="F14" s="139">
        <f t="shared" si="3"/>
        <v>0.62818791946308727</v>
      </c>
      <c r="G14" s="49">
        <v>9642.1406846567006</v>
      </c>
      <c r="H14" s="49">
        <v>543.58377014172004</v>
      </c>
      <c r="I14" s="49">
        <v>6057.0762958648802</v>
      </c>
      <c r="J14" s="50">
        <v>0.107081596573687</v>
      </c>
      <c r="K14" s="49">
        <v>772.54535045592195</v>
      </c>
      <c r="L14" s="49">
        <v>18348.9873867106</v>
      </c>
      <c r="M14" s="49">
        <v>0.10845786711101101</v>
      </c>
      <c r="N14" s="49">
        <v>43.578122745439501</v>
      </c>
      <c r="O14" s="49">
        <v>18355.646152185302</v>
      </c>
      <c r="P14" s="50">
        <v>7.7988835329487999E-2</v>
      </c>
      <c r="Q14" s="49">
        <v>709.42823952832202</v>
      </c>
      <c r="R14" s="49">
        <v>18372.334636933701</v>
      </c>
      <c r="S14" s="141" t="s">
        <v>181</v>
      </c>
      <c r="T14" s="51">
        <v>59</v>
      </c>
      <c r="U14" s="94" t="s">
        <v>145</v>
      </c>
      <c r="V14" s="94" t="s">
        <v>145</v>
      </c>
      <c r="W14" s="94" t="s">
        <v>145</v>
      </c>
      <c r="X14" s="94">
        <v>2192.14</v>
      </c>
      <c r="Y14" s="94">
        <v>11</v>
      </c>
      <c r="Z14" s="94">
        <v>23</v>
      </c>
      <c r="AA14" s="94">
        <v>37</v>
      </c>
      <c r="AB14" s="94">
        <v>61.77</v>
      </c>
      <c r="AC14" s="94" t="s">
        <v>145</v>
      </c>
      <c r="AD14" s="94" t="s">
        <v>145</v>
      </c>
      <c r="AE14" s="94" t="s">
        <v>145</v>
      </c>
      <c r="AF14" s="94" t="s">
        <v>145</v>
      </c>
      <c r="AG14" s="96">
        <v>77006</v>
      </c>
      <c r="AH14" s="96">
        <v>77265</v>
      </c>
      <c r="AI14" s="96">
        <v>44.3</v>
      </c>
      <c r="AJ14" s="96" t="s">
        <v>145</v>
      </c>
      <c r="AK14" s="96" t="s">
        <v>145</v>
      </c>
      <c r="AL14" s="143" t="str">
        <f t="shared" si="0"/>
        <v>NA</v>
      </c>
      <c r="AM14" s="96" t="s">
        <v>145</v>
      </c>
      <c r="AN14" s="96" t="s">
        <v>145</v>
      </c>
      <c r="AO14" s="96">
        <v>163.80000000000001</v>
      </c>
      <c r="AP14" s="96">
        <v>4.4000000000000004</v>
      </c>
      <c r="AQ14" s="96" t="s">
        <v>145</v>
      </c>
      <c r="AR14" s="99" t="s">
        <v>145</v>
      </c>
      <c r="AS14" s="99">
        <v>2.9</v>
      </c>
      <c r="AT14" s="99" t="s">
        <v>145</v>
      </c>
      <c r="AU14" s="99" t="s">
        <v>145</v>
      </c>
      <c r="AV14" s="99">
        <v>100</v>
      </c>
      <c r="AW14" s="100">
        <v>3.3</v>
      </c>
      <c r="AX14" s="100" t="s">
        <v>145</v>
      </c>
      <c r="AY14" s="100" t="s">
        <v>145</v>
      </c>
      <c r="AZ14" s="100" t="s">
        <v>145</v>
      </c>
      <c r="BA14" s="101" t="s">
        <v>145</v>
      </c>
      <c r="BB14" s="101">
        <v>28</v>
      </c>
      <c r="BC14" s="101">
        <v>7.7</v>
      </c>
      <c r="BD14" s="101" t="s">
        <v>145</v>
      </c>
      <c r="BE14" s="95" t="s">
        <v>145</v>
      </c>
      <c r="BF14" s="97" t="s">
        <v>180</v>
      </c>
      <c r="BG14" s="97" t="s">
        <v>147</v>
      </c>
      <c r="BH14" s="97" t="s">
        <v>145</v>
      </c>
      <c r="BI14" s="97" t="s">
        <v>145</v>
      </c>
      <c r="BJ14" s="97" t="s">
        <v>145</v>
      </c>
      <c r="BK14" s="97" t="s">
        <v>145</v>
      </c>
      <c r="BL14" s="97" t="s">
        <v>145</v>
      </c>
      <c r="BM14" s="97">
        <v>3</v>
      </c>
      <c r="BN14" s="97" t="s">
        <v>145</v>
      </c>
      <c r="BO14" s="97" t="s">
        <v>145</v>
      </c>
      <c r="BP14" s="97" t="s">
        <v>145</v>
      </c>
      <c r="BQ14" s="97">
        <v>3236543909.3484402</v>
      </c>
      <c r="BR14" s="97" t="s">
        <v>145</v>
      </c>
      <c r="BS14" s="97" t="s">
        <v>145</v>
      </c>
      <c r="BT14" s="97" t="s">
        <v>145</v>
      </c>
      <c r="BU14" s="97" t="s">
        <v>145</v>
      </c>
      <c r="BV14" s="97" t="s">
        <v>145</v>
      </c>
      <c r="BW14" s="97" t="s">
        <v>145</v>
      </c>
      <c r="BX14" s="97" t="s">
        <v>145</v>
      </c>
      <c r="BY14" s="97">
        <v>3.6</v>
      </c>
      <c r="BZ14" s="97" t="s">
        <v>145</v>
      </c>
      <c r="CA14" s="97">
        <v>100</v>
      </c>
      <c r="CB14" s="97" t="s">
        <v>145</v>
      </c>
      <c r="CC14" s="102" t="s">
        <v>174</v>
      </c>
      <c r="CD14" s="102" t="s">
        <v>174</v>
      </c>
      <c r="CE14" s="102" t="s">
        <v>175</v>
      </c>
      <c r="CF14" s="102" t="s">
        <v>176</v>
      </c>
      <c r="CG14" s="103">
        <v>1.5617361337659099</v>
      </c>
      <c r="CH14" s="103">
        <v>42.536035258000098</v>
      </c>
      <c r="CI14" s="98">
        <v>40</v>
      </c>
      <c r="CJ14" s="98">
        <v>34</v>
      </c>
      <c r="CK14" s="98">
        <v>26.7</v>
      </c>
      <c r="CL14" s="98">
        <v>11.9</v>
      </c>
      <c r="CM14" s="98">
        <v>88.1</v>
      </c>
      <c r="CN14" s="98">
        <v>3984</v>
      </c>
      <c r="CO14" s="98">
        <v>5.8</v>
      </c>
      <c r="CP14" s="98">
        <v>18</v>
      </c>
      <c r="CQ14" s="98">
        <v>23.5</v>
      </c>
      <c r="CR14" s="104">
        <v>4.4399963378906504</v>
      </c>
      <c r="CS14" s="104">
        <v>2.2099853515625201</v>
      </c>
      <c r="CT14" s="104">
        <v>6.0200134277344004</v>
      </c>
      <c r="CU14" s="104">
        <v>5.2199951171875201</v>
      </c>
      <c r="CV14" s="105">
        <v>4.4724975585937701</v>
      </c>
      <c r="CX14" s="8">
        <f t="shared" si="1"/>
        <v>32</v>
      </c>
      <c r="CY14" s="9">
        <f t="shared" si="2"/>
        <v>52.941176470588239</v>
      </c>
    </row>
    <row r="15" spans="1:1026" x14ac:dyDescent="0.35">
      <c r="A15" s="70" t="s">
        <v>182</v>
      </c>
      <c r="B15" s="93" t="s">
        <v>183</v>
      </c>
      <c r="C15" s="47">
        <v>12481</v>
      </c>
      <c r="D15" s="48">
        <v>105</v>
      </c>
      <c r="E15" s="48">
        <v>2429</v>
      </c>
      <c r="F15" s="139">
        <f t="shared" si="3"/>
        <v>0.19461581604038139</v>
      </c>
      <c r="G15" s="49">
        <v>1261.93076114212</v>
      </c>
      <c r="H15" s="49">
        <v>10.616355253579201</v>
      </c>
      <c r="I15" s="49">
        <v>245.59168486613299</v>
      </c>
      <c r="J15" s="50">
        <v>4.8676540203855E-2</v>
      </c>
      <c r="K15" s="49">
        <v>27532.830597418801</v>
      </c>
      <c r="L15" s="49">
        <v>18377.531981963901</v>
      </c>
      <c r="M15" s="49">
        <v>1.4236787455744001E-2</v>
      </c>
      <c r="N15" s="49">
        <v>24516.559512990301</v>
      </c>
      <c r="O15" s="49">
        <v>18501.2107422027</v>
      </c>
      <c r="P15" s="50">
        <v>7.7006239038025004E-2</v>
      </c>
      <c r="Q15" s="49">
        <v>3634.0096422954298</v>
      </c>
      <c r="R15" s="49">
        <v>18371.2523682313</v>
      </c>
      <c r="S15" s="141" t="s">
        <v>186</v>
      </c>
      <c r="T15" s="51">
        <v>92</v>
      </c>
      <c r="U15" s="94" t="s">
        <v>145</v>
      </c>
      <c r="V15" s="94" t="s">
        <v>145</v>
      </c>
      <c r="W15" s="94" t="s">
        <v>145</v>
      </c>
      <c r="X15" s="94">
        <v>3740.99</v>
      </c>
      <c r="Y15" s="94">
        <v>-6</v>
      </c>
      <c r="Z15" s="94">
        <v>54</v>
      </c>
      <c r="AA15" s="94">
        <v>66</v>
      </c>
      <c r="AB15" s="94">
        <v>91.54</v>
      </c>
      <c r="AC15" s="94">
        <v>23.657894736842099</v>
      </c>
      <c r="AD15" s="94">
        <v>54</v>
      </c>
      <c r="AE15" s="94">
        <v>57.719672913480998</v>
      </c>
      <c r="AF15" s="94">
        <v>54</v>
      </c>
      <c r="AG15" s="96">
        <v>9630959</v>
      </c>
      <c r="AH15" s="96">
        <v>9890400</v>
      </c>
      <c r="AI15" s="96">
        <v>30.3</v>
      </c>
      <c r="AJ15" s="96">
        <v>77.099999999999994</v>
      </c>
      <c r="AK15" s="96">
        <v>79.2</v>
      </c>
      <c r="AL15" s="143">
        <f t="shared" si="0"/>
        <v>1.1000000000000086E-2</v>
      </c>
      <c r="AM15" s="96">
        <v>14.6</v>
      </c>
      <c r="AN15" s="96">
        <v>84.3</v>
      </c>
      <c r="AO15" s="96">
        <v>135.6</v>
      </c>
      <c r="AP15" s="96">
        <v>1.5</v>
      </c>
      <c r="AQ15" s="96">
        <v>1.4</v>
      </c>
      <c r="AR15" s="99">
        <v>16.8</v>
      </c>
      <c r="AS15" s="99">
        <v>7.6</v>
      </c>
      <c r="AT15" s="99">
        <v>2.39</v>
      </c>
      <c r="AU15" s="99">
        <v>1.2</v>
      </c>
      <c r="AV15" s="99" t="s">
        <v>145</v>
      </c>
      <c r="AW15" s="100" t="s">
        <v>145</v>
      </c>
      <c r="AX15" s="100">
        <v>108.4</v>
      </c>
      <c r="AY15" s="100" t="s">
        <v>145</v>
      </c>
      <c r="AZ15" s="100">
        <v>0.9</v>
      </c>
      <c r="BA15" s="101">
        <v>128</v>
      </c>
      <c r="BB15" s="101">
        <v>29.9</v>
      </c>
      <c r="BC15" s="101">
        <v>16.3</v>
      </c>
      <c r="BD15" s="101" t="s">
        <v>145</v>
      </c>
      <c r="BE15" s="95">
        <v>0.77600000000000002</v>
      </c>
      <c r="BF15" s="97" t="s">
        <v>146</v>
      </c>
      <c r="BG15" s="97" t="s">
        <v>147</v>
      </c>
      <c r="BH15" s="97">
        <v>77</v>
      </c>
      <c r="BI15" s="97">
        <v>101.7</v>
      </c>
      <c r="BJ15" s="97" t="s">
        <v>145</v>
      </c>
      <c r="BK15" s="97" t="s">
        <v>145</v>
      </c>
      <c r="BL15" s="97">
        <v>200000</v>
      </c>
      <c r="BM15" s="97">
        <v>177</v>
      </c>
      <c r="BN15" s="97">
        <v>95533069</v>
      </c>
      <c r="BO15" s="97">
        <v>19054000</v>
      </c>
      <c r="BP15" s="97">
        <v>75440</v>
      </c>
      <c r="BQ15" s="97">
        <v>414178942592.479</v>
      </c>
      <c r="BR15" s="97" t="s">
        <v>145</v>
      </c>
      <c r="BS15" s="97" t="s">
        <v>145</v>
      </c>
      <c r="BT15" s="97" t="s">
        <v>145</v>
      </c>
      <c r="BU15" s="97">
        <v>82.1</v>
      </c>
      <c r="BV15" s="97">
        <v>1.4</v>
      </c>
      <c r="BW15" s="97">
        <v>56.1</v>
      </c>
      <c r="BX15" s="97" t="s">
        <v>145</v>
      </c>
      <c r="BY15" s="97">
        <v>3144.9</v>
      </c>
      <c r="BZ15" s="97" t="s">
        <v>145</v>
      </c>
      <c r="CA15" s="97">
        <v>100</v>
      </c>
      <c r="CB15" s="97" t="s">
        <v>145</v>
      </c>
      <c r="CC15" s="102" t="s">
        <v>157</v>
      </c>
      <c r="CD15" s="102" t="s">
        <v>157</v>
      </c>
      <c r="CE15" s="102" t="s">
        <v>184</v>
      </c>
      <c r="CF15" s="102" t="s">
        <v>185</v>
      </c>
      <c r="CG15" s="103">
        <v>55.137114635663004</v>
      </c>
      <c r="CH15" s="103">
        <v>24.35261831</v>
      </c>
      <c r="CI15" s="98">
        <v>5.5</v>
      </c>
      <c r="CJ15" s="98">
        <v>4.5999999999999996</v>
      </c>
      <c r="CK15" s="98">
        <v>18</v>
      </c>
      <c r="CL15" s="98">
        <v>13.5</v>
      </c>
      <c r="CM15" s="98">
        <v>86.5</v>
      </c>
      <c r="CN15" s="98">
        <v>16</v>
      </c>
      <c r="CO15" s="98">
        <v>22.9</v>
      </c>
      <c r="CP15" s="98">
        <v>100</v>
      </c>
      <c r="CQ15" s="98">
        <v>43</v>
      </c>
      <c r="CR15" s="104">
        <v>22.309991455078102</v>
      </c>
      <c r="CS15" s="104">
        <v>19.570001220703102</v>
      </c>
      <c r="CT15" s="104">
        <v>21.730004882812501</v>
      </c>
      <c r="CU15" s="104">
        <v>23.85</v>
      </c>
      <c r="CV15" s="105">
        <v>21.864999389648499</v>
      </c>
      <c r="CX15" s="8">
        <f t="shared" si="1"/>
        <v>12</v>
      </c>
      <c r="CY15" s="9">
        <f t="shared" si="2"/>
        <v>82.35294117647058</v>
      </c>
    </row>
    <row r="16" spans="1:1026" x14ac:dyDescent="0.35">
      <c r="A16" s="70" t="s">
        <v>187</v>
      </c>
      <c r="B16" s="93" t="s">
        <v>188</v>
      </c>
      <c r="C16" s="47">
        <v>4428</v>
      </c>
      <c r="D16" s="48">
        <v>218</v>
      </c>
      <c r="E16" s="48">
        <v>1256</v>
      </c>
      <c r="F16" s="139">
        <f t="shared" si="3"/>
        <v>0.28364950316169829</v>
      </c>
      <c r="G16" s="49">
        <v>97.973755379844505</v>
      </c>
      <c r="H16" s="49">
        <v>4.8234595015370596</v>
      </c>
      <c r="I16" s="49">
        <v>27.7902070363786</v>
      </c>
      <c r="J16" s="50">
        <v>4.1252849248261003E-2</v>
      </c>
      <c r="K16" s="49">
        <v>8201.9300254279296</v>
      </c>
      <c r="L16" s="49">
        <v>18371.365196274499</v>
      </c>
      <c r="M16" s="49">
        <v>4.6501118991422001E-2</v>
      </c>
      <c r="N16" s="49">
        <v>440.92915403942902</v>
      </c>
      <c r="O16" s="49">
        <v>18374.378880270298</v>
      </c>
      <c r="P16" s="50">
        <v>3.6246874666478003E-2</v>
      </c>
      <c r="Q16" s="49">
        <v>3551.1218740862701</v>
      </c>
      <c r="R16" s="49">
        <v>18383.129650269999</v>
      </c>
      <c r="S16" s="141" t="s">
        <v>192</v>
      </c>
      <c r="T16" s="51">
        <v>58</v>
      </c>
      <c r="U16" s="94">
        <v>65813</v>
      </c>
      <c r="V16" s="94">
        <v>1456.17587236082</v>
      </c>
      <c r="W16" s="94" t="s">
        <v>191</v>
      </c>
      <c r="X16" s="94">
        <v>4463.4799999999996</v>
      </c>
      <c r="Y16" s="94">
        <v>-40</v>
      </c>
      <c r="Z16" s="94">
        <v>16</v>
      </c>
      <c r="AA16" s="94">
        <v>20</v>
      </c>
      <c r="AB16" s="94">
        <v>100</v>
      </c>
      <c r="AC16" s="94">
        <v>24.830532212885199</v>
      </c>
      <c r="AD16" s="94">
        <v>16</v>
      </c>
      <c r="AE16" s="94">
        <v>69.547700127460601</v>
      </c>
      <c r="AF16" s="94">
        <v>16</v>
      </c>
      <c r="AG16" s="96">
        <v>44494502</v>
      </c>
      <c r="AH16" s="96">
        <v>45195777</v>
      </c>
      <c r="AI16" s="96">
        <v>31.7</v>
      </c>
      <c r="AJ16" s="96">
        <v>73.099999999999994</v>
      </c>
      <c r="AK16" s="96">
        <v>79.900000000000006</v>
      </c>
      <c r="AL16" s="143">
        <f t="shared" si="0"/>
        <v>0.11100000000000008</v>
      </c>
      <c r="AM16" s="96">
        <v>24.8</v>
      </c>
      <c r="AN16" s="96">
        <v>64.099999999999994</v>
      </c>
      <c r="AO16" s="96">
        <v>16.3</v>
      </c>
      <c r="AP16" s="96">
        <v>7.6</v>
      </c>
      <c r="AQ16" s="96">
        <v>2.2999999999999998</v>
      </c>
      <c r="AR16" s="99">
        <v>15.8</v>
      </c>
      <c r="AS16" s="99">
        <v>9.9</v>
      </c>
      <c r="AT16" s="99">
        <v>3.96</v>
      </c>
      <c r="AU16" s="99">
        <v>4.9000000000000004</v>
      </c>
      <c r="AV16" s="99">
        <v>76.8</v>
      </c>
      <c r="AW16" s="100">
        <v>5.5</v>
      </c>
      <c r="AX16" s="100">
        <v>109.7</v>
      </c>
      <c r="AY16" s="100">
        <v>100</v>
      </c>
      <c r="AZ16" s="100">
        <v>1</v>
      </c>
      <c r="BA16" s="101">
        <v>134</v>
      </c>
      <c r="BB16" s="101">
        <v>28.5</v>
      </c>
      <c r="BC16" s="101">
        <v>5.9</v>
      </c>
      <c r="BD16" s="101">
        <v>185</v>
      </c>
      <c r="BE16" s="95">
        <v>0.83</v>
      </c>
      <c r="BF16" s="97" t="s">
        <v>189</v>
      </c>
      <c r="BG16" s="97" t="s">
        <v>163</v>
      </c>
      <c r="BH16" s="97">
        <v>14</v>
      </c>
      <c r="BI16" s="97">
        <v>11.2</v>
      </c>
      <c r="BJ16" s="97">
        <v>51.6</v>
      </c>
      <c r="BK16" s="97">
        <v>0</v>
      </c>
      <c r="BL16" s="97">
        <v>24000</v>
      </c>
      <c r="BM16" s="97">
        <v>117</v>
      </c>
      <c r="BN16" s="97">
        <v>18081937</v>
      </c>
      <c r="BO16" s="97">
        <v>1801292</v>
      </c>
      <c r="BP16" s="97">
        <v>19870</v>
      </c>
      <c r="BQ16" s="97">
        <v>519871519807.79498</v>
      </c>
      <c r="BR16" s="97">
        <v>32</v>
      </c>
      <c r="BS16" s="97">
        <v>7.7</v>
      </c>
      <c r="BT16" s="97">
        <v>41.2</v>
      </c>
      <c r="BU16" s="97">
        <v>61.3</v>
      </c>
      <c r="BV16" s="97">
        <v>0.1</v>
      </c>
      <c r="BW16" s="97">
        <v>69.7</v>
      </c>
      <c r="BX16" s="97">
        <v>0.5</v>
      </c>
      <c r="BY16" s="97">
        <v>8811.1</v>
      </c>
      <c r="BZ16" s="97">
        <v>0.9</v>
      </c>
      <c r="CA16" s="97">
        <v>100</v>
      </c>
      <c r="CB16" s="97">
        <v>7.9</v>
      </c>
      <c r="CC16" s="102" t="s">
        <v>190</v>
      </c>
      <c r="CD16" s="102" t="s">
        <v>149</v>
      </c>
      <c r="CE16" s="102" t="s">
        <v>190</v>
      </c>
      <c r="CF16" s="102" t="s">
        <v>151</v>
      </c>
      <c r="CG16" s="103">
        <v>-63.969881680850797</v>
      </c>
      <c r="CH16" s="103">
        <v>-37.090499776500003</v>
      </c>
      <c r="CI16" s="98">
        <v>54.3</v>
      </c>
      <c r="CJ16" s="98">
        <v>9.8000000000000007</v>
      </c>
      <c r="CK16" s="98">
        <v>8.8000000000000007</v>
      </c>
      <c r="CL16" s="98">
        <v>8.1</v>
      </c>
      <c r="CM16" s="98">
        <v>91.9</v>
      </c>
      <c r="CN16" s="98">
        <v>6843</v>
      </c>
      <c r="CO16" s="98">
        <v>4.8</v>
      </c>
      <c r="CP16" s="98">
        <v>94</v>
      </c>
      <c r="CQ16" s="98">
        <v>36.6</v>
      </c>
      <c r="CR16" s="104">
        <v>23.35</v>
      </c>
      <c r="CS16" s="104">
        <v>24.260003662109401</v>
      </c>
      <c r="CT16" s="104">
        <v>22.749993896484401</v>
      </c>
      <c r="CU16" s="104">
        <v>22.890008544921901</v>
      </c>
      <c r="CV16" s="105">
        <v>23.312501525878901</v>
      </c>
      <c r="CX16" s="8">
        <f t="shared" si="1"/>
        <v>0</v>
      </c>
      <c r="CY16" s="9">
        <f t="shared" si="2"/>
        <v>100</v>
      </c>
    </row>
    <row r="17" spans="1:103" x14ac:dyDescent="0.35">
      <c r="A17" s="70" t="s">
        <v>193</v>
      </c>
      <c r="B17" s="93" t="s">
        <v>194</v>
      </c>
      <c r="C17" s="47">
        <v>2066</v>
      </c>
      <c r="D17" s="48">
        <v>32</v>
      </c>
      <c r="E17" s="48">
        <v>929</v>
      </c>
      <c r="F17" s="139">
        <f t="shared" si="3"/>
        <v>0.44966118102613745</v>
      </c>
      <c r="G17" s="49">
        <v>697.21122260341201</v>
      </c>
      <c r="H17" s="49">
        <v>10.799012160362601</v>
      </c>
      <c r="I17" s="49">
        <v>313.50882178052802</v>
      </c>
      <c r="J17" s="50">
        <v>3.8912435824808002E-2</v>
      </c>
      <c r="K17" s="49">
        <v>3537.1740657088098</v>
      </c>
      <c r="L17" s="49">
        <v>18369.488791104901</v>
      </c>
      <c r="M17" s="49">
        <v>6.1428066479307999E-2</v>
      </c>
      <c r="N17" s="49">
        <v>47.740065950511898</v>
      </c>
      <c r="O17" s="49">
        <v>18367.691620883601</v>
      </c>
      <c r="P17" s="50">
        <v>8.9671260144671E-2</v>
      </c>
      <c r="Q17" s="49">
        <v>1366.3010934040401</v>
      </c>
      <c r="R17" s="49">
        <v>18370.8293434714</v>
      </c>
      <c r="S17" s="141" t="s">
        <v>195</v>
      </c>
      <c r="T17" s="51">
        <v>60</v>
      </c>
      <c r="U17" s="94" t="s">
        <v>145</v>
      </c>
      <c r="V17" s="94" t="s">
        <v>145</v>
      </c>
      <c r="W17" s="94" t="s">
        <v>145</v>
      </c>
      <c r="X17" s="94" t="s">
        <v>145</v>
      </c>
      <c r="Y17" s="94" t="s">
        <v>145</v>
      </c>
      <c r="Z17" s="94" t="s">
        <v>145</v>
      </c>
      <c r="AA17" s="94" t="s">
        <v>145</v>
      </c>
      <c r="AB17" s="94" t="s">
        <v>145</v>
      </c>
      <c r="AC17" s="94" t="s">
        <v>145</v>
      </c>
      <c r="AD17" s="94" t="s">
        <v>145</v>
      </c>
      <c r="AE17" s="94" t="s">
        <v>145</v>
      </c>
      <c r="AF17" s="94" t="s">
        <v>145</v>
      </c>
      <c r="AG17" s="96">
        <v>2951776</v>
      </c>
      <c r="AH17" s="96">
        <v>2963234</v>
      </c>
      <c r="AI17" s="96">
        <v>35.1</v>
      </c>
      <c r="AJ17" s="96">
        <v>71.2</v>
      </c>
      <c r="AK17" s="96">
        <v>78.400000000000006</v>
      </c>
      <c r="AL17" s="143">
        <f t="shared" si="0"/>
        <v>0.11300000000000011</v>
      </c>
      <c r="AM17" s="96">
        <v>20.6</v>
      </c>
      <c r="AN17" s="96">
        <v>68.099999999999994</v>
      </c>
      <c r="AO17" s="96">
        <v>103.7</v>
      </c>
      <c r="AP17" s="96">
        <v>9.9</v>
      </c>
      <c r="AQ17" s="96">
        <v>1.8</v>
      </c>
      <c r="AR17" s="99">
        <v>22.3</v>
      </c>
      <c r="AS17" s="99">
        <v>12.4</v>
      </c>
      <c r="AT17" s="99" t="s">
        <v>145</v>
      </c>
      <c r="AU17" s="99">
        <v>4.0999999999999996</v>
      </c>
      <c r="AV17" s="99">
        <v>83.2</v>
      </c>
      <c r="AW17" s="100">
        <v>2.8</v>
      </c>
      <c r="AX17" s="100">
        <v>94.1</v>
      </c>
      <c r="AY17" s="100">
        <v>92</v>
      </c>
      <c r="AZ17" s="100" t="s">
        <v>145</v>
      </c>
      <c r="BA17" s="101">
        <v>120</v>
      </c>
      <c r="BB17" s="101">
        <v>20.9</v>
      </c>
      <c r="BC17" s="101">
        <v>6.1</v>
      </c>
      <c r="BD17" s="101" t="s">
        <v>145</v>
      </c>
      <c r="BE17" s="95">
        <v>0.76</v>
      </c>
      <c r="BF17" s="97" t="s">
        <v>146</v>
      </c>
      <c r="BG17" s="97" t="s">
        <v>173</v>
      </c>
      <c r="BH17" s="97">
        <v>49.5</v>
      </c>
      <c r="BI17" s="97">
        <v>37.299999999999997</v>
      </c>
      <c r="BJ17" s="97">
        <v>27.1</v>
      </c>
      <c r="BK17" s="97">
        <v>1.1000000000000001</v>
      </c>
      <c r="BL17" s="97">
        <v>-24989</v>
      </c>
      <c r="BM17" s="97">
        <v>11047</v>
      </c>
      <c r="BN17" s="97" t="s">
        <v>145</v>
      </c>
      <c r="BO17" s="97" t="s">
        <v>145</v>
      </c>
      <c r="BP17" s="97">
        <v>10480</v>
      </c>
      <c r="BQ17" s="97">
        <v>12433089919.0459</v>
      </c>
      <c r="BR17" s="97">
        <v>23.5</v>
      </c>
      <c r="BS17" s="97">
        <v>50</v>
      </c>
      <c r="BT17" s="97">
        <v>33.6</v>
      </c>
      <c r="BU17" s="97">
        <v>55.6</v>
      </c>
      <c r="BV17" s="97">
        <v>29.6</v>
      </c>
      <c r="BW17" s="97">
        <v>71.400000000000006</v>
      </c>
      <c r="BX17" s="97">
        <v>0.2</v>
      </c>
      <c r="BY17" s="97">
        <v>521.29999999999995</v>
      </c>
      <c r="BZ17" s="97">
        <v>4.8</v>
      </c>
      <c r="CA17" s="97">
        <v>100</v>
      </c>
      <c r="CB17" s="97">
        <v>26.3</v>
      </c>
      <c r="CC17" s="102" t="s">
        <v>157</v>
      </c>
      <c r="CD17" s="102" t="s">
        <v>157</v>
      </c>
      <c r="CE17" s="102" t="s">
        <v>184</v>
      </c>
      <c r="CF17" s="102" t="s">
        <v>176</v>
      </c>
      <c r="CG17" s="103">
        <v>44.836591905043903</v>
      </c>
      <c r="CH17" s="103">
        <v>40.078872578999999</v>
      </c>
      <c r="CI17" s="98">
        <v>58.9</v>
      </c>
      <c r="CJ17" s="98">
        <v>11.7</v>
      </c>
      <c r="CK17" s="98">
        <v>23.1</v>
      </c>
      <c r="CL17" s="98">
        <v>36.9</v>
      </c>
      <c r="CM17" s="98">
        <v>63.1</v>
      </c>
      <c r="CN17" s="98">
        <v>2355</v>
      </c>
      <c r="CO17" s="98">
        <v>1.9</v>
      </c>
      <c r="CP17" s="98">
        <v>100</v>
      </c>
      <c r="CQ17" s="98" t="s">
        <v>145</v>
      </c>
      <c r="CR17" s="104">
        <v>0.85000000000002296</v>
      </c>
      <c r="CS17" s="104">
        <v>-4.3500122070312299</v>
      </c>
      <c r="CT17" s="104">
        <v>-1.3599914550781</v>
      </c>
      <c r="CU17" s="104">
        <v>6.5500122070312701</v>
      </c>
      <c r="CV17" s="105">
        <v>0.42250213623049199</v>
      </c>
      <c r="CX17" s="8">
        <f t="shared" si="1"/>
        <v>6</v>
      </c>
      <c r="CY17" s="9">
        <f t="shared" si="2"/>
        <v>91.17647058823529</v>
      </c>
    </row>
    <row r="18" spans="1:103" x14ac:dyDescent="0.35">
      <c r="A18" s="70" t="s">
        <v>196</v>
      </c>
      <c r="B18" s="93" t="s">
        <v>197</v>
      </c>
      <c r="C18" s="47">
        <v>24</v>
      </c>
      <c r="D18" s="48">
        <v>3</v>
      </c>
      <c r="E18" s="48">
        <v>11</v>
      </c>
      <c r="F18" s="139">
        <f t="shared" si="3"/>
        <v>0.45833333333333331</v>
      </c>
      <c r="G18" s="49">
        <v>245.07801650191999</v>
      </c>
      <c r="H18" s="49">
        <v>30.634752062739999</v>
      </c>
      <c r="I18" s="49">
        <v>112.327424230047</v>
      </c>
      <c r="J18" s="50">
        <v>0.12828148071734899</v>
      </c>
      <c r="K18" s="49">
        <v>25.265332740672001</v>
      </c>
      <c r="L18" s="49">
        <v>18351.656824884802</v>
      </c>
      <c r="M18" s="49">
        <v>0.28669028717753398</v>
      </c>
      <c r="N18" s="49">
        <v>2.99579997932311</v>
      </c>
      <c r="O18" s="49">
        <v>18359.644393697101</v>
      </c>
      <c r="P18" s="50">
        <v>0.21105786255514999</v>
      </c>
      <c r="Q18" s="49">
        <v>13.1869615275274</v>
      </c>
      <c r="R18" s="49">
        <v>18370.775296346299</v>
      </c>
      <c r="S18" s="141" t="s">
        <v>152</v>
      </c>
      <c r="T18" s="51">
        <v>48</v>
      </c>
      <c r="U18" s="94" t="s">
        <v>145</v>
      </c>
      <c r="V18" s="94" t="s">
        <v>145</v>
      </c>
      <c r="W18" s="94" t="s">
        <v>145</v>
      </c>
      <c r="X18" s="94" t="s">
        <v>145</v>
      </c>
      <c r="Y18" s="94" t="s">
        <v>145</v>
      </c>
      <c r="Z18" s="94" t="s">
        <v>145</v>
      </c>
      <c r="AA18" s="94" t="s">
        <v>145</v>
      </c>
      <c r="AB18" s="94" t="s">
        <v>145</v>
      </c>
      <c r="AC18" s="94">
        <v>18.071428571428601</v>
      </c>
      <c r="AD18" s="94">
        <v>5</v>
      </c>
      <c r="AE18" s="94">
        <v>60.3545963653253</v>
      </c>
      <c r="AF18" s="94">
        <v>16.5</v>
      </c>
      <c r="AG18" s="96">
        <v>96286</v>
      </c>
      <c r="AH18" s="96">
        <v>97928</v>
      </c>
      <c r="AI18" s="96">
        <v>31.9</v>
      </c>
      <c r="AJ18" s="96">
        <v>75.7</v>
      </c>
      <c r="AK18" s="96">
        <v>78</v>
      </c>
      <c r="AL18" s="143">
        <f t="shared" si="0"/>
        <v>8.800000000000012E-2</v>
      </c>
      <c r="AM18" s="96">
        <v>22.1</v>
      </c>
      <c r="AN18" s="96">
        <v>69.099999999999994</v>
      </c>
      <c r="AO18" s="96">
        <v>218.8</v>
      </c>
      <c r="AP18" s="96">
        <v>6.4</v>
      </c>
      <c r="AQ18" s="96">
        <v>2</v>
      </c>
      <c r="AR18" s="99">
        <v>22.6</v>
      </c>
      <c r="AS18" s="99">
        <v>6.4</v>
      </c>
      <c r="AT18" s="99">
        <v>2.76</v>
      </c>
      <c r="AU18" s="99">
        <v>3.9</v>
      </c>
      <c r="AV18" s="99" t="s">
        <v>145</v>
      </c>
      <c r="AW18" s="100" t="s">
        <v>145</v>
      </c>
      <c r="AX18" s="100">
        <v>103.7</v>
      </c>
      <c r="AY18" s="100">
        <v>98.2</v>
      </c>
      <c r="AZ18" s="100">
        <v>1</v>
      </c>
      <c r="BA18" s="101">
        <v>96</v>
      </c>
      <c r="BB18" s="101">
        <v>19.100000000000001</v>
      </c>
      <c r="BC18" s="101">
        <v>13.1</v>
      </c>
      <c r="BD18" s="101" t="s">
        <v>145</v>
      </c>
      <c r="BE18" s="95" t="s">
        <v>145</v>
      </c>
      <c r="BF18" s="97" t="s">
        <v>146</v>
      </c>
      <c r="BG18" s="97" t="s">
        <v>163</v>
      </c>
      <c r="BH18" s="97" t="s">
        <v>145</v>
      </c>
      <c r="BI18" s="97" t="s">
        <v>145</v>
      </c>
      <c r="BJ18" s="97" t="s">
        <v>145</v>
      </c>
      <c r="BK18" s="97">
        <v>1.1000000000000001</v>
      </c>
      <c r="BL18" s="97">
        <v>0</v>
      </c>
      <c r="BM18" s="97">
        <v>107</v>
      </c>
      <c r="BN18" s="97">
        <v>580174.19999999995</v>
      </c>
      <c r="BO18" s="97">
        <v>17657</v>
      </c>
      <c r="BP18" s="97">
        <v>25490</v>
      </c>
      <c r="BQ18" s="97">
        <v>1610574074.07407</v>
      </c>
      <c r="BR18" s="97" t="s">
        <v>145</v>
      </c>
      <c r="BS18" s="97" t="s">
        <v>145</v>
      </c>
      <c r="BT18" s="97" t="s">
        <v>145</v>
      </c>
      <c r="BU18" s="97" t="s">
        <v>145</v>
      </c>
      <c r="BV18" s="97" t="s">
        <v>145</v>
      </c>
      <c r="BW18" s="97" t="s">
        <v>145</v>
      </c>
      <c r="BX18" s="97" t="s">
        <v>145</v>
      </c>
      <c r="BY18" s="97">
        <v>5.6</v>
      </c>
      <c r="BZ18" s="97" t="s">
        <v>145</v>
      </c>
      <c r="CA18" s="97">
        <v>100</v>
      </c>
      <c r="CB18" s="97">
        <v>84.3</v>
      </c>
      <c r="CC18" s="102" t="s">
        <v>148</v>
      </c>
      <c r="CD18" s="102" t="s">
        <v>149</v>
      </c>
      <c r="CE18" s="102" t="s">
        <v>150</v>
      </c>
      <c r="CF18" s="102" t="s">
        <v>151</v>
      </c>
      <c r="CG18" s="103">
        <v>-61.788215114450097</v>
      </c>
      <c r="CH18" s="103">
        <v>17.079169012500099</v>
      </c>
      <c r="CI18" s="98">
        <v>20.5</v>
      </c>
      <c r="CJ18" s="98">
        <v>22.3</v>
      </c>
      <c r="CK18" s="98">
        <v>18.600000000000001</v>
      </c>
      <c r="CL18" s="98">
        <v>75.400000000000006</v>
      </c>
      <c r="CM18" s="98">
        <v>24.6</v>
      </c>
      <c r="CN18" s="98">
        <v>562</v>
      </c>
      <c r="CO18" s="98">
        <v>5.7</v>
      </c>
      <c r="CP18" s="98">
        <v>100</v>
      </c>
      <c r="CQ18" s="98">
        <v>60.9</v>
      </c>
      <c r="CR18" s="104">
        <v>27.330010986328102</v>
      </c>
      <c r="CS18" s="104">
        <v>26.649987792968801</v>
      </c>
      <c r="CT18" s="104">
        <v>26.390008544921901</v>
      </c>
      <c r="CU18" s="104">
        <v>26.279992675781301</v>
      </c>
      <c r="CV18" s="105">
        <v>26.662500000000001</v>
      </c>
      <c r="CX18" s="8">
        <f t="shared" si="1"/>
        <v>15</v>
      </c>
      <c r="CY18" s="9">
        <f t="shared" si="2"/>
        <v>77.941176470588232</v>
      </c>
    </row>
    <row r="19" spans="1:103" x14ac:dyDescent="0.35">
      <c r="A19" s="70" t="s">
        <v>198</v>
      </c>
      <c r="B19" s="93" t="s">
        <v>199</v>
      </c>
      <c r="C19" s="47">
        <v>6766</v>
      </c>
      <c r="D19" s="48">
        <v>93</v>
      </c>
      <c r="E19" s="48">
        <v>5742</v>
      </c>
      <c r="F19" s="139">
        <f t="shared" si="3"/>
        <v>0.84865503990540936</v>
      </c>
      <c r="G19" s="49">
        <v>265.75332780826199</v>
      </c>
      <c r="H19" s="49">
        <v>3.6528317301460702</v>
      </c>
      <c r="I19" s="49">
        <v>225.532901016116</v>
      </c>
      <c r="J19" s="50">
        <v>0.15003481271107499</v>
      </c>
      <c r="K19" s="49">
        <v>6769.2408447105499</v>
      </c>
      <c r="L19" s="49">
        <v>18345.869987710499</v>
      </c>
      <c r="M19" s="49">
        <v>6.9388600282741006E-2</v>
      </c>
      <c r="N19" s="49">
        <v>106.443882169221</v>
      </c>
      <c r="O19" s="49">
        <v>18358.246955098501</v>
      </c>
      <c r="P19" s="50">
        <v>8.2920057388292001E-2</v>
      </c>
      <c r="Q19" s="49">
        <v>8374.0302828074291</v>
      </c>
      <c r="R19" s="49">
        <v>18367.913774312899</v>
      </c>
      <c r="S19" s="141" t="s">
        <v>204</v>
      </c>
      <c r="T19" s="51">
        <v>95</v>
      </c>
      <c r="U19" s="94">
        <v>633107</v>
      </c>
      <c r="V19" s="94">
        <v>24867.025141694499</v>
      </c>
      <c r="W19" s="94" t="s">
        <v>191</v>
      </c>
      <c r="X19" s="94">
        <v>3473.01</v>
      </c>
      <c r="Y19" s="94">
        <v>-1</v>
      </c>
      <c r="Z19" s="94">
        <v>56</v>
      </c>
      <c r="AA19" s="94">
        <v>63</v>
      </c>
      <c r="AB19" s="94">
        <v>71.3</v>
      </c>
      <c r="AC19" s="94">
        <v>16.973684210526301</v>
      </c>
      <c r="AD19" s="94">
        <v>57</v>
      </c>
      <c r="AE19" s="94">
        <v>42.389010064870497</v>
      </c>
      <c r="AF19" s="94">
        <v>57</v>
      </c>
      <c r="AG19" s="96">
        <v>24982688</v>
      </c>
      <c r="AH19" s="96">
        <v>25459700</v>
      </c>
      <c r="AI19" s="96">
        <v>38.700000000000003</v>
      </c>
      <c r="AJ19" s="96">
        <v>80.7</v>
      </c>
      <c r="AK19" s="96">
        <v>84.9</v>
      </c>
      <c r="AL19" s="143">
        <f t="shared" si="0"/>
        <v>0.15599999999999994</v>
      </c>
      <c r="AM19" s="96">
        <v>19.2</v>
      </c>
      <c r="AN19" s="96">
        <v>65.2</v>
      </c>
      <c r="AO19" s="96">
        <v>3.2</v>
      </c>
      <c r="AP19" s="96">
        <v>6.3</v>
      </c>
      <c r="AQ19" s="96">
        <v>1.7</v>
      </c>
      <c r="AR19" s="99">
        <v>9.1</v>
      </c>
      <c r="AS19" s="99">
        <v>3.7</v>
      </c>
      <c r="AT19" s="99">
        <v>3.59</v>
      </c>
      <c r="AU19" s="99" t="s">
        <v>145</v>
      </c>
      <c r="AV19" s="99" t="s">
        <v>145</v>
      </c>
      <c r="AW19" s="100">
        <v>5.3</v>
      </c>
      <c r="AX19" s="100">
        <v>100.3</v>
      </c>
      <c r="AY19" s="100" t="s">
        <v>145</v>
      </c>
      <c r="AZ19" s="100">
        <v>0.9</v>
      </c>
      <c r="BA19" s="101">
        <v>132</v>
      </c>
      <c r="BB19" s="101">
        <v>30.4</v>
      </c>
      <c r="BC19" s="101">
        <v>5.6</v>
      </c>
      <c r="BD19" s="101">
        <v>208.3</v>
      </c>
      <c r="BE19" s="95">
        <v>0.93799999999999994</v>
      </c>
      <c r="BF19" s="97" t="s">
        <v>180</v>
      </c>
      <c r="BG19" s="97" t="s">
        <v>200</v>
      </c>
      <c r="BH19" s="97">
        <v>20.6</v>
      </c>
      <c r="BI19" s="97">
        <v>21.2</v>
      </c>
      <c r="BJ19" s="97" t="s">
        <v>145</v>
      </c>
      <c r="BK19" s="97" t="s">
        <v>145</v>
      </c>
      <c r="BL19" s="97">
        <v>791229</v>
      </c>
      <c r="BM19" s="97">
        <v>13</v>
      </c>
      <c r="BN19" s="97">
        <v>75667645</v>
      </c>
      <c r="BO19" s="97">
        <v>8747113</v>
      </c>
      <c r="BP19" s="97">
        <v>50050</v>
      </c>
      <c r="BQ19" s="97">
        <v>1433904348500.1201</v>
      </c>
      <c r="BR19" s="97" t="s">
        <v>145</v>
      </c>
      <c r="BS19" s="97" t="s">
        <v>145</v>
      </c>
      <c r="BT19" s="97" t="s">
        <v>145</v>
      </c>
      <c r="BU19" s="97">
        <v>65.5</v>
      </c>
      <c r="BV19" s="97">
        <v>2.6</v>
      </c>
      <c r="BW19" s="97">
        <v>85.1</v>
      </c>
      <c r="BX19" s="97" t="s">
        <v>145</v>
      </c>
      <c r="BY19" s="97">
        <v>53610.2</v>
      </c>
      <c r="BZ19" s="97">
        <v>1.9</v>
      </c>
      <c r="CA19" s="97">
        <v>100</v>
      </c>
      <c r="CB19" s="97">
        <v>14.5</v>
      </c>
      <c r="CC19" s="102" t="s">
        <v>201</v>
      </c>
      <c r="CD19" s="102" t="s">
        <v>201</v>
      </c>
      <c r="CE19" s="102" t="s">
        <v>202</v>
      </c>
      <c r="CF19" s="102" t="s">
        <v>203</v>
      </c>
      <c r="CG19" s="103">
        <v>133.08112633549999</v>
      </c>
      <c r="CH19" s="103">
        <v>-24.922906182999899</v>
      </c>
      <c r="CI19" s="98">
        <v>48.2</v>
      </c>
      <c r="CJ19" s="98">
        <v>16.3</v>
      </c>
      <c r="CK19" s="98">
        <v>19.3</v>
      </c>
      <c r="CL19" s="98">
        <v>14</v>
      </c>
      <c r="CM19" s="98">
        <v>86</v>
      </c>
      <c r="CN19" s="98">
        <v>20958</v>
      </c>
      <c r="CO19" s="98">
        <v>15.4</v>
      </c>
      <c r="CP19" s="98">
        <v>25</v>
      </c>
      <c r="CQ19" s="98">
        <v>21.5</v>
      </c>
      <c r="CR19" s="104">
        <v>31.290002441406301</v>
      </c>
      <c r="CS19" s="104">
        <v>30.679986572265602</v>
      </c>
      <c r="CT19" s="104">
        <v>29.360009765625001</v>
      </c>
      <c r="CU19" s="104">
        <v>25.640008544921901</v>
      </c>
      <c r="CV19" s="105">
        <v>29.2425018310547</v>
      </c>
      <c r="CX19" s="8">
        <f t="shared" si="1"/>
        <v>9</v>
      </c>
      <c r="CY19" s="9">
        <f t="shared" si="2"/>
        <v>86.764705882352942</v>
      </c>
    </row>
    <row r="20" spans="1:103" x14ac:dyDescent="0.35">
      <c r="A20" s="70" t="s">
        <v>205</v>
      </c>
      <c r="B20" s="93" t="s">
        <v>206</v>
      </c>
      <c r="C20" s="47">
        <v>15452</v>
      </c>
      <c r="D20" s="48">
        <v>584</v>
      </c>
      <c r="E20" s="48">
        <v>12907</v>
      </c>
      <c r="F20" s="139">
        <f t="shared" si="3"/>
        <v>0.83529640176028996</v>
      </c>
      <c r="G20" s="49">
        <v>1715.6688577011901</v>
      </c>
      <c r="H20" s="49">
        <v>64.842778468644497</v>
      </c>
      <c r="I20" s="49">
        <v>1433.0920234499899</v>
      </c>
      <c r="J20" s="50">
        <v>0.126207120250827</v>
      </c>
      <c r="K20" s="49">
        <v>15404.586427738999</v>
      </c>
      <c r="L20" s="49">
        <v>18345.514949148201</v>
      </c>
      <c r="M20" s="49">
        <v>7.9705993080931001E-2</v>
      </c>
      <c r="N20" s="49">
        <v>682.40854705452398</v>
      </c>
      <c r="O20" s="49">
        <v>18359.094013902399</v>
      </c>
      <c r="P20" s="50">
        <v>0.110381537705842</v>
      </c>
      <c r="Q20" s="49">
        <v>14327.270125074099</v>
      </c>
      <c r="R20" s="49">
        <v>18361.0347044558</v>
      </c>
      <c r="S20" s="141" t="s">
        <v>208</v>
      </c>
      <c r="T20" s="51">
        <v>65</v>
      </c>
      <c r="U20" s="94">
        <v>274355</v>
      </c>
      <c r="V20" s="94">
        <v>30462.2268608989</v>
      </c>
      <c r="W20" s="94" t="s">
        <v>191</v>
      </c>
      <c r="X20" s="94">
        <v>3775.91</v>
      </c>
      <c r="Y20" s="94">
        <v>-1</v>
      </c>
      <c r="Z20" s="94">
        <v>17</v>
      </c>
      <c r="AA20" s="94">
        <v>20</v>
      </c>
      <c r="AB20" s="94">
        <v>84.79</v>
      </c>
      <c r="AC20" s="94">
        <v>19.311594202898601</v>
      </c>
      <c r="AD20" s="94">
        <v>19</v>
      </c>
      <c r="AE20" s="94">
        <v>57.5416550190915</v>
      </c>
      <c r="AF20" s="94">
        <v>18</v>
      </c>
      <c r="AG20" s="96">
        <v>8840521</v>
      </c>
      <c r="AH20" s="96">
        <v>9006400</v>
      </c>
      <c r="AI20" s="96">
        <v>44</v>
      </c>
      <c r="AJ20" s="96">
        <v>79.400000000000006</v>
      </c>
      <c r="AK20" s="96">
        <v>84</v>
      </c>
      <c r="AL20" s="143">
        <f t="shared" si="0"/>
        <v>0.19</v>
      </c>
      <c r="AM20" s="96">
        <v>14.3</v>
      </c>
      <c r="AN20" s="96">
        <v>66.7</v>
      </c>
      <c r="AO20" s="96">
        <v>107.2</v>
      </c>
      <c r="AP20" s="96">
        <v>9.5</v>
      </c>
      <c r="AQ20" s="96">
        <v>1.5</v>
      </c>
      <c r="AR20" s="99">
        <v>11.4</v>
      </c>
      <c r="AS20" s="99">
        <v>3.5</v>
      </c>
      <c r="AT20" s="99">
        <v>5.14</v>
      </c>
      <c r="AU20" s="99">
        <v>7.6</v>
      </c>
      <c r="AV20" s="99">
        <v>100</v>
      </c>
      <c r="AW20" s="100">
        <v>5.5</v>
      </c>
      <c r="AX20" s="100">
        <v>103.1</v>
      </c>
      <c r="AY20" s="100">
        <v>99.5</v>
      </c>
      <c r="AZ20" s="100">
        <v>1</v>
      </c>
      <c r="BA20" s="101">
        <v>148</v>
      </c>
      <c r="BB20" s="101">
        <v>21.9</v>
      </c>
      <c r="BC20" s="101">
        <v>6.6</v>
      </c>
      <c r="BD20" s="101">
        <v>171.6</v>
      </c>
      <c r="BE20" s="95">
        <v>0.91400000000000003</v>
      </c>
      <c r="BF20" s="97" t="s">
        <v>180</v>
      </c>
      <c r="BG20" s="97" t="s">
        <v>200</v>
      </c>
      <c r="BH20" s="97">
        <v>50.7</v>
      </c>
      <c r="BI20" s="97">
        <v>54</v>
      </c>
      <c r="BJ20" s="97" t="s">
        <v>145</v>
      </c>
      <c r="BK20" s="97" t="s">
        <v>145</v>
      </c>
      <c r="BL20" s="97">
        <v>324998</v>
      </c>
      <c r="BM20" s="97">
        <v>23</v>
      </c>
      <c r="BN20" s="97">
        <v>12935505</v>
      </c>
      <c r="BO20" s="97" t="s">
        <v>145</v>
      </c>
      <c r="BP20" s="97">
        <v>55300</v>
      </c>
      <c r="BQ20" s="97">
        <v>455285818035.125</v>
      </c>
      <c r="BR20" s="97" t="s">
        <v>145</v>
      </c>
      <c r="BS20" s="97">
        <v>0.7</v>
      </c>
      <c r="BT20" s="97">
        <v>29.7</v>
      </c>
      <c r="BU20" s="97">
        <v>60.7</v>
      </c>
      <c r="BV20" s="97">
        <v>3.6</v>
      </c>
      <c r="BW20" s="97">
        <v>82.7</v>
      </c>
      <c r="BX20" s="97">
        <v>3.2</v>
      </c>
      <c r="BY20" s="97">
        <v>12362.3</v>
      </c>
      <c r="BZ20" s="97">
        <v>0.7</v>
      </c>
      <c r="CA20" s="97">
        <v>100</v>
      </c>
      <c r="CB20" s="97">
        <v>10</v>
      </c>
      <c r="CC20" s="102" t="s">
        <v>174</v>
      </c>
      <c r="CD20" s="102" t="s">
        <v>174</v>
      </c>
      <c r="CE20" s="102" t="s">
        <v>207</v>
      </c>
      <c r="CF20" s="102" t="s">
        <v>176</v>
      </c>
      <c r="CG20" s="103">
        <v>14.763600225864201</v>
      </c>
      <c r="CH20" s="103">
        <v>47.694583435000098</v>
      </c>
      <c r="CI20" s="98">
        <v>32.4</v>
      </c>
      <c r="CJ20" s="98">
        <v>46.9</v>
      </c>
      <c r="CK20" s="98">
        <v>28.4</v>
      </c>
      <c r="CL20" s="98">
        <v>41.7</v>
      </c>
      <c r="CM20" s="98">
        <v>58.3</v>
      </c>
      <c r="CN20" s="98">
        <v>6435</v>
      </c>
      <c r="CO20" s="98">
        <v>6.9</v>
      </c>
      <c r="CP20" s="98">
        <v>85</v>
      </c>
      <c r="CQ20" s="98">
        <v>23</v>
      </c>
      <c r="CR20" s="104">
        <v>-0.38999023437497699</v>
      </c>
      <c r="CS20" s="104">
        <v>-1.42999877929685</v>
      </c>
      <c r="CT20" s="104">
        <v>1.55999145507815</v>
      </c>
      <c r="CU20" s="104">
        <v>2.7300048828125201</v>
      </c>
      <c r="CV20" s="105">
        <v>0.61750183105471002</v>
      </c>
      <c r="CX20" s="8">
        <f t="shared" si="1"/>
        <v>4</v>
      </c>
      <c r="CY20" s="9">
        <f t="shared" si="2"/>
        <v>94.117647058823536</v>
      </c>
    </row>
    <row r="21" spans="1:103" x14ac:dyDescent="0.35">
      <c r="A21" s="70" t="s">
        <v>209</v>
      </c>
      <c r="B21" s="93" t="s">
        <v>210</v>
      </c>
      <c r="C21" s="47">
        <v>1804</v>
      </c>
      <c r="D21" s="48">
        <v>24</v>
      </c>
      <c r="E21" s="48">
        <v>1325</v>
      </c>
      <c r="F21" s="139">
        <f t="shared" si="3"/>
        <v>0.73447893569844791</v>
      </c>
      <c r="G21" s="49">
        <v>177.92374626140699</v>
      </c>
      <c r="H21" s="49">
        <v>2.36705649128257</v>
      </c>
      <c r="I21" s="49">
        <v>130.68124378955901</v>
      </c>
      <c r="J21" s="50">
        <v>8.9852432160721002E-2</v>
      </c>
      <c r="K21" s="49">
        <v>1986.86873162966</v>
      </c>
      <c r="L21" s="49">
        <v>18358.770563571401</v>
      </c>
      <c r="M21" s="49">
        <v>5.1908751330471001E-2</v>
      </c>
      <c r="N21" s="49">
        <v>38.736699940844296</v>
      </c>
      <c r="O21" s="49">
        <v>18367.313890928399</v>
      </c>
      <c r="P21" s="50">
        <v>0.11114420179803999</v>
      </c>
      <c r="Q21" s="49">
        <v>1717.6295925419099</v>
      </c>
      <c r="R21" s="49">
        <v>18370.145155553899</v>
      </c>
      <c r="S21" s="141" t="s">
        <v>195</v>
      </c>
      <c r="T21" s="51">
        <v>60</v>
      </c>
      <c r="U21" s="94" t="s">
        <v>145</v>
      </c>
      <c r="V21" s="94" t="s">
        <v>145</v>
      </c>
      <c r="W21" s="94" t="s">
        <v>145</v>
      </c>
      <c r="X21" s="94">
        <v>3894.4650000000001</v>
      </c>
      <c r="Y21" s="94">
        <v>-31</v>
      </c>
      <c r="Z21" s="94">
        <v>13</v>
      </c>
      <c r="AA21" s="94">
        <v>46</v>
      </c>
      <c r="AB21" s="94">
        <v>92.86</v>
      </c>
      <c r="AC21" s="94" t="s">
        <v>145</v>
      </c>
      <c r="AD21" s="94" t="s">
        <v>145</v>
      </c>
      <c r="AE21" s="94" t="s">
        <v>145</v>
      </c>
      <c r="AF21" s="94" t="s">
        <v>145</v>
      </c>
      <c r="AG21" s="96">
        <v>9939800</v>
      </c>
      <c r="AH21" s="96">
        <v>10139175</v>
      </c>
      <c r="AI21" s="96">
        <v>21.4</v>
      </c>
      <c r="AJ21" s="96">
        <v>70.3</v>
      </c>
      <c r="AK21" s="96">
        <v>75.3</v>
      </c>
      <c r="AL21" s="143">
        <f t="shared" si="0"/>
        <v>6.1999999999999889E-2</v>
      </c>
      <c r="AM21" s="96">
        <v>23.4</v>
      </c>
      <c r="AN21" s="96">
        <v>70.400000000000006</v>
      </c>
      <c r="AO21" s="96">
        <v>120.3</v>
      </c>
      <c r="AP21" s="96">
        <v>5.8</v>
      </c>
      <c r="AQ21" s="96">
        <v>1.8</v>
      </c>
      <c r="AR21" s="99">
        <v>22.2</v>
      </c>
      <c r="AS21" s="99">
        <v>21.5</v>
      </c>
      <c r="AT21" s="99" t="s">
        <v>145</v>
      </c>
      <c r="AU21" s="99">
        <v>4.7</v>
      </c>
      <c r="AV21" s="99">
        <v>87.6</v>
      </c>
      <c r="AW21" s="100">
        <v>2.9</v>
      </c>
      <c r="AX21" s="100">
        <v>103.3</v>
      </c>
      <c r="AY21" s="100">
        <v>107.2</v>
      </c>
      <c r="AZ21" s="100" t="s">
        <v>145</v>
      </c>
      <c r="BA21" s="101">
        <v>131</v>
      </c>
      <c r="BB21" s="101">
        <v>19.899999999999999</v>
      </c>
      <c r="BC21" s="101">
        <v>6.1</v>
      </c>
      <c r="BD21" s="101">
        <v>48.8</v>
      </c>
      <c r="BE21" s="95">
        <v>0.754</v>
      </c>
      <c r="BF21" s="97" t="s">
        <v>146</v>
      </c>
      <c r="BG21" s="97" t="s">
        <v>163</v>
      </c>
      <c r="BH21" s="97">
        <v>41.9</v>
      </c>
      <c r="BI21" s="97">
        <v>48.5</v>
      </c>
      <c r="BJ21" s="97">
        <v>10.8</v>
      </c>
      <c r="BK21" s="97">
        <v>0.2</v>
      </c>
      <c r="BL21" s="97">
        <v>6002</v>
      </c>
      <c r="BM21" s="97">
        <v>11246</v>
      </c>
      <c r="BN21" s="97">
        <v>2279546</v>
      </c>
      <c r="BO21" s="97" t="s">
        <v>145</v>
      </c>
      <c r="BP21" s="97">
        <v>17100</v>
      </c>
      <c r="BQ21" s="97">
        <v>46939529411.764702</v>
      </c>
      <c r="BR21" s="97" t="s">
        <v>145</v>
      </c>
      <c r="BS21" s="97" t="s">
        <v>145</v>
      </c>
      <c r="BT21" s="97" t="s">
        <v>145</v>
      </c>
      <c r="BU21" s="97">
        <v>66.5</v>
      </c>
      <c r="BV21" s="97">
        <v>35.9</v>
      </c>
      <c r="BW21" s="97">
        <v>90.9</v>
      </c>
      <c r="BX21" s="97">
        <v>0.2</v>
      </c>
      <c r="BY21" s="97">
        <v>761.4</v>
      </c>
      <c r="BZ21" s="97">
        <v>3.8</v>
      </c>
      <c r="CA21" s="97">
        <v>100</v>
      </c>
      <c r="CB21" s="97">
        <v>11.1</v>
      </c>
      <c r="CC21" s="102" t="s">
        <v>157</v>
      </c>
      <c r="CD21" s="102" t="s">
        <v>157</v>
      </c>
      <c r="CE21" s="102" t="s">
        <v>184</v>
      </c>
      <c r="CF21" s="102" t="s">
        <v>176</v>
      </c>
      <c r="CG21" s="103">
        <v>47.725755334290703</v>
      </c>
      <c r="CH21" s="103">
        <v>40.1370384760001</v>
      </c>
      <c r="CI21" s="98">
        <v>57.7</v>
      </c>
      <c r="CJ21" s="98">
        <v>14.1</v>
      </c>
      <c r="CK21" s="98">
        <v>10.199999999999999</v>
      </c>
      <c r="CL21" s="98">
        <v>44.3</v>
      </c>
      <c r="CM21" s="98">
        <v>55.7</v>
      </c>
      <c r="CN21" s="98">
        <v>851</v>
      </c>
      <c r="CO21" s="98">
        <v>3.9</v>
      </c>
      <c r="CP21" s="98">
        <v>100</v>
      </c>
      <c r="CQ21" s="98" t="s">
        <v>145</v>
      </c>
      <c r="CR21" s="104">
        <v>11.170007324218799</v>
      </c>
      <c r="CS21" s="104">
        <v>7.2900024414062701</v>
      </c>
      <c r="CT21" s="104">
        <v>9.6899963378906495</v>
      </c>
      <c r="CU21" s="104">
        <v>14.3200012207031</v>
      </c>
      <c r="CV21" s="105">
        <v>10.6175018310547</v>
      </c>
      <c r="CX21" s="8">
        <f t="shared" si="1"/>
        <v>7</v>
      </c>
      <c r="CY21" s="9">
        <f t="shared" si="2"/>
        <v>89.705882352941174</v>
      </c>
    </row>
    <row r="22" spans="1:103" x14ac:dyDescent="0.35">
      <c r="A22" s="70" t="s">
        <v>211</v>
      </c>
      <c r="B22" s="93" t="s">
        <v>212</v>
      </c>
      <c r="C22" s="47">
        <v>11</v>
      </c>
      <c r="D22" s="48">
        <v>1</v>
      </c>
      <c r="E22" s="48">
        <v>4</v>
      </c>
      <c r="F22" s="139">
        <f t="shared" si="3"/>
        <v>0.36363636363636365</v>
      </c>
      <c r="G22" s="49">
        <v>0.92508641778870504</v>
      </c>
      <c r="H22" s="49">
        <v>8.4098765253519003E-2</v>
      </c>
      <c r="I22" s="49">
        <v>0.33639506101407501</v>
      </c>
      <c r="J22" s="50">
        <v>3.7725911871984E-2</v>
      </c>
      <c r="K22" s="49">
        <v>35.996707161887102</v>
      </c>
      <c r="L22" s="49">
        <v>18384.210583541899</v>
      </c>
      <c r="M22" s="49">
        <v>37.042205291179698</v>
      </c>
      <c r="N22" s="49">
        <v>1</v>
      </c>
      <c r="O22" s="49">
        <v>18364.096678172202</v>
      </c>
      <c r="P22" s="50">
        <v>36.423877791090199</v>
      </c>
      <c r="Q22" s="49">
        <v>4</v>
      </c>
      <c r="R22" s="49">
        <v>18371.097272403898</v>
      </c>
      <c r="S22" s="141" t="s">
        <v>214</v>
      </c>
      <c r="T22" s="51">
        <v>30</v>
      </c>
      <c r="U22" s="94" t="s">
        <v>145</v>
      </c>
      <c r="V22" s="94" t="s">
        <v>145</v>
      </c>
      <c r="W22" s="94" t="s">
        <v>145</v>
      </c>
      <c r="X22" s="94">
        <v>1030.8900000000001</v>
      </c>
      <c r="Y22" s="94">
        <v>-59</v>
      </c>
      <c r="Z22" s="94" t="s">
        <v>145</v>
      </c>
      <c r="AA22" s="94">
        <v>14</v>
      </c>
      <c r="AB22" s="94">
        <v>19.440000000000001</v>
      </c>
      <c r="AC22" s="94" t="s">
        <v>145</v>
      </c>
      <c r="AD22" s="94" t="s">
        <v>145</v>
      </c>
      <c r="AE22" s="94" t="s">
        <v>145</v>
      </c>
      <c r="AF22" s="94" t="s">
        <v>145</v>
      </c>
      <c r="AG22" s="96">
        <v>11175378</v>
      </c>
      <c r="AH22" s="96">
        <v>11890781</v>
      </c>
      <c r="AI22" s="96">
        <v>17</v>
      </c>
      <c r="AJ22" s="96">
        <v>59.4</v>
      </c>
      <c r="AK22" s="96">
        <v>63</v>
      </c>
      <c r="AL22" s="143">
        <f t="shared" si="0"/>
        <v>2.200000000000003E-2</v>
      </c>
      <c r="AM22" s="96">
        <v>45.5</v>
      </c>
      <c r="AN22" s="96">
        <v>52.3</v>
      </c>
      <c r="AO22" s="96">
        <v>435.2</v>
      </c>
      <c r="AP22" s="96">
        <v>7.9</v>
      </c>
      <c r="AQ22" s="96">
        <v>5.4</v>
      </c>
      <c r="AR22" s="99">
        <v>22.9</v>
      </c>
      <c r="AS22" s="99">
        <v>58.5</v>
      </c>
      <c r="AT22" s="99">
        <v>0.05</v>
      </c>
      <c r="AU22" s="99" t="s">
        <v>145</v>
      </c>
      <c r="AV22" s="99">
        <v>46.4</v>
      </c>
      <c r="AW22" s="100">
        <v>4.7</v>
      </c>
      <c r="AX22" s="100">
        <v>123.9</v>
      </c>
      <c r="AY22" s="100">
        <v>68.400000000000006</v>
      </c>
      <c r="AZ22" s="100">
        <v>1</v>
      </c>
      <c r="BA22" s="101" t="s">
        <v>145</v>
      </c>
      <c r="BB22" s="101">
        <v>4.4000000000000004</v>
      </c>
      <c r="BC22" s="101">
        <v>5.0999999999999996</v>
      </c>
      <c r="BD22" s="101" t="s">
        <v>145</v>
      </c>
      <c r="BE22" s="95">
        <v>0.80500000000000005</v>
      </c>
      <c r="BF22" s="97" t="s">
        <v>155</v>
      </c>
      <c r="BG22" s="97" t="s">
        <v>156</v>
      </c>
      <c r="BH22" s="97">
        <v>27</v>
      </c>
      <c r="BI22" s="97">
        <v>7.4</v>
      </c>
      <c r="BJ22" s="97">
        <v>14</v>
      </c>
      <c r="BK22" s="97">
        <v>14.8</v>
      </c>
      <c r="BL22" s="97">
        <v>10003</v>
      </c>
      <c r="BM22" s="97">
        <v>387862</v>
      </c>
      <c r="BN22" s="97" t="s">
        <v>145</v>
      </c>
      <c r="BO22" s="97" t="s">
        <v>145</v>
      </c>
      <c r="BP22" s="97">
        <v>750</v>
      </c>
      <c r="BQ22" s="97">
        <v>3036931818.1818199</v>
      </c>
      <c r="BR22" s="97" t="s">
        <v>145</v>
      </c>
      <c r="BS22" s="97" t="s">
        <v>145</v>
      </c>
      <c r="BT22" s="97" t="s">
        <v>145</v>
      </c>
      <c r="BU22" s="97">
        <v>79.2</v>
      </c>
      <c r="BV22" s="97">
        <v>92</v>
      </c>
      <c r="BW22" s="97">
        <v>103.4</v>
      </c>
      <c r="BX22" s="97" t="s">
        <v>145</v>
      </c>
      <c r="BY22" s="97">
        <v>21.1</v>
      </c>
      <c r="BZ22" s="97">
        <v>1.9</v>
      </c>
      <c r="CA22" s="97">
        <v>9.3000000000000007</v>
      </c>
      <c r="CB22" s="97">
        <v>1.4</v>
      </c>
      <c r="CC22" s="102" t="s">
        <v>164</v>
      </c>
      <c r="CD22" s="102" t="s">
        <v>164</v>
      </c>
      <c r="CE22" s="102" t="s">
        <v>213</v>
      </c>
      <c r="CF22" s="102" t="s">
        <v>166</v>
      </c>
      <c r="CG22" s="103">
        <v>29.9178297576671</v>
      </c>
      <c r="CH22" s="103">
        <v>-3.3845868454999</v>
      </c>
      <c r="CI22" s="98">
        <v>79.2</v>
      </c>
      <c r="CJ22" s="98">
        <v>10.9</v>
      </c>
      <c r="CK22" s="98">
        <v>7.6</v>
      </c>
      <c r="CL22" s="98">
        <v>87</v>
      </c>
      <c r="CM22" s="98">
        <v>13</v>
      </c>
      <c r="CN22" s="98">
        <v>1022</v>
      </c>
      <c r="CO22" s="98">
        <v>0</v>
      </c>
      <c r="CP22" s="98">
        <v>100</v>
      </c>
      <c r="CQ22" s="98">
        <v>27</v>
      </c>
      <c r="CR22" s="104">
        <v>18.860009765625001</v>
      </c>
      <c r="CS22" s="104">
        <v>18.700006103515602</v>
      </c>
      <c r="CT22" s="104">
        <v>19.010003662109401</v>
      </c>
      <c r="CU22" s="104">
        <v>18.779992675781301</v>
      </c>
      <c r="CV22" s="105">
        <v>18.8375030517578</v>
      </c>
      <c r="CX22" s="8">
        <f t="shared" si="1"/>
        <v>9</v>
      </c>
      <c r="CY22" s="9">
        <f t="shared" si="2"/>
        <v>86.764705882352942</v>
      </c>
    </row>
    <row r="23" spans="1:103" x14ac:dyDescent="0.35">
      <c r="A23" s="70" t="s">
        <v>215</v>
      </c>
      <c r="B23" s="93" t="s">
        <v>216</v>
      </c>
      <c r="C23" s="47">
        <v>48519</v>
      </c>
      <c r="D23" s="48">
        <v>7594</v>
      </c>
      <c r="E23" s="48">
        <v>11576</v>
      </c>
      <c r="F23" s="139">
        <f t="shared" si="3"/>
        <v>0.23858694532038996</v>
      </c>
      <c r="G23" s="49">
        <v>4186.41998147307</v>
      </c>
      <c r="H23" s="49">
        <v>655.24172673193004</v>
      </c>
      <c r="I23" s="49">
        <v>998.825155207904</v>
      </c>
      <c r="J23" s="50">
        <v>6.4934952349729999E-2</v>
      </c>
      <c r="K23" s="49">
        <v>61394.4439844761</v>
      </c>
      <c r="L23" s="49">
        <v>18359.204147057299</v>
      </c>
      <c r="M23" s="49">
        <v>8.8736782376011999E-2</v>
      </c>
      <c r="N23" s="49">
        <v>9295.1652820779109</v>
      </c>
      <c r="O23" s="49">
        <v>18363.452348458999</v>
      </c>
      <c r="P23" s="50">
        <v>7.5344212272656003E-2</v>
      </c>
      <c r="Q23" s="49">
        <v>14081.7683137065</v>
      </c>
      <c r="R23" s="49">
        <v>18361.315889269001</v>
      </c>
      <c r="S23" s="141" t="s">
        <v>218</v>
      </c>
      <c r="T23" s="51">
        <v>86</v>
      </c>
      <c r="U23" s="94">
        <v>366018</v>
      </c>
      <c r="V23" s="94">
        <v>31581.546791541699</v>
      </c>
      <c r="W23" s="94" t="s">
        <v>217</v>
      </c>
      <c r="X23" s="94">
        <v>3975.41</v>
      </c>
      <c r="Y23" s="94">
        <v>-7</v>
      </c>
      <c r="Z23" s="94">
        <v>39</v>
      </c>
      <c r="AA23" s="94">
        <v>45</v>
      </c>
      <c r="AB23" s="94">
        <v>83.6</v>
      </c>
      <c r="AC23" s="94">
        <v>22.066666666666698</v>
      </c>
      <c r="AD23" s="94">
        <v>40</v>
      </c>
      <c r="AE23" s="94">
        <v>52.852191563913003</v>
      </c>
      <c r="AF23" s="94">
        <v>40</v>
      </c>
      <c r="AG23" s="96">
        <v>11433256</v>
      </c>
      <c r="AH23" s="96">
        <v>11589616</v>
      </c>
      <c r="AI23" s="96">
        <v>41.4</v>
      </c>
      <c r="AJ23" s="96">
        <v>79.400000000000006</v>
      </c>
      <c r="AK23" s="96">
        <v>83.9</v>
      </c>
      <c r="AL23" s="143">
        <f t="shared" si="0"/>
        <v>0.18700000000000003</v>
      </c>
      <c r="AM23" s="96">
        <v>17.100000000000001</v>
      </c>
      <c r="AN23" s="96">
        <v>64.2</v>
      </c>
      <c r="AO23" s="96">
        <v>377.2</v>
      </c>
      <c r="AP23" s="96">
        <v>10.7</v>
      </c>
      <c r="AQ23" s="96">
        <v>1.7</v>
      </c>
      <c r="AR23" s="99">
        <v>11.4</v>
      </c>
      <c r="AS23" s="99">
        <v>3.7</v>
      </c>
      <c r="AT23" s="99">
        <v>3.32</v>
      </c>
      <c r="AU23" s="99">
        <v>6.3</v>
      </c>
      <c r="AV23" s="99">
        <v>99.5</v>
      </c>
      <c r="AW23" s="100">
        <v>6.5</v>
      </c>
      <c r="AX23" s="100">
        <v>103.9</v>
      </c>
      <c r="AY23" s="100" t="s">
        <v>145</v>
      </c>
      <c r="AZ23" s="100">
        <v>1.1000000000000001</v>
      </c>
      <c r="BA23" s="101">
        <v>147</v>
      </c>
      <c r="BB23" s="101">
        <v>24.5</v>
      </c>
      <c r="BC23" s="101">
        <v>4.5999999999999996</v>
      </c>
      <c r="BD23" s="101" t="s">
        <v>145</v>
      </c>
      <c r="BE23" s="95">
        <v>0.83799999999999997</v>
      </c>
      <c r="BF23" s="97" t="s">
        <v>180</v>
      </c>
      <c r="BG23" s="97" t="s">
        <v>200</v>
      </c>
      <c r="BH23" s="97">
        <v>80.900000000000006</v>
      </c>
      <c r="BI23" s="97">
        <v>82.3</v>
      </c>
      <c r="BJ23" s="97" t="s">
        <v>145</v>
      </c>
      <c r="BK23" s="97" t="s">
        <v>145</v>
      </c>
      <c r="BL23" s="97">
        <v>240000</v>
      </c>
      <c r="BM23" s="97">
        <v>54</v>
      </c>
      <c r="BN23" s="97">
        <v>13639487</v>
      </c>
      <c r="BO23" s="97">
        <v>12682100</v>
      </c>
      <c r="BP23" s="97">
        <v>51740</v>
      </c>
      <c r="BQ23" s="97">
        <v>542761092103.46899</v>
      </c>
      <c r="BR23" s="97" t="s">
        <v>145</v>
      </c>
      <c r="BS23" s="97">
        <v>0.3</v>
      </c>
      <c r="BT23" s="97">
        <v>27.4</v>
      </c>
      <c r="BU23" s="97">
        <v>53.6</v>
      </c>
      <c r="BV23" s="97">
        <v>1</v>
      </c>
      <c r="BW23" s="97">
        <v>82.8</v>
      </c>
      <c r="BX23" s="97">
        <v>2.6</v>
      </c>
      <c r="BY23" s="97">
        <v>15688.1</v>
      </c>
      <c r="BZ23" s="97">
        <v>0.9</v>
      </c>
      <c r="CA23" s="97">
        <v>100</v>
      </c>
      <c r="CB23" s="97">
        <v>2.2999999999999998</v>
      </c>
      <c r="CC23" s="102" t="s">
        <v>174</v>
      </c>
      <c r="CD23" s="102" t="s">
        <v>174</v>
      </c>
      <c r="CE23" s="102" t="s">
        <v>207</v>
      </c>
      <c r="CF23" s="102" t="s">
        <v>176</v>
      </c>
      <c r="CG23" s="103">
        <v>4.8424776673519601</v>
      </c>
      <c r="CH23" s="103">
        <v>50.4982107545001</v>
      </c>
      <c r="CI23" s="98">
        <v>44.6</v>
      </c>
      <c r="CJ23" s="98">
        <v>22.6</v>
      </c>
      <c r="CK23" s="98">
        <v>23.3</v>
      </c>
      <c r="CL23" s="98">
        <v>2</v>
      </c>
      <c r="CM23" s="98">
        <v>98</v>
      </c>
      <c r="CN23" s="98">
        <v>1071</v>
      </c>
      <c r="CO23" s="98">
        <v>8.3000000000000007</v>
      </c>
      <c r="CP23" s="98">
        <v>92</v>
      </c>
      <c r="CQ23" s="98" t="s">
        <v>145</v>
      </c>
      <c r="CR23" s="104">
        <v>4.3099914550781504</v>
      </c>
      <c r="CS23" s="104">
        <v>3.9800048828125201</v>
      </c>
      <c r="CT23" s="104">
        <v>5.5500122070312701</v>
      </c>
      <c r="CU23" s="104">
        <v>6.0400024414062701</v>
      </c>
      <c r="CV23" s="105">
        <v>4.9700027465820504</v>
      </c>
      <c r="CX23" s="8">
        <f t="shared" si="1"/>
        <v>6</v>
      </c>
      <c r="CY23" s="9">
        <f t="shared" si="2"/>
        <v>91.17647058823529</v>
      </c>
    </row>
    <row r="24" spans="1:103" x14ac:dyDescent="0.35">
      <c r="A24" s="70" t="s">
        <v>219</v>
      </c>
      <c r="B24" s="93" t="s">
        <v>220</v>
      </c>
      <c r="C24" s="47">
        <v>64</v>
      </c>
      <c r="D24" s="48">
        <v>1</v>
      </c>
      <c r="E24" s="48">
        <v>33</v>
      </c>
      <c r="F24" s="139">
        <f t="shared" si="3"/>
        <v>0.515625</v>
      </c>
      <c r="G24" s="49">
        <v>5.2791350929020497</v>
      </c>
      <c r="H24" s="49">
        <v>8.2486485826594999E-2</v>
      </c>
      <c r="I24" s="49">
        <v>2.7220540322776201</v>
      </c>
      <c r="J24" s="50">
        <v>5.0413564131482999E-2</v>
      </c>
      <c r="K24" s="49">
        <v>107.59456065013499</v>
      </c>
      <c r="L24" s="49">
        <v>18367.900783666399</v>
      </c>
      <c r="M24" s="49">
        <v>-0.28654208156081201</v>
      </c>
      <c r="N24" s="49">
        <v>-8.9335500108589403E-10</v>
      </c>
      <c r="O24" s="49">
        <v>18300.050637217199</v>
      </c>
      <c r="P24" s="50">
        <v>0.111167431863176</v>
      </c>
      <c r="Q24" s="49">
        <v>42.0582947329058</v>
      </c>
      <c r="R24" s="49">
        <v>18367.497362762799</v>
      </c>
      <c r="S24" s="141" t="s">
        <v>222</v>
      </c>
      <c r="T24" s="51">
        <v>45</v>
      </c>
      <c r="U24" s="94" t="s">
        <v>145</v>
      </c>
      <c r="V24" s="94" t="s">
        <v>145</v>
      </c>
      <c r="W24" s="94" t="s">
        <v>145</v>
      </c>
      <c r="X24" s="94" t="s">
        <v>145</v>
      </c>
      <c r="Y24" s="94" t="s">
        <v>145</v>
      </c>
      <c r="Z24" s="94" t="s">
        <v>145</v>
      </c>
      <c r="AA24" s="94" t="s">
        <v>145</v>
      </c>
      <c r="AB24" s="94" t="s">
        <v>145</v>
      </c>
      <c r="AC24" s="94">
        <v>9.9488636363636402</v>
      </c>
      <c r="AD24" s="94">
        <v>13</v>
      </c>
      <c r="AE24" s="94">
        <v>16.9079475434127</v>
      </c>
      <c r="AF24" s="94">
        <v>13</v>
      </c>
      <c r="AG24" s="96">
        <v>11485048</v>
      </c>
      <c r="AH24" s="96">
        <v>12123198</v>
      </c>
      <c r="AI24" s="96">
        <v>18.2</v>
      </c>
      <c r="AJ24" s="96">
        <v>59.9</v>
      </c>
      <c r="AK24" s="96">
        <v>63</v>
      </c>
      <c r="AL24" s="143">
        <f t="shared" si="0"/>
        <v>3.3000000000000043E-2</v>
      </c>
      <c r="AM24" s="96">
        <v>42.4</v>
      </c>
      <c r="AN24" s="96">
        <v>54.3</v>
      </c>
      <c r="AO24" s="96">
        <v>101.9</v>
      </c>
      <c r="AP24" s="96">
        <v>8.9</v>
      </c>
      <c r="AQ24" s="96">
        <v>4.8</v>
      </c>
      <c r="AR24" s="99">
        <v>19.600000000000001</v>
      </c>
      <c r="AS24" s="99">
        <v>93</v>
      </c>
      <c r="AT24" s="99">
        <v>0.16</v>
      </c>
      <c r="AU24" s="99" t="s">
        <v>145</v>
      </c>
      <c r="AV24" s="99">
        <v>7.6</v>
      </c>
      <c r="AW24" s="100">
        <v>4</v>
      </c>
      <c r="AX24" s="100">
        <v>126.6</v>
      </c>
      <c r="AY24" s="100" t="s">
        <v>145</v>
      </c>
      <c r="AZ24" s="100" t="s">
        <v>145</v>
      </c>
      <c r="BA24" s="101">
        <v>127</v>
      </c>
      <c r="BB24" s="101">
        <v>8.1999999999999993</v>
      </c>
      <c r="BC24" s="101">
        <v>1</v>
      </c>
      <c r="BD24" s="101" t="s">
        <v>145</v>
      </c>
      <c r="BE24" s="95">
        <v>0.61399999999999999</v>
      </c>
      <c r="BF24" s="97" t="s">
        <v>155</v>
      </c>
      <c r="BG24" s="97" t="s">
        <v>156</v>
      </c>
      <c r="BH24" s="97">
        <v>40.299999999999997</v>
      </c>
      <c r="BI24" s="97">
        <v>27.3</v>
      </c>
      <c r="BJ24" s="97">
        <v>4</v>
      </c>
      <c r="BK24" s="97">
        <v>5.6</v>
      </c>
      <c r="BL24" s="97">
        <v>-10000</v>
      </c>
      <c r="BM24" s="97">
        <v>665</v>
      </c>
      <c r="BN24" s="97" t="s">
        <v>145</v>
      </c>
      <c r="BO24" s="97">
        <v>333000</v>
      </c>
      <c r="BP24" s="97">
        <v>2410</v>
      </c>
      <c r="BQ24" s="97">
        <v>10354274634.910801</v>
      </c>
      <c r="BR24" s="97" t="s">
        <v>145</v>
      </c>
      <c r="BS24" s="97" t="s">
        <v>145</v>
      </c>
      <c r="BT24" s="97" t="s">
        <v>145</v>
      </c>
      <c r="BU24" s="97">
        <v>70.900000000000006</v>
      </c>
      <c r="BV24" s="97">
        <v>38.6</v>
      </c>
      <c r="BW24" s="97">
        <v>94.3</v>
      </c>
      <c r="BX24" s="97" t="s">
        <v>145</v>
      </c>
      <c r="BY24" s="97">
        <v>227.7</v>
      </c>
      <c r="BZ24" s="97">
        <v>0.9</v>
      </c>
      <c r="CA24" s="97">
        <v>43.1</v>
      </c>
      <c r="CB24" s="97">
        <v>6.3</v>
      </c>
      <c r="CC24" s="102" t="s">
        <v>164</v>
      </c>
      <c r="CD24" s="102" t="s">
        <v>164</v>
      </c>
      <c r="CE24" s="102" t="s">
        <v>221</v>
      </c>
      <c r="CF24" s="102" t="s">
        <v>166</v>
      </c>
      <c r="CG24" s="103">
        <v>2.2810286684567598</v>
      </c>
      <c r="CH24" s="103">
        <v>9.3067919770000902</v>
      </c>
      <c r="CI24" s="98">
        <v>33.299999999999997</v>
      </c>
      <c r="CJ24" s="98">
        <v>37.799999999999997</v>
      </c>
      <c r="CK24" s="98">
        <v>29.6</v>
      </c>
      <c r="CL24" s="98">
        <v>52.7</v>
      </c>
      <c r="CM24" s="98">
        <v>47.3</v>
      </c>
      <c r="CN24" s="98">
        <v>1001</v>
      </c>
      <c r="CO24" s="98">
        <v>0.6</v>
      </c>
      <c r="CP24" s="98">
        <v>100</v>
      </c>
      <c r="CQ24" s="98">
        <v>12.8</v>
      </c>
      <c r="CR24" s="104">
        <v>27.390008544921901</v>
      </c>
      <c r="CS24" s="104">
        <v>27.499993896484401</v>
      </c>
      <c r="CT24" s="104">
        <v>29.550012207031301</v>
      </c>
      <c r="CU24" s="104">
        <v>30.869989013671901</v>
      </c>
      <c r="CV24" s="105">
        <v>28.827500915527398</v>
      </c>
      <c r="CX24" s="8">
        <f t="shared" si="1"/>
        <v>9</v>
      </c>
      <c r="CY24" s="9">
        <f t="shared" si="2"/>
        <v>86.764705882352942</v>
      </c>
    </row>
    <row r="25" spans="1:103" x14ac:dyDescent="0.35">
      <c r="A25" s="70" t="s">
        <v>223</v>
      </c>
      <c r="B25" s="93" t="s">
        <v>224</v>
      </c>
      <c r="C25" s="47">
        <v>645</v>
      </c>
      <c r="D25" s="48">
        <v>43</v>
      </c>
      <c r="E25" s="48">
        <v>506</v>
      </c>
      <c r="F25" s="139">
        <f t="shared" si="3"/>
        <v>0.78449612403100777</v>
      </c>
      <c r="G25" s="49">
        <v>30.8564044357062</v>
      </c>
      <c r="H25" s="49">
        <v>2.0570936290470798</v>
      </c>
      <c r="I25" s="49">
        <v>24.206729681344701</v>
      </c>
      <c r="J25" s="50">
        <v>8.3997845182475994E-2</v>
      </c>
      <c r="K25" s="49">
        <v>709.83330846983597</v>
      </c>
      <c r="L25" s="49">
        <v>18352.361997585602</v>
      </c>
      <c r="M25" s="49">
        <v>6.8362641717279002E-2</v>
      </c>
      <c r="N25" s="49">
        <v>53.454886909445896</v>
      </c>
      <c r="O25" s="49">
        <v>18357.697948636702</v>
      </c>
      <c r="P25" s="50">
        <v>6.3855440959827994E-2</v>
      </c>
      <c r="Q25" s="49">
        <v>839.09831073178896</v>
      </c>
      <c r="R25" s="49">
        <v>18370.446045886601</v>
      </c>
      <c r="S25" s="141" t="s">
        <v>225</v>
      </c>
      <c r="T25" s="51">
        <v>51</v>
      </c>
      <c r="U25" s="94" t="s">
        <v>145</v>
      </c>
      <c r="V25" s="94" t="s">
        <v>145</v>
      </c>
      <c r="W25" s="94" t="s">
        <v>145</v>
      </c>
      <c r="X25" s="94" t="s">
        <v>145</v>
      </c>
      <c r="Y25" s="94">
        <v>10</v>
      </c>
      <c r="Z25" s="94">
        <v>11</v>
      </c>
      <c r="AA25" s="94">
        <v>13</v>
      </c>
      <c r="AB25" s="94">
        <v>88.23</v>
      </c>
      <c r="AC25" s="94">
        <v>16.865546218487399</v>
      </c>
      <c r="AD25" s="94">
        <v>9</v>
      </c>
      <c r="AE25" s="94">
        <v>26.663003727619898</v>
      </c>
      <c r="AF25" s="94">
        <v>9.5</v>
      </c>
      <c r="AG25" s="96">
        <v>19751535</v>
      </c>
      <c r="AH25" s="96">
        <v>20903278</v>
      </c>
      <c r="AI25" s="96">
        <v>17.3</v>
      </c>
      <c r="AJ25" s="96">
        <v>60.4</v>
      </c>
      <c r="AK25" s="96">
        <v>61.9</v>
      </c>
      <c r="AL25" s="143">
        <f t="shared" si="0"/>
        <v>2.5000000000000001E-2</v>
      </c>
      <c r="AM25" s="96">
        <v>44.9</v>
      </c>
      <c r="AN25" s="96">
        <v>52.6</v>
      </c>
      <c r="AO25" s="96">
        <v>72.2</v>
      </c>
      <c r="AP25" s="96">
        <v>8.1</v>
      </c>
      <c r="AQ25" s="96">
        <v>5.2</v>
      </c>
      <c r="AR25" s="99">
        <v>21.7</v>
      </c>
      <c r="AS25" s="99">
        <v>76.400000000000006</v>
      </c>
      <c r="AT25" s="99">
        <v>0.06</v>
      </c>
      <c r="AU25" s="99" t="s">
        <v>145</v>
      </c>
      <c r="AV25" s="99">
        <v>11.3</v>
      </c>
      <c r="AW25" s="100" t="s">
        <v>145</v>
      </c>
      <c r="AX25" s="100">
        <v>93.7</v>
      </c>
      <c r="AY25" s="100">
        <v>63.5</v>
      </c>
      <c r="AZ25" s="100">
        <v>1</v>
      </c>
      <c r="BA25" s="101">
        <v>124</v>
      </c>
      <c r="BB25" s="101">
        <v>4.5</v>
      </c>
      <c r="BC25" s="101">
        <v>7.3</v>
      </c>
      <c r="BD25" s="101" t="s">
        <v>145</v>
      </c>
      <c r="BE25" s="95">
        <v>0.81299999999999994</v>
      </c>
      <c r="BF25" s="97" t="s">
        <v>155</v>
      </c>
      <c r="BG25" s="97" t="s">
        <v>156</v>
      </c>
      <c r="BH25" s="97">
        <v>36.200000000000003</v>
      </c>
      <c r="BI25" s="97">
        <v>30.3</v>
      </c>
      <c r="BJ25" s="97">
        <v>3.5</v>
      </c>
      <c r="BK25" s="97">
        <v>7.9</v>
      </c>
      <c r="BL25" s="97">
        <v>-125000</v>
      </c>
      <c r="BM25" s="97">
        <v>11460</v>
      </c>
      <c r="BN25" s="97">
        <v>151531</v>
      </c>
      <c r="BO25" s="97" t="s">
        <v>145</v>
      </c>
      <c r="BP25" s="97">
        <v>1970</v>
      </c>
      <c r="BQ25" s="97">
        <v>14124775068.569</v>
      </c>
      <c r="BR25" s="97" t="s">
        <v>145</v>
      </c>
      <c r="BS25" s="97" t="s">
        <v>145</v>
      </c>
      <c r="BT25" s="97" t="s">
        <v>145</v>
      </c>
      <c r="BU25" s="97">
        <v>66.400000000000006</v>
      </c>
      <c r="BV25" s="97">
        <v>25.2</v>
      </c>
      <c r="BW25" s="97">
        <v>77.900000000000006</v>
      </c>
      <c r="BX25" s="97">
        <v>0.7</v>
      </c>
      <c r="BY25" s="97">
        <v>252</v>
      </c>
      <c r="BZ25" s="97">
        <v>2.1</v>
      </c>
      <c r="CA25" s="97">
        <v>25.5</v>
      </c>
      <c r="CB25" s="97">
        <v>4.5999999999999996</v>
      </c>
      <c r="CC25" s="102" t="s">
        <v>164</v>
      </c>
      <c r="CD25" s="102" t="s">
        <v>164</v>
      </c>
      <c r="CE25" s="102" t="s">
        <v>221</v>
      </c>
      <c r="CF25" s="102" t="s">
        <v>166</v>
      </c>
      <c r="CG25" s="103">
        <v>-1.21097629827732</v>
      </c>
      <c r="CH25" s="103">
        <v>12.2226142375001</v>
      </c>
      <c r="CI25" s="98">
        <v>44.2</v>
      </c>
      <c r="CJ25" s="98">
        <v>19.3</v>
      </c>
      <c r="CK25" s="98">
        <v>14.9</v>
      </c>
      <c r="CL25" s="98">
        <v>70.599999999999994</v>
      </c>
      <c r="CM25" s="98">
        <v>29.4</v>
      </c>
      <c r="CN25" s="98">
        <v>711</v>
      </c>
      <c r="CO25" s="98">
        <v>0.2</v>
      </c>
      <c r="CP25" s="98">
        <v>100</v>
      </c>
      <c r="CQ25" s="98">
        <v>15.1</v>
      </c>
      <c r="CR25" s="104">
        <v>26.839990234375001</v>
      </c>
      <c r="CS25" s="104">
        <v>25.980004882812501</v>
      </c>
      <c r="CT25" s="104">
        <v>28.640008544921901</v>
      </c>
      <c r="CU25" s="104">
        <v>33.279992675781301</v>
      </c>
      <c r="CV25" s="105">
        <v>28.6849990844727</v>
      </c>
      <c r="CX25" s="8">
        <f t="shared" si="1"/>
        <v>7</v>
      </c>
      <c r="CY25" s="9">
        <f t="shared" si="2"/>
        <v>89.705882352941174</v>
      </c>
    </row>
    <row r="26" spans="1:103" x14ac:dyDescent="0.35">
      <c r="A26" s="70" t="s">
        <v>226</v>
      </c>
      <c r="B26" s="93" t="s">
        <v>227</v>
      </c>
      <c r="C26" s="47">
        <v>7667</v>
      </c>
      <c r="D26" s="48">
        <v>168</v>
      </c>
      <c r="E26" s="48">
        <v>160</v>
      </c>
      <c r="F26" s="139">
        <f t="shared" si="3"/>
        <v>2.0868657884439808E-2</v>
      </c>
      <c r="G26" s="49">
        <v>46.554306418161801</v>
      </c>
      <c r="H26" s="49">
        <v>1.0201021883724</v>
      </c>
      <c r="I26" s="49">
        <v>0.97152589368799802</v>
      </c>
      <c r="J26" s="50">
        <v>7.0959160131234003E-2</v>
      </c>
      <c r="K26" s="49">
        <v>19206.3442105057</v>
      </c>
      <c r="L26" s="49">
        <v>18381.038027771501</v>
      </c>
      <c r="M26" s="49">
        <v>8.9204553960168007E-2</v>
      </c>
      <c r="N26" s="49">
        <v>250.45678499961301</v>
      </c>
      <c r="O26" s="49">
        <v>18371.2380158536</v>
      </c>
      <c r="P26" s="50">
        <v>8.9965935729429992E-3</v>
      </c>
      <c r="Q26" s="49">
        <v>282597.83664806501</v>
      </c>
      <c r="R26" s="49">
        <v>18605.534269354499</v>
      </c>
      <c r="S26" s="141" t="s">
        <v>229</v>
      </c>
      <c r="T26" s="51">
        <v>53</v>
      </c>
      <c r="U26" s="94">
        <v>81454</v>
      </c>
      <c r="V26" s="94">
        <v>494.59168840288902</v>
      </c>
      <c r="W26" s="94" t="s">
        <v>228</v>
      </c>
      <c r="X26" s="94">
        <v>4240.32</v>
      </c>
      <c r="Y26" s="94">
        <v>-46</v>
      </c>
      <c r="Z26" s="94">
        <v>11</v>
      </c>
      <c r="AA26" s="94">
        <v>34</v>
      </c>
      <c r="AB26" s="94">
        <v>94.58</v>
      </c>
      <c r="AC26" s="94">
        <v>21.683333333333302</v>
      </c>
      <c r="AD26" s="94">
        <v>17</v>
      </c>
      <c r="AE26" s="94">
        <v>61.890132543661998</v>
      </c>
      <c r="AF26" s="94">
        <v>16</v>
      </c>
      <c r="AG26" s="96">
        <v>161356039</v>
      </c>
      <c r="AH26" s="96">
        <v>164689383</v>
      </c>
      <c r="AI26" s="96">
        <v>26.7</v>
      </c>
      <c r="AJ26" s="96">
        <v>70.599999999999994</v>
      </c>
      <c r="AK26" s="96">
        <v>74.3</v>
      </c>
      <c r="AL26" s="143">
        <f t="shared" si="0"/>
        <v>5.2000000000000025E-2</v>
      </c>
      <c r="AM26" s="96">
        <v>27.7</v>
      </c>
      <c r="AN26" s="96">
        <v>67.099999999999994</v>
      </c>
      <c r="AO26" s="96">
        <v>1239.5999999999999</v>
      </c>
      <c r="AP26" s="96">
        <v>5.5</v>
      </c>
      <c r="AQ26" s="96">
        <v>2</v>
      </c>
      <c r="AR26" s="99">
        <v>21.6</v>
      </c>
      <c r="AS26" s="99">
        <v>30.2</v>
      </c>
      <c r="AT26" s="99">
        <v>0.48</v>
      </c>
      <c r="AU26" s="99" t="s">
        <v>145</v>
      </c>
      <c r="AV26" s="99">
        <v>46.9</v>
      </c>
      <c r="AW26" s="100">
        <v>1.5</v>
      </c>
      <c r="AX26" s="100">
        <v>115</v>
      </c>
      <c r="AY26" s="100" t="s">
        <v>145</v>
      </c>
      <c r="AZ26" s="100">
        <v>1.1000000000000001</v>
      </c>
      <c r="BA26" s="101">
        <v>110</v>
      </c>
      <c r="BB26" s="101">
        <v>3.4</v>
      </c>
      <c r="BC26" s="101">
        <v>9.1999999999999993</v>
      </c>
      <c r="BD26" s="101">
        <v>83.7</v>
      </c>
      <c r="BE26" s="95">
        <v>0.81699999999999995</v>
      </c>
      <c r="BF26" s="97" t="s">
        <v>155</v>
      </c>
      <c r="BG26" s="97" t="s">
        <v>156</v>
      </c>
      <c r="BH26" s="97">
        <v>20.3</v>
      </c>
      <c r="BI26" s="97">
        <v>15</v>
      </c>
      <c r="BJ26" s="97">
        <v>5.5</v>
      </c>
      <c r="BK26" s="97">
        <v>1.1000000000000001</v>
      </c>
      <c r="BL26" s="97">
        <v>-1847503</v>
      </c>
      <c r="BM26" s="97">
        <v>21036</v>
      </c>
      <c r="BN26" s="97">
        <v>5984155.2000000002</v>
      </c>
      <c r="BO26" s="97">
        <v>2827000</v>
      </c>
      <c r="BP26" s="97">
        <v>4570</v>
      </c>
      <c r="BQ26" s="97">
        <v>274024958965.892</v>
      </c>
      <c r="BR26" s="97" t="s">
        <v>145</v>
      </c>
      <c r="BS26" s="97" t="s">
        <v>145</v>
      </c>
      <c r="BT26" s="97" t="s">
        <v>145</v>
      </c>
      <c r="BU26" s="97">
        <v>59</v>
      </c>
      <c r="BV26" s="97">
        <v>38.6</v>
      </c>
      <c r="BW26" s="97">
        <v>44.6</v>
      </c>
      <c r="BX26" s="97" t="s">
        <v>145</v>
      </c>
      <c r="BY26" s="97">
        <v>3135.1</v>
      </c>
      <c r="BZ26" s="97">
        <v>1.4</v>
      </c>
      <c r="CA26" s="97">
        <v>88</v>
      </c>
      <c r="CB26" s="97">
        <v>0.8</v>
      </c>
      <c r="CC26" s="102" t="s">
        <v>157</v>
      </c>
      <c r="CD26" s="102" t="s">
        <v>157</v>
      </c>
      <c r="CE26" s="102" t="s">
        <v>158</v>
      </c>
      <c r="CF26" s="102" t="s">
        <v>159</v>
      </c>
      <c r="CG26" s="103">
        <v>89.859337617982504</v>
      </c>
      <c r="CH26" s="103">
        <v>23.6777160645001</v>
      </c>
      <c r="CI26" s="98">
        <v>70.599999999999994</v>
      </c>
      <c r="CJ26" s="98">
        <v>11</v>
      </c>
      <c r="CK26" s="98">
        <v>4.5999999999999996</v>
      </c>
      <c r="CL26" s="98">
        <v>63.4</v>
      </c>
      <c r="CM26" s="98">
        <v>36.6</v>
      </c>
      <c r="CN26" s="98">
        <v>680</v>
      </c>
      <c r="CO26" s="98">
        <v>0.5</v>
      </c>
      <c r="CP26" s="98">
        <v>100</v>
      </c>
      <c r="CQ26" s="98">
        <v>18.100000000000001</v>
      </c>
      <c r="CR26" s="104">
        <v>20.499993896484401</v>
      </c>
      <c r="CS26" s="104">
        <v>19.540002441406301</v>
      </c>
      <c r="CT26" s="104">
        <v>22.249993896484401</v>
      </c>
      <c r="CU26" s="104">
        <v>27.540002441406301</v>
      </c>
      <c r="CV26" s="105">
        <v>22.4574981689453</v>
      </c>
      <c r="CX26" s="8">
        <f t="shared" si="1"/>
        <v>6</v>
      </c>
      <c r="CY26" s="9">
        <f t="shared" si="2"/>
        <v>91.17647058823529</v>
      </c>
    </row>
    <row r="27" spans="1:103" x14ac:dyDescent="0.35">
      <c r="A27" s="70" t="s">
        <v>230</v>
      </c>
      <c r="B27" s="93" t="s">
        <v>231</v>
      </c>
      <c r="C27" s="47">
        <v>1506</v>
      </c>
      <c r="D27" s="48">
        <v>66</v>
      </c>
      <c r="E27" s="48">
        <v>266</v>
      </c>
      <c r="F27" s="139">
        <f t="shared" si="3"/>
        <v>0.17662682602921648</v>
      </c>
      <c r="G27" s="49">
        <v>216.739140915701</v>
      </c>
      <c r="H27" s="49">
        <v>9.4985280879390999</v>
      </c>
      <c r="I27" s="49">
        <v>38.281946536239403</v>
      </c>
      <c r="J27" s="50">
        <v>2.4429030541108999E-2</v>
      </c>
      <c r="K27" s="49">
        <v>5551.4350421909203</v>
      </c>
      <c r="L27" s="49">
        <v>18393.889563413799</v>
      </c>
      <c r="M27" s="49">
        <v>5.1091715671762003E-2</v>
      </c>
      <c r="N27" s="49">
        <v>105.52459290604899</v>
      </c>
      <c r="O27" s="49">
        <v>18368.623841359498</v>
      </c>
      <c r="P27" s="50">
        <v>5.9509277389910999E-2</v>
      </c>
      <c r="Q27" s="49">
        <v>456.39156204130899</v>
      </c>
      <c r="R27" s="49">
        <v>18373.325863043701</v>
      </c>
      <c r="S27" s="141" t="s">
        <v>229</v>
      </c>
      <c r="T27" s="51">
        <v>53</v>
      </c>
      <c r="U27" s="94">
        <v>48618</v>
      </c>
      <c r="V27" s="94">
        <v>6996.9611905973197</v>
      </c>
      <c r="W27" s="94" t="s">
        <v>191</v>
      </c>
      <c r="X27" s="94">
        <v>3633.65</v>
      </c>
      <c r="Y27" s="94">
        <v>-34</v>
      </c>
      <c r="Z27" s="94">
        <v>5</v>
      </c>
      <c r="AA27" s="94">
        <v>24</v>
      </c>
      <c r="AB27" s="94">
        <v>75.52</v>
      </c>
      <c r="AC27" s="94">
        <v>15.5994130594277</v>
      </c>
      <c r="AD27" s="94">
        <v>6</v>
      </c>
      <c r="AE27" s="94">
        <v>50.418932327149498</v>
      </c>
      <c r="AF27" s="94">
        <v>5.5</v>
      </c>
      <c r="AG27" s="96">
        <v>7025037</v>
      </c>
      <c r="AH27" s="96">
        <v>6948445</v>
      </c>
      <c r="AI27" s="96">
        <v>42.7</v>
      </c>
      <c r="AJ27" s="96">
        <v>71.5</v>
      </c>
      <c r="AK27" s="96">
        <v>78.400000000000006</v>
      </c>
      <c r="AL27" s="143">
        <f t="shared" si="0"/>
        <v>0.21</v>
      </c>
      <c r="AM27" s="96">
        <v>14.6</v>
      </c>
      <c r="AN27" s="96">
        <v>64.400000000000006</v>
      </c>
      <c r="AO27" s="96">
        <v>64.7</v>
      </c>
      <c r="AP27" s="96">
        <v>15.4</v>
      </c>
      <c r="AQ27" s="96">
        <v>1.6</v>
      </c>
      <c r="AR27" s="99">
        <v>23.6</v>
      </c>
      <c r="AS27" s="99">
        <v>7.1</v>
      </c>
      <c r="AT27" s="99" t="s">
        <v>145</v>
      </c>
      <c r="AU27" s="99">
        <v>6.8</v>
      </c>
      <c r="AV27" s="99">
        <v>83.7</v>
      </c>
      <c r="AW27" s="100" t="s">
        <v>145</v>
      </c>
      <c r="AX27" s="100">
        <v>89.3</v>
      </c>
      <c r="AY27" s="100">
        <v>89.8</v>
      </c>
      <c r="AZ27" s="100">
        <v>1</v>
      </c>
      <c r="BA27" s="101">
        <v>115</v>
      </c>
      <c r="BB27" s="101">
        <v>27.4</v>
      </c>
      <c r="BC27" s="101">
        <v>6</v>
      </c>
      <c r="BD27" s="101">
        <v>210</v>
      </c>
      <c r="BE27" s="95">
        <v>0.91900000000000004</v>
      </c>
      <c r="BF27" s="97" t="s">
        <v>180</v>
      </c>
      <c r="BG27" s="97" t="s">
        <v>163</v>
      </c>
      <c r="BH27" s="97">
        <v>63.8</v>
      </c>
      <c r="BI27" s="97">
        <v>68.099999999999994</v>
      </c>
      <c r="BJ27" s="97">
        <v>21.3</v>
      </c>
      <c r="BK27" s="97" t="s">
        <v>145</v>
      </c>
      <c r="BL27" s="97">
        <v>-24001</v>
      </c>
      <c r="BM27" s="97">
        <v>627</v>
      </c>
      <c r="BN27" s="97">
        <v>1022645</v>
      </c>
      <c r="BO27" s="97">
        <v>217200</v>
      </c>
      <c r="BP27" s="97">
        <v>22300</v>
      </c>
      <c r="BQ27" s="97">
        <v>65132951116.475601</v>
      </c>
      <c r="BR27" s="97" t="s">
        <v>145</v>
      </c>
      <c r="BS27" s="97">
        <v>7.5</v>
      </c>
      <c r="BT27" s="97">
        <v>40.4</v>
      </c>
      <c r="BU27" s="97">
        <v>55.4</v>
      </c>
      <c r="BV27" s="97">
        <v>6.4</v>
      </c>
      <c r="BW27" s="97">
        <v>79.400000000000006</v>
      </c>
      <c r="BX27" s="97">
        <v>0.8</v>
      </c>
      <c r="BY27" s="97">
        <v>3311.3</v>
      </c>
      <c r="BZ27" s="97">
        <v>1.7</v>
      </c>
      <c r="CA27" s="97">
        <v>100</v>
      </c>
      <c r="CB27" s="97">
        <v>11.7</v>
      </c>
      <c r="CC27" s="102" t="s">
        <v>174</v>
      </c>
      <c r="CD27" s="102" t="s">
        <v>174</v>
      </c>
      <c r="CE27" s="102" t="s">
        <v>232</v>
      </c>
      <c r="CF27" s="102" t="s">
        <v>176</v>
      </c>
      <c r="CG27" s="103">
        <v>25.189682654828498</v>
      </c>
      <c r="CH27" s="103">
        <v>42.732224833499998</v>
      </c>
      <c r="CI27" s="98">
        <v>46.3</v>
      </c>
      <c r="CJ27" s="98">
        <v>35.4</v>
      </c>
      <c r="CK27" s="98">
        <v>34.700000000000003</v>
      </c>
      <c r="CL27" s="98">
        <v>25</v>
      </c>
      <c r="CM27" s="98">
        <v>75</v>
      </c>
      <c r="CN27" s="98">
        <v>2907</v>
      </c>
      <c r="CO27" s="98">
        <v>5.9</v>
      </c>
      <c r="CP27" s="98">
        <v>100</v>
      </c>
      <c r="CQ27" s="98" t="s">
        <v>145</v>
      </c>
      <c r="CR27" s="104">
        <v>1.57000122070315</v>
      </c>
      <c r="CS27" s="104">
        <v>-0.59000244140622704</v>
      </c>
      <c r="CT27" s="104">
        <v>1.3500000000000201</v>
      </c>
      <c r="CU27" s="104">
        <v>2.6100097656250201</v>
      </c>
      <c r="CV27" s="105">
        <v>1.2350021362304899</v>
      </c>
      <c r="CX27" s="8">
        <f t="shared" si="1"/>
        <v>5</v>
      </c>
      <c r="CY27" s="9">
        <f t="shared" si="2"/>
        <v>92.647058823529406</v>
      </c>
    </row>
    <row r="28" spans="1:103" x14ac:dyDescent="0.35">
      <c r="A28" s="70" t="s">
        <v>233</v>
      </c>
      <c r="B28" s="93" t="s">
        <v>234</v>
      </c>
      <c r="C28" s="47">
        <v>3040</v>
      </c>
      <c r="D28" s="48">
        <v>8</v>
      </c>
      <c r="E28" s="48">
        <v>1500</v>
      </c>
      <c r="F28" s="139">
        <f t="shared" si="3"/>
        <v>0.49342105263157893</v>
      </c>
      <c r="G28" s="49">
        <v>1786.57168060565</v>
      </c>
      <c r="H28" s="49">
        <v>4.7015044226464404</v>
      </c>
      <c r="I28" s="49">
        <v>881.53207924620801</v>
      </c>
      <c r="J28" s="50">
        <v>1.3233165450767E-2</v>
      </c>
      <c r="K28" s="49">
        <v>101694.58172742699</v>
      </c>
      <c r="L28" s="49">
        <v>18476.202748301701</v>
      </c>
      <c r="M28" s="49">
        <v>6.7367197781619995E-2</v>
      </c>
      <c r="N28" s="49">
        <v>9.0213756787650805</v>
      </c>
      <c r="O28" s="49">
        <v>18349.6593749401</v>
      </c>
      <c r="P28" s="50">
        <v>1.3397058528396E-2</v>
      </c>
      <c r="Q28" s="49">
        <v>41594.699262934402</v>
      </c>
      <c r="R28" s="49">
        <v>18472.509405452402</v>
      </c>
      <c r="S28" s="141" t="s">
        <v>160</v>
      </c>
      <c r="T28" s="51">
        <v>66</v>
      </c>
      <c r="U28" s="94">
        <v>144155</v>
      </c>
      <c r="V28" s="94">
        <v>84718.171255824695</v>
      </c>
      <c r="W28" s="94" t="s">
        <v>217</v>
      </c>
      <c r="X28" s="94">
        <v>3891.9549999999999</v>
      </c>
      <c r="Y28" s="94">
        <v>-32</v>
      </c>
      <c r="Z28" s="94">
        <v>23</v>
      </c>
      <c r="AA28" s="94">
        <v>40</v>
      </c>
      <c r="AB28" s="94">
        <v>86.77</v>
      </c>
      <c r="AC28" s="94">
        <v>12.436222692036599</v>
      </c>
      <c r="AD28" s="94">
        <v>23</v>
      </c>
      <c r="AE28" s="94">
        <v>26.663277451572601</v>
      </c>
      <c r="AF28" s="94">
        <v>22</v>
      </c>
      <c r="AG28" s="96">
        <v>1569439</v>
      </c>
      <c r="AH28" s="96">
        <v>1701583</v>
      </c>
      <c r="AI28" s="96">
        <v>32.299999999999997</v>
      </c>
      <c r="AJ28" s="96">
        <v>76.3</v>
      </c>
      <c r="AK28" s="96">
        <v>78.3</v>
      </c>
      <c r="AL28" s="143">
        <f t="shared" si="0"/>
        <v>2.4000000000000056E-2</v>
      </c>
      <c r="AM28" s="96">
        <v>19.3</v>
      </c>
      <c r="AN28" s="96">
        <v>78.3</v>
      </c>
      <c r="AO28" s="96">
        <v>2017.3</v>
      </c>
      <c r="AP28" s="96">
        <v>2.4</v>
      </c>
      <c r="AQ28" s="96">
        <v>2</v>
      </c>
      <c r="AR28" s="99">
        <v>11.3</v>
      </c>
      <c r="AS28" s="99">
        <v>7.1</v>
      </c>
      <c r="AT28" s="99" t="s">
        <v>145</v>
      </c>
      <c r="AU28" s="99">
        <v>2.1</v>
      </c>
      <c r="AV28" s="99" t="s">
        <v>145</v>
      </c>
      <c r="AW28" s="100" t="s">
        <v>145</v>
      </c>
      <c r="AX28" s="100">
        <v>101.2</v>
      </c>
      <c r="AY28" s="100">
        <v>99.5</v>
      </c>
      <c r="AZ28" s="100">
        <v>1</v>
      </c>
      <c r="BA28" s="101" t="s">
        <v>145</v>
      </c>
      <c r="BB28" s="101">
        <v>28.7</v>
      </c>
      <c r="BC28" s="101">
        <v>15.6</v>
      </c>
      <c r="BD28" s="101" t="s">
        <v>145</v>
      </c>
      <c r="BE28" s="95">
        <v>0.72</v>
      </c>
      <c r="BF28" s="97" t="s">
        <v>146</v>
      </c>
      <c r="BG28" s="97" t="s">
        <v>147</v>
      </c>
      <c r="BH28" s="97">
        <v>67.400000000000006</v>
      </c>
      <c r="BI28" s="97">
        <v>75.400000000000006</v>
      </c>
      <c r="BJ28" s="97" t="s">
        <v>145</v>
      </c>
      <c r="BK28" s="97" t="s">
        <v>145</v>
      </c>
      <c r="BL28" s="97">
        <v>239000</v>
      </c>
      <c r="BM28" s="97">
        <v>543</v>
      </c>
      <c r="BN28" s="97">
        <v>5877003</v>
      </c>
      <c r="BO28" s="97">
        <v>432200</v>
      </c>
      <c r="BP28" s="97">
        <v>44700</v>
      </c>
      <c r="BQ28" s="97">
        <v>37746196808.510597</v>
      </c>
      <c r="BR28" s="97" t="s">
        <v>145</v>
      </c>
      <c r="BS28" s="97" t="s">
        <v>145</v>
      </c>
      <c r="BT28" s="97" t="s">
        <v>145</v>
      </c>
      <c r="BU28" s="97">
        <v>73.400000000000006</v>
      </c>
      <c r="BV28" s="97">
        <v>1</v>
      </c>
      <c r="BW28" s="97">
        <v>51.6</v>
      </c>
      <c r="BX28" s="97" t="s">
        <v>145</v>
      </c>
      <c r="BY28" s="97">
        <v>321.5</v>
      </c>
      <c r="BZ28" s="97">
        <v>3.6</v>
      </c>
      <c r="CA28" s="97">
        <v>100</v>
      </c>
      <c r="CB28" s="97">
        <v>12.7</v>
      </c>
      <c r="CC28" s="102" t="s">
        <v>157</v>
      </c>
      <c r="CD28" s="102" t="s">
        <v>157</v>
      </c>
      <c r="CE28" s="102" t="s">
        <v>184</v>
      </c>
      <c r="CF28" s="102" t="s">
        <v>185</v>
      </c>
      <c r="CG28" s="103">
        <v>50.544787079199097</v>
      </c>
      <c r="CH28" s="103">
        <v>26.002081610000101</v>
      </c>
      <c r="CI28" s="98">
        <v>11.1</v>
      </c>
      <c r="CJ28" s="98">
        <v>0.8</v>
      </c>
      <c r="CK28" s="98">
        <v>6.6</v>
      </c>
      <c r="CL28" s="98">
        <v>10.7</v>
      </c>
      <c r="CM28" s="98">
        <v>89.3</v>
      </c>
      <c r="CN28" s="98">
        <v>3</v>
      </c>
      <c r="CO28" s="98">
        <v>23.5</v>
      </c>
      <c r="CP28" s="98">
        <v>100</v>
      </c>
      <c r="CQ28" s="98" t="s">
        <v>145</v>
      </c>
      <c r="CR28" s="104">
        <v>19.850000000000001</v>
      </c>
      <c r="CS28" s="104">
        <v>17.070001220703102</v>
      </c>
      <c r="CT28" s="104">
        <v>19.350000000000001</v>
      </c>
      <c r="CU28" s="104">
        <v>22.890008544921901</v>
      </c>
      <c r="CV28" s="105">
        <v>19.790002441406301</v>
      </c>
      <c r="CX28" s="8">
        <f t="shared" si="1"/>
        <v>12</v>
      </c>
      <c r="CY28" s="9">
        <f t="shared" si="2"/>
        <v>82.35294117647058</v>
      </c>
    </row>
    <row r="29" spans="1:103" x14ac:dyDescent="0.35">
      <c r="A29" s="70" t="s">
        <v>235</v>
      </c>
      <c r="B29" s="93" t="s">
        <v>236</v>
      </c>
      <c r="C29" s="47">
        <v>81</v>
      </c>
      <c r="D29" s="48">
        <v>11</v>
      </c>
      <c r="E29" s="48">
        <v>25</v>
      </c>
      <c r="F29" s="139">
        <f t="shared" si="3"/>
        <v>0.30864197530864196</v>
      </c>
      <c r="G29" s="49">
        <v>205.97688990153799</v>
      </c>
      <c r="H29" s="49">
        <v>27.972170233542201</v>
      </c>
      <c r="I29" s="49">
        <v>63.573114167141298</v>
      </c>
      <c r="J29" s="50">
        <v>5.9701156347212E-2</v>
      </c>
      <c r="K29" s="49">
        <v>112.99348732642601</v>
      </c>
      <c r="L29" s="49">
        <v>18362.700196743801</v>
      </c>
      <c r="M29" s="49">
        <v>0.20393493488651901</v>
      </c>
      <c r="N29" s="49">
        <v>10.373075910307399</v>
      </c>
      <c r="O29" s="49">
        <v>18356.895887498002</v>
      </c>
      <c r="P29" s="50">
        <v>1.4874629259002001E-2</v>
      </c>
      <c r="Q29" s="49">
        <v>5887.4783058293697</v>
      </c>
      <c r="R29" s="49">
        <v>18495.6559304236</v>
      </c>
      <c r="S29" s="141" t="s">
        <v>222</v>
      </c>
      <c r="T29" s="51">
        <v>45</v>
      </c>
      <c r="U29" s="94" t="s">
        <v>145</v>
      </c>
      <c r="V29" s="94" t="s">
        <v>145</v>
      </c>
      <c r="W29" s="94" t="s">
        <v>145</v>
      </c>
      <c r="X29" s="94" t="s">
        <v>145</v>
      </c>
      <c r="Y29" s="94" t="s">
        <v>145</v>
      </c>
      <c r="Z29" s="94" t="s">
        <v>145</v>
      </c>
      <c r="AA29" s="94" t="s">
        <v>145</v>
      </c>
      <c r="AB29" s="94" t="s">
        <v>145</v>
      </c>
      <c r="AC29" s="94">
        <v>28.327731092436998</v>
      </c>
      <c r="AD29" s="94">
        <v>3</v>
      </c>
      <c r="AE29" s="94">
        <v>67.1100536791525</v>
      </c>
      <c r="AF29" s="94">
        <v>4</v>
      </c>
      <c r="AG29" s="96">
        <v>385640</v>
      </c>
      <c r="AH29" s="96">
        <v>393248</v>
      </c>
      <c r="AI29" s="96">
        <v>32</v>
      </c>
      <c r="AJ29" s="96">
        <v>71.5</v>
      </c>
      <c r="AK29" s="96">
        <v>75.900000000000006</v>
      </c>
      <c r="AL29" s="143">
        <f t="shared" si="0"/>
        <v>7.2000000000000022E-2</v>
      </c>
      <c r="AM29" s="96">
        <v>22.5</v>
      </c>
      <c r="AN29" s="96">
        <v>70.3</v>
      </c>
      <c r="AO29" s="96">
        <v>38.5</v>
      </c>
      <c r="AP29" s="96">
        <v>6.8</v>
      </c>
      <c r="AQ29" s="96">
        <v>1.8</v>
      </c>
      <c r="AR29" s="99">
        <v>15.5</v>
      </c>
      <c r="AS29" s="99">
        <v>10.199999999999999</v>
      </c>
      <c r="AT29" s="99">
        <v>1.94</v>
      </c>
      <c r="AU29" s="99">
        <v>2.9</v>
      </c>
      <c r="AV29" s="99" t="s">
        <v>145</v>
      </c>
      <c r="AW29" s="100" t="s">
        <v>145</v>
      </c>
      <c r="AX29" s="100" t="s">
        <v>145</v>
      </c>
      <c r="AY29" s="100">
        <v>76.5</v>
      </c>
      <c r="AZ29" s="100" t="s">
        <v>145</v>
      </c>
      <c r="BA29" s="101">
        <v>114</v>
      </c>
      <c r="BB29" s="101">
        <v>32.1</v>
      </c>
      <c r="BC29" s="101">
        <v>8.8000000000000007</v>
      </c>
      <c r="BD29" s="101" t="s">
        <v>145</v>
      </c>
      <c r="BE29" s="95">
        <v>0.52</v>
      </c>
      <c r="BF29" s="97" t="s">
        <v>146</v>
      </c>
      <c r="BG29" s="97" t="s">
        <v>147</v>
      </c>
      <c r="BH29" s="97">
        <v>41.2</v>
      </c>
      <c r="BI29" s="97">
        <v>34.5</v>
      </c>
      <c r="BJ29" s="97" t="s">
        <v>145</v>
      </c>
      <c r="BK29" s="97" t="s">
        <v>145</v>
      </c>
      <c r="BL29" s="97">
        <v>4999</v>
      </c>
      <c r="BM29" s="97">
        <v>418</v>
      </c>
      <c r="BN29" s="97">
        <v>1197116.2</v>
      </c>
      <c r="BO29" s="97">
        <v>939065</v>
      </c>
      <c r="BP29" s="97">
        <v>30330</v>
      </c>
      <c r="BQ29" s="97">
        <v>12424500000</v>
      </c>
      <c r="BR29" s="97" t="s">
        <v>145</v>
      </c>
      <c r="BS29" s="97" t="s">
        <v>145</v>
      </c>
      <c r="BT29" s="97" t="s">
        <v>145</v>
      </c>
      <c r="BU29" s="97">
        <v>74.599999999999994</v>
      </c>
      <c r="BV29" s="97">
        <v>2.1</v>
      </c>
      <c r="BW29" s="97">
        <v>83.5</v>
      </c>
      <c r="BX29" s="97" t="s">
        <v>145</v>
      </c>
      <c r="BY29" s="97">
        <v>19.8</v>
      </c>
      <c r="BZ29" s="97" t="s">
        <v>145</v>
      </c>
      <c r="CA29" s="97">
        <v>100</v>
      </c>
      <c r="CB29" s="97">
        <v>77.2</v>
      </c>
      <c r="CC29" s="102" t="s">
        <v>148</v>
      </c>
      <c r="CD29" s="102" t="s">
        <v>149</v>
      </c>
      <c r="CE29" s="102" t="s">
        <v>150</v>
      </c>
      <c r="CF29" s="102" t="s">
        <v>151</v>
      </c>
      <c r="CG29" s="103">
        <v>-78.335492230999094</v>
      </c>
      <c r="CH29" s="103">
        <v>26.652820196500102</v>
      </c>
      <c r="CI29" s="98">
        <v>1.4</v>
      </c>
      <c r="CJ29" s="98">
        <v>51.4</v>
      </c>
      <c r="CK29" s="98">
        <v>36.6</v>
      </c>
      <c r="CL29" s="98">
        <v>17</v>
      </c>
      <c r="CM29" s="98">
        <v>83</v>
      </c>
      <c r="CN29" s="98">
        <v>1889</v>
      </c>
      <c r="CO29" s="98">
        <v>6.5</v>
      </c>
      <c r="CP29" s="98">
        <v>100</v>
      </c>
      <c r="CQ29" s="98" t="s">
        <v>145</v>
      </c>
      <c r="CR29" s="104">
        <v>23.209985351562501</v>
      </c>
      <c r="CS29" s="104">
        <v>22.240014648437501</v>
      </c>
      <c r="CT29" s="104">
        <v>22.959985351562501</v>
      </c>
      <c r="CU29" s="104">
        <v>24.270013427734401</v>
      </c>
      <c r="CV29" s="105">
        <v>23.169999694824199</v>
      </c>
      <c r="CX29" s="8">
        <f t="shared" si="1"/>
        <v>13</v>
      </c>
      <c r="CY29" s="9">
        <f t="shared" si="2"/>
        <v>80.882352941176464</v>
      </c>
    </row>
    <row r="30" spans="1:103" x14ac:dyDescent="0.35">
      <c r="A30" s="70" t="s">
        <v>237</v>
      </c>
      <c r="B30" s="93" t="s">
        <v>238</v>
      </c>
      <c r="C30" s="47">
        <v>1757</v>
      </c>
      <c r="D30" s="48">
        <v>69</v>
      </c>
      <c r="E30" s="48">
        <v>727</v>
      </c>
      <c r="F30" s="139">
        <f t="shared" si="3"/>
        <v>0.41377347751849741</v>
      </c>
      <c r="G30" s="49">
        <v>535.53766365979197</v>
      </c>
      <c r="H30" s="49">
        <v>21.031359585956501</v>
      </c>
      <c r="I30" s="49">
        <v>221.591281434644</v>
      </c>
      <c r="J30" s="50">
        <v>6.3753912442216995E-2</v>
      </c>
      <c r="K30" s="49">
        <v>2098.50949603858</v>
      </c>
      <c r="L30" s="49">
        <v>18359.602539147701</v>
      </c>
      <c r="M30" s="49">
        <v>8.4961106951312995E-2</v>
      </c>
      <c r="N30" s="49">
        <v>71.655011113649707</v>
      </c>
      <c r="O30" s="49">
        <v>18358.6459869354</v>
      </c>
      <c r="P30" s="50">
        <v>6.6449004881223003E-2</v>
      </c>
      <c r="Q30" s="49">
        <v>1412.6864033873301</v>
      </c>
      <c r="R30" s="49">
        <v>18375.390904077201</v>
      </c>
      <c r="S30" s="141" t="s">
        <v>239</v>
      </c>
      <c r="T30" s="51">
        <v>56</v>
      </c>
      <c r="U30" s="94" t="s">
        <v>145</v>
      </c>
      <c r="V30" s="94" t="s">
        <v>145</v>
      </c>
      <c r="W30" s="94" t="s">
        <v>145</v>
      </c>
      <c r="X30" s="94">
        <v>4198.2</v>
      </c>
      <c r="Y30" s="94">
        <v>-34</v>
      </c>
      <c r="Z30" s="94">
        <v>11</v>
      </c>
      <c r="AA30" s="94">
        <v>50</v>
      </c>
      <c r="AB30" s="94">
        <v>91.4</v>
      </c>
      <c r="AC30" s="94">
        <v>15.145519713261599</v>
      </c>
      <c r="AD30" s="94">
        <v>11</v>
      </c>
      <c r="AE30" s="94">
        <v>47.557757336071397</v>
      </c>
      <c r="AF30" s="94">
        <v>11</v>
      </c>
      <c r="AG30" s="96">
        <v>3323929</v>
      </c>
      <c r="AH30" s="96">
        <v>3280815</v>
      </c>
      <c r="AI30" s="96">
        <v>42.1</v>
      </c>
      <c r="AJ30" s="96">
        <v>74.8</v>
      </c>
      <c r="AK30" s="96">
        <v>79.7</v>
      </c>
      <c r="AL30" s="143">
        <f t="shared" si="0"/>
        <v>0.16400000000000006</v>
      </c>
      <c r="AM30" s="96">
        <v>14.8</v>
      </c>
      <c r="AN30" s="96">
        <v>68.8</v>
      </c>
      <c r="AO30" s="96">
        <v>64.900000000000006</v>
      </c>
      <c r="AP30" s="96">
        <v>10.7</v>
      </c>
      <c r="AQ30" s="96">
        <v>1.3</v>
      </c>
      <c r="AR30" s="99">
        <v>17.8</v>
      </c>
      <c r="AS30" s="99">
        <v>5.8</v>
      </c>
      <c r="AT30" s="99" t="s">
        <v>145</v>
      </c>
      <c r="AU30" s="99">
        <v>3.5</v>
      </c>
      <c r="AV30" s="99">
        <v>92.1</v>
      </c>
      <c r="AW30" s="100" t="s">
        <v>145</v>
      </c>
      <c r="AX30" s="100" t="s">
        <v>145</v>
      </c>
      <c r="AY30" s="100" t="s">
        <v>145</v>
      </c>
      <c r="AZ30" s="100" t="s">
        <v>145</v>
      </c>
      <c r="BA30" s="101">
        <v>130</v>
      </c>
      <c r="BB30" s="101">
        <v>19.399999999999999</v>
      </c>
      <c r="BC30" s="101">
        <v>9</v>
      </c>
      <c r="BD30" s="101" t="s">
        <v>145</v>
      </c>
      <c r="BE30" s="95" t="s">
        <v>145</v>
      </c>
      <c r="BF30" s="97" t="s">
        <v>146</v>
      </c>
      <c r="BG30" s="97" t="s">
        <v>163</v>
      </c>
      <c r="BH30" s="97">
        <v>56.4</v>
      </c>
      <c r="BI30" s="97">
        <v>40.1</v>
      </c>
      <c r="BJ30" s="97">
        <v>11.6</v>
      </c>
      <c r="BK30" s="97">
        <v>1.7</v>
      </c>
      <c r="BL30" s="97">
        <v>-107926</v>
      </c>
      <c r="BM30" s="97">
        <v>16964</v>
      </c>
      <c r="BN30" s="97" t="s">
        <v>145</v>
      </c>
      <c r="BO30" s="97" t="s">
        <v>145</v>
      </c>
      <c r="BP30" s="97">
        <v>14580</v>
      </c>
      <c r="BQ30" s="97">
        <v>20161865419.432701</v>
      </c>
      <c r="BR30" s="97" t="s">
        <v>145</v>
      </c>
      <c r="BS30" s="97" t="s">
        <v>145</v>
      </c>
      <c r="BT30" s="97" t="s">
        <v>145</v>
      </c>
      <c r="BU30" s="97">
        <v>46.4</v>
      </c>
      <c r="BV30" s="97">
        <v>15.4</v>
      </c>
      <c r="BW30" s="97">
        <v>61</v>
      </c>
      <c r="BX30" s="97">
        <v>0.2</v>
      </c>
      <c r="BY30" s="97">
        <v>703.8</v>
      </c>
      <c r="BZ30" s="97">
        <v>1.1000000000000001</v>
      </c>
      <c r="CA30" s="97">
        <v>100</v>
      </c>
      <c r="CB30" s="97">
        <v>12.7</v>
      </c>
      <c r="CC30" s="102" t="s">
        <v>174</v>
      </c>
      <c r="CD30" s="102" t="s">
        <v>174</v>
      </c>
      <c r="CE30" s="102" t="s">
        <v>175</v>
      </c>
      <c r="CF30" s="102" t="s">
        <v>176</v>
      </c>
      <c r="CG30" s="103">
        <v>17.935681641172899</v>
      </c>
      <c r="CH30" s="103">
        <v>43.918999939000003</v>
      </c>
      <c r="CI30" s="98">
        <v>43.1</v>
      </c>
      <c r="CJ30" s="98">
        <v>42.7</v>
      </c>
      <c r="CK30" s="98">
        <v>1.4</v>
      </c>
      <c r="CL30" s="98">
        <v>51.8</v>
      </c>
      <c r="CM30" s="98">
        <v>48.2</v>
      </c>
      <c r="CN30" s="98">
        <v>10195</v>
      </c>
      <c r="CO30" s="98">
        <v>6.4</v>
      </c>
      <c r="CP30" s="98">
        <v>100</v>
      </c>
      <c r="CQ30" s="98">
        <v>21.1</v>
      </c>
      <c r="CR30" s="104">
        <v>2.7600036621094</v>
      </c>
      <c r="CS30" s="104">
        <v>0.83999023437502296</v>
      </c>
      <c r="CT30" s="104">
        <v>2.9999938964844</v>
      </c>
      <c r="CU30" s="104">
        <v>4.0100036621094004</v>
      </c>
      <c r="CV30" s="105">
        <v>2.65249786376955</v>
      </c>
      <c r="CX30" s="8">
        <f t="shared" si="1"/>
        <v>12</v>
      </c>
      <c r="CY30" s="9">
        <f t="shared" si="2"/>
        <v>82.35294117647058</v>
      </c>
    </row>
    <row r="31" spans="1:103" x14ac:dyDescent="0.35">
      <c r="A31" s="70" t="s">
        <v>240</v>
      </c>
      <c r="B31" s="93" t="s">
        <v>241</v>
      </c>
      <c r="C31" s="47">
        <v>6</v>
      </c>
      <c r="D31" s="48">
        <v>0</v>
      </c>
      <c r="E31" s="48">
        <v>6</v>
      </c>
      <c r="F31" s="139">
        <f t="shared" si="3"/>
        <v>1</v>
      </c>
      <c r="G31" s="49">
        <v>606.98027314112301</v>
      </c>
      <c r="H31" s="49">
        <v>0</v>
      </c>
      <c r="I31" s="49">
        <v>606.98027314112301</v>
      </c>
      <c r="J31" s="50">
        <v>7.2996902265429001E-2</v>
      </c>
      <c r="K31" s="49">
        <v>6.6404024574237601</v>
      </c>
      <c r="L31" s="49">
        <v>18335.707908934499</v>
      </c>
      <c r="M31" s="49">
        <v>9.9999998746876997E-2</v>
      </c>
      <c r="N31" s="49">
        <v>3.2799505028224099E-13</v>
      </c>
      <c r="O31" s="49">
        <v>18350.0000000863</v>
      </c>
      <c r="P31" s="50">
        <v>0.13907214665128201</v>
      </c>
      <c r="Q31" s="49">
        <v>6.8801605076712304</v>
      </c>
      <c r="R31" s="49">
        <v>18363.0640987652</v>
      </c>
      <c r="S31" s="141" t="s">
        <v>242</v>
      </c>
      <c r="T31" s="51">
        <v>57</v>
      </c>
      <c r="U31" s="94" t="s">
        <v>145</v>
      </c>
      <c r="V31" s="94" t="s">
        <v>145</v>
      </c>
      <c r="W31" s="94" t="s">
        <v>145</v>
      </c>
      <c r="X31" s="94" t="s">
        <v>145</v>
      </c>
      <c r="Y31" s="94" t="s">
        <v>145</v>
      </c>
      <c r="Z31" s="94" t="s">
        <v>145</v>
      </c>
      <c r="AA31" s="94" t="s">
        <v>145</v>
      </c>
      <c r="AB31" s="94" t="s">
        <v>145</v>
      </c>
      <c r="AC31" s="94" t="s">
        <v>145</v>
      </c>
      <c r="AD31" s="94" t="s">
        <v>145</v>
      </c>
      <c r="AE31" s="94" t="s">
        <v>145</v>
      </c>
      <c r="AF31" s="94" t="s">
        <v>145</v>
      </c>
      <c r="AG31" s="96" t="s">
        <v>145</v>
      </c>
      <c r="AH31" s="96">
        <v>9885</v>
      </c>
      <c r="AI31" s="96">
        <v>40</v>
      </c>
      <c r="AJ31" s="96" t="s">
        <v>145</v>
      </c>
      <c r="AK31" s="96" t="s">
        <v>145</v>
      </c>
      <c r="AL31" s="143" t="str">
        <f t="shared" si="0"/>
        <v>NA</v>
      </c>
      <c r="AM31" s="96" t="s">
        <v>145</v>
      </c>
      <c r="AN31" s="96" t="s">
        <v>145</v>
      </c>
      <c r="AO31" s="96" t="s">
        <v>145</v>
      </c>
      <c r="AP31" s="96" t="s">
        <v>145</v>
      </c>
      <c r="AQ31" s="96" t="s">
        <v>145</v>
      </c>
      <c r="AR31" s="99" t="s">
        <v>145</v>
      </c>
      <c r="AS31" s="99" t="s">
        <v>145</v>
      </c>
      <c r="AT31" s="99" t="s">
        <v>145</v>
      </c>
      <c r="AU31" s="99" t="s">
        <v>145</v>
      </c>
      <c r="AV31" s="99" t="s">
        <v>145</v>
      </c>
      <c r="AW31" s="100" t="s">
        <v>145</v>
      </c>
      <c r="AX31" s="100" t="s">
        <v>145</v>
      </c>
      <c r="AY31" s="100" t="s">
        <v>145</v>
      </c>
      <c r="AZ31" s="100" t="s">
        <v>145</v>
      </c>
      <c r="BA31" s="101" t="s">
        <v>145</v>
      </c>
      <c r="BB31" s="101" t="s">
        <v>145</v>
      </c>
      <c r="BC31" s="101" t="s">
        <v>145</v>
      </c>
      <c r="BD31" s="101" t="s">
        <v>145</v>
      </c>
      <c r="BE31" s="95">
        <v>0.61699999999999999</v>
      </c>
      <c r="BF31" s="97" t="s">
        <v>180</v>
      </c>
      <c r="BG31" s="97" t="s">
        <v>200</v>
      </c>
      <c r="BH31" s="97" t="s">
        <v>145</v>
      </c>
      <c r="BI31" s="97" t="s">
        <v>145</v>
      </c>
      <c r="BJ31" s="97" t="s">
        <v>145</v>
      </c>
      <c r="BK31" s="97" t="s">
        <v>145</v>
      </c>
      <c r="BL31" s="97" t="s">
        <v>145</v>
      </c>
      <c r="BM31" s="97" t="s">
        <v>145</v>
      </c>
      <c r="BN31" s="97" t="s">
        <v>145</v>
      </c>
      <c r="BO31" s="97" t="s">
        <v>145</v>
      </c>
      <c r="BP31" s="97" t="s">
        <v>145</v>
      </c>
      <c r="BQ31" s="97" t="s">
        <v>145</v>
      </c>
      <c r="BR31" s="97" t="s">
        <v>145</v>
      </c>
      <c r="BS31" s="97" t="s">
        <v>145</v>
      </c>
      <c r="BT31" s="97" t="s">
        <v>145</v>
      </c>
      <c r="BU31" s="97" t="s">
        <v>145</v>
      </c>
      <c r="BV31" s="97" t="s">
        <v>145</v>
      </c>
      <c r="BW31" s="97" t="s">
        <v>145</v>
      </c>
      <c r="BX31" s="97" t="s">
        <v>145</v>
      </c>
      <c r="BY31" s="97" t="s">
        <v>145</v>
      </c>
      <c r="BZ31" s="97" t="s">
        <v>145</v>
      </c>
      <c r="CA31" s="97" t="s">
        <v>145</v>
      </c>
      <c r="CB31" s="97" t="s">
        <v>145</v>
      </c>
      <c r="CC31" s="102" t="s">
        <v>148</v>
      </c>
      <c r="CD31" s="102" t="s">
        <v>149</v>
      </c>
      <c r="CE31" s="102" t="s">
        <v>150</v>
      </c>
      <c r="CF31" s="102" t="s">
        <v>151</v>
      </c>
      <c r="CG31" s="103">
        <v>-62.829163060551799</v>
      </c>
      <c r="CH31" s="103">
        <v>17.910447495500101</v>
      </c>
      <c r="CI31" s="98" t="s">
        <v>145</v>
      </c>
      <c r="CJ31" s="98" t="s">
        <v>145</v>
      </c>
      <c r="CK31" s="98" t="s">
        <v>145</v>
      </c>
      <c r="CL31" s="98" t="s">
        <v>145</v>
      </c>
      <c r="CM31" s="98" t="s">
        <v>145</v>
      </c>
      <c r="CN31" s="98" t="s">
        <v>145</v>
      </c>
      <c r="CO31" s="98" t="s">
        <v>145</v>
      </c>
      <c r="CP31" s="98" t="s">
        <v>145</v>
      </c>
      <c r="CQ31" s="98" t="s">
        <v>145</v>
      </c>
      <c r="CR31" s="104">
        <v>27.520013427734401</v>
      </c>
      <c r="CS31" s="104">
        <v>26.790002441406301</v>
      </c>
      <c r="CT31" s="104">
        <v>26.700006103515602</v>
      </c>
      <c r="CU31" s="104">
        <v>26.439996337890602</v>
      </c>
      <c r="CV31" s="105">
        <v>26.862504577636699</v>
      </c>
      <c r="CX31" s="8">
        <f t="shared" si="1"/>
        <v>52</v>
      </c>
      <c r="CY31" s="9">
        <f t="shared" si="2"/>
        <v>23.529411764705884</v>
      </c>
    </row>
    <row r="32" spans="1:103" x14ac:dyDescent="0.35">
      <c r="A32" s="70" t="s">
        <v>240</v>
      </c>
      <c r="B32" s="93" t="s">
        <v>243</v>
      </c>
      <c r="C32" s="47">
        <v>14027</v>
      </c>
      <c r="D32" s="48">
        <v>89</v>
      </c>
      <c r="E32" s="48">
        <v>2386</v>
      </c>
      <c r="F32" s="139">
        <f t="shared" si="3"/>
        <v>0.17010052042489485</v>
      </c>
      <c r="G32" s="49">
        <v>1484.4452844812899</v>
      </c>
      <c r="H32" s="49">
        <v>9.4186661665954592</v>
      </c>
      <c r="I32" s="49">
        <v>252.50491543254799</v>
      </c>
      <c r="J32" s="50">
        <v>4.1264376172159001E-2</v>
      </c>
      <c r="K32" s="49">
        <v>70744.823057177098</v>
      </c>
      <c r="L32" s="49">
        <v>18393.704959525101</v>
      </c>
      <c r="M32" s="49">
        <v>6.8514842722828997E-2</v>
      </c>
      <c r="N32" s="49">
        <v>141.60217809708001</v>
      </c>
      <c r="O32" s="49">
        <v>18372.103598721598</v>
      </c>
      <c r="P32" s="50">
        <v>4.8732590356639002E-2</v>
      </c>
      <c r="Q32" s="49">
        <v>22236.9739325265</v>
      </c>
      <c r="R32" s="49">
        <v>18398.272742658399</v>
      </c>
      <c r="S32" s="141" t="s">
        <v>244</v>
      </c>
      <c r="T32" s="51">
        <v>62</v>
      </c>
      <c r="U32" s="94">
        <v>186262</v>
      </c>
      <c r="V32" s="94">
        <v>19711.680871038199</v>
      </c>
      <c r="W32" s="94" t="s">
        <v>191</v>
      </c>
      <c r="X32" s="94" t="s">
        <v>145</v>
      </c>
      <c r="Y32" s="94" t="s">
        <v>145</v>
      </c>
      <c r="Z32" s="94" t="s">
        <v>145</v>
      </c>
      <c r="AA32" s="94" t="s">
        <v>145</v>
      </c>
      <c r="AB32" s="94" t="s">
        <v>145</v>
      </c>
      <c r="AC32" s="94">
        <v>6.9176136363636402</v>
      </c>
      <c r="AD32" s="94">
        <v>30</v>
      </c>
      <c r="AE32" s="94">
        <v>19.220045581869101</v>
      </c>
      <c r="AF32" s="94">
        <v>30</v>
      </c>
      <c r="AG32" s="96">
        <v>9483499</v>
      </c>
      <c r="AH32" s="96">
        <v>9449321</v>
      </c>
      <c r="AI32" s="96">
        <v>44.1</v>
      </c>
      <c r="AJ32" s="96">
        <v>69.2</v>
      </c>
      <c r="AK32" s="96">
        <v>79.400000000000006</v>
      </c>
      <c r="AL32" s="143">
        <f t="shared" si="0"/>
        <v>0.14799999999999996</v>
      </c>
      <c r="AM32" s="96">
        <v>16.899999999999999</v>
      </c>
      <c r="AN32" s="96">
        <v>68.3</v>
      </c>
      <c r="AO32" s="96">
        <v>46.7</v>
      </c>
      <c r="AP32" s="96">
        <v>12.7</v>
      </c>
      <c r="AQ32" s="96">
        <v>1.4</v>
      </c>
      <c r="AR32" s="99">
        <v>23.7</v>
      </c>
      <c r="AS32" s="99">
        <v>3.4</v>
      </c>
      <c r="AT32" s="99" t="s">
        <v>145</v>
      </c>
      <c r="AU32" s="99">
        <v>11</v>
      </c>
      <c r="AV32" s="99">
        <v>96.3</v>
      </c>
      <c r="AW32" s="100">
        <v>4.9000000000000004</v>
      </c>
      <c r="AX32" s="100">
        <v>102</v>
      </c>
      <c r="AY32" s="100">
        <v>101.7</v>
      </c>
      <c r="AZ32" s="100">
        <v>1</v>
      </c>
      <c r="BA32" s="101">
        <v>133</v>
      </c>
      <c r="BB32" s="101">
        <v>26.6</v>
      </c>
      <c r="BC32" s="101">
        <v>5</v>
      </c>
      <c r="BD32" s="101">
        <v>102.5</v>
      </c>
      <c r="BE32" s="95">
        <v>0.70299999999999996</v>
      </c>
      <c r="BF32" s="97" t="s">
        <v>146</v>
      </c>
      <c r="BG32" s="97" t="s">
        <v>163</v>
      </c>
      <c r="BH32" s="97">
        <v>66.599999999999994</v>
      </c>
      <c r="BI32" s="97">
        <v>66.8</v>
      </c>
      <c r="BJ32" s="97">
        <v>11.8</v>
      </c>
      <c r="BK32" s="97">
        <v>0.2</v>
      </c>
      <c r="BL32" s="97">
        <v>43648</v>
      </c>
      <c r="BM32" s="97">
        <v>3539</v>
      </c>
      <c r="BN32" s="97">
        <v>2760168</v>
      </c>
      <c r="BO32" s="97" t="s">
        <v>145</v>
      </c>
      <c r="BP32" s="97">
        <v>19240</v>
      </c>
      <c r="BQ32" s="97">
        <v>59662495092.265404</v>
      </c>
      <c r="BR32" s="97">
        <v>5.6</v>
      </c>
      <c r="BS32" s="97">
        <v>0.8</v>
      </c>
      <c r="BT32" s="97">
        <v>25.4</v>
      </c>
      <c r="BU32" s="97">
        <v>64.099999999999994</v>
      </c>
      <c r="BV32" s="97">
        <v>11</v>
      </c>
      <c r="BW32" s="97">
        <v>80.5</v>
      </c>
      <c r="BX32" s="97">
        <v>0.6</v>
      </c>
      <c r="BY32" s="97">
        <v>1179.8</v>
      </c>
      <c r="BZ32" s="97">
        <v>1.3</v>
      </c>
      <c r="CA32" s="97">
        <v>100</v>
      </c>
      <c r="CB32" s="97">
        <v>2.9</v>
      </c>
      <c r="CC32" s="102" t="s">
        <v>174</v>
      </c>
      <c r="CD32" s="102" t="s">
        <v>174</v>
      </c>
      <c r="CE32" s="102" t="s">
        <v>232</v>
      </c>
      <c r="CF32" s="102" t="s">
        <v>176</v>
      </c>
      <c r="CG32" s="103">
        <v>28.018728501007502</v>
      </c>
      <c r="CH32" s="103">
        <v>53.6994365440001</v>
      </c>
      <c r="CI32" s="98">
        <v>42</v>
      </c>
      <c r="CJ32" s="98">
        <v>42.6</v>
      </c>
      <c r="CK32" s="98">
        <v>9.4</v>
      </c>
      <c r="CL32" s="98">
        <v>21.4</v>
      </c>
      <c r="CM32" s="98">
        <v>78.599999999999994</v>
      </c>
      <c r="CN32" s="98">
        <v>3589</v>
      </c>
      <c r="CO32" s="98">
        <v>6.7</v>
      </c>
      <c r="CP32" s="98">
        <v>100</v>
      </c>
      <c r="CQ32" s="98" t="s">
        <v>145</v>
      </c>
      <c r="CR32" s="104">
        <v>1.8399902343750201</v>
      </c>
      <c r="CS32" s="104">
        <v>1.0899902343750201</v>
      </c>
      <c r="CT32" s="104">
        <v>1.9099975585937701</v>
      </c>
      <c r="CU32" s="104">
        <v>3.8699890136719</v>
      </c>
      <c r="CV32" s="105">
        <v>2.1774917602539299</v>
      </c>
      <c r="CX32" s="8">
        <f t="shared" si="1"/>
        <v>3</v>
      </c>
      <c r="CY32" s="9">
        <f t="shared" si="2"/>
        <v>95.588235294117652</v>
      </c>
    </row>
    <row r="33" spans="1:103" x14ac:dyDescent="0.35">
      <c r="A33" s="70" t="s">
        <v>245</v>
      </c>
      <c r="B33" s="93" t="s">
        <v>246</v>
      </c>
      <c r="C33" s="47">
        <v>18</v>
      </c>
      <c r="D33" s="48">
        <v>2</v>
      </c>
      <c r="E33" s="48">
        <v>9</v>
      </c>
      <c r="F33" s="139">
        <f t="shared" si="3"/>
        <v>0.5</v>
      </c>
      <c r="G33" s="49">
        <v>45.269238797749601</v>
      </c>
      <c r="H33" s="49">
        <v>5.0299154219721798</v>
      </c>
      <c r="I33" s="49">
        <v>22.634619398874801</v>
      </c>
      <c r="J33" s="50">
        <v>0.189387911587166</v>
      </c>
      <c r="K33" s="49">
        <v>19.097947455015401</v>
      </c>
      <c r="L33" s="49">
        <v>18357.860598810399</v>
      </c>
      <c r="M33" s="49">
        <v>0.48260660204623002</v>
      </c>
      <c r="N33" s="49">
        <v>2.02045190610789</v>
      </c>
      <c r="O33" s="49">
        <v>18358.491874765699</v>
      </c>
      <c r="P33" s="50">
        <v>0.14784054376086</v>
      </c>
      <c r="Q33" s="49">
        <v>15.6553796615969</v>
      </c>
      <c r="R33" s="49">
        <v>18377.560380152401</v>
      </c>
      <c r="S33" s="141" t="s">
        <v>248</v>
      </c>
      <c r="T33" s="51">
        <v>38</v>
      </c>
      <c r="U33" s="94" t="s">
        <v>145</v>
      </c>
      <c r="V33" s="94" t="s">
        <v>145</v>
      </c>
      <c r="W33" s="94" t="s">
        <v>145</v>
      </c>
      <c r="X33" s="94">
        <v>2703.3</v>
      </c>
      <c r="Y33" s="94">
        <v>-34</v>
      </c>
      <c r="Z33" s="94">
        <v>-3</v>
      </c>
      <c r="AA33" s="94">
        <v>9</v>
      </c>
      <c r="AB33" s="94">
        <v>64.680000000000007</v>
      </c>
      <c r="AC33" s="94">
        <v>22.1205432937182</v>
      </c>
      <c r="AD33" s="94">
        <v>0</v>
      </c>
      <c r="AE33" s="94">
        <v>65.746769477457093</v>
      </c>
      <c r="AF33" s="94">
        <v>0</v>
      </c>
      <c r="AG33" s="96">
        <v>383071</v>
      </c>
      <c r="AH33" s="96">
        <v>397621</v>
      </c>
      <c r="AI33" s="96">
        <v>22.7</v>
      </c>
      <c r="AJ33" s="96">
        <v>71.599999999999994</v>
      </c>
      <c r="AK33" s="96">
        <v>77.7</v>
      </c>
      <c r="AL33" s="143">
        <f t="shared" si="0"/>
        <v>4.7000000000000028E-2</v>
      </c>
      <c r="AM33" s="96">
        <v>30.3</v>
      </c>
      <c r="AN33" s="96">
        <v>65</v>
      </c>
      <c r="AO33" s="96">
        <v>16.8</v>
      </c>
      <c r="AP33" s="96">
        <v>4.7</v>
      </c>
      <c r="AQ33" s="96">
        <v>2.2999999999999998</v>
      </c>
      <c r="AR33" s="99">
        <v>22.1</v>
      </c>
      <c r="AS33" s="99">
        <v>13</v>
      </c>
      <c r="AT33" s="99">
        <v>1.1299999999999999</v>
      </c>
      <c r="AU33" s="99">
        <v>0.9</v>
      </c>
      <c r="AV33" s="99">
        <v>83.5</v>
      </c>
      <c r="AW33" s="100">
        <v>7.1</v>
      </c>
      <c r="AX33" s="100">
        <v>113.2</v>
      </c>
      <c r="AY33" s="100">
        <v>102.6</v>
      </c>
      <c r="AZ33" s="100">
        <v>1</v>
      </c>
      <c r="BA33" s="101">
        <v>120</v>
      </c>
      <c r="BB33" s="101">
        <v>22.4</v>
      </c>
      <c r="BC33" s="101">
        <v>17.100000000000001</v>
      </c>
      <c r="BD33" s="101">
        <v>68</v>
      </c>
      <c r="BE33" s="95">
        <v>0.76900000000000002</v>
      </c>
      <c r="BF33" s="97" t="s">
        <v>146</v>
      </c>
      <c r="BG33" s="97" t="s">
        <v>173</v>
      </c>
      <c r="BH33" s="97">
        <v>58.4</v>
      </c>
      <c r="BI33" s="97">
        <v>55</v>
      </c>
      <c r="BJ33" s="97">
        <v>9.6999999999999993</v>
      </c>
      <c r="BK33" s="97">
        <v>2</v>
      </c>
      <c r="BL33" s="97">
        <v>6000</v>
      </c>
      <c r="BM33" s="97">
        <v>69</v>
      </c>
      <c r="BN33" s="97">
        <v>1297533.2</v>
      </c>
      <c r="BO33" s="97">
        <v>45268</v>
      </c>
      <c r="BP33" s="97">
        <v>7810</v>
      </c>
      <c r="BQ33" s="97">
        <v>1871203164.0827501</v>
      </c>
      <c r="BR33" s="97" t="s">
        <v>145</v>
      </c>
      <c r="BS33" s="97" t="s">
        <v>145</v>
      </c>
      <c r="BT33" s="97" t="s">
        <v>145</v>
      </c>
      <c r="BU33" s="97">
        <v>65.099999999999994</v>
      </c>
      <c r="BV33" s="97">
        <v>16.8</v>
      </c>
      <c r="BW33" s="97">
        <v>61.9</v>
      </c>
      <c r="BX33" s="97" t="s">
        <v>145</v>
      </c>
      <c r="BY33" s="97">
        <v>9.1</v>
      </c>
      <c r="BZ33" s="97">
        <v>1.3</v>
      </c>
      <c r="CA33" s="97">
        <v>98.3</v>
      </c>
      <c r="CB33" s="97">
        <v>45.2</v>
      </c>
      <c r="CC33" s="102" t="s">
        <v>148</v>
      </c>
      <c r="CD33" s="102" t="s">
        <v>149</v>
      </c>
      <c r="CE33" s="102" t="s">
        <v>247</v>
      </c>
      <c r="CF33" s="102" t="s">
        <v>151</v>
      </c>
      <c r="CG33" s="103">
        <v>-88.724411975353803</v>
      </c>
      <c r="CH33" s="103">
        <v>17.197556870500101</v>
      </c>
      <c r="CI33" s="98">
        <v>7</v>
      </c>
      <c r="CJ33" s="98">
        <v>59.7</v>
      </c>
      <c r="CK33" s="98">
        <v>37.700000000000003</v>
      </c>
      <c r="CL33" s="98">
        <v>54.3</v>
      </c>
      <c r="CM33" s="98">
        <v>45.7</v>
      </c>
      <c r="CN33" s="98">
        <v>43185</v>
      </c>
      <c r="CO33" s="98">
        <v>1.4</v>
      </c>
      <c r="CP33" s="98">
        <v>100</v>
      </c>
      <c r="CQ33" s="98" t="s">
        <v>145</v>
      </c>
      <c r="CR33" s="104">
        <v>22.679986572265602</v>
      </c>
      <c r="CS33" s="104">
        <v>23.110009765625001</v>
      </c>
      <c r="CT33" s="104">
        <v>23.950006103515602</v>
      </c>
      <c r="CU33" s="104">
        <v>25.159997558593801</v>
      </c>
      <c r="CV33" s="105">
        <v>23.725000000000001</v>
      </c>
      <c r="CX33" s="8">
        <f t="shared" si="1"/>
        <v>5</v>
      </c>
      <c r="CY33" s="9">
        <f t="shared" si="2"/>
        <v>92.647058823529406</v>
      </c>
    </row>
    <row r="34" spans="1:103" x14ac:dyDescent="0.35">
      <c r="A34" s="70" t="s">
        <v>249</v>
      </c>
      <c r="B34" s="93" t="s">
        <v>250</v>
      </c>
      <c r="C34" s="47">
        <v>114</v>
      </c>
      <c r="D34" s="48">
        <v>6</v>
      </c>
      <c r="E34" s="48">
        <v>48</v>
      </c>
      <c r="F34" s="139">
        <f t="shared" si="3"/>
        <v>0.42105263157894735</v>
      </c>
      <c r="G34" s="49">
        <v>1830.6489168660601</v>
      </c>
      <c r="H34" s="49">
        <v>96.349942992950403</v>
      </c>
      <c r="I34" s="49">
        <v>770.799543943603</v>
      </c>
      <c r="J34" s="50">
        <v>5.2019396132563997E-2</v>
      </c>
      <c r="K34" s="49">
        <v>180.38823757220399</v>
      </c>
      <c r="L34" s="49">
        <v>18365.790751526099</v>
      </c>
      <c r="M34" s="49">
        <v>0.38901703275789601</v>
      </c>
      <c r="N34" s="49">
        <v>5.2784016005038703</v>
      </c>
      <c r="O34" s="49">
        <v>18358.762780158599</v>
      </c>
      <c r="P34" s="50">
        <v>0.103667979674433</v>
      </c>
      <c r="Q34" s="49">
        <v>48.033738470474603</v>
      </c>
      <c r="R34" s="49">
        <v>18358.2708350627</v>
      </c>
      <c r="S34" s="141" t="s">
        <v>252</v>
      </c>
      <c r="T34" s="51">
        <v>42</v>
      </c>
      <c r="U34" s="94" t="s">
        <v>145</v>
      </c>
      <c r="V34" s="94" t="s">
        <v>145</v>
      </c>
      <c r="W34" s="94" t="s">
        <v>145</v>
      </c>
      <c r="X34" s="94">
        <v>5159.875</v>
      </c>
      <c r="Y34" s="94">
        <v>-57</v>
      </c>
      <c r="Z34" s="94">
        <v>-17</v>
      </c>
      <c r="AA34" s="94">
        <v>16</v>
      </c>
      <c r="AB34" s="94">
        <v>94.71</v>
      </c>
      <c r="AC34" s="94" t="s">
        <v>145</v>
      </c>
      <c r="AD34" s="94" t="s">
        <v>145</v>
      </c>
      <c r="AE34" s="94" t="s">
        <v>145</v>
      </c>
      <c r="AF34" s="94" t="s">
        <v>145</v>
      </c>
      <c r="AG34" s="96">
        <v>63973</v>
      </c>
      <c r="AH34" s="96">
        <v>62273</v>
      </c>
      <c r="AI34" s="96">
        <v>43.4</v>
      </c>
      <c r="AJ34" s="96">
        <v>77.900000000000006</v>
      </c>
      <c r="AK34" s="96">
        <v>85.6</v>
      </c>
      <c r="AL34" s="143" t="str">
        <f t="shared" si="0"/>
        <v>NA</v>
      </c>
      <c r="AM34" s="96" t="s">
        <v>145</v>
      </c>
      <c r="AN34" s="96" t="s">
        <v>145</v>
      </c>
      <c r="AO34" s="96">
        <v>1184.5999999999999</v>
      </c>
      <c r="AP34" s="96">
        <v>7.5</v>
      </c>
      <c r="AQ34" s="96">
        <v>1.6</v>
      </c>
      <c r="AR34" s="99" t="s">
        <v>145</v>
      </c>
      <c r="AS34" s="99" t="s">
        <v>145</v>
      </c>
      <c r="AT34" s="99" t="s">
        <v>145</v>
      </c>
      <c r="AU34" s="99" t="s">
        <v>145</v>
      </c>
      <c r="AV34" s="99" t="s">
        <v>145</v>
      </c>
      <c r="AW34" s="100" t="s">
        <v>145</v>
      </c>
      <c r="AX34" s="100" t="s">
        <v>145</v>
      </c>
      <c r="AY34" s="100" t="s">
        <v>145</v>
      </c>
      <c r="AZ34" s="100" t="s">
        <v>145</v>
      </c>
      <c r="BA34" s="101">
        <v>108</v>
      </c>
      <c r="BB34" s="101" t="s">
        <v>145</v>
      </c>
      <c r="BC34" s="101">
        <v>6.7</v>
      </c>
      <c r="BD34" s="101" t="s">
        <v>145</v>
      </c>
      <c r="BE34" s="95">
        <v>0.72799999999999998</v>
      </c>
      <c r="BF34" s="97" t="s">
        <v>180</v>
      </c>
      <c r="BG34" s="97" t="s">
        <v>147</v>
      </c>
      <c r="BH34" s="97" t="s">
        <v>145</v>
      </c>
      <c r="BI34" s="97" t="s">
        <v>145</v>
      </c>
      <c r="BJ34" s="97" t="s">
        <v>145</v>
      </c>
      <c r="BK34" s="97" t="s">
        <v>145</v>
      </c>
      <c r="BL34" s="97" t="s">
        <v>145</v>
      </c>
      <c r="BM34" s="97" t="s">
        <v>145</v>
      </c>
      <c r="BN34" s="97" t="s">
        <v>145</v>
      </c>
      <c r="BO34" s="97" t="s">
        <v>145</v>
      </c>
      <c r="BP34" s="97" t="s">
        <v>145</v>
      </c>
      <c r="BQ34" s="97" t="s">
        <v>145</v>
      </c>
      <c r="BR34" s="97" t="s">
        <v>145</v>
      </c>
      <c r="BS34" s="97" t="s">
        <v>145</v>
      </c>
      <c r="BT34" s="97" t="s">
        <v>145</v>
      </c>
      <c r="BU34" s="97" t="s">
        <v>145</v>
      </c>
      <c r="BV34" s="97" t="s">
        <v>145</v>
      </c>
      <c r="BW34" s="97" t="s">
        <v>145</v>
      </c>
      <c r="BX34" s="97" t="s">
        <v>145</v>
      </c>
      <c r="BY34" s="97" t="s">
        <v>145</v>
      </c>
      <c r="BZ34" s="97" t="s">
        <v>145</v>
      </c>
      <c r="CA34" s="97">
        <v>100</v>
      </c>
      <c r="CB34" s="97">
        <v>36.9</v>
      </c>
      <c r="CC34" s="102" t="s">
        <v>148</v>
      </c>
      <c r="CD34" s="102" t="s">
        <v>149</v>
      </c>
      <c r="CE34" s="102" t="s">
        <v>251</v>
      </c>
      <c r="CF34" s="102" t="s">
        <v>148</v>
      </c>
      <c r="CG34" s="103">
        <v>-64.728024820574603</v>
      </c>
      <c r="CH34" s="103">
        <v>32.319198784020202</v>
      </c>
      <c r="CI34" s="98">
        <v>5.6</v>
      </c>
      <c r="CJ34" s="98">
        <v>18.5</v>
      </c>
      <c r="CK34" s="98">
        <v>2.1</v>
      </c>
      <c r="CL34" s="98">
        <v>0</v>
      </c>
      <c r="CM34" s="98">
        <v>100</v>
      </c>
      <c r="CN34" s="98" t="s">
        <v>145</v>
      </c>
      <c r="CO34" s="98">
        <v>8.8000000000000007</v>
      </c>
      <c r="CP34" s="98">
        <v>100</v>
      </c>
      <c r="CQ34" s="98">
        <v>41.3</v>
      </c>
      <c r="CR34" s="104">
        <v>19.575609756097599</v>
      </c>
      <c r="CS34" s="104">
        <v>18.471395881006899</v>
      </c>
      <c r="CT34" s="104">
        <v>19.059683313032899</v>
      </c>
      <c r="CU34" s="104">
        <v>18.673372781065101</v>
      </c>
      <c r="CV34" s="105">
        <v>19.575609756097599</v>
      </c>
      <c r="CX34" s="8">
        <f t="shared" si="1"/>
        <v>34</v>
      </c>
      <c r="CY34" s="9">
        <f t="shared" si="2"/>
        <v>50</v>
      </c>
    </row>
    <row r="35" spans="1:103" x14ac:dyDescent="0.35">
      <c r="A35" s="70" t="s">
        <v>253</v>
      </c>
      <c r="B35" s="93" t="s">
        <v>254</v>
      </c>
      <c r="C35" s="47">
        <v>1110</v>
      </c>
      <c r="D35" s="48">
        <v>59</v>
      </c>
      <c r="E35" s="48">
        <v>117</v>
      </c>
      <c r="F35" s="139">
        <f t="shared" si="3"/>
        <v>0.10540540540540541</v>
      </c>
      <c r="G35" s="49">
        <v>95.090999945258403</v>
      </c>
      <c r="H35" s="49">
        <v>5.0543864835768</v>
      </c>
      <c r="I35" s="49">
        <v>10.0231053996353</v>
      </c>
      <c r="J35" s="50">
        <v>1.8589380160713001E-2</v>
      </c>
      <c r="K35" s="49">
        <v>34258.465111575999</v>
      </c>
      <c r="L35" s="49">
        <v>18447.543732263399</v>
      </c>
      <c r="M35" s="49">
        <v>4.9304682604909E-2</v>
      </c>
      <c r="N35" s="49">
        <v>115.92899602956901</v>
      </c>
      <c r="O35" s="49">
        <v>18374.824347513098</v>
      </c>
      <c r="P35" s="50">
        <v>4.972501143935E-2</v>
      </c>
      <c r="Q35" s="49">
        <v>1053.4624339235399</v>
      </c>
      <c r="R35" s="49">
        <v>18397.354463141401</v>
      </c>
      <c r="S35" s="141" t="s">
        <v>256</v>
      </c>
      <c r="T35" s="51">
        <v>50</v>
      </c>
      <c r="U35" s="94">
        <v>7680</v>
      </c>
      <c r="V35" s="94">
        <v>657.92691854016596</v>
      </c>
      <c r="W35" s="94" t="s">
        <v>255</v>
      </c>
      <c r="X35" s="94" t="s">
        <v>145</v>
      </c>
      <c r="Y35" s="94">
        <v>1</v>
      </c>
      <c r="Z35" s="94">
        <v>5</v>
      </c>
      <c r="AA35" s="94">
        <v>34</v>
      </c>
      <c r="AB35" s="94">
        <v>97.35</v>
      </c>
      <c r="AC35" s="94">
        <v>34.011111111111099</v>
      </c>
      <c r="AD35" s="94">
        <v>10</v>
      </c>
      <c r="AE35" s="94">
        <v>79.458015567044299</v>
      </c>
      <c r="AF35" s="94">
        <v>10</v>
      </c>
      <c r="AG35" s="96">
        <v>11353142</v>
      </c>
      <c r="AH35" s="96">
        <v>11673029</v>
      </c>
      <c r="AI35" s="96">
        <v>24.3</v>
      </c>
      <c r="AJ35" s="96">
        <v>68.400000000000006</v>
      </c>
      <c r="AK35" s="96">
        <v>74.2</v>
      </c>
      <c r="AL35" s="143">
        <f t="shared" si="0"/>
        <v>7.2000000000000022E-2</v>
      </c>
      <c r="AM35" s="96">
        <v>31.1</v>
      </c>
      <c r="AN35" s="96">
        <v>61.7</v>
      </c>
      <c r="AO35" s="96">
        <v>10.5</v>
      </c>
      <c r="AP35" s="96">
        <v>6.8</v>
      </c>
      <c r="AQ35" s="96">
        <v>2.7</v>
      </c>
      <c r="AR35" s="99">
        <v>17.2</v>
      </c>
      <c r="AS35" s="99">
        <v>26.8</v>
      </c>
      <c r="AT35" s="99">
        <v>1.61</v>
      </c>
      <c r="AU35" s="99">
        <v>1.1000000000000001</v>
      </c>
      <c r="AV35" s="99">
        <v>36.1</v>
      </c>
      <c r="AW35" s="100" t="s">
        <v>145</v>
      </c>
      <c r="AX35" s="100">
        <v>97.5</v>
      </c>
      <c r="AY35" s="100">
        <v>91.6</v>
      </c>
      <c r="AZ35" s="100">
        <v>1</v>
      </c>
      <c r="BA35" s="101">
        <v>105</v>
      </c>
      <c r="BB35" s="101">
        <v>18.7</v>
      </c>
      <c r="BC35" s="101">
        <v>6.8</v>
      </c>
      <c r="BD35" s="101">
        <v>112.9</v>
      </c>
      <c r="BE35" s="95">
        <v>0.76100000000000001</v>
      </c>
      <c r="BF35" s="97" t="s">
        <v>189</v>
      </c>
      <c r="BG35" s="97" t="s">
        <v>173</v>
      </c>
      <c r="BH35" s="97">
        <v>31.8</v>
      </c>
      <c r="BI35" s="97">
        <v>24.9</v>
      </c>
      <c r="BJ35" s="97">
        <v>10</v>
      </c>
      <c r="BK35" s="97">
        <v>1.9</v>
      </c>
      <c r="BL35" s="97">
        <v>-47520</v>
      </c>
      <c r="BM35" s="97">
        <v>510</v>
      </c>
      <c r="BN35" s="97">
        <v>4122113</v>
      </c>
      <c r="BO35" s="97" t="s">
        <v>145</v>
      </c>
      <c r="BP35" s="97">
        <v>7670</v>
      </c>
      <c r="BQ35" s="97">
        <v>40287647756.8741</v>
      </c>
      <c r="BR35" s="97">
        <v>34.6</v>
      </c>
      <c r="BS35" s="97">
        <v>24.7</v>
      </c>
      <c r="BT35" s="97">
        <v>44</v>
      </c>
      <c r="BU35" s="97">
        <v>71.8</v>
      </c>
      <c r="BV35" s="97">
        <v>30.7</v>
      </c>
      <c r="BW35" s="97">
        <v>78.5</v>
      </c>
      <c r="BX35" s="97" t="s">
        <v>145</v>
      </c>
      <c r="BY35" s="97">
        <v>102.8</v>
      </c>
      <c r="BZ35" s="97">
        <v>1.5</v>
      </c>
      <c r="CA35" s="97">
        <v>91.8</v>
      </c>
      <c r="CB35" s="97">
        <v>9.4</v>
      </c>
      <c r="CC35" s="102" t="s">
        <v>190</v>
      </c>
      <c r="CD35" s="102" t="s">
        <v>149</v>
      </c>
      <c r="CE35" s="102" t="s">
        <v>190</v>
      </c>
      <c r="CF35" s="102" t="s">
        <v>151</v>
      </c>
      <c r="CG35" s="103">
        <v>-64.285795149638702</v>
      </c>
      <c r="CH35" s="103">
        <v>-16.287841898999901</v>
      </c>
      <c r="CI35" s="98">
        <v>34.799999999999997</v>
      </c>
      <c r="CJ35" s="98">
        <v>50.3</v>
      </c>
      <c r="CK35" s="98">
        <v>30.9</v>
      </c>
      <c r="CL35" s="98">
        <v>30.6</v>
      </c>
      <c r="CM35" s="98">
        <v>69.400000000000006</v>
      </c>
      <c r="CN35" s="98">
        <v>28347</v>
      </c>
      <c r="CO35" s="98">
        <v>1.9</v>
      </c>
      <c r="CP35" s="98">
        <v>100</v>
      </c>
      <c r="CQ35" s="98">
        <v>41.9</v>
      </c>
      <c r="CR35" s="104">
        <v>31.529992675781301</v>
      </c>
      <c r="CS35" s="104">
        <v>32.490014648437501</v>
      </c>
      <c r="CT35" s="104">
        <v>31.179986572265602</v>
      </c>
      <c r="CU35" s="104">
        <v>30.920007324218801</v>
      </c>
      <c r="CV35" s="105">
        <v>31.5300003051758</v>
      </c>
      <c r="CX35" s="8">
        <f t="shared" si="1"/>
        <v>3</v>
      </c>
      <c r="CY35" s="9">
        <f t="shared" si="2"/>
        <v>95.588235294117652</v>
      </c>
    </row>
    <row r="36" spans="1:103" x14ac:dyDescent="0.35">
      <c r="A36" s="70" t="s">
        <v>257</v>
      </c>
      <c r="B36" s="93" t="s">
        <v>258</v>
      </c>
      <c r="C36" s="47">
        <v>87187</v>
      </c>
      <c r="D36" s="48">
        <v>6006</v>
      </c>
      <c r="E36" s="48">
        <v>35935</v>
      </c>
      <c r="F36" s="139">
        <f t="shared" si="3"/>
        <v>0.41216006973516695</v>
      </c>
      <c r="G36" s="49">
        <v>410.177090772773</v>
      </c>
      <c r="H36" s="49">
        <v>28.255629935440801</v>
      </c>
      <c r="I36" s="49">
        <v>169.05861833667399</v>
      </c>
      <c r="J36" s="50">
        <v>1.7591709317645001E-2</v>
      </c>
      <c r="K36" s="49">
        <v>3375517.2142591402</v>
      </c>
      <c r="L36" s="49">
        <v>18456.269529401001</v>
      </c>
      <c r="M36" s="49">
        <v>2.3914985673414001E-2</v>
      </c>
      <c r="N36" s="49">
        <v>111900.41292341299</v>
      </c>
      <c r="O36" s="49">
        <v>18427.219860404599</v>
      </c>
      <c r="P36" s="50">
        <v>0.22125021102234399</v>
      </c>
      <c r="Q36" s="49">
        <v>35214.276213482</v>
      </c>
      <c r="R36" s="49">
        <v>18368.648909150299</v>
      </c>
      <c r="S36" s="141" t="s">
        <v>260</v>
      </c>
      <c r="T36" s="51">
        <v>64</v>
      </c>
      <c r="U36" s="94">
        <v>132467</v>
      </c>
      <c r="V36" s="94">
        <v>623.19988855445104</v>
      </c>
      <c r="W36" s="94" t="s">
        <v>191</v>
      </c>
      <c r="X36" s="94">
        <v>3027.77</v>
      </c>
      <c r="Y36" s="94">
        <v>5</v>
      </c>
      <c r="Z36" s="94">
        <v>20</v>
      </c>
      <c r="AA36" s="94">
        <v>30</v>
      </c>
      <c r="AB36" s="94">
        <v>70.52</v>
      </c>
      <c r="AC36" s="94">
        <v>16.6814658210007</v>
      </c>
      <c r="AD36" s="94">
        <v>21</v>
      </c>
      <c r="AE36" s="94">
        <v>47.787145680940398</v>
      </c>
      <c r="AF36" s="94">
        <v>21</v>
      </c>
      <c r="AG36" s="96">
        <v>209469333</v>
      </c>
      <c r="AH36" s="96">
        <v>212559409</v>
      </c>
      <c r="AI36" s="96">
        <v>32.6</v>
      </c>
      <c r="AJ36" s="96">
        <v>72</v>
      </c>
      <c r="AK36" s="96">
        <v>79.400000000000006</v>
      </c>
      <c r="AL36" s="143">
        <f t="shared" si="0"/>
        <v>0.09</v>
      </c>
      <c r="AM36" s="96">
        <v>21.3</v>
      </c>
      <c r="AN36" s="96">
        <v>69.7</v>
      </c>
      <c r="AO36" s="96">
        <v>25.1</v>
      </c>
      <c r="AP36" s="96">
        <v>6.5</v>
      </c>
      <c r="AQ36" s="96">
        <v>1.7</v>
      </c>
      <c r="AR36" s="99">
        <v>16.600000000000001</v>
      </c>
      <c r="AS36" s="99">
        <v>14.4</v>
      </c>
      <c r="AT36" s="99">
        <v>2.15</v>
      </c>
      <c r="AU36" s="99">
        <v>2.2999999999999998</v>
      </c>
      <c r="AV36" s="99">
        <v>60.1</v>
      </c>
      <c r="AW36" s="100" t="s">
        <v>145</v>
      </c>
      <c r="AX36" s="100">
        <v>115.4</v>
      </c>
      <c r="AY36" s="100" t="s">
        <v>145</v>
      </c>
      <c r="AZ36" s="100">
        <v>1</v>
      </c>
      <c r="BA36" s="101">
        <v>131</v>
      </c>
      <c r="BB36" s="101">
        <v>22.3</v>
      </c>
      <c r="BC36" s="101">
        <v>10.4</v>
      </c>
      <c r="BD36" s="101" t="s">
        <v>145</v>
      </c>
      <c r="BE36" s="95" t="s">
        <v>145</v>
      </c>
      <c r="BF36" s="97" t="s">
        <v>259</v>
      </c>
      <c r="BG36" s="97" t="s">
        <v>163</v>
      </c>
      <c r="BH36" s="97">
        <v>11.6</v>
      </c>
      <c r="BI36" s="97">
        <v>12.6</v>
      </c>
      <c r="BJ36" s="97">
        <v>34.700000000000003</v>
      </c>
      <c r="BK36" s="97">
        <v>0</v>
      </c>
      <c r="BL36" s="97">
        <v>106000</v>
      </c>
      <c r="BM36" s="97">
        <v>1038</v>
      </c>
      <c r="BN36" s="97">
        <v>102109977</v>
      </c>
      <c r="BO36" s="97">
        <v>10312431</v>
      </c>
      <c r="BP36" s="97">
        <v>15850</v>
      </c>
      <c r="BQ36" s="97">
        <v>1868626087908.48</v>
      </c>
      <c r="BR36" s="97" t="s">
        <v>145</v>
      </c>
      <c r="BS36" s="97">
        <v>20.399999999999999</v>
      </c>
      <c r="BT36" s="97">
        <v>53.3</v>
      </c>
      <c r="BU36" s="97">
        <v>63.9</v>
      </c>
      <c r="BV36" s="97">
        <v>9.1999999999999993</v>
      </c>
      <c r="BW36" s="97">
        <v>73.2</v>
      </c>
      <c r="BX36" s="97">
        <v>1.3</v>
      </c>
      <c r="BY36" s="97">
        <v>60148</v>
      </c>
      <c r="BZ36" s="97">
        <v>1.5</v>
      </c>
      <c r="CA36" s="97">
        <v>100</v>
      </c>
      <c r="CB36" s="97">
        <v>2.2999999999999998</v>
      </c>
      <c r="CC36" s="102" t="s">
        <v>190</v>
      </c>
      <c r="CD36" s="102" t="s">
        <v>149</v>
      </c>
      <c r="CE36" s="102" t="s">
        <v>190</v>
      </c>
      <c r="CF36" s="102" t="s">
        <v>151</v>
      </c>
      <c r="CG36" s="103">
        <v>-49.728011316356799</v>
      </c>
      <c r="CH36" s="103">
        <v>-14.238862402999899</v>
      </c>
      <c r="CI36" s="98">
        <v>33.9</v>
      </c>
      <c r="CJ36" s="98">
        <v>58.9</v>
      </c>
      <c r="CK36" s="98">
        <v>29.4</v>
      </c>
      <c r="CL36" s="98">
        <v>13.4</v>
      </c>
      <c r="CM36" s="98">
        <v>86.6</v>
      </c>
      <c r="CN36" s="98">
        <v>27919</v>
      </c>
      <c r="CO36" s="98">
        <v>2.6</v>
      </c>
      <c r="CP36" s="98">
        <v>68</v>
      </c>
      <c r="CQ36" s="98" t="s">
        <v>145</v>
      </c>
      <c r="CR36" s="104">
        <v>27.999993896484401</v>
      </c>
      <c r="CS36" s="104">
        <v>27.999993896484401</v>
      </c>
      <c r="CT36" s="104">
        <v>27.740014648437501</v>
      </c>
      <c r="CU36" s="104">
        <v>27.860009765625001</v>
      </c>
      <c r="CV36" s="105">
        <v>27.9000030517578</v>
      </c>
      <c r="CX36" s="8">
        <f t="shared" si="1"/>
        <v>6</v>
      </c>
      <c r="CY36" s="9">
        <f t="shared" si="2"/>
        <v>91.17647058823529</v>
      </c>
    </row>
    <row r="37" spans="1:103" x14ac:dyDescent="0.35">
      <c r="A37" s="70" t="s">
        <v>261</v>
      </c>
      <c r="B37" s="93" t="s">
        <v>262</v>
      </c>
      <c r="C37" s="47">
        <v>81</v>
      </c>
      <c r="D37" s="48">
        <v>7</v>
      </c>
      <c r="E37" s="48">
        <v>39</v>
      </c>
      <c r="F37" s="139">
        <f t="shared" si="3"/>
        <v>0.48148148148148145</v>
      </c>
      <c r="G37" s="49">
        <v>281.86560230503397</v>
      </c>
      <c r="H37" s="49">
        <v>24.358755754756</v>
      </c>
      <c r="I37" s="49">
        <v>135.71306777649801</v>
      </c>
      <c r="J37" s="50">
        <v>0.120921053905602</v>
      </c>
      <c r="K37" s="49">
        <v>81.798364638390794</v>
      </c>
      <c r="L37" s="49">
        <v>18349.480683159301</v>
      </c>
      <c r="M37" s="49">
        <v>0.18549444285807601</v>
      </c>
      <c r="N37" s="49">
        <v>6.1463754251956901</v>
      </c>
      <c r="O37" s="49">
        <v>18359.4257099836</v>
      </c>
      <c r="P37" s="50">
        <v>5.1012508116364999E-2</v>
      </c>
      <c r="Q37" s="49">
        <v>106.641092785391</v>
      </c>
      <c r="R37" s="49">
        <v>18380.594435548799</v>
      </c>
      <c r="S37" s="141" t="s">
        <v>263</v>
      </c>
      <c r="T37" s="51">
        <v>44</v>
      </c>
      <c r="U37" s="94" t="s">
        <v>145</v>
      </c>
      <c r="V37" s="94" t="s">
        <v>145</v>
      </c>
      <c r="W37" s="94" t="s">
        <v>145</v>
      </c>
      <c r="X37" s="94">
        <v>3711.395</v>
      </c>
      <c r="Y37" s="94">
        <v>-55</v>
      </c>
      <c r="Z37" s="94">
        <v>2</v>
      </c>
      <c r="AA37" s="94">
        <v>22</v>
      </c>
      <c r="AB37" s="94">
        <v>90.47</v>
      </c>
      <c r="AC37" s="94">
        <v>26.652597402597401</v>
      </c>
      <c r="AD37" s="94">
        <v>12</v>
      </c>
      <c r="AE37" s="94">
        <v>71.991625952706698</v>
      </c>
      <c r="AF37" s="94">
        <v>11</v>
      </c>
      <c r="AG37" s="96">
        <v>286641</v>
      </c>
      <c r="AH37" s="96">
        <v>287371</v>
      </c>
      <c r="AI37" s="96">
        <v>38.6</v>
      </c>
      <c r="AJ37" s="96">
        <v>77.7</v>
      </c>
      <c r="AK37" s="96">
        <v>80.400000000000006</v>
      </c>
      <c r="AL37" s="143">
        <f t="shared" si="0"/>
        <v>0.15799999999999997</v>
      </c>
      <c r="AM37" s="96">
        <v>17.3</v>
      </c>
      <c r="AN37" s="96">
        <v>66.900000000000006</v>
      </c>
      <c r="AO37" s="96">
        <v>666.6</v>
      </c>
      <c r="AP37" s="96">
        <v>9</v>
      </c>
      <c r="AQ37" s="96">
        <v>1.6</v>
      </c>
      <c r="AR37" s="99">
        <v>16.2</v>
      </c>
      <c r="AS37" s="99">
        <v>12.2</v>
      </c>
      <c r="AT37" s="99">
        <v>2.4900000000000002</v>
      </c>
      <c r="AU37" s="99">
        <v>6.2</v>
      </c>
      <c r="AV37" s="99" t="s">
        <v>145</v>
      </c>
      <c r="AW37" s="100">
        <v>5.0999999999999996</v>
      </c>
      <c r="AX37" s="100">
        <v>97.8</v>
      </c>
      <c r="AY37" s="100" t="s">
        <v>145</v>
      </c>
      <c r="AZ37" s="100">
        <v>1</v>
      </c>
      <c r="BA37" s="101">
        <v>120</v>
      </c>
      <c r="BB37" s="101">
        <v>24.8</v>
      </c>
      <c r="BC37" s="101">
        <v>13.4</v>
      </c>
      <c r="BD37" s="101" t="s">
        <v>145</v>
      </c>
      <c r="BE37" s="95">
        <v>0.84499999999999997</v>
      </c>
      <c r="BF37" s="97" t="s">
        <v>146</v>
      </c>
      <c r="BG37" s="97" t="s">
        <v>147</v>
      </c>
      <c r="BH37" s="97">
        <v>40.6</v>
      </c>
      <c r="BI37" s="97">
        <v>42.1</v>
      </c>
      <c r="BJ37" s="97" t="s">
        <v>145</v>
      </c>
      <c r="BK37" s="97" t="s">
        <v>145</v>
      </c>
      <c r="BL37" s="97">
        <v>-397</v>
      </c>
      <c r="BM37" s="97">
        <v>214</v>
      </c>
      <c r="BN37" s="97" t="s">
        <v>145</v>
      </c>
      <c r="BO37" s="97">
        <v>101000</v>
      </c>
      <c r="BP37" s="97">
        <v>16280</v>
      </c>
      <c r="BQ37" s="97">
        <v>5145000000</v>
      </c>
      <c r="BR37" s="97" t="s">
        <v>145</v>
      </c>
      <c r="BS37" s="97" t="s">
        <v>145</v>
      </c>
      <c r="BT37" s="97" t="s">
        <v>145</v>
      </c>
      <c r="BU37" s="97">
        <v>65.2</v>
      </c>
      <c r="BV37" s="97">
        <v>2.6</v>
      </c>
      <c r="BW37" s="97">
        <v>89.3</v>
      </c>
      <c r="BX37" s="97" t="s">
        <v>145</v>
      </c>
      <c r="BY37" s="97">
        <v>38</v>
      </c>
      <c r="BZ37" s="97" t="s">
        <v>145</v>
      </c>
      <c r="CA37" s="97">
        <v>100</v>
      </c>
      <c r="CB37" s="97" t="s">
        <v>145</v>
      </c>
      <c r="CC37" s="102" t="s">
        <v>148</v>
      </c>
      <c r="CD37" s="102" t="s">
        <v>149</v>
      </c>
      <c r="CE37" s="102" t="s">
        <v>150</v>
      </c>
      <c r="CF37" s="102" t="s">
        <v>151</v>
      </c>
      <c r="CG37" s="103">
        <v>-59.5661598592621</v>
      </c>
      <c r="CH37" s="103">
        <v>13.193670965999999</v>
      </c>
      <c r="CI37" s="98">
        <v>23.3</v>
      </c>
      <c r="CJ37" s="98">
        <v>14.7</v>
      </c>
      <c r="CK37" s="98">
        <v>1.3</v>
      </c>
      <c r="CL37" s="98">
        <v>68.900000000000006</v>
      </c>
      <c r="CM37" s="98">
        <v>31.1</v>
      </c>
      <c r="CN37" s="98">
        <v>281</v>
      </c>
      <c r="CO37" s="98">
        <v>4.5</v>
      </c>
      <c r="CP37" s="98">
        <v>100</v>
      </c>
      <c r="CQ37" s="98" t="s">
        <v>145</v>
      </c>
      <c r="CR37" s="104">
        <v>28.059991455078102</v>
      </c>
      <c r="CS37" s="104">
        <v>27.409997558593801</v>
      </c>
      <c r="CT37" s="104">
        <v>27.189996337890602</v>
      </c>
      <c r="CU37" s="104">
        <v>27.050012207031301</v>
      </c>
      <c r="CV37" s="105">
        <v>27.427499389648499</v>
      </c>
      <c r="CX37" s="8">
        <f t="shared" si="1"/>
        <v>13</v>
      </c>
      <c r="CY37" s="9">
        <f t="shared" si="2"/>
        <v>80.882352941176464</v>
      </c>
    </row>
    <row r="38" spans="1:103" x14ac:dyDescent="0.35">
      <c r="A38" s="70" t="s">
        <v>264</v>
      </c>
      <c r="B38" s="93" t="s">
        <v>265</v>
      </c>
      <c r="C38" s="47">
        <v>138</v>
      </c>
      <c r="D38" s="48">
        <v>1</v>
      </c>
      <c r="E38" s="48">
        <v>124</v>
      </c>
      <c r="F38" s="139">
        <f t="shared" si="3"/>
        <v>0.89855072463768115</v>
      </c>
      <c r="G38" s="49">
        <v>315.44082855790998</v>
      </c>
      <c r="H38" s="49">
        <v>2.2858031054921</v>
      </c>
      <c r="I38" s="49">
        <v>283.43958508102003</v>
      </c>
      <c r="J38" s="50">
        <v>0.16210015624261501</v>
      </c>
      <c r="K38" s="49">
        <v>138.466536738819</v>
      </c>
      <c r="L38" s="49">
        <v>18337.132268003199</v>
      </c>
      <c r="M38" s="49">
        <v>-1.46969719669795</v>
      </c>
      <c r="N38" s="49">
        <v>9.2410351593130703E-10</v>
      </c>
      <c r="O38" s="49">
        <v>18300.068866618702</v>
      </c>
      <c r="P38" s="50">
        <v>0.15664949565049799</v>
      </c>
      <c r="Q38" s="49">
        <v>122.78090802425299</v>
      </c>
      <c r="R38" s="49">
        <v>18352.442272088199</v>
      </c>
      <c r="S38" s="141" t="s">
        <v>177</v>
      </c>
      <c r="T38" s="51">
        <v>52</v>
      </c>
      <c r="U38" s="94" t="s">
        <v>145</v>
      </c>
      <c r="V38" s="94" t="s">
        <v>145</v>
      </c>
      <c r="W38" s="94" t="s">
        <v>145</v>
      </c>
      <c r="X38" s="94">
        <v>3705.8049999999998</v>
      </c>
      <c r="Y38" s="94">
        <v>-63</v>
      </c>
      <c r="Z38" s="94">
        <v>4</v>
      </c>
      <c r="AA38" s="94">
        <v>40</v>
      </c>
      <c r="AB38" s="94">
        <v>82.93</v>
      </c>
      <c r="AC38" s="94" t="s">
        <v>145</v>
      </c>
      <c r="AD38" s="94" t="s">
        <v>145</v>
      </c>
      <c r="AE38" s="94" t="s">
        <v>145</v>
      </c>
      <c r="AF38" s="94" t="s">
        <v>145</v>
      </c>
      <c r="AG38" s="96">
        <v>428962</v>
      </c>
      <c r="AH38" s="96">
        <v>437483</v>
      </c>
      <c r="AI38" s="96">
        <v>30.2</v>
      </c>
      <c r="AJ38" s="96">
        <v>74.599999999999994</v>
      </c>
      <c r="AK38" s="96">
        <v>77</v>
      </c>
      <c r="AL38" s="143">
        <f t="shared" si="0"/>
        <v>4.9000000000000057E-2</v>
      </c>
      <c r="AM38" s="96">
        <v>23</v>
      </c>
      <c r="AN38" s="96">
        <v>72.099999999999994</v>
      </c>
      <c r="AO38" s="96">
        <v>81.400000000000006</v>
      </c>
      <c r="AP38" s="96">
        <v>4.4000000000000004</v>
      </c>
      <c r="AQ38" s="96">
        <v>1.8</v>
      </c>
      <c r="AR38" s="99">
        <v>16.600000000000001</v>
      </c>
      <c r="AS38" s="99">
        <v>11.6</v>
      </c>
      <c r="AT38" s="99" t="s">
        <v>145</v>
      </c>
      <c r="AU38" s="99" t="s">
        <v>145</v>
      </c>
      <c r="AV38" s="99" t="s">
        <v>145</v>
      </c>
      <c r="AW38" s="100">
        <v>4.4000000000000004</v>
      </c>
      <c r="AX38" s="100">
        <v>104.9</v>
      </c>
      <c r="AY38" s="100">
        <v>107.4</v>
      </c>
      <c r="AZ38" s="100">
        <v>1</v>
      </c>
      <c r="BA38" s="101">
        <v>122</v>
      </c>
      <c r="BB38" s="101">
        <v>14.7</v>
      </c>
      <c r="BC38" s="101">
        <v>13.3</v>
      </c>
      <c r="BD38" s="101">
        <v>116.4</v>
      </c>
      <c r="BE38" s="95">
        <v>0.81599999999999995</v>
      </c>
      <c r="BF38" s="97" t="s">
        <v>146</v>
      </c>
      <c r="BG38" s="97" t="s">
        <v>147</v>
      </c>
      <c r="BH38" s="97">
        <v>35.6</v>
      </c>
      <c r="BI38" s="97">
        <v>49.6</v>
      </c>
      <c r="BJ38" s="97" t="s">
        <v>145</v>
      </c>
      <c r="BK38" s="97" t="s">
        <v>145</v>
      </c>
      <c r="BL38" s="97">
        <v>0</v>
      </c>
      <c r="BM38" s="97">
        <v>3</v>
      </c>
      <c r="BN38" s="97">
        <v>1234455</v>
      </c>
      <c r="BO38" s="97">
        <v>138676</v>
      </c>
      <c r="BP38" s="97">
        <v>82180</v>
      </c>
      <c r="BQ38" s="97">
        <v>13567351175.0315</v>
      </c>
      <c r="BR38" s="97" t="s">
        <v>145</v>
      </c>
      <c r="BS38" s="97" t="s">
        <v>145</v>
      </c>
      <c r="BT38" s="97" t="s">
        <v>145</v>
      </c>
      <c r="BU38" s="97">
        <v>64.7</v>
      </c>
      <c r="BV38" s="97">
        <v>1.4</v>
      </c>
      <c r="BW38" s="97">
        <v>81.400000000000006</v>
      </c>
      <c r="BX38" s="97" t="s">
        <v>145</v>
      </c>
      <c r="BY38" s="97">
        <v>293.89999999999998</v>
      </c>
      <c r="BZ38" s="97">
        <v>2.4</v>
      </c>
      <c r="CA38" s="97">
        <v>100</v>
      </c>
      <c r="CB38" s="97">
        <v>2.7</v>
      </c>
      <c r="CC38" s="102" t="s">
        <v>157</v>
      </c>
      <c r="CD38" s="102" t="s">
        <v>157</v>
      </c>
      <c r="CE38" s="102" t="s">
        <v>266</v>
      </c>
      <c r="CF38" s="102" t="s">
        <v>203</v>
      </c>
      <c r="CG38" s="103">
        <v>114.46843639661</v>
      </c>
      <c r="CH38" s="103">
        <v>4.5379411825001101</v>
      </c>
      <c r="CI38" s="98">
        <v>2.7</v>
      </c>
      <c r="CJ38" s="98">
        <v>72.099999999999994</v>
      </c>
      <c r="CK38" s="98">
        <v>46.9</v>
      </c>
      <c r="CL38" s="98">
        <v>22.4</v>
      </c>
      <c r="CM38" s="98">
        <v>77.599999999999994</v>
      </c>
      <c r="CN38" s="98">
        <v>20743</v>
      </c>
      <c r="CO38" s="98">
        <v>22.2</v>
      </c>
      <c r="CP38" s="98">
        <v>0</v>
      </c>
      <c r="CQ38" s="98" t="s">
        <v>145</v>
      </c>
      <c r="CR38" s="104">
        <v>26.540002441406301</v>
      </c>
      <c r="CS38" s="104">
        <v>26.85</v>
      </c>
      <c r="CT38" s="104">
        <v>26.719995117187501</v>
      </c>
      <c r="CU38" s="104">
        <v>27.179986572265602</v>
      </c>
      <c r="CV38" s="105">
        <v>26.822496032714898</v>
      </c>
      <c r="CX38" s="8">
        <f t="shared" si="1"/>
        <v>10</v>
      </c>
      <c r="CY38" s="9">
        <f t="shared" si="2"/>
        <v>85.294117647058826</v>
      </c>
    </row>
    <row r="39" spans="1:103" x14ac:dyDescent="0.35">
      <c r="A39" s="70" t="s">
        <v>267</v>
      </c>
      <c r="B39" s="93" t="s">
        <v>268</v>
      </c>
      <c r="C39" s="47">
        <v>7</v>
      </c>
      <c r="D39" s="48">
        <v>0</v>
      </c>
      <c r="E39" s="48">
        <v>5</v>
      </c>
      <c r="F39" s="139">
        <f t="shared" si="3"/>
        <v>0.7142857142857143</v>
      </c>
      <c r="G39" s="49">
        <v>9.0719169738158492</v>
      </c>
      <c r="H39" s="49">
        <v>0</v>
      </c>
      <c r="I39" s="49">
        <v>6.4799406955827497</v>
      </c>
      <c r="J39" s="50">
        <v>5.5697364683258997E-2</v>
      </c>
      <c r="K39" s="49">
        <v>7.8521916160827301</v>
      </c>
      <c r="L39" s="49">
        <v>18347.466834557101</v>
      </c>
      <c r="M39" s="49">
        <v>9.9999998746876997E-2</v>
      </c>
      <c r="N39" s="49">
        <v>3.2799505028224099E-13</v>
      </c>
      <c r="O39" s="49">
        <v>18350.0000000863</v>
      </c>
      <c r="P39" s="50">
        <v>1.968962593734E-2</v>
      </c>
      <c r="Q39" s="49">
        <v>51.974465980108199</v>
      </c>
      <c r="R39" s="49">
        <v>18426.917501070999</v>
      </c>
      <c r="S39" s="141" t="s">
        <v>269</v>
      </c>
      <c r="T39" s="51">
        <v>55</v>
      </c>
      <c r="U39" s="94" t="s">
        <v>145</v>
      </c>
      <c r="V39" s="94" t="s">
        <v>145</v>
      </c>
      <c r="W39" s="94" t="s">
        <v>145</v>
      </c>
      <c r="X39" s="94" t="s">
        <v>145</v>
      </c>
      <c r="Y39" s="94" t="s">
        <v>145</v>
      </c>
      <c r="Z39" s="94" t="s">
        <v>145</v>
      </c>
      <c r="AA39" s="94" t="s">
        <v>145</v>
      </c>
      <c r="AB39" s="94" t="s">
        <v>145</v>
      </c>
      <c r="AC39" s="94" t="s">
        <v>145</v>
      </c>
      <c r="AD39" s="94" t="s">
        <v>145</v>
      </c>
      <c r="AE39" s="94" t="s">
        <v>145</v>
      </c>
      <c r="AF39" s="94" t="s">
        <v>145</v>
      </c>
      <c r="AG39" s="96">
        <v>754394</v>
      </c>
      <c r="AH39" s="96">
        <v>771612</v>
      </c>
      <c r="AI39" s="96">
        <v>27.6</v>
      </c>
      <c r="AJ39" s="96">
        <v>71.099999999999994</v>
      </c>
      <c r="AK39" s="96">
        <v>71.8</v>
      </c>
      <c r="AL39" s="143">
        <f t="shared" si="0"/>
        <v>0.06</v>
      </c>
      <c r="AM39" s="96">
        <v>25.8</v>
      </c>
      <c r="AN39" s="96">
        <v>68.2</v>
      </c>
      <c r="AO39" s="96">
        <v>19.8</v>
      </c>
      <c r="AP39" s="96">
        <v>6.2</v>
      </c>
      <c r="AQ39" s="96">
        <v>2</v>
      </c>
      <c r="AR39" s="99">
        <v>23.3</v>
      </c>
      <c r="AS39" s="99">
        <v>29.7</v>
      </c>
      <c r="AT39" s="99">
        <v>0.37</v>
      </c>
      <c r="AU39" s="99" t="s">
        <v>145</v>
      </c>
      <c r="AV39" s="99">
        <v>67</v>
      </c>
      <c r="AW39" s="100">
        <v>6.8</v>
      </c>
      <c r="AX39" s="100">
        <v>101.3</v>
      </c>
      <c r="AY39" s="100">
        <v>100</v>
      </c>
      <c r="AZ39" s="100">
        <v>1</v>
      </c>
      <c r="BA39" s="101" t="s">
        <v>145</v>
      </c>
      <c r="BB39" s="101">
        <v>5.8</v>
      </c>
      <c r="BC39" s="101">
        <v>10.3</v>
      </c>
      <c r="BD39" s="101" t="s">
        <v>145</v>
      </c>
      <c r="BE39" s="95">
        <v>0.434</v>
      </c>
      <c r="BF39" s="97" t="s">
        <v>155</v>
      </c>
      <c r="BG39" s="97" t="s">
        <v>173</v>
      </c>
      <c r="BH39" s="97">
        <v>52.7</v>
      </c>
      <c r="BI39" s="97">
        <v>30.1</v>
      </c>
      <c r="BJ39" s="97">
        <v>11</v>
      </c>
      <c r="BK39" s="97">
        <v>4.5</v>
      </c>
      <c r="BL39" s="97">
        <v>1600</v>
      </c>
      <c r="BM39" s="97">
        <v>7104</v>
      </c>
      <c r="BN39" s="97">
        <v>275849</v>
      </c>
      <c r="BO39" s="97" t="s">
        <v>145</v>
      </c>
      <c r="BP39" s="97">
        <v>9250</v>
      </c>
      <c r="BQ39" s="97">
        <v>2446674101.3737001</v>
      </c>
      <c r="BR39" s="97" t="s">
        <v>145</v>
      </c>
      <c r="BS39" s="97">
        <v>38.6</v>
      </c>
      <c r="BT39" s="97">
        <v>37.4</v>
      </c>
      <c r="BU39" s="97">
        <v>66.7</v>
      </c>
      <c r="BV39" s="97">
        <v>55.3</v>
      </c>
      <c r="BW39" s="97">
        <v>80.099999999999994</v>
      </c>
      <c r="BX39" s="97" t="s">
        <v>145</v>
      </c>
      <c r="BY39" s="97">
        <v>52.6</v>
      </c>
      <c r="BZ39" s="97" t="s">
        <v>145</v>
      </c>
      <c r="CA39" s="97">
        <v>97.7</v>
      </c>
      <c r="CB39" s="97">
        <v>15.5</v>
      </c>
      <c r="CC39" s="102" t="s">
        <v>157</v>
      </c>
      <c r="CD39" s="102" t="s">
        <v>157</v>
      </c>
      <c r="CE39" s="102" t="s">
        <v>158</v>
      </c>
      <c r="CF39" s="102" t="s">
        <v>159</v>
      </c>
      <c r="CG39" s="103">
        <v>90.295731636605396</v>
      </c>
      <c r="CH39" s="103">
        <v>27.5239713942488</v>
      </c>
      <c r="CI39" s="98">
        <v>13.6</v>
      </c>
      <c r="CJ39" s="98">
        <v>72.5</v>
      </c>
      <c r="CK39" s="98">
        <v>48</v>
      </c>
      <c r="CL39" s="98">
        <v>59.1</v>
      </c>
      <c r="CM39" s="98">
        <v>40.9</v>
      </c>
      <c r="CN39" s="98">
        <v>108476</v>
      </c>
      <c r="CO39" s="98">
        <v>1.4</v>
      </c>
      <c r="CP39" s="98">
        <v>100</v>
      </c>
      <c r="CQ39" s="98" t="s">
        <v>145</v>
      </c>
      <c r="CR39" s="104">
        <v>-5.4700073242187299</v>
      </c>
      <c r="CS39" s="104">
        <v>-7.5400146484374799</v>
      </c>
      <c r="CT39" s="104">
        <v>-6.2200073242187299</v>
      </c>
      <c r="CU39" s="104">
        <v>-2.4700073242187299</v>
      </c>
      <c r="CV39" s="105">
        <v>-5.4250091552734201</v>
      </c>
      <c r="CX39" s="8">
        <f t="shared" si="1"/>
        <v>8</v>
      </c>
      <c r="CY39" s="9">
        <f t="shared" si="2"/>
        <v>88.235294117647058</v>
      </c>
    </row>
    <row r="40" spans="1:103" x14ac:dyDescent="0.35">
      <c r="A40" s="70" t="s">
        <v>270</v>
      </c>
      <c r="B40" s="93" t="s">
        <v>271</v>
      </c>
      <c r="C40" s="47">
        <v>23</v>
      </c>
      <c r="D40" s="48">
        <v>1</v>
      </c>
      <c r="E40" s="48">
        <v>5</v>
      </c>
      <c r="F40" s="139">
        <f t="shared" si="3"/>
        <v>0.21739130434782608</v>
      </c>
      <c r="G40" s="49">
        <v>9.7804709509381809</v>
      </c>
      <c r="H40" s="49">
        <v>0.42523786743209502</v>
      </c>
      <c r="I40" s="49">
        <v>2.1261893371604699</v>
      </c>
      <c r="J40" s="50">
        <v>9.5640999761378007E-2</v>
      </c>
      <c r="K40" s="49">
        <v>27.332470210944201</v>
      </c>
      <c r="L40" s="49">
        <v>18361.527465884799</v>
      </c>
      <c r="M40" s="49">
        <v>36.4612419613185</v>
      </c>
      <c r="N40" s="49">
        <v>1</v>
      </c>
      <c r="O40" s="49">
        <v>18351.097086789101</v>
      </c>
      <c r="P40" s="50">
        <v>36.472503430313303</v>
      </c>
      <c r="Q40" s="49">
        <v>5.0000000000000098</v>
      </c>
      <c r="R40" s="49">
        <v>18380.098356756102</v>
      </c>
      <c r="S40" s="141" t="s">
        <v>273</v>
      </c>
      <c r="T40" s="51">
        <v>31</v>
      </c>
      <c r="U40" s="94" t="s">
        <v>145</v>
      </c>
      <c r="V40" s="94" t="s">
        <v>145</v>
      </c>
      <c r="W40" s="94" t="s">
        <v>145</v>
      </c>
      <c r="X40" s="94">
        <v>3939.41</v>
      </c>
      <c r="Y40" s="94">
        <v>-89</v>
      </c>
      <c r="Z40" s="94">
        <v>-11</v>
      </c>
      <c r="AA40" s="94">
        <v>3</v>
      </c>
      <c r="AB40" s="94">
        <v>87.04</v>
      </c>
      <c r="AC40" s="94">
        <v>35.568452380952401</v>
      </c>
      <c r="AD40" s="94">
        <v>3</v>
      </c>
      <c r="AE40" s="94">
        <v>62.137220067777697</v>
      </c>
      <c r="AF40" s="94">
        <v>3</v>
      </c>
      <c r="AG40" s="96">
        <v>2254126</v>
      </c>
      <c r="AH40" s="96">
        <v>2351625</v>
      </c>
      <c r="AI40" s="96">
        <v>24.5</v>
      </c>
      <c r="AJ40" s="96">
        <v>66.2</v>
      </c>
      <c r="AK40" s="96">
        <v>72</v>
      </c>
      <c r="AL40" s="143">
        <f t="shared" si="0"/>
        <v>4.200000000000003E-2</v>
      </c>
      <c r="AM40" s="96">
        <v>34.1</v>
      </c>
      <c r="AN40" s="96">
        <v>61.7</v>
      </c>
      <c r="AO40" s="96">
        <v>4</v>
      </c>
      <c r="AP40" s="96">
        <v>5.7</v>
      </c>
      <c r="AQ40" s="96">
        <v>2.9</v>
      </c>
      <c r="AR40" s="99">
        <v>20.3</v>
      </c>
      <c r="AS40" s="99">
        <v>36.5</v>
      </c>
      <c r="AT40" s="99">
        <v>0.37</v>
      </c>
      <c r="AU40" s="99" t="s">
        <v>145</v>
      </c>
      <c r="AV40" s="99">
        <v>50.6</v>
      </c>
      <c r="AW40" s="100" t="s">
        <v>145</v>
      </c>
      <c r="AX40" s="100" t="s">
        <v>145</v>
      </c>
      <c r="AY40" s="100" t="s">
        <v>145</v>
      </c>
      <c r="AZ40" s="100" t="s">
        <v>145</v>
      </c>
      <c r="BA40" s="101">
        <v>99</v>
      </c>
      <c r="BB40" s="101">
        <v>16.100000000000001</v>
      </c>
      <c r="BC40" s="101">
        <v>5.8</v>
      </c>
      <c r="BD40" s="101" t="s">
        <v>145</v>
      </c>
      <c r="BE40" s="95">
        <v>0.42299999999999999</v>
      </c>
      <c r="BF40" s="97" t="s">
        <v>146</v>
      </c>
      <c r="BG40" s="97" t="s">
        <v>163</v>
      </c>
      <c r="BH40" s="97">
        <v>33.9</v>
      </c>
      <c r="BI40" s="97">
        <v>40</v>
      </c>
      <c r="BJ40" s="97">
        <v>2.4</v>
      </c>
      <c r="BK40" s="97">
        <v>0.5</v>
      </c>
      <c r="BL40" s="97">
        <v>14999</v>
      </c>
      <c r="BM40" s="97">
        <v>294</v>
      </c>
      <c r="BN40" s="97">
        <v>253417</v>
      </c>
      <c r="BO40" s="97" t="s">
        <v>145</v>
      </c>
      <c r="BP40" s="97">
        <v>18000</v>
      </c>
      <c r="BQ40" s="97">
        <v>18616018903.443401</v>
      </c>
      <c r="BR40" s="97" t="s">
        <v>145</v>
      </c>
      <c r="BS40" s="97" t="s">
        <v>145</v>
      </c>
      <c r="BT40" s="97" t="s">
        <v>145</v>
      </c>
      <c r="BU40" s="97">
        <v>70.8</v>
      </c>
      <c r="BV40" s="97">
        <v>20.7</v>
      </c>
      <c r="BW40" s="97">
        <v>85</v>
      </c>
      <c r="BX40" s="97" t="s">
        <v>145</v>
      </c>
      <c r="BY40" s="97">
        <v>280.60000000000002</v>
      </c>
      <c r="BZ40" s="97">
        <v>2.8</v>
      </c>
      <c r="CA40" s="97">
        <v>62.8</v>
      </c>
      <c r="CB40" s="97">
        <v>7.8</v>
      </c>
      <c r="CC40" s="102" t="s">
        <v>164</v>
      </c>
      <c r="CD40" s="102" t="s">
        <v>164</v>
      </c>
      <c r="CE40" s="102" t="s">
        <v>272</v>
      </c>
      <c r="CF40" s="102" t="s">
        <v>166</v>
      </c>
      <c r="CG40" s="103">
        <v>24.4714405778494</v>
      </c>
      <c r="CH40" s="103">
        <v>-22.345301614999901</v>
      </c>
      <c r="CI40" s="98">
        <v>45.6</v>
      </c>
      <c r="CJ40" s="98">
        <v>18.899999999999999</v>
      </c>
      <c r="CK40" s="98">
        <v>29.1</v>
      </c>
      <c r="CL40" s="98">
        <v>30.6</v>
      </c>
      <c r="CM40" s="98">
        <v>69.400000000000006</v>
      </c>
      <c r="CN40" s="98">
        <v>1149</v>
      </c>
      <c r="CO40" s="98">
        <v>3.4</v>
      </c>
      <c r="CP40" s="98">
        <v>100</v>
      </c>
      <c r="CQ40" s="98" t="s">
        <v>145</v>
      </c>
      <c r="CR40" s="104">
        <v>28.570001220703102</v>
      </c>
      <c r="CS40" s="104">
        <v>28.689996337890602</v>
      </c>
      <c r="CT40" s="104">
        <v>28.520013427734401</v>
      </c>
      <c r="CU40" s="104">
        <v>26.719995117187501</v>
      </c>
      <c r="CV40" s="105">
        <v>28.125001525878901</v>
      </c>
      <c r="CX40" s="8">
        <f t="shared" si="1"/>
        <v>12</v>
      </c>
      <c r="CY40" s="9">
        <f t="shared" si="2"/>
        <v>82.35294117647058</v>
      </c>
    </row>
    <row r="41" spans="1:103" x14ac:dyDescent="0.35">
      <c r="A41" s="70" t="s">
        <v>274</v>
      </c>
      <c r="B41" s="93" t="s">
        <v>275</v>
      </c>
      <c r="C41" s="47">
        <v>50</v>
      </c>
      <c r="D41" s="48">
        <v>0</v>
      </c>
      <c r="E41" s="48">
        <v>10</v>
      </c>
      <c r="F41" s="139">
        <f t="shared" si="3"/>
        <v>0.2</v>
      </c>
      <c r="G41" s="49">
        <v>10.352472708811399</v>
      </c>
      <c r="H41" s="49">
        <v>0</v>
      </c>
      <c r="I41" s="49">
        <v>2.0704945417622902</v>
      </c>
      <c r="J41" s="50">
        <v>6.3740713213639999E-3</v>
      </c>
      <c r="K41" s="49">
        <v>258963307.64882499</v>
      </c>
      <c r="L41" s="49">
        <v>18813.084340269001</v>
      </c>
      <c r="M41" s="49">
        <v>9.9999998746876997E-2</v>
      </c>
      <c r="N41" s="49">
        <v>3.2799505028224099E-13</v>
      </c>
      <c r="O41" s="49">
        <v>18350.0000000863</v>
      </c>
      <c r="P41" s="50">
        <v>0.19329550936901199</v>
      </c>
      <c r="Q41" s="49">
        <v>11.578915417904099</v>
      </c>
      <c r="R41" s="49">
        <v>18368.508297857199</v>
      </c>
      <c r="S41" s="141" t="s">
        <v>276</v>
      </c>
      <c r="T41" s="51">
        <v>46</v>
      </c>
      <c r="U41" s="94" t="s">
        <v>145</v>
      </c>
      <c r="V41" s="94" t="s">
        <v>145</v>
      </c>
      <c r="W41" s="94" t="s">
        <v>145</v>
      </c>
      <c r="X41" s="94" t="s">
        <v>145</v>
      </c>
      <c r="Y41" s="94" t="s">
        <v>145</v>
      </c>
      <c r="Z41" s="94" t="s">
        <v>145</v>
      </c>
      <c r="AA41" s="94" t="s">
        <v>145</v>
      </c>
      <c r="AB41" s="94" t="s">
        <v>145</v>
      </c>
      <c r="AC41" s="94" t="s">
        <v>145</v>
      </c>
      <c r="AD41" s="94" t="s">
        <v>145</v>
      </c>
      <c r="AE41" s="94" t="s">
        <v>145</v>
      </c>
      <c r="AF41" s="94" t="s">
        <v>145</v>
      </c>
      <c r="AG41" s="96">
        <v>4666377</v>
      </c>
      <c r="AH41" s="96">
        <v>4829764</v>
      </c>
      <c r="AI41" s="96">
        <v>19.7</v>
      </c>
      <c r="AJ41" s="96">
        <v>50.6</v>
      </c>
      <c r="AK41" s="96">
        <v>55</v>
      </c>
      <c r="AL41" s="143">
        <f t="shared" si="0"/>
        <v>2.8000000000000042E-2</v>
      </c>
      <c r="AM41" s="96">
        <v>44.3</v>
      </c>
      <c r="AN41" s="96">
        <v>52.9</v>
      </c>
      <c r="AO41" s="96">
        <v>7.5</v>
      </c>
      <c r="AP41" s="96">
        <v>12.3</v>
      </c>
      <c r="AQ41" s="96">
        <v>4.7</v>
      </c>
      <c r="AR41" s="99">
        <v>23.1</v>
      </c>
      <c r="AS41" s="99">
        <v>116.5</v>
      </c>
      <c r="AT41" s="99" t="s">
        <v>145</v>
      </c>
      <c r="AU41" s="99" t="s">
        <v>145</v>
      </c>
      <c r="AV41" s="99">
        <v>9.1</v>
      </c>
      <c r="AW41" s="100" t="s">
        <v>145</v>
      </c>
      <c r="AX41" s="100" t="s">
        <v>145</v>
      </c>
      <c r="AY41" s="100" t="s">
        <v>145</v>
      </c>
      <c r="AZ41" s="100" t="s">
        <v>145</v>
      </c>
      <c r="BA41" s="101">
        <v>81</v>
      </c>
      <c r="BB41" s="101">
        <v>6.3</v>
      </c>
      <c r="BC41" s="101">
        <v>6</v>
      </c>
      <c r="BD41" s="101" t="s">
        <v>145</v>
      </c>
      <c r="BE41" s="95">
        <v>0.65100000000000002</v>
      </c>
      <c r="BF41" s="97" t="s">
        <v>155</v>
      </c>
      <c r="BG41" s="97" t="s">
        <v>156</v>
      </c>
      <c r="BH41" s="97">
        <v>39.9</v>
      </c>
      <c r="BI41" s="97">
        <v>17.3</v>
      </c>
      <c r="BJ41" s="97" t="s">
        <v>145</v>
      </c>
      <c r="BK41" s="97">
        <v>27.5</v>
      </c>
      <c r="BL41" s="97">
        <v>-200000</v>
      </c>
      <c r="BM41" s="97">
        <v>590874</v>
      </c>
      <c r="BN41" s="97" t="s">
        <v>145</v>
      </c>
      <c r="BO41" s="97" t="s">
        <v>145</v>
      </c>
      <c r="BP41" s="97">
        <v>920</v>
      </c>
      <c r="BQ41" s="97">
        <v>2219894701.9512401</v>
      </c>
      <c r="BR41" s="97" t="s">
        <v>145</v>
      </c>
      <c r="BS41" s="97" t="s">
        <v>145</v>
      </c>
      <c r="BT41" s="97" t="s">
        <v>145</v>
      </c>
      <c r="BU41" s="97">
        <v>72</v>
      </c>
      <c r="BV41" s="97">
        <v>77.3</v>
      </c>
      <c r="BW41" s="97">
        <v>80.8</v>
      </c>
      <c r="BX41" s="97" t="s">
        <v>145</v>
      </c>
      <c r="BY41" s="97">
        <v>20.5</v>
      </c>
      <c r="BZ41" s="97">
        <v>1.4</v>
      </c>
      <c r="CA41" s="97">
        <v>30</v>
      </c>
      <c r="CB41" s="97" t="s">
        <v>145</v>
      </c>
      <c r="CC41" s="102" t="s">
        <v>164</v>
      </c>
      <c r="CD41" s="102" t="s">
        <v>164</v>
      </c>
      <c r="CE41" s="102" t="s">
        <v>165</v>
      </c>
      <c r="CF41" s="102" t="s">
        <v>166</v>
      </c>
      <c r="CG41" s="103">
        <v>20.633117930540699</v>
      </c>
      <c r="CH41" s="103">
        <v>6.6147911580001102</v>
      </c>
      <c r="CI41" s="98">
        <v>8.1999999999999993</v>
      </c>
      <c r="CJ41" s="98">
        <v>35.6</v>
      </c>
      <c r="CK41" s="98">
        <v>18.100000000000001</v>
      </c>
      <c r="CL41" s="98">
        <v>58.6</v>
      </c>
      <c r="CM41" s="98">
        <v>41.4</v>
      </c>
      <c r="CN41" s="98">
        <v>31585</v>
      </c>
      <c r="CO41" s="98">
        <v>0.1</v>
      </c>
      <c r="CP41" s="98">
        <v>100</v>
      </c>
      <c r="CQ41" s="98">
        <v>45.9</v>
      </c>
      <c r="CR41" s="104">
        <v>24.089990234375001</v>
      </c>
      <c r="CS41" s="104">
        <v>23.820001220703102</v>
      </c>
      <c r="CT41" s="104">
        <v>26.309991455078102</v>
      </c>
      <c r="CU41" s="104">
        <v>28.469995117187501</v>
      </c>
      <c r="CV41" s="105">
        <v>25.672494506835999</v>
      </c>
      <c r="CX41" s="8">
        <f t="shared" si="1"/>
        <v>15</v>
      </c>
      <c r="CY41" s="9">
        <f t="shared" si="2"/>
        <v>77.941176470588232</v>
      </c>
    </row>
    <row r="42" spans="1:103" x14ac:dyDescent="0.35">
      <c r="A42" s="70" t="s">
        <v>277</v>
      </c>
      <c r="B42" s="93" t="s">
        <v>278</v>
      </c>
      <c r="C42" s="47">
        <v>54457</v>
      </c>
      <c r="D42" s="48">
        <v>3310</v>
      </c>
      <c r="E42" s="48">
        <v>21424</v>
      </c>
      <c r="F42" s="139">
        <f t="shared" si="3"/>
        <v>0.39341131534972545</v>
      </c>
      <c r="G42" s="49">
        <v>1438.5415438868399</v>
      </c>
      <c r="H42" s="49">
        <v>87.437290160409702</v>
      </c>
      <c r="I42" s="49">
        <v>565.93852096574506</v>
      </c>
      <c r="J42" s="50">
        <v>4.8694610601191998E-2</v>
      </c>
      <c r="K42" s="49">
        <v>94692.545045776904</v>
      </c>
      <c r="L42" s="49">
        <v>18370.101247846698</v>
      </c>
      <c r="M42" s="49">
        <v>5.4263907937342003E-2</v>
      </c>
      <c r="N42" s="49">
        <v>8246.3931116538806</v>
      </c>
      <c r="O42" s="49">
        <v>18380.1429967023</v>
      </c>
      <c r="P42" s="50">
        <v>5.4078073424694999E-2</v>
      </c>
      <c r="Q42" s="49">
        <v>40675.573951868297</v>
      </c>
      <c r="R42" s="49">
        <v>18374.854573901899</v>
      </c>
      <c r="S42" s="141" t="s">
        <v>204</v>
      </c>
      <c r="T42" s="51">
        <v>95</v>
      </c>
      <c r="U42" s="94">
        <v>893490</v>
      </c>
      <c r="V42" s="94">
        <v>23602.520962363898</v>
      </c>
      <c r="W42" s="94" t="s">
        <v>280</v>
      </c>
      <c r="X42" s="94">
        <v>3225.5549999999998</v>
      </c>
      <c r="Y42" s="94">
        <v>-4</v>
      </c>
      <c r="Z42" s="94">
        <v>52</v>
      </c>
      <c r="AA42" s="94">
        <v>66</v>
      </c>
      <c r="AB42" s="94">
        <v>76.73</v>
      </c>
      <c r="AC42" s="94">
        <v>19.249462365591398</v>
      </c>
      <c r="AD42" s="94">
        <v>50</v>
      </c>
      <c r="AE42" s="94">
        <v>47.3624107290265</v>
      </c>
      <c r="AF42" s="94">
        <v>50</v>
      </c>
      <c r="AG42" s="96">
        <v>37057765</v>
      </c>
      <c r="AH42" s="96">
        <v>37855702</v>
      </c>
      <c r="AI42" s="96">
        <v>42.2</v>
      </c>
      <c r="AJ42" s="96">
        <v>79.900000000000006</v>
      </c>
      <c r="AK42" s="96">
        <v>84.1</v>
      </c>
      <c r="AL42" s="143">
        <f t="shared" si="0"/>
        <v>0.17199999999999988</v>
      </c>
      <c r="AM42" s="96">
        <v>15.9</v>
      </c>
      <c r="AN42" s="96">
        <v>66.900000000000006</v>
      </c>
      <c r="AO42" s="96">
        <v>4.0999999999999996</v>
      </c>
      <c r="AP42" s="96">
        <v>7.7</v>
      </c>
      <c r="AQ42" s="96">
        <v>1.5</v>
      </c>
      <c r="AR42" s="99">
        <v>9.8000000000000007</v>
      </c>
      <c r="AS42" s="99">
        <v>5</v>
      </c>
      <c r="AT42" s="99">
        <v>2.57</v>
      </c>
      <c r="AU42" s="99" t="s">
        <v>145</v>
      </c>
      <c r="AV42" s="99">
        <v>98.7</v>
      </c>
      <c r="AW42" s="100" t="s">
        <v>145</v>
      </c>
      <c r="AX42" s="100">
        <v>100.9</v>
      </c>
      <c r="AY42" s="100" t="s">
        <v>145</v>
      </c>
      <c r="AZ42" s="100">
        <v>1</v>
      </c>
      <c r="BA42" s="101">
        <v>141</v>
      </c>
      <c r="BB42" s="101">
        <v>31.3</v>
      </c>
      <c r="BC42" s="101">
        <v>7.6</v>
      </c>
      <c r="BD42" s="101" t="s">
        <v>145</v>
      </c>
      <c r="BE42" s="95">
        <v>0.58099999999999996</v>
      </c>
      <c r="BF42" s="97" t="s">
        <v>279</v>
      </c>
      <c r="BG42" s="97" t="s">
        <v>200</v>
      </c>
      <c r="BH42" s="97">
        <v>33.700000000000003</v>
      </c>
      <c r="BI42" s="97">
        <v>31.5</v>
      </c>
      <c r="BJ42" s="97" t="s">
        <v>145</v>
      </c>
      <c r="BK42" s="97" t="s">
        <v>145</v>
      </c>
      <c r="BL42" s="97">
        <v>1210159</v>
      </c>
      <c r="BM42" s="97">
        <v>84</v>
      </c>
      <c r="BN42" s="97">
        <v>89380000</v>
      </c>
      <c r="BO42" s="97">
        <v>6663690</v>
      </c>
      <c r="BP42" s="97">
        <v>47590</v>
      </c>
      <c r="BQ42" s="97">
        <v>1713341704877.01</v>
      </c>
      <c r="BR42" s="97" t="s">
        <v>145</v>
      </c>
      <c r="BS42" s="97" t="s">
        <v>145</v>
      </c>
      <c r="BT42" s="97" t="s">
        <v>145</v>
      </c>
      <c r="BU42" s="97">
        <v>65.099999999999994</v>
      </c>
      <c r="BV42" s="97">
        <v>1.5</v>
      </c>
      <c r="BW42" s="97">
        <v>87.6</v>
      </c>
      <c r="BX42" s="97">
        <v>1.6</v>
      </c>
      <c r="BY42" s="97">
        <v>59967.8</v>
      </c>
      <c r="BZ42" s="97">
        <v>1.3</v>
      </c>
      <c r="CA42" s="97">
        <v>100</v>
      </c>
      <c r="CB42" s="97">
        <v>4</v>
      </c>
      <c r="CC42" s="102" t="s">
        <v>148</v>
      </c>
      <c r="CD42" s="102" t="s">
        <v>149</v>
      </c>
      <c r="CE42" s="102" t="s">
        <v>251</v>
      </c>
      <c r="CF42" s="102" t="s">
        <v>148</v>
      </c>
      <c r="CG42" s="103">
        <v>-110.43087557719799</v>
      </c>
      <c r="CH42" s="103">
        <v>56.836920477500101</v>
      </c>
      <c r="CI42" s="98">
        <v>6.9</v>
      </c>
      <c r="CJ42" s="98">
        <v>38.200000000000003</v>
      </c>
      <c r="CK42" s="98">
        <v>9.6999999999999993</v>
      </c>
      <c r="CL42" s="98">
        <v>18.600000000000001</v>
      </c>
      <c r="CM42" s="98">
        <v>81.400000000000006</v>
      </c>
      <c r="CN42" s="98">
        <v>80423</v>
      </c>
      <c r="CO42" s="98">
        <v>15.2</v>
      </c>
      <c r="CP42" s="98">
        <v>0</v>
      </c>
      <c r="CQ42" s="98" t="s">
        <v>145</v>
      </c>
      <c r="CR42" s="104">
        <v>-13.15</v>
      </c>
      <c r="CS42" s="104">
        <v>-14.2500061035156</v>
      </c>
      <c r="CT42" s="104">
        <v>-10.9899963378906</v>
      </c>
      <c r="CU42" s="104">
        <v>-8.4700073242187308</v>
      </c>
      <c r="CV42" s="105">
        <v>-11.715002441406201</v>
      </c>
      <c r="CX42" s="8">
        <f t="shared" si="1"/>
        <v>10</v>
      </c>
      <c r="CY42" s="9">
        <f t="shared" si="2"/>
        <v>85.294117647058826</v>
      </c>
    </row>
    <row r="43" spans="1:103" x14ac:dyDescent="0.35">
      <c r="A43" s="70" t="s">
        <v>281</v>
      </c>
      <c r="B43" s="93" t="s">
        <v>282</v>
      </c>
      <c r="C43" s="47">
        <v>29586</v>
      </c>
      <c r="D43" s="48">
        <v>1737</v>
      </c>
      <c r="E43" s="48">
        <v>23400</v>
      </c>
      <c r="F43" s="139">
        <f t="shared" si="3"/>
        <v>0.79091462178057192</v>
      </c>
      <c r="G43" s="49">
        <v>3418.5217649121</v>
      </c>
      <c r="H43" s="49">
        <v>200.70209915677401</v>
      </c>
      <c r="I43" s="49">
        <v>2703.7588487440999</v>
      </c>
      <c r="J43" s="50">
        <v>9.7968010605938002E-2</v>
      </c>
      <c r="K43" s="49">
        <v>30332.6758428539</v>
      </c>
      <c r="L43" s="49">
        <v>18346.511123693799</v>
      </c>
      <c r="M43" s="49">
        <v>7.8990720996915995E-2</v>
      </c>
      <c r="N43" s="49">
        <v>1990.32835420941</v>
      </c>
      <c r="O43" s="49">
        <v>18357.497495295898</v>
      </c>
      <c r="P43" s="50">
        <v>9.5107110831525996E-2</v>
      </c>
      <c r="Q43" s="49">
        <v>26227.313600077701</v>
      </c>
      <c r="R43" s="49">
        <v>18360.4775704112</v>
      </c>
      <c r="S43" s="141" t="s">
        <v>208</v>
      </c>
      <c r="T43" s="51">
        <v>65</v>
      </c>
      <c r="U43" s="94">
        <v>285886</v>
      </c>
      <c r="V43" s="94">
        <v>33032.769326156304</v>
      </c>
      <c r="W43" s="94" t="s">
        <v>191</v>
      </c>
      <c r="X43" s="94">
        <v>3725.5349999999999</v>
      </c>
      <c r="Y43" s="94">
        <v>0</v>
      </c>
      <c r="Z43" s="94">
        <v>21</v>
      </c>
      <c r="AA43" s="94">
        <v>21</v>
      </c>
      <c r="AB43" s="94">
        <v>79.489999999999995</v>
      </c>
      <c r="AC43" s="94">
        <v>17.604301075268801</v>
      </c>
      <c r="AD43" s="94">
        <v>20</v>
      </c>
      <c r="AE43" s="94">
        <v>39.111205390280404</v>
      </c>
      <c r="AF43" s="94">
        <v>20</v>
      </c>
      <c r="AG43" s="96">
        <v>8513227</v>
      </c>
      <c r="AH43" s="96">
        <v>8654618</v>
      </c>
      <c r="AI43" s="96">
        <v>42.4</v>
      </c>
      <c r="AJ43" s="96">
        <v>81.599999999999994</v>
      </c>
      <c r="AK43" s="96">
        <v>85.6</v>
      </c>
      <c r="AL43" s="143">
        <f t="shared" si="0"/>
        <v>0.18599999999999994</v>
      </c>
      <c r="AM43" s="96">
        <v>14.9</v>
      </c>
      <c r="AN43" s="96">
        <v>66.5</v>
      </c>
      <c r="AO43" s="96">
        <v>215.5</v>
      </c>
      <c r="AP43" s="96">
        <v>7.8</v>
      </c>
      <c r="AQ43" s="96">
        <v>1.5</v>
      </c>
      <c r="AR43" s="99">
        <v>8.6</v>
      </c>
      <c r="AS43" s="99">
        <v>4.0999999999999996</v>
      </c>
      <c r="AT43" s="99">
        <v>4.24</v>
      </c>
      <c r="AU43" s="99">
        <v>4.7</v>
      </c>
      <c r="AV43" s="99">
        <v>99.9</v>
      </c>
      <c r="AW43" s="100">
        <v>5.0999999999999996</v>
      </c>
      <c r="AX43" s="100">
        <v>105.2</v>
      </c>
      <c r="AY43" s="100">
        <v>97.2</v>
      </c>
      <c r="AZ43" s="100">
        <v>1</v>
      </c>
      <c r="BA43" s="101">
        <v>131</v>
      </c>
      <c r="BB43" s="101">
        <v>21.2</v>
      </c>
      <c r="BC43" s="101">
        <v>5.7</v>
      </c>
      <c r="BD43" s="101">
        <v>12.1</v>
      </c>
      <c r="BE43" s="95">
        <v>0.56299999999999994</v>
      </c>
      <c r="BF43" s="97" t="s">
        <v>180</v>
      </c>
      <c r="BG43" s="97" t="s">
        <v>200</v>
      </c>
      <c r="BH43" s="97">
        <v>54.5</v>
      </c>
      <c r="BI43" s="97">
        <v>65</v>
      </c>
      <c r="BJ43" s="97" t="s">
        <v>145</v>
      </c>
      <c r="BK43" s="97" t="s">
        <v>145</v>
      </c>
      <c r="BL43" s="97">
        <v>259999</v>
      </c>
      <c r="BM43" s="97">
        <v>7</v>
      </c>
      <c r="BN43" s="97">
        <v>28857994</v>
      </c>
      <c r="BO43" s="97">
        <v>102916</v>
      </c>
      <c r="BP43" s="97">
        <v>68820</v>
      </c>
      <c r="BQ43" s="97">
        <v>705140354166.31201</v>
      </c>
      <c r="BR43" s="97" t="s">
        <v>145</v>
      </c>
      <c r="BS43" s="97">
        <v>0.1</v>
      </c>
      <c r="BT43" s="97">
        <v>32.700000000000003</v>
      </c>
      <c r="BU43" s="97">
        <v>68.3</v>
      </c>
      <c r="BV43" s="97">
        <v>2.9</v>
      </c>
      <c r="BW43" s="97">
        <v>85.3</v>
      </c>
      <c r="BX43" s="97" t="s">
        <v>145</v>
      </c>
      <c r="BY43" s="97">
        <v>21378.6</v>
      </c>
      <c r="BZ43" s="97">
        <v>0.7</v>
      </c>
      <c r="CA43" s="97">
        <v>100</v>
      </c>
      <c r="CB43" s="97">
        <v>4.4000000000000004</v>
      </c>
      <c r="CC43" s="102" t="s">
        <v>174</v>
      </c>
      <c r="CD43" s="102" t="s">
        <v>174</v>
      </c>
      <c r="CE43" s="102" t="s">
        <v>207</v>
      </c>
      <c r="CF43" s="102" t="s">
        <v>176</v>
      </c>
      <c r="CG43" s="103">
        <v>8.4270005130451509</v>
      </c>
      <c r="CH43" s="103">
        <v>46.811949971500098</v>
      </c>
      <c r="CI43" s="98">
        <v>38.4</v>
      </c>
      <c r="CJ43" s="98">
        <v>31.8</v>
      </c>
      <c r="CK43" s="98">
        <v>9.6999999999999993</v>
      </c>
      <c r="CL43" s="98">
        <v>26.2</v>
      </c>
      <c r="CM43" s="98">
        <v>73.8</v>
      </c>
      <c r="CN43" s="98">
        <v>4934</v>
      </c>
      <c r="CO43" s="98">
        <v>4.3</v>
      </c>
      <c r="CP43" s="98">
        <v>49</v>
      </c>
      <c r="CQ43" s="98" t="s">
        <v>145</v>
      </c>
      <c r="CR43" s="104">
        <v>-1.8299926757812299</v>
      </c>
      <c r="CS43" s="104">
        <v>-2.7099975585937299</v>
      </c>
      <c r="CT43" s="104">
        <v>-0.20999755859372701</v>
      </c>
      <c r="CU43" s="104">
        <v>-0.19998779296872701</v>
      </c>
      <c r="CV43" s="105">
        <v>-1.23749389648435</v>
      </c>
      <c r="CX43" s="8">
        <f t="shared" si="1"/>
        <v>5</v>
      </c>
      <c r="CY43" s="9">
        <f t="shared" si="2"/>
        <v>92.647058823529406</v>
      </c>
    </row>
    <row r="44" spans="1:103" x14ac:dyDescent="0.35">
      <c r="A44" s="70" t="s">
        <v>283</v>
      </c>
      <c r="B44" s="93" t="s">
        <v>284</v>
      </c>
      <c r="C44" s="47">
        <v>537</v>
      </c>
      <c r="D44" s="48">
        <v>40</v>
      </c>
      <c r="E44" s="48">
        <v>386</v>
      </c>
      <c r="F44" s="139">
        <f t="shared" si="3"/>
        <v>0.71880819366852888</v>
      </c>
      <c r="G44" s="49">
        <v>3149.5785899037501</v>
      </c>
      <c r="H44" s="49">
        <v>234.60548155707701</v>
      </c>
      <c r="I44" s="49">
        <v>2263.94289702579</v>
      </c>
      <c r="J44" s="50">
        <v>0.120481200534461</v>
      </c>
      <c r="K44" s="49">
        <v>553.88548762950995</v>
      </c>
      <c r="L44" s="49">
        <v>18353.593005018301</v>
      </c>
      <c r="M44" s="49">
        <v>5.2393487538737002E-2</v>
      </c>
      <c r="N44" s="49">
        <v>90.968834708864506</v>
      </c>
      <c r="O44" s="49">
        <v>18377.684454911701</v>
      </c>
      <c r="P44" s="50">
        <v>0.16183056132318099</v>
      </c>
      <c r="Q44" s="49">
        <v>500.19609542486597</v>
      </c>
      <c r="R44" s="49">
        <v>18372.481151043801</v>
      </c>
      <c r="S44" s="141" t="s">
        <v>225</v>
      </c>
      <c r="T44" s="51">
        <v>51</v>
      </c>
      <c r="U44" s="94" t="s">
        <v>145</v>
      </c>
      <c r="V44" s="94" t="s">
        <v>145</v>
      </c>
      <c r="W44" s="94" t="s">
        <v>145</v>
      </c>
      <c r="X44" s="94" t="s">
        <v>145</v>
      </c>
      <c r="Y44" s="94" t="s">
        <v>145</v>
      </c>
      <c r="Z44" s="94" t="s">
        <v>145</v>
      </c>
      <c r="AA44" s="94" t="s">
        <v>145</v>
      </c>
      <c r="AB44" s="94" t="s">
        <v>145</v>
      </c>
      <c r="AC44" s="94" t="s">
        <v>145</v>
      </c>
      <c r="AD44" s="94" t="s">
        <v>145</v>
      </c>
      <c r="AE44" s="94" t="s">
        <v>145</v>
      </c>
      <c r="AF44" s="94" t="s">
        <v>145</v>
      </c>
      <c r="AG44" s="96">
        <v>170499</v>
      </c>
      <c r="AH44" s="96">
        <v>170499</v>
      </c>
      <c r="AI44" s="96">
        <v>41.8</v>
      </c>
      <c r="AJ44" s="96">
        <v>81</v>
      </c>
      <c r="AK44" s="96">
        <v>84.8</v>
      </c>
      <c r="AL44" s="143">
        <f t="shared" si="0"/>
        <v>0.17299999999999996</v>
      </c>
      <c r="AM44" s="96">
        <v>15.2</v>
      </c>
      <c r="AN44" s="96">
        <v>67.5</v>
      </c>
      <c r="AO44" s="96">
        <v>861.1</v>
      </c>
      <c r="AP44" s="96">
        <v>7.8</v>
      </c>
      <c r="AQ44" s="96">
        <v>1.5</v>
      </c>
      <c r="AR44" s="99" t="s">
        <v>145</v>
      </c>
      <c r="AS44" s="99" t="s">
        <v>145</v>
      </c>
      <c r="AT44" s="99" t="s">
        <v>145</v>
      </c>
      <c r="AU44" s="99" t="s">
        <v>145</v>
      </c>
      <c r="AV44" s="99" t="s">
        <v>145</v>
      </c>
      <c r="AW44" s="100" t="s">
        <v>145</v>
      </c>
      <c r="AX44" s="100" t="s">
        <v>145</v>
      </c>
      <c r="AY44" s="100" t="s">
        <v>145</v>
      </c>
      <c r="AZ44" s="100" t="s">
        <v>145</v>
      </c>
      <c r="BA44" s="101" t="s">
        <v>145</v>
      </c>
      <c r="BB44" s="101" t="s">
        <v>145</v>
      </c>
      <c r="BC44" s="101">
        <v>3.9</v>
      </c>
      <c r="BD44" s="101">
        <v>229.8</v>
      </c>
      <c r="BE44" s="95">
        <v>0.92200000000000004</v>
      </c>
      <c r="BF44" s="97" t="s">
        <v>145</v>
      </c>
      <c r="BG44" s="97" t="s">
        <v>145</v>
      </c>
      <c r="BH44" s="97" t="s">
        <v>145</v>
      </c>
      <c r="BI44" s="97" t="s">
        <v>145</v>
      </c>
      <c r="BJ44" s="97" t="s">
        <v>145</v>
      </c>
      <c r="BK44" s="97" t="s">
        <v>145</v>
      </c>
      <c r="BL44" s="97">
        <v>6754</v>
      </c>
      <c r="BM44" s="97" t="s">
        <v>145</v>
      </c>
      <c r="BN44" s="97" t="s">
        <v>145</v>
      </c>
      <c r="BO44" s="97" t="s">
        <v>145</v>
      </c>
      <c r="BP44" s="97" t="s">
        <v>145</v>
      </c>
      <c r="BQ44" s="97" t="s">
        <v>145</v>
      </c>
      <c r="BR44" s="97" t="s">
        <v>145</v>
      </c>
      <c r="BS44" s="97" t="s">
        <v>145</v>
      </c>
      <c r="BT44" s="97" t="s">
        <v>145</v>
      </c>
      <c r="BU44" s="97">
        <v>58.2</v>
      </c>
      <c r="BV44" s="97">
        <v>3.6</v>
      </c>
      <c r="BW44" s="97">
        <v>77</v>
      </c>
      <c r="BX44" s="97" t="s">
        <v>145</v>
      </c>
      <c r="BY44" s="97" t="s">
        <v>145</v>
      </c>
      <c r="BZ44" s="97" t="s">
        <v>145</v>
      </c>
      <c r="CA44" s="97" t="s">
        <v>145</v>
      </c>
      <c r="CB44" s="97" t="s">
        <v>145</v>
      </c>
      <c r="CC44" s="102" t="s">
        <v>145</v>
      </c>
      <c r="CD44" s="102" t="s">
        <v>145</v>
      </c>
      <c r="CE44" s="102" t="s">
        <v>145</v>
      </c>
      <c r="CF44" s="102" t="s">
        <v>145</v>
      </c>
      <c r="CG44" s="103">
        <v>-2.12238430068449</v>
      </c>
      <c r="CH44" s="103">
        <v>49.218329169</v>
      </c>
      <c r="CI44" s="98">
        <v>46.5</v>
      </c>
      <c r="CJ44" s="98">
        <v>4</v>
      </c>
      <c r="CK44" s="98" t="s">
        <v>145</v>
      </c>
      <c r="CL44" s="98">
        <v>69.099999999999994</v>
      </c>
      <c r="CM44" s="98">
        <v>30.9</v>
      </c>
      <c r="CN44" s="98" t="s">
        <v>145</v>
      </c>
      <c r="CO44" s="98" t="s">
        <v>145</v>
      </c>
      <c r="CP44" s="98" t="s">
        <v>145</v>
      </c>
      <c r="CQ44" s="98">
        <v>35.700000000000003</v>
      </c>
      <c r="CR44" s="104">
        <v>9.2400146484375192</v>
      </c>
      <c r="CS44" s="104">
        <v>8.8900085449218995</v>
      </c>
      <c r="CT44" s="104">
        <v>9.7300048828125192</v>
      </c>
      <c r="CU44" s="104">
        <v>9.0500122070312692</v>
      </c>
      <c r="CV44" s="105">
        <v>9.2275100708008004</v>
      </c>
      <c r="CX44" s="8">
        <f t="shared" si="1"/>
        <v>38</v>
      </c>
      <c r="CY44" s="9">
        <f t="shared" si="2"/>
        <v>44.117647058823529</v>
      </c>
    </row>
    <row r="45" spans="1:103" x14ac:dyDescent="0.35">
      <c r="A45" s="70" t="s">
        <v>285</v>
      </c>
      <c r="B45" s="93" t="s">
        <v>286</v>
      </c>
      <c r="C45" s="47">
        <v>16023</v>
      </c>
      <c r="D45" s="48">
        <v>227</v>
      </c>
      <c r="E45" s="48">
        <v>8580</v>
      </c>
      <c r="F45" s="139">
        <f t="shared" si="3"/>
        <v>0.53548024714472942</v>
      </c>
      <c r="G45" s="49">
        <v>838.18920372757998</v>
      </c>
      <c r="H45" s="49">
        <v>11.8747393900119</v>
      </c>
      <c r="I45" s="49">
        <v>448.83376196608901</v>
      </c>
      <c r="J45" s="50">
        <v>4.4554454027644998E-2</v>
      </c>
      <c r="K45" s="49">
        <v>28198.808858437002</v>
      </c>
      <c r="L45" s="49">
        <v>18371.273194656402</v>
      </c>
      <c r="M45" s="49">
        <v>5.9971890300905002E-2</v>
      </c>
      <c r="N45" s="49">
        <v>387.73055871058398</v>
      </c>
      <c r="O45" s="49">
        <v>18372.184121473299</v>
      </c>
      <c r="P45" s="50">
        <v>6.3664294665021007E-2</v>
      </c>
      <c r="Q45" s="49">
        <v>16458.6035109074</v>
      </c>
      <c r="R45" s="49">
        <v>18375.526643024401</v>
      </c>
      <c r="S45" s="141" t="s">
        <v>192</v>
      </c>
      <c r="T45" s="51">
        <v>58</v>
      </c>
      <c r="U45" s="94">
        <v>206218</v>
      </c>
      <c r="V45" s="94">
        <v>10787.5991521122</v>
      </c>
      <c r="W45" s="94" t="s">
        <v>191</v>
      </c>
      <c r="X45" s="94">
        <v>2953.9850000000001</v>
      </c>
      <c r="Y45" s="94">
        <v>11</v>
      </c>
      <c r="Z45" s="94">
        <v>15</v>
      </c>
      <c r="AA45" s="94">
        <v>22</v>
      </c>
      <c r="AB45" s="94">
        <v>83.6</v>
      </c>
      <c r="AC45" s="94">
        <v>22.045454545454501</v>
      </c>
      <c r="AD45" s="94">
        <v>14</v>
      </c>
      <c r="AE45" s="94">
        <v>57.722342034372197</v>
      </c>
      <c r="AF45" s="94">
        <v>14</v>
      </c>
      <c r="AG45" s="96">
        <v>18729160</v>
      </c>
      <c r="AH45" s="96">
        <v>19116209</v>
      </c>
      <c r="AI45" s="96">
        <v>34.4</v>
      </c>
      <c r="AJ45" s="96">
        <v>77.599999999999994</v>
      </c>
      <c r="AK45" s="96">
        <v>82.4</v>
      </c>
      <c r="AL45" s="143">
        <f t="shared" si="0"/>
        <v>0.115</v>
      </c>
      <c r="AM45" s="96">
        <v>19.8</v>
      </c>
      <c r="AN45" s="96">
        <v>68.7</v>
      </c>
      <c r="AO45" s="96">
        <v>25.2</v>
      </c>
      <c r="AP45" s="96">
        <v>6.2</v>
      </c>
      <c r="AQ45" s="96">
        <v>1.6</v>
      </c>
      <c r="AR45" s="99">
        <v>12.4</v>
      </c>
      <c r="AS45" s="99">
        <v>7.2</v>
      </c>
      <c r="AT45" s="99">
        <v>1.08</v>
      </c>
      <c r="AU45" s="99">
        <v>2.2000000000000002</v>
      </c>
      <c r="AV45" s="99">
        <v>100</v>
      </c>
      <c r="AW45" s="100">
        <v>5.3</v>
      </c>
      <c r="AX45" s="100">
        <v>101.4</v>
      </c>
      <c r="AY45" s="100">
        <v>94.8</v>
      </c>
      <c r="AZ45" s="100">
        <v>1</v>
      </c>
      <c r="BA45" s="101">
        <v>126</v>
      </c>
      <c r="BB45" s="101">
        <v>28.8</v>
      </c>
      <c r="BC45" s="101">
        <v>8.6</v>
      </c>
      <c r="BD45" s="101" t="s">
        <v>145</v>
      </c>
      <c r="BE45" s="95" t="s">
        <v>145</v>
      </c>
      <c r="BF45" s="97" t="s">
        <v>189</v>
      </c>
      <c r="BG45" s="97" t="s">
        <v>163</v>
      </c>
      <c r="BH45" s="97">
        <v>27.1</v>
      </c>
      <c r="BI45" s="97">
        <v>28.5</v>
      </c>
      <c r="BJ45" s="97" t="s">
        <v>145</v>
      </c>
      <c r="BK45" s="97" t="s">
        <v>145</v>
      </c>
      <c r="BL45" s="97">
        <v>558539</v>
      </c>
      <c r="BM45" s="97">
        <v>482</v>
      </c>
      <c r="BN45" s="97">
        <v>19517185</v>
      </c>
      <c r="BO45" s="97">
        <v>4662910</v>
      </c>
      <c r="BP45" s="97">
        <v>24190</v>
      </c>
      <c r="BQ45" s="97">
        <v>298231133532.74902</v>
      </c>
      <c r="BR45" s="97" t="s">
        <v>145</v>
      </c>
      <c r="BS45" s="97">
        <v>3.7</v>
      </c>
      <c r="BT45" s="97">
        <v>44.4</v>
      </c>
      <c r="BU45" s="97">
        <v>62.6</v>
      </c>
      <c r="BV45" s="97">
        <v>9</v>
      </c>
      <c r="BW45" s="97">
        <v>70</v>
      </c>
      <c r="BX45" s="97" t="s">
        <v>145</v>
      </c>
      <c r="BY45" s="97">
        <v>7121.7</v>
      </c>
      <c r="BZ45" s="97">
        <v>1.9</v>
      </c>
      <c r="CA45" s="97">
        <v>100</v>
      </c>
      <c r="CB45" s="97">
        <v>4.5999999999999996</v>
      </c>
      <c r="CC45" s="102" t="s">
        <v>190</v>
      </c>
      <c r="CD45" s="102" t="s">
        <v>149</v>
      </c>
      <c r="CE45" s="102" t="s">
        <v>190</v>
      </c>
      <c r="CF45" s="102" t="s">
        <v>151</v>
      </c>
      <c r="CG45" s="103">
        <v>-71.496395606560995</v>
      </c>
      <c r="CH45" s="103">
        <v>-35.710341078499901</v>
      </c>
      <c r="CI45" s="98">
        <v>21.2</v>
      </c>
      <c r="CJ45" s="98">
        <v>24.3</v>
      </c>
      <c r="CK45" s="98">
        <v>18.5</v>
      </c>
      <c r="CL45" s="98">
        <v>12.4</v>
      </c>
      <c r="CM45" s="98">
        <v>87.6</v>
      </c>
      <c r="CN45" s="98">
        <v>49834</v>
      </c>
      <c r="CO45" s="98">
        <v>4.5999999999999996</v>
      </c>
      <c r="CP45" s="98">
        <v>98</v>
      </c>
      <c r="CQ45" s="98">
        <v>27.9</v>
      </c>
      <c r="CR45" s="104">
        <v>16.649987792968801</v>
      </c>
      <c r="CS45" s="104">
        <v>18.629998779296901</v>
      </c>
      <c r="CT45" s="104">
        <v>17.140008544921901</v>
      </c>
      <c r="CU45" s="104">
        <v>16.990014648437501</v>
      </c>
      <c r="CV45" s="105">
        <v>17.352502441406301</v>
      </c>
      <c r="CX45" s="8">
        <f t="shared" si="1"/>
        <v>6</v>
      </c>
      <c r="CY45" s="9">
        <f t="shared" si="2"/>
        <v>91.17647058823529</v>
      </c>
    </row>
    <row r="46" spans="1:103" x14ac:dyDescent="0.35">
      <c r="A46" s="70" t="s">
        <v>287</v>
      </c>
      <c r="B46" s="93" t="s">
        <v>288</v>
      </c>
      <c r="C46" s="47">
        <v>83956</v>
      </c>
      <c r="D46" s="48">
        <v>4637</v>
      </c>
      <c r="E46" s="48">
        <v>78523</v>
      </c>
      <c r="F46" s="139">
        <f t="shared" si="3"/>
        <v>0.93528753156415267</v>
      </c>
      <c r="G46" s="49">
        <v>59.768929116930501</v>
      </c>
      <c r="H46" s="49">
        <v>3.3011163504122001</v>
      </c>
      <c r="I46" s="49">
        <v>55.9011341780067</v>
      </c>
      <c r="J46" s="50">
        <v>0.14361484048692899</v>
      </c>
      <c r="K46" s="49">
        <v>82749.903518754698</v>
      </c>
      <c r="L46" s="49">
        <v>18297.8311678344</v>
      </c>
      <c r="M46" s="49">
        <v>5.6387863728604E-2</v>
      </c>
      <c r="N46" s="49">
        <v>4017.6023394619401</v>
      </c>
      <c r="O46" s="49">
        <v>18306.3087600254</v>
      </c>
      <c r="P46" s="50">
        <v>8.8477960414087994E-2</v>
      </c>
      <c r="Q46" s="49">
        <v>79164.758272376697</v>
      </c>
      <c r="R46" s="49">
        <v>18316.596785733898</v>
      </c>
      <c r="S46" s="141" t="s">
        <v>290</v>
      </c>
      <c r="T46" s="51">
        <v>99</v>
      </c>
      <c r="U46" s="94" t="s">
        <v>145</v>
      </c>
      <c r="V46" s="94" t="s">
        <v>145</v>
      </c>
      <c r="W46" s="94" t="s">
        <v>145</v>
      </c>
      <c r="X46" s="94">
        <v>5369.7650000000003</v>
      </c>
      <c r="Y46" s="94">
        <v>-2</v>
      </c>
      <c r="Z46" s="94">
        <v>4</v>
      </c>
      <c r="AA46" s="94">
        <v>4</v>
      </c>
      <c r="AB46" s="94">
        <v>66.42</v>
      </c>
      <c r="AC46" s="94" t="s">
        <v>145</v>
      </c>
      <c r="AD46" s="94" t="s">
        <v>145</v>
      </c>
      <c r="AE46" s="94" t="s">
        <v>145</v>
      </c>
      <c r="AF46" s="94" t="s">
        <v>145</v>
      </c>
      <c r="AG46" s="96">
        <v>1392730000</v>
      </c>
      <c r="AH46" s="96">
        <v>1404676330</v>
      </c>
      <c r="AI46" s="96">
        <v>37.4</v>
      </c>
      <c r="AJ46" s="96">
        <v>74.5</v>
      </c>
      <c r="AK46" s="96">
        <v>79.099999999999994</v>
      </c>
      <c r="AL46" s="143">
        <f t="shared" si="0"/>
        <v>0.10899999999999992</v>
      </c>
      <c r="AM46" s="96">
        <v>17.899999999999999</v>
      </c>
      <c r="AN46" s="96">
        <v>71.2</v>
      </c>
      <c r="AO46" s="96">
        <v>148.30000000000001</v>
      </c>
      <c r="AP46" s="96">
        <v>7.1</v>
      </c>
      <c r="AQ46" s="96">
        <v>1.7</v>
      </c>
      <c r="AR46" s="99">
        <v>17</v>
      </c>
      <c r="AS46" s="99">
        <v>8.6</v>
      </c>
      <c r="AT46" s="99" t="s">
        <v>145</v>
      </c>
      <c r="AU46" s="99" t="s">
        <v>145</v>
      </c>
      <c r="AV46" s="99">
        <v>76.400000000000006</v>
      </c>
      <c r="AW46" s="100" t="s">
        <v>145</v>
      </c>
      <c r="AX46" s="100">
        <v>99.4</v>
      </c>
      <c r="AY46" s="100" t="s">
        <v>145</v>
      </c>
      <c r="AZ46" s="100">
        <v>1</v>
      </c>
      <c r="BA46" s="101">
        <v>132</v>
      </c>
      <c r="BB46" s="101">
        <v>6.6</v>
      </c>
      <c r="BC46" s="101">
        <v>9.1999999999999993</v>
      </c>
      <c r="BD46" s="101" t="s">
        <v>145</v>
      </c>
      <c r="BE46" s="95">
        <v>0.38100000000000001</v>
      </c>
      <c r="BF46" s="97" t="s">
        <v>259</v>
      </c>
      <c r="BG46" s="97" t="s">
        <v>163</v>
      </c>
      <c r="BH46" s="97">
        <v>18.2</v>
      </c>
      <c r="BI46" s="97">
        <v>20</v>
      </c>
      <c r="BJ46" s="97">
        <v>7.5</v>
      </c>
      <c r="BK46" s="97">
        <v>0</v>
      </c>
      <c r="BL46" s="97">
        <v>-1741996</v>
      </c>
      <c r="BM46" s="97">
        <v>212050</v>
      </c>
      <c r="BN46" s="97">
        <v>611439830</v>
      </c>
      <c r="BO46" s="97">
        <v>225828900</v>
      </c>
      <c r="BP46" s="97">
        <v>18170</v>
      </c>
      <c r="BQ46" s="97">
        <v>13608151864637.9</v>
      </c>
      <c r="BR46" s="97">
        <v>1.7</v>
      </c>
      <c r="BS46" s="97" t="s">
        <v>145</v>
      </c>
      <c r="BT46" s="97" t="s">
        <v>145</v>
      </c>
      <c r="BU46" s="97">
        <v>68</v>
      </c>
      <c r="BV46" s="97">
        <v>25.4</v>
      </c>
      <c r="BW46" s="97">
        <v>80.3</v>
      </c>
      <c r="BX46" s="97">
        <v>2.1</v>
      </c>
      <c r="BY46" s="97">
        <v>528263.30000000005</v>
      </c>
      <c r="BZ46" s="97">
        <v>1.9</v>
      </c>
      <c r="CA46" s="97">
        <v>100</v>
      </c>
      <c r="CB46" s="97">
        <v>1.5</v>
      </c>
      <c r="CC46" s="102" t="s">
        <v>157</v>
      </c>
      <c r="CD46" s="102" t="s">
        <v>157</v>
      </c>
      <c r="CE46" s="102" t="s">
        <v>289</v>
      </c>
      <c r="CF46" s="102" t="s">
        <v>203</v>
      </c>
      <c r="CG46" s="103">
        <v>98.603915675006604</v>
      </c>
      <c r="CH46" s="103">
        <v>36.903672593500097</v>
      </c>
      <c r="CI46" s="98">
        <v>56.2</v>
      </c>
      <c r="CJ46" s="98">
        <v>22.4</v>
      </c>
      <c r="CK46" s="98">
        <v>15.4</v>
      </c>
      <c r="CL46" s="98">
        <v>40.799999999999997</v>
      </c>
      <c r="CM46" s="98">
        <v>59.2</v>
      </c>
      <c r="CN46" s="98">
        <v>2062</v>
      </c>
      <c r="CO46" s="98">
        <v>7.5</v>
      </c>
      <c r="CP46" s="98">
        <v>100</v>
      </c>
      <c r="CQ46" s="98">
        <v>19.600000000000001</v>
      </c>
      <c r="CR46" s="104">
        <v>-14.1900085449219</v>
      </c>
      <c r="CS46" s="104">
        <v>-13.959997558593701</v>
      </c>
      <c r="CT46" s="104">
        <v>-11.5499938964844</v>
      </c>
      <c r="CU46" s="104">
        <v>-6.4599975585937299</v>
      </c>
      <c r="CV46" s="105">
        <v>-11.539999389648401</v>
      </c>
      <c r="CX46" s="8">
        <f t="shared" si="1"/>
        <v>7</v>
      </c>
      <c r="CY46" s="9">
        <f t="shared" si="2"/>
        <v>89.705882352941174</v>
      </c>
    </row>
    <row r="47" spans="1:103" x14ac:dyDescent="0.35">
      <c r="A47" s="70" t="s">
        <v>291</v>
      </c>
      <c r="B47" s="93" t="s">
        <v>292</v>
      </c>
      <c r="C47" s="47">
        <v>1275</v>
      </c>
      <c r="D47" s="48">
        <v>14</v>
      </c>
      <c r="E47" s="48">
        <v>574</v>
      </c>
      <c r="F47" s="139">
        <f t="shared" si="3"/>
        <v>0.45019607843137255</v>
      </c>
      <c r="G47" s="49">
        <v>48.335230412147901</v>
      </c>
      <c r="H47" s="49">
        <v>0.53073978491770202</v>
      </c>
      <c r="I47" s="49">
        <v>21.760331181625801</v>
      </c>
      <c r="J47" s="50">
        <v>4.9608768734711997E-2</v>
      </c>
      <c r="K47" s="49">
        <v>2330.1763745949902</v>
      </c>
      <c r="L47" s="49">
        <v>18371.663552133999</v>
      </c>
      <c r="M47" s="49">
        <v>8.0734872876370004E-2</v>
      </c>
      <c r="N47" s="49">
        <v>22.010888648329001</v>
      </c>
      <c r="O47" s="49">
        <v>18368.847777777599</v>
      </c>
      <c r="P47" s="50">
        <v>6.6361976941676004E-2</v>
      </c>
      <c r="Q47" s="49">
        <v>1357.0978353698199</v>
      </c>
      <c r="R47" s="49">
        <v>18379.242434209202</v>
      </c>
      <c r="S47" s="141" t="s">
        <v>256</v>
      </c>
      <c r="T47" s="51">
        <v>50</v>
      </c>
      <c r="U47" s="94" t="s">
        <v>145</v>
      </c>
      <c r="V47" s="94" t="s">
        <v>145</v>
      </c>
      <c r="W47" s="94" t="s">
        <v>145</v>
      </c>
      <c r="X47" s="94" t="s">
        <v>145</v>
      </c>
      <c r="Y47" s="94" t="s">
        <v>145</v>
      </c>
      <c r="Z47" s="94" t="s">
        <v>145</v>
      </c>
      <c r="AA47" s="94">
        <v>-70</v>
      </c>
      <c r="AB47" s="94">
        <v>0</v>
      </c>
      <c r="AC47" s="94">
        <v>15.4861111111111</v>
      </c>
      <c r="AD47" s="94">
        <v>10</v>
      </c>
      <c r="AE47" s="94">
        <v>28.6929783713802</v>
      </c>
      <c r="AF47" s="94">
        <v>9.5</v>
      </c>
      <c r="AG47" s="96">
        <v>25069229</v>
      </c>
      <c r="AH47" s="96">
        <v>26378275</v>
      </c>
      <c r="AI47" s="96">
        <v>20.9</v>
      </c>
      <c r="AJ47" s="96">
        <v>56.3</v>
      </c>
      <c r="AK47" s="96">
        <v>58.7</v>
      </c>
      <c r="AL47" s="143">
        <f t="shared" si="0"/>
        <v>2.8999999999999984E-2</v>
      </c>
      <c r="AM47" s="96">
        <v>41.9</v>
      </c>
      <c r="AN47" s="96">
        <v>55.2</v>
      </c>
      <c r="AO47" s="96">
        <v>78.8</v>
      </c>
      <c r="AP47" s="96">
        <v>10.1</v>
      </c>
      <c r="AQ47" s="96">
        <v>4.5999999999999996</v>
      </c>
      <c r="AR47" s="99">
        <v>29.1</v>
      </c>
      <c r="AS47" s="99">
        <v>80.900000000000006</v>
      </c>
      <c r="AT47" s="99" t="s">
        <v>145</v>
      </c>
      <c r="AU47" s="99" t="s">
        <v>145</v>
      </c>
      <c r="AV47" s="99">
        <v>18</v>
      </c>
      <c r="AW47" s="100">
        <v>5.4</v>
      </c>
      <c r="AX47" s="100">
        <v>98.4</v>
      </c>
      <c r="AY47" s="100">
        <v>71.599999999999994</v>
      </c>
      <c r="AZ47" s="100">
        <v>0.9</v>
      </c>
      <c r="BA47" s="101">
        <v>123</v>
      </c>
      <c r="BB47" s="101">
        <v>9</v>
      </c>
      <c r="BC47" s="101">
        <v>2.4</v>
      </c>
      <c r="BD47" s="101" t="s">
        <v>145</v>
      </c>
      <c r="BE47" s="95">
        <v>0.40100000000000002</v>
      </c>
      <c r="BF47" s="97" t="s">
        <v>146</v>
      </c>
      <c r="BG47" s="97" t="s">
        <v>173</v>
      </c>
      <c r="BH47" s="97">
        <v>31.1</v>
      </c>
      <c r="BI47" s="97">
        <v>33.700000000000003</v>
      </c>
      <c r="BJ47" s="97">
        <v>17.100000000000001</v>
      </c>
      <c r="BK47" s="97">
        <v>2.2999999999999998</v>
      </c>
      <c r="BL47" s="97">
        <v>-40000</v>
      </c>
      <c r="BM47" s="97">
        <v>38323</v>
      </c>
      <c r="BN47" s="97">
        <v>779482</v>
      </c>
      <c r="BO47" s="97">
        <v>907000</v>
      </c>
      <c r="BP47" s="97">
        <v>4020</v>
      </c>
      <c r="BQ47" s="97">
        <v>43007047821.754097</v>
      </c>
      <c r="BR47" s="97" t="s">
        <v>145</v>
      </c>
      <c r="BS47" s="97" t="s">
        <v>145</v>
      </c>
      <c r="BT47" s="97" t="s">
        <v>145</v>
      </c>
      <c r="BU47" s="97">
        <v>57</v>
      </c>
      <c r="BV47" s="97">
        <v>40</v>
      </c>
      <c r="BW47" s="97">
        <v>73.5</v>
      </c>
      <c r="BX47" s="97" t="s">
        <v>145</v>
      </c>
      <c r="BY47" s="97">
        <v>248.1</v>
      </c>
      <c r="BZ47" s="97">
        <v>1.4</v>
      </c>
      <c r="CA47" s="97">
        <v>65.599999999999994</v>
      </c>
      <c r="CB47" s="97">
        <v>4</v>
      </c>
      <c r="CC47" s="102" t="s">
        <v>164</v>
      </c>
      <c r="CD47" s="102" t="s">
        <v>164</v>
      </c>
      <c r="CE47" s="102" t="s">
        <v>221</v>
      </c>
      <c r="CF47" s="102" t="s">
        <v>166</v>
      </c>
      <c r="CG47" s="103">
        <v>-5.6926739389067897</v>
      </c>
      <c r="CH47" s="103">
        <v>7.5195162965000897</v>
      </c>
      <c r="CI47" s="98">
        <v>64.8</v>
      </c>
      <c r="CJ47" s="98">
        <v>32.700000000000003</v>
      </c>
      <c r="CK47" s="98">
        <v>22.9</v>
      </c>
      <c r="CL47" s="98">
        <v>49.2</v>
      </c>
      <c r="CM47" s="98">
        <v>50.8</v>
      </c>
      <c r="CN47" s="98">
        <v>3393</v>
      </c>
      <c r="CO47" s="98">
        <v>0.5</v>
      </c>
      <c r="CP47" s="98">
        <v>100</v>
      </c>
      <c r="CQ47" s="98">
        <v>28</v>
      </c>
      <c r="CR47" s="104">
        <v>27.290002441406301</v>
      </c>
      <c r="CS47" s="104">
        <v>27.649987792968801</v>
      </c>
      <c r="CT47" s="104">
        <v>29.800012207031301</v>
      </c>
      <c r="CU47" s="104">
        <v>29.629998779296901</v>
      </c>
      <c r="CV47" s="105">
        <v>28.5925003051758</v>
      </c>
      <c r="CX47" s="8">
        <f t="shared" si="1"/>
        <v>7</v>
      </c>
      <c r="CY47" s="9">
        <f t="shared" si="2"/>
        <v>89.705882352941174</v>
      </c>
    </row>
    <row r="48" spans="1:103" x14ac:dyDescent="0.35">
      <c r="A48" s="70" t="s">
        <v>293</v>
      </c>
      <c r="B48" s="93" t="s">
        <v>294</v>
      </c>
      <c r="C48" s="47">
        <v>1832</v>
      </c>
      <c r="D48" s="48">
        <v>61</v>
      </c>
      <c r="E48" s="48">
        <v>934</v>
      </c>
      <c r="F48" s="139">
        <f t="shared" si="3"/>
        <v>0.50982532751091703</v>
      </c>
      <c r="G48" s="49">
        <v>69.012634133889904</v>
      </c>
      <c r="H48" s="49">
        <v>2.2979097610083401</v>
      </c>
      <c r="I48" s="49">
        <v>35.184388799701502</v>
      </c>
      <c r="J48" s="50">
        <v>4.4428096762881002E-2</v>
      </c>
      <c r="K48" s="49">
        <v>3463.4564128094598</v>
      </c>
      <c r="L48" s="49">
        <v>18372.871286453999</v>
      </c>
      <c r="M48" s="49">
        <v>4.0270497197140001E-2</v>
      </c>
      <c r="N48" s="49">
        <v>248.729304660271</v>
      </c>
      <c r="O48" s="49">
        <v>18388.964514466599</v>
      </c>
      <c r="P48" s="50">
        <v>7.887339884333E-2</v>
      </c>
      <c r="Q48" s="49">
        <v>2402.38339628118</v>
      </c>
      <c r="R48" s="49">
        <v>18380.135262657699</v>
      </c>
      <c r="S48" s="141" t="s">
        <v>269</v>
      </c>
      <c r="T48" s="51">
        <v>55</v>
      </c>
      <c r="U48" s="94" t="s">
        <v>145</v>
      </c>
      <c r="V48" s="94" t="s">
        <v>145</v>
      </c>
      <c r="W48" s="94" t="s">
        <v>145</v>
      </c>
      <c r="X48" s="94">
        <v>2321.44</v>
      </c>
      <c r="Y48" s="94">
        <v>7</v>
      </c>
      <c r="Z48" s="94">
        <v>12</v>
      </c>
      <c r="AA48" s="94">
        <v>29</v>
      </c>
      <c r="AB48" s="94">
        <v>65.08</v>
      </c>
      <c r="AC48" s="94">
        <v>10.1946778711485</v>
      </c>
      <c r="AD48" s="94">
        <v>13</v>
      </c>
      <c r="AE48" s="94">
        <v>21.348388319386899</v>
      </c>
      <c r="AF48" s="94">
        <v>12.5</v>
      </c>
      <c r="AG48" s="96">
        <v>25216237</v>
      </c>
      <c r="AH48" s="96">
        <v>26545864</v>
      </c>
      <c r="AI48" s="96">
        <v>18.5</v>
      </c>
      <c r="AJ48" s="96">
        <v>57.7</v>
      </c>
      <c r="AK48" s="96">
        <v>60.2</v>
      </c>
      <c r="AL48" s="143">
        <f t="shared" si="0"/>
        <v>2.7999999999999973E-2</v>
      </c>
      <c r="AM48" s="96">
        <v>42.6</v>
      </c>
      <c r="AN48" s="96">
        <v>54.6</v>
      </c>
      <c r="AO48" s="96">
        <v>53.3</v>
      </c>
      <c r="AP48" s="96">
        <v>9.3000000000000007</v>
      </c>
      <c r="AQ48" s="96">
        <v>4.5999999999999996</v>
      </c>
      <c r="AR48" s="99">
        <v>21.6</v>
      </c>
      <c r="AS48" s="99">
        <v>76.099999999999994</v>
      </c>
      <c r="AT48" s="99" t="s">
        <v>145</v>
      </c>
      <c r="AU48" s="99" t="s">
        <v>145</v>
      </c>
      <c r="AV48" s="99">
        <v>17.8</v>
      </c>
      <c r="AW48" s="100">
        <v>2.7</v>
      </c>
      <c r="AX48" s="100">
        <v>110.3</v>
      </c>
      <c r="AY48" s="100">
        <v>68.2</v>
      </c>
      <c r="AZ48" s="100" t="s">
        <v>145</v>
      </c>
      <c r="BA48" s="101">
        <v>123</v>
      </c>
      <c r="BB48" s="101">
        <v>9.5</v>
      </c>
      <c r="BC48" s="101">
        <v>6</v>
      </c>
      <c r="BD48" s="101" t="s">
        <v>145</v>
      </c>
      <c r="BE48" s="95" t="s">
        <v>145</v>
      </c>
      <c r="BF48" s="97" t="s">
        <v>146</v>
      </c>
      <c r="BG48" s="97" t="s">
        <v>173</v>
      </c>
      <c r="BH48" s="97">
        <v>22.6</v>
      </c>
      <c r="BI48" s="97">
        <v>18.600000000000001</v>
      </c>
      <c r="BJ48" s="97">
        <v>10.7</v>
      </c>
      <c r="BK48" s="97">
        <v>3.1</v>
      </c>
      <c r="BL48" s="97">
        <v>-24000</v>
      </c>
      <c r="BM48" s="97">
        <v>45139</v>
      </c>
      <c r="BN48" s="97">
        <v>265136</v>
      </c>
      <c r="BO48" s="97">
        <v>405990</v>
      </c>
      <c r="BP48" s="97">
        <v>3700</v>
      </c>
      <c r="BQ48" s="97">
        <v>38675205293.046204</v>
      </c>
      <c r="BR48" s="97" t="s">
        <v>145</v>
      </c>
      <c r="BS48" s="97" t="s">
        <v>145</v>
      </c>
      <c r="BT48" s="97" t="s">
        <v>145</v>
      </c>
      <c r="BU48" s="97">
        <v>76.099999999999994</v>
      </c>
      <c r="BV48" s="97">
        <v>43.4</v>
      </c>
      <c r="BW48" s="97">
        <v>87.7</v>
      </c>
      <c r="BX48" s="97" t="s">
        <v>145</v>
      </c>
      <c r="BY48" s="97">
        <v>875.6</v>
      </c>
      <c r="BZ48" s="97">
        <v>1.3</v>
      </c>
      <c r="CA48" s="97">
        <v>61.4</v>
      </c>
      <c r="CB48" s="97">
        <v>8.6999999999999993</v>
      </c>
      <c r="CC48" s="102" t="s">
        <v>164</v>
      </c>
      <c r="CD48" s="102" t="s">
        <v>164</v>
      </c>
      <c r="CE48" s="102" t="s">
        <v>165</v>
      </c>
      <c r="CF48" s="102" t="s">
        <v>166</v>
      </c>
      <c r="CG48" s="103">
        <v>13.610935592869099</v>
      </c>
      <c r="CH48" s="103">
        <v>7.3724451700000699</v>
      </c>
      <c r="CI48" s="98">
        <v>20.6</v>
      </c>
      <c r="CJ48" s="98">
        <v>39.299999999999997</v>
      </c>
      <c r="CK48" s="98">
        <v>10.6</v>
      </c>
      <c r="CL48" s="98">
        <v>43.6</v>
      </c>
      <c r="CM48" s="98">
        <v>56.4</v>
      </c>
      <c r="CN48" s="98">
        <v>12036</v>
      </c>
      <c r="CO48" s="98">
        <v>0.3</v>
      </c>
      <c r="CP48" s="98">
        <v>100</v>
      </c>
      <c r="CQ48" s="98">
        <v>24.1</v>
      </c>
      <c r="CR48" s="104">
        <v>21.059991455078102</v>
      </c>
      <c r="CS48" s="104">
        <v>21.179986572265602</v>
      </c>
      <c r="CT48" s="104">
        <v>22.510003662109401</v>
      </c>
      <c r="CU48" s="104">
        <v>24.029992675781301</v>
      </c>
      <c r="CV48" s="105">
        <v>22.194993591308599</v>
      </c>
      <c r="CX48" s="8">
        <f t="shared" si="1"/>
        <v>9</v>
      </c>
      <c r="CY48" s="9">
        <f t="shared" si="2"/>
        <v>86.764705882352942</v>
      </c>
    </row>
    <row r="49" spans="1:103" x14ac:dyDescent="0.35">
      <c r="A49" s="70" t="s">
        <v>295</v>
      </c>
      <c r="B49" s="93" t="s">
        <v>296</v>
      </c>
      <c r="C49" s="47">
        <v>572</v>
      </c>
      <c r="D49" s="48">
        <v>31</v>
      </c>
      <c r="E49" s="48">
        <v>73</v>
      </c>
      <c r="F49" s="139">
        <f t="shared" si="3"/>
        <v>0.12762237762237763</v>
      </c>
      <c r="G49" s="49">
        <v>6.38667969072928</v>
      </c>
      <c r="H49" s="49">
        <v>0.34613124198008299</v>
      </c>
      <c r="I49" s="49">
        <v>0.81508324724342196</v>
      </c>
      <c r="J49" s="50">
        <v>3.2472076933813002E-2</v>
      </c>
      <c r="K49" s="49">
        <v>1458.6905256140701</v>
      </c>
      <c r="L49" s="49">
        <v>18383.380719698001</v>
      </c>
      <c r="M49" s="49">
        <v>0.106366769851967</v>
      </c>
      <c r="N49" s="49">
        <v>29.419559376583202</v>
      </c>
      <c r="O49" s="49">
        <v>18353.571876604099</v>
      </c>
      <c r="P49" s="50">
        <v>4.1245129301575999E-2</v>
      </c>
      <c r="Q49" s="49">
        <v>260.64544974621998</v>
      </c>
      <c r="R49" s="49">
        <v>18389.6344552142</v>
      </c>
      <c r="S49" s="141" t="s">
        <v>256</v>
      </c>
      <c r="T49" s="51">
        <v>50</v>
      </c>
      <c r="U49" s="94" t="s">
        <v>145</v>
      </c>
      <c r="V49" s="94" t="s">
        <v>145</v>
      </c>
      <c r="W49" s="94" t="s">
        <v>145</v>
      </c>
      <c r="X49" s="94">
        <v>3150.53</v>
      </c>
      <c r="Y49" s="94">
        <v>-20</v>
      </c>
      <c r="Z49" s="94">
        <v>8</v>
      </c>
      <c r="AA49" s="94">
        <v>17</v>
      </c>
      <c r="AB49" s="94">
        <v>85.85</v>
      </c>
      <c r="AC49" s="94" t="s">
        <v>145</v>
      </c>
      <c r="AD49" s="94" t="s">
        <v>145</v>
      </c>
      <c r="AE49" s="94" t="s">
        <v>145</v>
      </c>
      <c r="AF49" s="94" t="s">
        <v>145</v>
      </c>
      <c r="AG49" s="96">
        <v>84068091</v>
      </c>
      <c r="AH49" s="96">
        <v>89561404</v>
      </c>
      <c r="AI49" s="96">
        <v>18.600000000000001</v>
      </c>
      <c r="AJ49" s="96">
        <v>58.9</v>
      </c>
      <c r="AK49" s="96">
        <v>61.9</v>
      </c>
      <c r="AL49" s="143">
        <f t="shared" si="0"/>
        <v>0.03</v>
      </c>
      <c r="AM49" s="96">
        <v>46.2</v>
      </c>
      <c r="AN49" s="96">
        <v>50.8</v>
      </c>
      <c r="AO49" s="96">
        <v>37.1</v>
      </c>
      <c r="AP49" s="96">
        <v>9.5</v>
      </c>
      <c r="AQ49" s="96">
        <v>5.9</v>
      </c>
      <c r="AR49" s="99">
        <v>19.399999999999999</v>
      </c>
      <c r="AS49" s="99">
        <v>88.1</v>
      </c>
      <c r="AT49" s="99" t="s">
        <v>145</v>
      </c>
      <c r="AU49" s="99" t="s">
        <v>145</v>
      </c>
      <c r="AV49" s="99">
        <v>18.2</v>
      </c>
      <c r="AW49" s="100">
        <v>2.1</v>
      </c>
      <c r="AX49" s="100" t="s">
        <v>145</v>
      </c>
      <c r="AY49" s="100" t="s">
        <v>145</v>
      </c>
      <c r="AZ49" s="100" t="s">
        <v>145</v>
      </c>
      <c r="BA49" s="101">
        <v>87</v>
      </c>
      <c r="BB49" s="101">
        <v>5.6</v>
      </c>
      <c r="BC49" s="101">
        <v>6</v>
      </c>
      <c r="BD49" s="101">
        <v>201.9</v>
      </c>
      <c r="BE49" s="95">
        <v>0.84699999999999998</v>
      </c>
      <c r="BF49" s="97" t="s">
        <v>155</v>
      </c>
      <c r="BG49" s="97" t="s">
        <v>156</v>
      </c>
      <c r="BH49" s="97">
        <v>39</v>
      </c>
      <c r="BI49" s="97">
        <v>35.299999999999997</v>
      </c>
      <c r="BJ49" s="97">
        <v>3.4</v>
      </c>
      <c r="BK49" s="97">
        <v>5.5</v>
      </c>
      <c r="BL49" s="97">
        <v>119303</v>
      </c>
      <c r="BM49" s="97">
        <v>720307</v>
      </c>
      <c r="BN49" s="97">
        <v>932043.4</v>
      </c>
      <c r="BO49" s="97">
        <v>49000</v>
      </c>
      <c r="BP49" s="97">
        <v>900</v>
      </c>
      <c r="BQ49" s="97">
        <v>47227535290.921799</v>
      </c>
      <c r="BR49" s="97" t="s">
        <v>145</v>
      </c>
      <c r="BS49" s="97" t="s">
        <v>145</v>
      </c>
      <c r="BT49" s="97" t="s">
        <v>145</v>
      </c>
      <c r="BU49" s="97">
        <v>63.5</v>
      </c>
      <c r="BV49" s="97">
        <v>65.400000000000006</v>
      </c>
      <c r="BW49" s="97">
        <v>91.6</v>
      </c>
      <c r="BX49" s="97" t="s">
        <v>145</v>
      </c>
      <c r="BY49" s="97">
        <v>148.69999999999999</v>
      </c>
      <c r="BZ49" s="97">
        <v>0.7</v>
      </c>
      <c r="CA49" s="97">
        <v>19.100000000000001</v>
      </c>
      <c r="CB49" s="97">
        <v>0.4</v>
      </c>
      <c r="CC49" s="102" t="s">
        <v>164</v>
      </c>
      <c r="CD49" s="102" t="s">
        <v>164</v>
      </c>
      <c r="CE49" s="102" t="s">
        <v>165</v>
      </c>
      <c r="CF49" s="102" t="s">
        <v>166</v>
      </c>
      <c r="CG49" s="103">
        <v>22.433579673677901</v>
      </c>
      <c r="CH49" s="103">
        <v>-4.0421294149999003</v>
      </c>
      <c r="CI49" s="98">
        <v>11.6</v>
      </c>
      <c r="CJ49" s="98">
        <v>67.2</v>
      </c>
      <c r="CK49" s="98">
        <v>13.8</v>
      </c>
      <c r="CL49" s="98">
        <v>55.5</v>
      </c>
      <c r="CM49" s="98">
        <v>44.5</v>
      </c>
      <c r="CN49" s="98">
        <v>12201</v>
      </c>
      <c r="CO49" s="98">
        <v>0.1</v>
      </c>
      <c r="CP49" s="98">
        <v>100</v>
      </c>
      <c r="CQ49" s="98">
        <v>64.2</v>
      </c>
      <c r="CR49" s="104">
        <v>26.580010986328102</v>
      </c>
      <c r="CS49" s="104">
        <v>26.480004882812501</v>
      </c>
      <c r="CT49" s="104">
        <v>26.820001220703102</v>
      </c>
      <c r="CU49" s="104">
        <v>27.1</v>
      </c>
      <c r="CV49" s="105">
        <v>26.745004272460999</v>
      </c>
      <c r="CX49" s="8">
        <f t="shared" si="1"/>
        <v>9</v>
      </c>
      <c r="CY49" s="9">
        <f t="shared" si="2"/>
        <v>86.764705882352942</v>
      </c>
    </row>
    <row r="50" spans="1:103" x14ac:dyDescent="0.35">
      <c r="A50" s="70" t="s">
        <v>297</v>
      </c>
      <c r="B50" s="93" t="s">
        <v>298</v>
      </c>
      <c r="C50" s="47">
        <v>220</v>
      </c>
      <c r="D50" s="48">
        <v>9</v>
      </c>
      <c r="E50" s="48">
        <v>19</v>
      </c>
      <c r="F50" s="139">
        <f t="shared" si="3"/>
        <v>8.6363636363636365E-2</v>
      </c>
      <c r="G50" s="49">
        <v>39.8688532195549</v>
      </c>
      <c r="H50" s="49">
        <v>1.6309985407999701</v>
      </c>
      <c r="I50" s="49">
        <v>3.44321914168883</v>
      </c>
      <c r="J50" s="50">
        <v>7.5441360171128999E-2</v>
      </c>
      <c r="K50" s="49">
        <v>325.927313043266</v>
      </c>
      <c r="L50" s="49">
        <v>18368.469832202602</v>
      </c>
      <c r="M50" s="49">
        <v>0.26580558825978601</v>
      </c>
      <c r="N50" s="49">
        <v>6.2947960582049198</v>
      </c>
      <c r="O50" s="49">
        <v>18355.222005332998</v>
      </c>
      <c r="P50" s="50">
        <v>0.11077221606941</v>
      </c>
      <c r="Q50" s="49">
        <v>24.7594799580136</v>
      </c>
      <c r="R50" s="49">
        <v>18367.022830183301</v>
      </c>
      <c r="S50" s="141" t="s">
        <v>276</v>
      </c>
      <c r="T50" s="51">
        <v>46</v>
      </c>
      <c r="U50" s="94" t="s">
        <v>145</v>
      </c>
      <c r="V50" s="94" t="s">
        <v>145</v>
      </c>
      <c r="W50" s="94" t="s">
        <v>145</v>
      </c>
      <c r="X50" s="94" t="s">
        <v>145</v>
      </c>
      <c r="Y50" s="94" t="s">
        <v>145</v>
      </c>
      <c r="Z50" s="94" t="s">
        <v>145</v>
      </c>
      <c r="AA50" s="94" t="s">
        <v>145</v>
      </c>
      <c r="AB50" s="94" t="s">
        <v>145</v>
      </c>
      <c r="AC50" s="94" t="s">
        <v>145</v>
      </c>
      <c r="AD50" s="94" t="s">
        <v>145</v>
      </c>
      <c r="AE50" s="94" t="s">
        <v>145</v>
      </c>
      <c r="AF50" s="94" t="s">
        <v>145</v>
      </c>
      <c r="AG50" s="96">
        <v>5244363</v>
      </c>
      <c r="AH50" s="96">
        <v>5518092</v>
      </c>
      <c r="AI50" s="96">
        <v>19.7</v>
      </c>
      <c r="AJ50" s="96">
        <v>62.8</v>
      </c>
      <c r="AK50" s="96">
        <v>65.7</v>
      </c>
      <c r="AL50" s="143">
        <f t="shared" si="0"/>
        <v>2.6000000000000013E-2</v>
      </c>
      <c r="AM50" s="96">
        <v>41.8</v>
      </c>
      <c r="AN50" s="96">
        <v>55.6</v>
      </c>
      <c r="AO50" s="96">
        <v>15.4</v>
      </c>
      <c r="AP50" s="96">
        <v>6.7</v>
      </c>
      <c r="AQ50" s="96">
        <v>4.4000000000000004</v>
      </c>
      <c r="AR50" s="99">
        <v>16.7</v>
      </c>
      <c r="AS50" s="99">
        <v>50.1</v>
      </c>
      <c r="AT50" s="99" t="s">
        <v>145</v>
      </c>
      <c r="AU50" s="99" t="s">
        <v>145</v>
      </c>
      <c r="AV50" s="99">
        <v>6.3</v>
      </c>
      <c r="AW50" s="100" t="s">
        <v>145</v>
      </c>
      <c r="AX50" s="100" t="s">
        <v>145</v>
      </c>
      <c r="AY50" s="100" t="s">
        <v>145</v>
      </c>
      <c r="AZ50" s="100" t="s">
        <v>145</v>
      </c>
      <c r="BA50" s="101">
        <v>91</v>
      </c>
      <c r="BB50" s="101">
        <v>8.4</v>
      </c>
      <c r="BC50" s="101">
        <v>6</v>
      </c>
      <c r="BD50" s="101">
        <v>50.5</v>
      </c>
      <c r="BE50" s="95">
        <v>0.75800000000000001</v>
      </c>
      <c r="BF50" s="97" t="s">
        <v>146</v>
      </c>
      <c r="BG50" s="97" t="s">
        <v>173</v>
      </c>
      <c r="BH50" s="97">
        <v>65.2</v>
      </c>
      <c r="BI50" s="97">
        <v>94</v>
      </c>
      <c r="BJ50" s="97" t="s">
        <v>145</v>
      </c>
      <c r="BK50" s="97">
        <v>1.4</v>
      </c>
      <c r="BL50" s="97">
        <v>-20000</v>
      </c>
      <c r="BM50" s="97">
        <v>13352</v>
      </c>
      <c r="BN50" s="97">
        <v>333899</v>
      </c>
      <c r="BO50" s="97">
        <v>580000</v>
      </c>
      <c r="BP50" s="97">
        <v>5060</v>
      </c>
      <c r="BQ50" s="97">
        <v>11263682694.039301</v>
      </c>
      <c r="BR50" s="97" t="s">
        <v>145</v>
      </c>
      <c r="BS50" s="97" t="s">
        <v>145</v>
      </c>
      <c r="BT50" s="97" t="s">
        <v>145</v>
      </c>
      <c r="BU50" s="97">
        <v>69.400000000000006</v>
      </c>
      <c r="BV50" s="97">
        <v>34.1</v>
      </c>
      <c r="BW50" s="97">
        <v>94.6</v>
      </c>
      <c r="BX50" s="97" t="s">
        <v>145</v>
      </c>
      <c r="BY50" s="97">
        <v>66.7</v>
      </c>
      <c r="BZ50" s="97">
        <v>2.5</v>
      </c>
      <c r="CA50" s="97">
        <v>66.2</v>
      </c>
      <c r="CB50" s="97" t="s">
        <v>145</v>
      </c>
      <c r="CC50" s="102" t="s">
        <v>164</v>
      </c>
      <c r="CD50" s="102" t="s">
        <v>164</v>
      </c>
      <c r="CE50" s="102" t="s">
        <v>165</v>
      </c>
      <c r="CF50" s="102" t="s">
        <v>166</v>
      </c>
      <c r="CG50" s="103">
        <v>16.067918107859601</v>
      </c>
      <c r="CH50" s="103">
        <v>-0.65422251349988203</v>
      </c>
      <c r="CI50" s="98">
        <v>31.1</v>
      </c>
      <c r="CJ50" s="98">
        <v>65.400000000000006</v>
      </c>
      <c r="CK50" s="98">
        <v>40.700000000000003</v>
      </c>
      <c r="CL50" s="98">
        <v>33.1</v>
      </c>
      <c r="CM50" s="98">
        <v>66.900000000000006</v>
      </c>
      <c r="CN50" s="98">
        <v>46865</v>
      </c>
      <c r="CO50" s="98">
        <v>0.7</v>
      </c>
      <c r="CP50" s="98">
        <v>100</v>
      </c>
      <c r="CQ50" s="98">
        <v>43.9</v>
      </c>
      <c r="CR50" s="104">
        <v>28.110009765625001</v>
      </c>
      <c r="CS50" s="104">
        <v>28.469995117187501</v>
      </c>
      <c r="CT50" s="104">
        <v>28.619989013671901</v>
      </c>
      <c r="CU50" s="104">
        <v>29.179986572265602</v>
      </c>
      <c r="CV50" s="105">
        <v>28.594995117187501</v>
      </c>
      <c r="CX50" s="8">
        <f t="shared" si="1"/>
        <v>12</v>
      </c>
      <c r="CY50" s="9">
        <f t="shared" si="2"/>
        <v>82.35294117647058</v>
      </c>
    </row>
    <row r="51" spans="1:103" x14ac:dyDescent="0.35">
      <c r="A51" s="70" t="s">
        <v>299</v>
      </c>
      <c r="B51" s="93" t="s">
        <v>300</v>
      </c>
      <c r="C51" s="47">
        <v>6507</v>
      </c>
      <c r="D51" s="48">
        <v>293</v>
      </c>
      <c r="E51" s="48">
        <v>1439</v>
      </c>
      <c r="F51" s="139">
        <f t="shared" si="3"/>
        <v>0.22114645766098048</v>
      </c>
      <c r="G51" s="49">
        <v>127.881902291545</v>
      </c>
      <c r="H51" s="49">
        <v>5.7583214033229702</v>
      </c>
      <c r="I51" s="49">
        <v>28.280629690722701</v>
      </c>
      <c r="J51" s="50">
        <v>3.6083581297909999E-2</v>
      </c>
      <c r="K51" s="49">
        <v>16764.979684972899</v>
      </c>
      <c r="L51" s="49">
        <v>18381.461526763302</v>
      </c>
      <c r="M51" s="49">
        <v>6.9283260972287E-2</v>
      </c>
      <c r="N51" s="49">
        <v>434.12769012458898</v>
      </c>
      <c r="O51" s="49">
        <v>18369.6146361428</v>
      </c>
      <c r="P51" s="50">
        <v>6.8693213959143004E-2</v>
      </c>
      <c r="Q51" s="49">
        <v>2709.2573220212298</v>
      </c>
      <c r="R51" s="49">
        <v>18375.612113448398</v>
      </c>
      <c r="S51" s="141" t="s">
        <v>269</v>
      </c>
      <c r="T51" s="51">
        <v>55</v>
      </c>
      <c r="U51" s="94">
        <v>118801</v>
      </c>
      <c r="V51" s="94">
        <v>2334.7929728197</v>
      </c>
      <c r="W51" s="94" t="s">
        <v>228</v>
      </c>
      <c r="X51" s="94">
        <v>3778.82</v>
      </c>
      <c r="Y51" s="94">
        <v>-45</v>
      </c>
      <c r="Z51" s="94">
        <v>11</v>
      </c>
      <c r="AA51" s="94">
        <v>50</v>
      </c>
      <c r="AB51" s="94">
        <v>90.74</v>
      </c>
      <c r="AC51" s="94">
        <v>31.023809523809501</v>
      </c>
      <c r="AD51" s="94">
        <v>13</v>
      </c>
      <c r="AE51" s="94">
        <v>76.204761904761895</v>
      </c>
      <c r="AF51" s="94">
        <v>13</v>
      </c>
      <c r="AG51" s="96">
        <v>49648685</v>
      </c>
      <c r="AH51" s="96">
        <v>50882884</v>
      </c>
      <c r="AI51" s="96">
        <v>30</v>
      </c>
      <c r="AJ51" s="96">
        <v>74.3</v>
      </c>
      <c r="AK51" s="96">
        <v>79.900000000000006</v>
      </c>
      <c r="AL51" s="143">
        <f t="shared" si="0"/>
        <v>8.5000000000000006E-2</v>
      </c>
      <c r="AM51" s="96">
        <v>23.1</v>
      </c>
      <c r="AN51" s="96">
        <v>68.400000000000006</v>
      </c>
      <c r="AO51" s="96">
        <v>44.7</v>
      </c>
      <c r="AP51" s="96">
        <v>5.6</v>
      </c>
      <c r="AQ51" s="96">
        <v>1.8</v>
      </c>
      <c r="AR51" s="99">
        <v>15.8</v>
      </c>
      <c r="AS51" s="99">
        <v>14.2</v>
      </c>
      <c r="AT51" s="99">
        <v>2</v>
      </c>
      <c r="AU51" s="99">
        <v>1.5</v>
      </c>
      <c r="AV51" s="99">
        <v>76.2</v>
      </c>
      <c r="AW51" s="100">
        <v>4.5</v>
      </c>
      <c r="AX51" s="100">
        <v>115</v>
      </c>
      <c r="AY51" s="100">
        <v>106</v>
      </c>
      <c r="AZ51" s="100">
        <v>1</v>
      </c>
      <c r="BA51" s="101">
        <v>132</v>
      </c>
      <c r="BB51" s="101">
        <v>22.1</v>
      </c>
      <c r="BC51" s="101">
        <v>7.4</v>
      </c>
      <c r="BD51" s="101">
        <v>90.2</v>
      </c>
      <c r="BE51" s="95">
        <v>0.76100000000000001</v>
      </c>
      <c r="BF51" s="97" t="s">
        <v>146</v>
      </c>
      <c r="BG51" s="97" t="s">
        <v>163</v>
      </c>
      <c r="BH51" s="97">
        <v>20.2</v>
      </c>
      <c r="BI51" s="97">
        <v>15.1</v>
      </c>
      <c r="BJ51" s="97">
        <v>41.4</v>
      </c>
      <c r="BK51" s="97">
        <v>0.6</v>
      </c>
      <c r="BL51" s="97">
        <v>1023981</v>
      </c>
      <c r="BM51" s="97">
        <v>138586</v>
      </c>
      <c r="BN51" s="97">
        <v>33704037</v>
      </c>
      <c r="BO51" s="97">
        <v>4125200</v>
      </c>
      <c r="BP51" s="97">
        <v>14480</v>
      </c>
      <c r="BQ51" s="97">
        <v>331047040087.87701</v>
      </c>
      <c r="BR51" s="97">
        <v>27</v>
      </c>
      <c r="BS51" s="97">
        <v>27.6</v>
      </c>
      <c r="BT51" s="97">
        <v>49.7</v>
      </c>
      <c r="BU51" s="97">
        <v>68.8</v>
      </c>
      <c r="BV51" s="97">
        <v>16.600000000000001</v>
      </c>
      <c r="BW51" s="97">
        <v>70.900000000000006</v>
      </c>
      <c r="BX51" s="97">
        <v>0.2</v>
      </c>
      <c r="BY51" s="97">
        <v>7195</v>
      </c>
      <c r="BZ51" s="97">
        <v>3.2</v>
      </c>
      <c r="CA51" s="97">
        <v>99.6</v>
      </c>
      <c r="CB51" s="97">
        <v>12.3</v>
      </c>
      <c r="CC51" s="102" t="s">
        <v>190</v>
      </c>
      <c r="CD51" s="102" t="s">
        <v>149</v>
      </c>
      <c r="CE51" s="102" t="s">
        <v>190</v>
      </c>
      <c r="CF51" s="102" t="s">
        <v>151</v>
      </c>
      <c r="CG51" s="103">
        <v>-72.5861884502539</v>
      </c>
      <c r="CH51" s="103">
        <v>4.1134689365000696</v>
      </c>
      <c r="CI51" s="98">
        <v>40.299999999999997</v>
      </c>
      <c r="CJ51" s="98">
        <v>52.7</v>
      </c>
      <c r="CK51" s="98">
        <v>14.8</v>
      </c>
      <c r="CL51" s="98">
        <v>19.2</v>
      </c>
      <c r="CM51" s="98">
        <v>80.8</v>
      </c>
      <c r="CN51" s="98">
        <v>45668</v>
      </c>
      <c r="CO51" s="98">
        <v>1.8</v>
      </c>
      <c r="CP51" s="98">
        <v>92</v>
      </c>
      <c r="CQ51" s="98" t="s">
        <v>145</v>
      </c>
      <c r="CR51" s="104">
        <v>24.670007324218801</v>
      </c>
      <c r="CS51" s="104">
        <v>24.760003662109401</v>
      </c>
      <c r="CT51" s="104">
        <v>25.890008544921901</v>
      </c>
      <c r="CU51" s="104">
        <v>25.559991455078102</v>
      </c>
      <c r="CV51" s="105">
        <v>25.2200027465821</v>
      </c>
      <c r="CX51" s="8">
        <f t="shared" si="1"/>
        <v>1</v>
      </c>
      <c r="CY51" s="9">
        <f t="shared" si="2"/>
        <v>98.529411764705884</v>
      </c>
    </row>
    <row r="52" spans="1:103" x14ac:dyDescent="0.35">
      <c r="A52" s="70" t="s">
        <v>301</v>
      </c>
      <c r="B52" s="93" t="s">
        <v>302</v>
      </c>
      <c r="C52" s="47">
        <v>121</v>
      </c>
      <c r="D52" s="48">
        <v>1</v>
      </c>
      <c r="E52" s="48">
        <v>4</v>
      </c>
      <c r="F52" s="139">
        <f t="shared" si="3"/>
        <v>3.3057851239669422E-2</v>
      </c>
      <c r="G52" s="49">
        <v>217.63059634380599</v>
      </c>
      <c r="H52" s="49">
        <v>1.79859996978352</v>
      </c>
      <c r="I52" s="49">
        <v>7.19439987913408</v>
      </c>
      <c r="J52" s="50">
        <v>0.12077060555774401</v>
      </c>
      <c r="K52" s="49">
        <v>150.98839193423899</v>
      </c>
      <c r="L52" s="49">
        <v>18370.2722515729</v>
      </c>
      <c r="M52" s="49">
        <v>36.325935405810498</v>
      </c>
      <c r="N52" s="49">
        <v>1</v>
      </c>
      <c r="O52" s="49">
        <v>18344.097683476801</v>
      </c>
      <c r="P52" s="50">
        <v>5.7381884255149999E-3</v>
      </c>
      <c r="Q52" s="49">
        <v>524582.32544567797</v>
      </c>
      <c r="R52" s="49">
        <v>18820.0310490921</v>
      </c>
      <c r="S52" s="141" t="s">
        <v>167</v>
      </c>
      <c r="T52" s="51">
        <v>41</v>
      </c>
      <c r="U52" s="94" t="s">
        <v>145</v>
      </c>
      <c r="V52" s="94" t="s">
        <v>145</v>
      </c>
      <c r="W52" s="94" t="s">
        <v>145</v>
      </c>
      <c r="X52" s="94" t="s">
        <v>145</v>
      </c>
      <c r="Y52" s="94">
        <v>8</v>
      </c>
      <c r="Z52" s="94">
        <v>8</v>
      </c>
      <c r="AA52" s="94">
        <v>12</v>
      </c>
      <c r="AB52" s="94">
        <v>79.63</v>
      </c>
      <c r="AC52" s="94">
        <v>25.014619883040901</v>
      </c>
      <c r="AD52" s="94">
        <v>4</v>
      </c>
      <c r="AE52" s="94">
        <v>56.665528730961803</v>
      </c>
      <c r="AF52" s="94">
        <v>0.5</v>
      </c>
      <c r="AG52" s="96">
        <v>543767</v>
      </c>
      <c r="AH52" s="96">
        <v>555988</v>
      </c>
      <c r="AI52" s="96">
        <v>25.4</v>
      </c>
      <c r="AJ52" s="96">
        <v>69.3</v>
      </c>
      <c r="AK52" s="96">
        <v>76</v>
      </c>
      <c r="AL52" s="143">
        <f t="shared" si="0"/>
        <v>4.6000000000000082E-2</v>
      </c>
      <c r="AM52" s="96">
        <v>28.8</v>
      </c>
      <c r="AN52" s="96">
        <v>66.599999999999994</v>
      </c>
      <c r="AO52" s="96">
        <v>134.9</v>
      </c>
      <c r="AP52" s="96">
        <v>5.6</v>
      </c>
      <c r="AQ52" s="96">
        <v>2.2999999999999998</v>
      </c>
      <c r="AR52" s="99">
        <v>17.2</v>
      </c>
      <c r="AS52" s="99">
        <v>19.5</v>
      </c>
      <c r="AT52" s="99" t="s">
        <v>145</v>
      </c>
      <c r="AU52" s="99" t="s">
        <v>145</v>
      </c>
      <c r="AV52" s="99">
        <v>62.4</v>
      </c>
      <c r="AW52" s="100">
        <v>5.3</v>
      </c>
      <c r="AX52" s="100">
        <v>103.3</v>
      </c>
      <c r="AY52" s="100">
        <v>87.4</v>
      </c>
      <c r="AZ52" s="100">
        <v>1</v>
      </c>
      <c r="BA52" s="101">
        <v>113</v>
      </c>
      <c r="BB52" s="101">
        <v>10.6</v>
      </c>
      <c r="BC52" s="101">
        <v>2.4</v>
      </c>
      <c r="BD52" s="101" t="s">
        <v>145</v>
      </c>
      <c r="BE52" s="95">
        <v>0.45900000000000002</v>
      </c>
      <c r="BF52" s="97" t="s">
        <v>146</v>
      </c>
      <c r="BG52" s="97" t="s">
        <v>173</v>
      </c>
      <c r="BH52" s="97">
        <v>67.400000000000006</v>
      </c>
      <c r="BI52" s="97">
        <v>45.9</v>
      </c>
      <c r="BJ52" s="97">
        <v>6</v>
      </c>
      <c r="BK52" s="97">
        <v>4.3</v>
      </c>
      <c r="BL52" s="97">
        <v>-6709</v>
      </c>
      <c r="BM52" s="97">
        <v>13</v>
      </c>
      <c r="BN52" s="97">
        <v>140429</v>
      </c>
      <c r="BO52" s="97" t="s">
        <v>145</v>
      </c>
      <c r="BP52" s="97">
        <v>7280</v>
      </c>
      <c r="BQ52" s="97">
        <v>1976814276.50792</v>
      </c>
      <c r="BR52" s="97" t="s">
        <v>145</v>
      </c>
      <c r="BS52" s="97" t="s">
        <v>145</v>
      </c>
      <c r="BT52" s="97" t="s">
        <v>145</v>
      </c>
      <c r="BU52" s="97">
        <v>60.5</v>
      </c>
      <c r="BV52" s="97">
        <v>11.5</v>
      </c>
      <c r="BW52" s="97">
        <v>79</v>
      </c>
      <c r="BX52" s="97" t="s">
        <v>145</v>
      </c>
      <c r="BY52" s="97">
        <v>8.6999999999999993</v>
      </c>
      <c r="BZ52" s="97">
        <v>0.6</v>
      </c>
      <c r="CA52" s="97">
        <v>92.9</v>
      </c>
      <c r="CB52" s="97">
        <v>53.6</v>
      </c>
      <c r="CC52" s="102" t="s">
        <v>164</v>
      </c>
      <c r="CD52" s="102" t="s">
        <v>164</v>
      </c>
      <c r="CE52" s="102" t="s">
        <v>221</v>
      </c>
      <c r="CF52" s="102" t="s">
        <v>166</v>
      </c>
      <c r="CG52" s="103">
        <v>-25.1802170833496</v>
      </c>
      <c r="CH52" s="103">
        <v>17.062404689500099</v>
      </c>
      <c r="CI52" s="98">
        <v>19.600000000000001</v>
      </c>
      <c r="CJ52" s="98">
        <v>22.5</v>
      </c>
      <c r="CK52" s="98">
        <v>2.9</v>
      </c>
      <c r="CL52" s="98">
        <v>34.299999999999997</v>
      </c>
      <c r="CM52" s="98">
        <v>65.7</v>
      </c>
      <c r="CN52" s="98">
        <v>579</v>
      </c>
      <c r="CO52" s="98">
        <v>0.9</v>
      </c>
      <c r="CP52" s="98">
        <v>100</v>
      </c>
      <c r="CQ52" s="98">
        <v>27.2</v>
      </c>
      <c r="CR52" s="104">
        <v>23.149987792968801</v>
      </c>
      <c r="CS52" s="104">
        <v>22.320001220703102</v>
      </c>
      <c r="CT52" s="104">
        <v>23.379998779296901</v>
      </c>
      <c r="CU52" s="104">
        <v>23.020013427734401</v>
      </c>
      <c r="CV52" s="105">
        <v>22.9675003051758</v>
      </c>
      <c r="CX52" s="8">
        <f t="shared" si="1"/>
        <v>8</v>
      </c>
      <c r="CY52" s="9">
        <f t="shared" si="2"/>
        <v>88.235294117647058</v>
      </c>
    </row>
    <row r="53" spans="1:103" x14ac:dyDescent="0.35">
      <c r="A53" s="70" t="s">
        <v>303</v>
      </c>
      <c r="B53" s="93" t="s">
        <v>304</v>
      </c>
      <c r="C53" s="47">
        <v>719</v>
      </c>
      <c r="D53" s="48">
        <v>6</v>
      </c>
      <c r="E53" s="48">
        <v>338</v>
      </c>
      <c r="F53" s="139">
        <f t="shared" si="3"/>
        <v>0.47009735744089015</v>
      </c>
      <c r="G53" s="49">
        <v>141.14328811644199</v>
      </c>
      <c r="H53" s="49">
        <v>1.1778299425572301</v>
      </c>
      <c r="I53" s="49">
        <v>66.351086764057499</v>
      </c>
      <c r="J53" s="50">
        <v>9.0965208514008994E-2</v>
      </c>
      <c r="K53" s="49">
        <v>753.124441169448</v>
      </c>
      <c r="L53" s="49">
        <v>18349.014097440398</v>
      </c>
      <c r="M53" s="49">
        <v>2.8840226212460001E-2</v>
      </c>
      <c r="N53" s="49">
        <v>16.5834259238976</v>
      </c>
      <c r="O53" s="49">
        <v>18379.093224953602</v>
      </c>
      <c r="P53" s="50">
        <v>3.9090884096400998E-2</v>
      </c>
      <c r="Q53" s="49">
        <v>2510.5564866632699</v>
      </c>
      <c r="R53" s="49">
        <v>18399.220140953999</v>
      </c>
      <c r="S53" s="141" t="s">
        <v>269</v>
      </c>
      <c r="T53" s="51">
        <v>55</v>
      </c>
      <c r="U53" s="94">
        <v>9713</v>
      </c>
      <c r="V53" s="94">
        <v>1906.71037200974</v>
      </c>
      <c r="W53" s="94" t="s">
        <v>280</v>
      </c>
      <c r="X53" s="94" t="s">
        <v>145</v>
      </c>
      <c r="Y53" s="94">
        <v>3</v>
      </c>
      <c r="Z53" s="94">
        <v>10</v>
      </c>
      <c r="AA53" s="94">
        <v>33</v>
      </c>
      <c r="AB53" s="94">
        <v>77.78</v>
      </c>
      <c r="AC53" s="94">
        <v>21.678977272727298</v>
      </c>
      <c r="AD53" s="94">
        <v>11</v>
      </c>
      <c r="AE53" s="94">
        <v>55.370133016208598</v>
      </c>
      <c r="AF53" s="94">
        <v>11</v>
      </c>
      <c r="AG53" s="96">
        <v>4999441</v>
      </c>
      <c r="AH53" s="96">
        <v>5094114</v>
      </c>
      <c r="AI53" s="96">
        <v>31.3</v>
      </c>
      <c r="AJ53" s="96">
        <v>77.5</v>
      </c>
      <c r="AK53" s="96">
        <v>82.7</v>
      </c>
      <c r="AL53" s="143">
        <f t="shared" si="0"/>
        <v>9.6000000000000085E-2</v>
      </c>
      <c r="AM53" s="96">
        <v>21.3</v>
      </c>
      <c r="AN53" s="96">
        <v>69.099999999999994</v>
      </c>
      <c r="AO53" s="96">
        <v>97.9</v>
      </c>
      <c r="AP53" s="96">
        <v>5.0999999999999996</v>
      </c>
      <c r="AQ53" s="96">
        <v>1.8</v>
      </c>
      <c r="AR53" s="99">
        <v>11.5</v>
      </c>
      <c r="AS53" s="99">
        <v>8.8000000000000007</v>
      </c>
      <c r="AT53" s="99" t="s">
        <v>145</v>
      </c>
      <c r="AU53" s="99">
        <v>1.1000000000000001</v>
      </c>
      <c r="AV53" s="99">
        <v>95.8</v>
      </c>
      <c r="AW53" s="100">
        <v>7.1</v>
      </c>
      <c r="AX53" s="100">
        <v>110.8</v>
      </c>
      <c r="AY53" s="100">
        <v>96.8</v>
      </c>
      <c r="AZ53" s="100">
        <v>1</v>
      </c>
      <c r="BA53" s="101">
        <v>119</v>
      </c>
      <c r="BB53" s="101">
        <v>25.7</v>
      </c>
      <c r="BC53" s="101">
        <v>9.1</v>
      </c>
      <c r="BD53" s="101" t="s">
        <v>145</v>
      </c>
      <c r="BE53" s="95">
        <v>0.60799999999999998</v>
      </c>
      <c r="BF53" s="97" t="s">
        <v>189</v>
      </c>
      <c r="BG53" s="97" t="s">
        <v>163</v>
      </c>
      <c r="BH53" s="97">
        <v>33</v>
      </c>
      <c r="BI53" s="97">
        <v>33.1</v>
      </c>
      <c r="BJ53" s="97">
        <v>14.9</v>
      </c>
      <c r="BK53" s="97">
        <v>0.2</v>
      </c>
      <c r="BL53" s="97">
        <v>21000</v>
      </c>
      <c r="BM53" s="97">
        <v>211</v>
      </c>
      <c r="BN53" s="97">
        <v>1948546</v>
      </c>
      <c r="BO53" s="97">
        <v>1492800</v>
      </c>
      <c r="BP53" s="97">
        <v>16700</v>
      </c>
      <c r="BQ53" s="97">
        <v>60130106115.629402</v>
      </c>
      <c r="BR53" s="97">
        <v>21.1</v>
      </c>
      <c r="BS53" s="97">
        <v>9.6999999999999993</v>
      </c>
      <c r="BT53" s="97">
        <v>48.3</v>
      </c>
      <c r="BU53" s="97">
        <v>62.1</v>
      </c>
      <c r="BV53" s="97">
        <v>12.1</v>
      </c>
      <c r="BW53" s="97">
        <v>63.1</v>
      </c>
      <c r="BX53" s="97">
        <v>0.4</v>
      </c>
      <c r="BY53" s="97">
        <v>507.4</v>
      </c>
      <c r="BZ53" s="97">
        <v>0</v>
      </c>
      <c r="CA53" s="97">
        <v>99.6</v>
      </c>
      <c r="CB53" s="97">
        <v>19.399999999999999</v>
      </c>
      <c r="CC53" s="102" t="s">
        <v>148</v>
      </c>
      <c r="CD53" s="102" t="s">
        <v>149</v>
      </c>
      <c r="CE53" s="102" t="s">
        <v>247</v>
      </c>
      <c r="CF53" s="102" t="s">
        <v>151</v>
      </c>
      <c r="CG53" s="103">
        <v>-83.633400038065304</v>
      </c>
      <c r="CH53" s="103">
        <v>9.6210187845000803</v>
      </c>
      <c r="CI53" s="98">
        <v>34.5</v>
      </c>
      <c r="CJ53" s="98">
        <v>54.6</v>
      </c>
      <c r="CK53" s="98">
        <v>27.6</v>
      </c>
      <c r="CL53" s="98">
        <v>20.7</v>
      </c>
      <c r="CM53" s="98">
        <v>79.3</v>
      </c>
      <c r="CN53" s="98">
        <v>23564</v>
      </c>
      <c r="CO53" s="98">
        <v>1.6</v>
      </c>
      <c r="CP53" s="98">
        <v>100</v>
      </c>
      <c r="CQ53" s="98" t="s">
        <v>145</v>
      </c>
      <c r="CR53" s="104">
        <v>18.610009765625001</v>
      </c>
      <c r="CS53" s="104">
        <v>19.540002441406301</v>
      </c>
      <c r="CT53" s="104">
        <v>20.110009765625001</v>
      </c>
      <c r="CU53" s="104">
        <v>18.469995117187501</v>
      </c>
      <c r="CV53" s="105">
        <v>19.182504272460999</v>
      </c>
      <c r="CX53" s="8">
        <f t="shared" si="1"/>
        <v>3</v>
      </c>
      <c r="CY53" s="9">
        <f t="shared" si="2"/>
        <v>95.588235294117652</v>
      </c>
    </row>
    <row r="54" spans="1:103" x14ac:dyDescent="0.35">
      <c r="A54" s="70" t="s">
        <v>305</v>
      </c>
      <c r="B54" s="93" t="s">
        <v>306</v>
      </c>
      <c r="C54" s="47">
        <v>1501</v>
      </c>
      <c r="D54" s="48">
        <v>61</v>
      </c>
      <c r="E54" s="48">
        <v>681</v>
      </c>
      <c r="F54" s="139">
        <f t="shared" si="3"/>
        <v>0.45369753497668219</v>
      </c>
      <c r="G54" s="49">
        <v>132.519721689161</v>
      </c>
      <c r="H54" s="49">
        <v>5.3855449853689796</v>
      </c>
      <c r="I54" s="49">
        <v>60.123871066168398</v>
      </c>
      <c r="J54" s="50">
        <v>6.2345322496396002E-2</v>
      </c>
      <c r="K54" s="49">
        <v>2268.4258631113798</v>
      </c>
      <c r="L54" s="49">
        <v>18367.2568516789</v>
      </c>
      <c r="M54" s="49">
        <v>4.4908988816768997E-2</v>
      </c>
      <c r="N54" s="49">
        <v>165.27723492861</v>
      </c>
      <c r="O54" s="49">
        <v>18381.2437779295</v>
      </c>
      <c r="P54" s="50">
        <v>5.3713289278107999E-2</v>
      </c>
      <c r="Q54" s="49">
        <v>2273.4246935768501</v>
      </c>
      <c r="R54" s="49">
        <v>18385.865673671098</v>
      </c>
      <c r="S54" s="141" t="s">
        <v>307</v>
      </c>
      <c r="T54" s="51">
        <v>49</v>
      </c>
      <c r="U54" s="94">
        <v>55542</v>
      </c>
      <c r="V54" s="94">
        <v>4903.6711406125196</v>
      </c>
      <c r="W54" s="94" t="s">
        <v>191</v>
      </c>
      <c r="X54" s="94">
        <v>3156.4650000000001</v>
      </c>
      <c r="Y54" s="94">
        <v>-44</v>
      </c>
      <c r="Z54" s="94">
        <v>12</v>
      </c>
      <c r="AA54" s="94">
        <v>36</v>
      </c>
      <c r="AB54" s="94">
        <v>83.07</v>
      </c>
      <c r="AC54" s="94" t="s">
        <v>145</v>
      </c>
      <c r="AD54" s="94" t="s">
        <v>145</v>
      </c>
      <c r="AE54" s="94" t="s">
        <v>145</v>
      </c>
      <c r="AF54" s="94" t="s">
        <v>145</v>
      </c>
      <c r="AG54" s="96">
        <v>11338138</v>
      </c>
      <c r="AH54" s="96">
        <v>11326616</v>
      </c>
      <c r="AI54" s="96">
        <v>41.5</v>
      </c>
      <c r="AJ54" s="96">
        <v>76.8</v>
      </c>
      <c r="AK54" s="96">
        <v>80.7</v>
      </c>
      <c r="AL54" s="143">
        <f t="shared" si="0"/>
        <v>0.15200000000000002</v>
      </c>
      <c r="AM54" s="96">
        <v>16.2</v>
      </c>
      <c r="AN54" s="96">
        <v>68.599999999999994</v>
      </c>
      <c r="AO54" s="96">
        <v>109</v>
      </c>
      <c r="AP54" s="96">
        <v>9</v>
      </c>
      <c r="AQ54" s="96">
        <v>1.6</v>
      </c>
      <c r="AR54" s="99">
        <v>16.399999999999999</v>
      </c>
      <c r="AS54" s="99">
        <v>5</v>
      </c>
      <c r="AT54" s="99" t="s">
        <v>145</v>
      </c>
      <c r="AU54" s="99">
        <v>5.0999999999999996</v>
      </c>
      <c r="AV54" s="99">
        <v>94.8</v>
      </c>
      <c r="AW54" s="100" t="s">
        <v>145</v>
      </c>
      <c r="AX54" s="100">
        <v>100.5</v>
      </c>
      <c r="AY54" s="100">
        <v>89.5</v>
      </c>
      <c r="AZ54" s="100">
        <v>1</v>
      </c>
      <c r="BA54" s="101">
        <v>139</v>
      </c>
      <c r="BB54" s="101">
        <v>26.7</v>
      </c>
      <c r="BC54" s="101">
        <v>9.6</v>
      </c>
      <c r="BD54" s="101">
        <v>120.4</v>
      </c>
      <c r="BE54" s="95">
        <v>0.79400000000000004</v>
      </c>
      <c r="BF54" s="97" t="s">
        <v>189</v>
      </c>
      <c r="BG54" s="97" t="s">
        <v>163</v>
      </c>
      <c r="BH54" s="97">
        <v>11.7</v>
      </c>
      <c r="BI54" s="97">
        <v>14.5</v>
      </c>
      <c r="BJ54" s="97" t="s">
        <v>145</v>
      </c>
      <c r="BK54" s="97" t="s">
        <v>145</v>
      </c>
      <c r="BL54" s="97">
        <v>-72000</v>
      </c>
      <c r="BM54" s="97">
        <v>5488</v>
      </c>
      <c r="BN54" s="97">
        <v>560754.30000000005</v>
      </c>
      <c r="BO54" s="97">
        <v>349700</v>
      </c>
      <c r="BP54" s="97" t="s">
        <v>145</v>
      </c>
      <c r="BQ54" s="97">
        <v>100023000000</v>
      </c>
      <c r="BR54" s="97" t="s">
        <v>145</v>
      </c>
      <c r="BS54" s="97" t="s">
        <v>145</v>
      </c>
      <c r="BT54" s="97" t="s">
        <v>145</v>
      </c>
      <c r="BU54" s="97">
        <v>53.6</v>
      </c>
      <c r="BV54" s="97">
        <v>17.5</v>
      </c>
      <c r="BW54" s="97">
        <v>60.9</v>
      </c>
      <c r="BX54" s="97">
        <v>0.4</v>
      </c>
      <c r="BY54" s="97">
        <v>968.7</v>
      </c>
      <c r="BZ54" s="97" t="s">
        <v>145</v>
      </c>
      <c r="CA54" s="97">
        <v>100</v>
      </c>
      <c r="CB54" s="97" t="s">
        <v>145</v>
      </c>
      <c r="CC54" s="102" t="s">
        <v>148</v>
      </c>
      <c r="CD54" s="102" t="s">
        <v>149</v>
      </c>
      <c r="CE54" s="102" t="s">
        <v>150</v>
      </c>
      <c r="CF54" s="102" t="s">
        <v>151</v>
      </c>
      <c r="CG54" s="103">
        <v>-77.952163454903399</v>
      </c>
      <c r="CH54" s="103">
        <v>21.519761460500099</v>
      </c>
      <c r="CI54" s="98">
        <v>59.9</v>
      </c>
      <c r="CJ54" s="98">
        <v>31.3</v>
      </c>
      <c r="CK54" s="98">
        <v>16.600000000000001</v>
      </c>
      <c r="CL54" s="98">
        <v>23</v>
      </c>
      <c r="CM54" s="98">
        <v>77</v>
      </c>
      <c r="CN54" s="98">
        <v>3371</v>
      </c>
      <c r="CO54" s="98">
        <v>3.1</v>
      </c>
      <c r="CP54" s="98">
        <v>100</v>
      </c>
      <c r="CQ54" s="98" t="s">
        <v>145</v>
      </c>
      <c r="CR54" s="104">
        <v>24.459985351562501</v>
      </c>
      <c r="CS54" s="104">
        <v>23.730004882812501</v>
      </c>
      <c r="CT54" s="104">
        <v>24.580010986328102</v>
      </c>
      <c r="CU54" s="104">
        <v>24.499993896484401</v>
      </c>
      <c r="CV54" s="105">
        <v>24.317498779296901</v>
      </c>
      <c r="CX54" s="8">
        <f t="shared" si="1"/>
        <v>11</v>
      </c>
      <c r="CY54" s="9">
        <f t="shared" si="2"/>
        <v>83.82352941176471</v>
      </c>
    </row>
    <row r="55" spans="1:103" x14ac:dyDescent="0.35">
      <c r="A55" s="70" t="s">
        <v>308</v>
      </c>
      <c r="B55" s="93" t="s">
        <v>309</v>
      </c>
      <c r="C55" s="47">
        <v>16</v>
      </c>
      <c r="D55" s="48">
        <v>1</v>
      </c>
      <c r="E55" s="48">
        <v>13</v>
      </c>
      <c r="F55" s="139">
        <f t="shared" si="3"/>
        <v>0.8125</v>
      </c>
      <c r="G55" s="49">
        <v>97.501523461304103</v>
      </c>
      <c r="H55" s="49">
        <v>6.09384521633151</v>
      </c>
      <c r="I55" s="49">
        <v>79.219987812309597</v>
      </c>
      <c r="J55" s="50">
        <v>0.11508621400706499</v>
      </c>
      <c r="K55" s="49">
        <v>15.6123915725594</v>
      </c>
      <c r="L55" s="49">
        <v>18345.198094929801</v>
      </c>
      <c r="M55" s="49">
        <v>-2.65285212807771</v>
      </c>
      <c r="N55" s="49">
        <v>2.3260300352489999E-9</v>
      </c>
      <c r="O55" s="49">
        <v>18300.087096026102</v>
      </c>
      <c r="P55" s="50">
        <v>0.10858338106806199</v>
      </c>
      <c r="Q55" s="49">
        <v>12.8526341537544</v>
      </c>
      <c r="R55" s="49">
        <v>18356.3959001619</v>
      </c>
      <c r="S55" s="141" t="s">
        <v>310</v>
      </c>
      <c r="T55" s="51">
        <v>47</v>
      </c>
      <c r="U55" s="94" t="s">
        <v>145</v>
      </c>
      <c r="V55" s="94" t="s">
        <v>145</v>
      </c>
      <c r="W55" s="94" t="s">
        <v>145</v>
      </c>
      <c r="X55" s="94" t="s">
        <v>145</v>
      </c>
      <c r="Y55" s="94" t="s">
        <v>145</v>
      </c>
      <c r="Z55" s="94" t="s">
        <v>145</v>
      </c>
      <c r="AA55" s="94" t="s">
        <v>145</v>
      </c>
      <c r="AB55" s="94" t="s">
        <v>145</v>
      </c>
      <c r="AC55" s="94" t="s">
        <v>145</v>
      </c>
      <c r="AD55" s="94" t="s">
        <v>145</v>
      </c>
      <c r="AE55" s="94" t="s">
        <v>145</v>
      </c>
      <c r="AF55" s="94" t="s">
        <v>145</v>
      </c>
      <c r="AG55" s="96">
        <v>159800</v>
      </c>
      <c r="AH55" s="96">
        <v>164100</v>
      </c>
      <c r="AI55" s="96">
        <v>36.1</v>
      </c>
      <c r="AJ55" s="96" t="s">
        <v>145</v>
      </c>
      <c r="AK55" s="96" t="s">
        <v>145</v>
      </c>
      <c r="AL55" s="143">
        <f t="shared" si="0"/>
        <v>0.1669999999999999</v>
      </c>
      <c r="AM55" s="96">
        <v>18.899999999999999</v>
      </c>
      <c r="AN55" s="96">
        <v>64.400000000000006</v>
      </c>
      <c r="AO55" s="96" t="s">
        <v>145</v>
      </c>
      <c r="AP55" s="96">
        <v>8.8000000000000007</v>
      </c>
      <c r="AQ55" s="96">
        <v>1.7</v>
      </c>
      <c r="AR55" s="99" t="s">
        <v>145</v>
      </c>
      <c r="AS55" s="99" t="s">
        <v>145</v>
      </c>
      <c r="AT55" s="99" t="s">
        <v>145</v>
      </c>
      <c r="AU55" s="99" t="s">
        <v>145</v>
      </c>
      <c r="AV55" s="99" t="s">
        <v>145</v>
      </c>
      <c r="AW55" s="100" t="s">
        <v>145</v>
      </c>
      <c r="AX55" s="100" t="s">
        <v>145</v>
      </c>
      <c r="AY55" s="100" t="s">
        <v>145</v>
      </c>
      <c r="AZ55" s="100" t="s">
        <v>145</v>
      </c>
      <c r="BA55" s="101" t="s">
        <v>145</v>
      </c>
      <c r="BB55" s="101" t="s">
        <v>145</v>
      </c>
      <c r="BC55" s="101">
        <v>11.6</v>
      </c>
      <c r="BD55" s="101" t="s">
        <v>145</v>
      </c>
      <c r="BE55" s="95">
        <v>0.51600000000000001</v>
      </c>
      <c r="BF55" s="97" t="s">
        <v>146</v>
      </c>
      <c r="BG55" s="97" t="s">
        <v>147</v>
      </c>
      <c r="BH55" s="97" t="s">
        <v>145</v>
      </c>
      <c r="BI55" s="97" t="s">
        <v>145</v>
      </c>
      <c r="BJ55" s="97" t="s">
        <v>145</v>
      </c>
      <c r="BK55" s="97" t="s">
        <v>145</v>
      </c>
      <c r="BL55" s="97">
        <v>2573</v>
      </c>
      <c r="BM55" s="97">
        <v>35</v>
      </c>
      <c r="BN55" s="97" t="s">
        <v>145</v>
      </c>
      <c r="BO55" s="97" t="s">
        <v>145</v>
      </c>
      <c r="BP55" s="97" t="s">
        <v>145</v>
      </c>
      <c r="BQ55" s="97">
        <v>3127908037.85918</v>
      </c>
      <c r="BR55" s="97" t="s">
        <v>145</v>
      </c>
      <c r="BS55" s="97" t="s">
        <v>145</v>
      </c>
      <c r="BT55" s="97" t="s">
        <v>145</v>
      </c>
      <c r="BU55" s="97" t="s">
        <v>145</v>
      </c>
      <c r="BV55" s="97" t="s">
        <v>145</v>
      </c>
      <c r="BW55" s="97" t="s">
        <v>145</v>
      </c>
      <c r="BX55" s="97" t="s">
        <v>145</v>
      </c>
      <c r="BY55" s="97" t="s">
        <v>145</v>
      </c>
      <c r="BZ55" s="97" t="s">
        <v>145</v>
      </c>
      <c r="CA55" s="97">
        <v>100</v>
      </c>
      <c r="CB55" s="97">
        <v>31.6</v>
      </c>
      <c r="CC55" s="102" t="s">
        <v>148</v>
      </c>
      <c r="CD55" s="102" t="s">
        <v>149</v>
      </c>
      <c r="CE55" s="102" t="s">
        <v>150</v>
      </c>
      <c r="CF55" s="102" t="s">
        <v>151</v>
      </c>
      <c r="CG55" s="103">
        <v>-69.034533389971699</v>
      </c>
      <c r="CH55" s="103">
        <v>12.2120628930001</v>
      </c>
      <c r="CI55" s="98" t="s">
        <v>145</v>
      </c>
      <c r="CJ55" s="98" t="s">
        <v>145</v>
      </c>
      <c r="CK55" s="98">
        <v>15.5</v>
      </c>
      <c r="CL55" s="98">
        <v>10.9</v>
      </c>
      <c r="CM55" s="98">
        <v>89.1</v>
      </c>
      <c r="CN55" s="98" t="s">
        <v>145</v>
      </c>
      <c r="CO55" s="98">
        <v>37.700000000000003</v>
      </c>
      <c r="CP55" s="98" t="s">
        <v>145</v>
      </c>
      <c r="CQ55" s="98" t="s">
        <v>145</v>
      </c>
      <c r="CR55" s="104">
        <v>28.909997558593801</v>
      </c>
      <c r="CS55" s="104">
        <v>27.640008544921901</v>
      </c>
      <c r="CT55" s="104">
        <v>29.189996337890602</v>
      </c>
      <c r="CU55" s="104">
        <v>28.570001220703102</v>
      </c>
      <c r="CV55" s="105">
        <v>28.577500915527398</v>
      </c>
      <c r="CX55" s="8">
        <f t="shared" si="1"/>
        <v>36</v>
      </c>
      <c r="CY55" s="9">
        <f t="shared" si="2"/>
        <v>47.058823529411761</v>
      </c>
    </row>
    <row r="56" spans="1:103" x14ac:dyDescent="0.35">
      <c r="A56" s="70" t="s">
        <v>311</v>
      </c>
      <c r="B56" s="93" t="s">
        <v>312</v>
      </c>
      <c r="C56" s="47">
        <v>73</v>
      </c>
      <c r="D56" s="48">
        <v>1</v>
      </c>
      <c r="E56" s="48">
        <v>10</v>
      </c>
      <c r="F56" s="139">
        <f t="shared" si="3"/>
        <v>0.13698630136986301</v>
      </c>
      <c r="G56" s="49">
        <v>1110.7729762629299</v>
      </c>
      <c r="H56" s="49">
        <v>15.2160681679854</v>
      </c>
      <c r="I56" s="49">
        <v>152.16068167985401</v>
      </c>
      <c r="J56" s="50">
        <v>0.10715982698639601</v>
      </c>
      <c r="K56" s="49">
        <v>75.964444074628901</v>
      </c>
      <c r="L56" s="49">
        <v>18355.066028038498</v>
      </c>
      <c r="M56" s="49">
        <v>-3.0472371117363202</v>
      </c>
      <c r="N56" s="49">
        <v>2.8201585511311598E-9</v>
      </c>
      <c r="O56" s="49">
        <v>18300.093172496501</v>
      </c>
      <c r="P56" s="50">
        <v>0.24653093821590399</v>
      </c>
      <c r="Q56" s="49">
        <v>8.0036311885695604</v>
      </c>
      <c r="R56" s="49">
        <v>18358.245229046701</v>
      </c>
      <c r="S56" s="141" t="s">
        <v>152</v>
      </c>
      <c r="T56" s="51">
        <v>48</v>
      </c>
      <c r="U56" s="94" t="s">
        <v>145</v>
      </c>
      <c r="V56" s="94" t="s">
        <v>145</v>
      </c>
      <c r="W56" s="94" t="s">
        <v>145</v>
      </c>
      <c r="X56" s="94" t="s">
        <v>145</v>
      </c>
      <c r="Y56" s="94" t="s">
        <v>145</v>
      </c>
      <c r="Z56" s="94" t="s">
        <v>145</v>
      </c>
      <c r="AA56" s="94" t="s">
        <v>145</v>
      </c>
      <c r="AB56" s="94" t="s">
        <v>145</v>
      </c>
      <c r="AC56" s="94" t="s">
        <v>145</v>
      </c>
      <c r="AD56" s="94" t="s">
        <v>145</v>
      </c>
      <c r="AE56" s="94" t="s">
        <v>145</v>
      </c>
      <c r="AF56" s="94" t="s">
        <v>145</v>
      </c>
      <c r="AG56" s="96">
        <v>64174</v>
      </c>
      <c r="AH56" s="96">
        <v>65720</v>
      </c>
      <c r="AI56" s="96">
        <v>40</v>
      </c>
      <c r="AJ56" s="96" t="s">
        <v>145</v>
      </c>
      <c r="AK56" s="96" t="s">
        <v>145</v>
      </c>
      <c r="AL56" s="143" t="str">
        <f t="shared" si="0"/>
        <v>NA</v>
      </c>
      <c r="AM56" s="96" t="s">
        <v>145</v>
      </c>
      <c r="AN56" s="96" t="s">
        <v>145</v>
      </c>
      <c r="AO56" s="96">
        <v>267.39999999999998</v>
      </c>
      <c r="AP56" s="96">
        <v>3.3</v>
      </c>
      <c r="AQ56" s="96" t="s">
        <v>145</v>
      </c>
      <c r="AR56" s="99" t="s">
        <v>145</v>
      </c>
      <c r="AS56" s="99" t="s">
        <v>145</v>
      </c>
      <c r="AT56" s="99" t="s">
        <v>145</v>
      </c>
      <c r="AU56" s="99" t="s">
        <v>145</v>
      </c>
      <c r="AV56" s="99" t="s">
        <v>145</v>
      </c>
      <c r="AW56" s="100" t="s">
        <v>145</v>
      </c>
      <c r="AX56" s="100" t="s">
        <v>145</v>
      </c>
      <c r="AY56" s="100" t="s">
        <v>145</v>
      </c>
      <c r="AZ56" s="100" t="s">
        <v>145</v>
      </c>
      <c r="BA56" s="101" t="s">
        <v>145</v>
      </c>
      <c r="BB56" s="101" t="s">
        <v>145</v>
      </c>
      <c r="BC56" s="101">
        <v>6.8</v>
      </c>
      <c r="BD56" s="101">
        <v>99</v>
      </c>
      <c r="BE56" s="95">
        <v>0.83699999999999997</v>
      </c>
      <c r="BF56" s="97" t="s">
        <v>189</v>
      </c>
      <c r="BG56" s="97" t="s">
        <v>147</v>
      </c>
      <c r="BH56" s="97" t="s">
        <v>145</v>
      </c>
      <c r="BI56" s="97" t="s">
        <v>145</v>
      </c>
      <c r="BJ56" s="97" t="s">
        <v>145</v>
      </c>
      <c r="BK56" s="97" t="s">
        <v>145</v>
      </c>
      <c r="BL56" s="97" t="s">
        <v>145</v>
      </c>
      <c r="BM56" s="97">
        <v>7</v>
      </c>
      <c r="BN56" s="97" t="s">
        <v>145</v>
      </c>
      <c r="BO56" s="97" t="s">
        <v>145</v>
      </c>
      <c r="BP56" s="97" t="s">
        <v>145</v>
      </c>
      <c r="BQ56" s="97" t="s">
        <v>145</v>
      </c>
      <c r="BR56" s="97" t="s">
        <v>145</v>
      </c>
      <c r="BS56" s="97" t="s">
        <v>145</v>
      </c>
      <c r="BT56" s="97" t="s">
        <v>145</v>
      </c>
      <c r="BU56" s="97" t="s">
        <v>145</v>
      </c>
      <c r="BV56" s="97" t="s">
        <v>145</v>
      </c>
      <c r="BW56" s="97" t="s">
        <v>145</v>
      </c>
      <c r="BX56" s="97" t="s">
        <v>145</v>
      </c>
      <c r="BY56" s="97" t="s">
        <v>145</v>
      </c>
      <c r="BZ56" s="97" t="s">
        <v>145</v>
      </c>
      <c r="CA56" s="97">
        <v>100</v>
      </c>
      <c r="CB56" s="97">
        <v>19.899999999999999</v>
      </c>
      <c r="CC56" s="102" t="s">
        <v>148</v>
      </c>
      <c r="CD56" s="102" t="s">
        <v>149</v>
      </c>
      <c r="CE56" s="102" t="s">
        <v>150</v>
      </c>
      <c r="CF56" s="102" t="s">
        <v>151</v>
      </c>
      <c r="CG56" s="103">
        <v>-81.181092248959203</v>
      </c>
      <c r="CH56" s="103">
        <v>19.329474188000098</v>
      </c>
      <c r="CI56" s="98">
        <v>11.3</v>
      </c>
      <c r="CJ56" s="98">
        <v>52.9</v>
      </c>
      <c r="CK56" s="98">
        <v>10.8</v>
      </c>
      <c r="CL56" s="98">
        <v>0</v>
      </c>
      <c r="CM56" s="98">
        <v>100</v>
      </c>
      <c r="CN56" s="98" t="s">
        <v>145</v>
      </c>
      <c r="CO56" s="98">
        <v>8.9</v>
      </c>
      <c r="CP56" s="98" t="s">
        <v>145</v>
      </c>
      <c r="CQ56" s="98" t="s">
        <v>145</v>
      </c>
      <c r="CR56" s="104">
        <v>28.010003662109401</v>
      </c>
      <c r="CS56" s="104">
        <v>27.480004882812501</v>
      </c>
      <c r="CT56" s="104">
        <v>26.909997558593801</v>
      </c>
      <c r="CU56" s="104">
        <v>26.730004882812501</v>
      </c>
      <c r="CV56" s="105">
        <v>27.2825027465821</v>
      </c>
      <c r="CX56" s="8">
        <f t="shared" si="1"/>
        <v>38</v>
      </c>
      <c r="CY56" s="9">
        <f t="shared" si="2"/>
        <v>44.117647058823529</v>
      </c>
    </row>
    <row r="57" spans="1:103" x14ac:dyDescent="0.35">
      <c r="A57" s="70" t="s">
        <v>313</v>
      </c>
      <c r="B57" s="93" t="s">
        <v>314</v>
      </c>
      <c r="C57" s="47">
        <v>850</v>
      </c>
      <c r="D57" s="48">
        <v>15</v>
      </c>
      <c r="E57" s="48">
        <v>296</v>
      </c>
      <c r="F57" s="139">
        <f t="shared" si="3"/>
        <v>0.34823529411764703</v>
      </c>
      <c r="G57" s="49">
        <v>704.01478928009101</v>
      </c>
      <c r="H57" s="49">
        <v>12.423790399060399</v>
      </c>
      <c r="I57" s="49">
        <v>245.16279720812599</v>
      </c>
      <c r="J57" s="50">
        <v>8.9937558395927999E-2</v>
      </c>
      <c r="K57" s="49">
        <v>928.35322656514802</v>
      </c>
      <c r="L57" s="49">
        <v>18353.456458545999</v>
      </c>
      <c r="M57" s="49">
        <v>0.123850969286524</v>
      </c>
      <c r="N57" s="49">
        <v>13.8134685231256</v>
      </c>
      <c r="O57" s="49">
        <v>18349.143016112401</v>
      </c>
      <c r="P57" s="50">
        <v>6.1141756232190002E-3</v>
      </c>
      <c r="Q57" s="49">
        <v>25492028.1545204</v>
      </c>
      <c r="R57" s="49">
        <v>18785.013357524502</v>
      </c>
      <c r="S57" s="141" t="s">
        <v>177</v>
      </c>
      <c r="T57" s="51">
        <v>52</v>
      </c>
      <c r="U57" s="94" t="s">
        <v>145</v>
      </c>
      <c r="V57" s="94" t="s">
        <v>145</v>
      </c>
      <c r="W57" s="94" t="s">
        <v>145</v>
      </c>
      <c r="X57" s="94">
        <v>3751.86</v>
      </c>
      <c r="Y57" s="94">
        <v>-4</v>
      </c>
      <c r="Z57" s="94">
        <v>7</v>
      </c>
      <c r="AA57" s="94">
        <v>15</v>
      </c>
      <c r="AB57" s="94">
        <v>94.71</v>
      </c>
      <c r="AC57" s="94" t="s">
        <v>145</v>
      </c>
      <c r="AD57" s="94" t="s">
        <v>145</v>
      </c>
      <c r="AE57" s="94" t="s">
        <v>145</v>
      </c>
      <c r="AF57" s="94" t="s">
        <v>145</v>
      </c>
      <c r="AG57" s="96">
        <v>1189265</v>
      </c>
      <c r="AH57" s="96">
        <v>1207361</v>
      </c>
      <c r="AI57" s="96">
        <v>36.799999999999997</v>
      </c>
      <c r="AJ57" s="96">
        <v>78.7</v>
      </c>
      <c r="AK57" s="96">
        <v>82.9</v>
      </c>
      <c r="AL57" s="143">
        <f t="shared" si="0"/>
        <v>0.13700000000000004</v>
      </c>
      <c r="AM57" s="96">
        <v>16.8</v>
      </c>
      <c r="AN57" s="96">
        <v>69.5</v>
      </c>
      <c r="AO57" s="96">
        <v>128.69999999999999</v>
      </c>
      <c r="AP57" s="96">
        <v>7</v>
      </c>
      <c r="AQ57" s="96">
        <v>1.3</v>
      </c>
      <c r="AR57" s="99">
        <v>11.3</v>
      </c>
      <c r="AS57" s="99">
        <v>2.4</v>
      </c>
      <c r="AT57" s="99">
        <v>1.95</v>
      </c>
      <c r="AU57" s="99">
        <v>3.4</v>
      </c>
      <c r="AV57" s="99">
        <v>98.4</v>
      </c>
      <c r="AW57" s="100">
        <v>6.3</v>
      </c>
      <c r="AX57" s="100">
        <v>99.3</v>
      </c>
      <c r="AY57" s="100">
        <v>101.3</v>
      </c>
      <c r="AZ57" s="100">
        <v>1</v>
      </c>
      <c r="BA57" s="101">
        <v>106</v>
      </c>
      <c r="BB57" s="101">
        <v>22.6</v>
      </c>
      <c r="BC57" s="101">
        <v>9</v>
      </c>
      <c r="BD57" s="101" t="s">
        <v>145</v>
      </c>
      <c r="BE57" s="95">
        <v>0.77800000000000002</v>
      </c>
      <c r="BF57" s="97" t="s">
        <v>146</v>
      </c>
      <c r="BG57" s="97" t="s">
        <v>147</v>
      </c>
      <c r="BH57" s="97">
        <v>73.400000000000006</v>
      </c>
      <c r="BI57" s="97">
        <v>73</v>
      </c>
      <c r="BJ57" s="97" t="s">
        <v>145</v>
      </c>
      <c r="BK57" s="97" t="s">
        <v>145</v>
      </c>
      <c r="BL57" s="97">
        <v>25000</v>
      </c>
      <c r="BM57" s="97">
        <v>10</v>
      </c>
      <c r="BN57" s="97">
        <v>401408</v>
      </c>
      <c r="BO57" s="97">
        <v>308458</v>
      </c>
      <c r="BP57" s="97">
        <v>39880</v>
      </c>
      <c r="BQ57" s="97">
        <v>24961988663.202599</v>
      </c>
      <c r="BR57" s="97" t="s">
        <v>145</v>
      </c>
      <c r="BS57" s="97">
        <v>0.1</v>
      </c>
      <c r="BT57" s="97">
        <v>31.4</v>
      </c>
      <c r="BU57" s="97">
        <v>63.1</v>
      </c>
      <c r="BV57" s="97">
        <v>2.1</v>
      </c>
      <c r="BW57" s="97">
        <v>84.6</v>
      </c>
      <c r="BX57" s="97">
        <v>0.6</v>
      </c>
      <c r="BY57" s="97">
        <v>1245.4000000000001</v>
      </c>
      <c r="BZ57" s="97">
        <v>1.6</v>
      </c>
      <c r="CA57" s="97">
        <v>100</v>
      </c>
      <c r="CB57" s="97">
        <v>18.899999999999999</v>
      </c>
      <c r="CC57" s="102" t="s">
        <v>157</v>
      </c>
      <c r="CD57" s="102" t="s">
        <v>157</v>
      </c>
      <c r="CE57" s="102" t="s">
        <v>184</v>
      </c>
      <c r="CF57" s="102" t="s">
        <v>176</v>
      </c>
      <c r="CG57" s="103">
        <v>32.979946809424597</v>
      </c>
      <c r="CH57" s="103">
        <v>34.904893296499999</v>
      </c>
      <c r="CI57" s="98">
        <v>12.2</v>
      </c>
      <c r="CJ57" s="98">
        <v>18.7</v>
      </c>
      <c r="CK57" s="98">
        <v>18.7</v>
      </c>
      <c r="CL57" s="98">
        <v>33.200000000000003</v>
      </c>
      <c r="CM57" s="98">
        <v>66.8</v>
      </c>
      <c r="CN57" s="98">
        <v>677</v>
      </c>
      <c r="CO57" s="98">
        <v>5.3</v>
      </c>
      <c r="CP57" s="98">
        <v>100</v>
      </c>
      <c r="CQ57" s="98">
        <v>12.2</v>
      </c>
      <c r="CR57" s="104">
        <v>13.5700012207031</v>
      </c>
      <c r="CS57" s="104">
        <v>10.839990234375</v>
      </c>
      <c r="CT57" s="104">
        <v>11.35</v>
      </c>
      <c r="CU57" s="104">
        <v>13.5800109863281</v>
      </c>
      <c r="CV57" s="105">
        <v>12.335000610351599</v>
      </c>
      <c r="CX57" s="8">
        <f t="shared" si="1"/>
        <v>4</v>
      </c>
      <c r="CY57" s="9">
        <f t="shared" si="2"/>
        <v>94.117647058823536</v>
      </c>
    </row>
    <row r="58" spans="1:103" x14ac:dyDescent="0.35">
      <c r="A58" s="70" t="s">
        <v>315</v>
      </c>
      <c r="B58" s="93" t="s">
        <v>316</v>
      </c>
      <c r="C58" s="47">
        <v>7682</v>
      </c>
      <c r="D58" s="48">
        <v>236</v>
      </c>
      <c r="E58" s="48">
        <v>3314</v>
      </c>
      <c r="F58" s="139">
        <f t="shared" si="3"/>
        <v>0.43139807341838066</v>
      </c>
      <c r="G58" s="49">
        <v>717.34176040262298</v>
      </c>
      <c r="H58" s="49">
        <v>22.0375755604034</v>
      </c>
      <c r="I58" s="49">
        <v>309.45985342024102</v>
      </c>
      <c r="J58" s="50">
        <v>8.8941938594863004E-2</v>
      </c>
      <c r="K58" s="49">
        <v>8058.9537253119597</v>
      </c>
      <c r="L58" s="49">
        <v>18350.644526823002</v>
      </c>
      <c r="M58" s="49">
        <v>0.104458051063095</v>
      </c>
      <c r="N58" s="49">
        <v>255.212485542303</v>
      </c>
      <c r="O58" s="49">
        <v>18359.4325643435</v>
      </c>
      <c r="P58" s="50">
        <v>7.5953569320729997E-2</v>
      </c>
      <c r="Q58" s="49">
        <v>6340.0841241383796</v>
      </c>
      <c r="R58" s="49">
        <v>18376.3460705125</v>
      </c>
      <c r="S58" s="141" t="s">
        <v>195</v>
      </c>
      <c r="T58" s="51">
        <v>60</v>
      </c>
      <c r="U58" s="94">
        <v>261558</v>
      </c>
      <c r="V58" s="94">
        <v>24424.170289949099</v>
      </c>
      <c r="W58" s="94" t="s">
        <v>191</v>
      </c>
      <c r="X58" s="94">
        <v>3768.92</v>
      </c>
      <c r="Y58" s="94">
        <v>-31</v>
      </c>
      <c r="Z58" s="94">
        <v>11</v>
      </c>
      <c r="AA58" s="94">
        <v>22</v>
      </c>
      <c r="AB58" s="94">
        <v>83.07</v>
      </c>
      <c r="AC58" s="94" t="s">
        <v>145</v>
      </c>
      <c r="AD58" s="94" t="s">
        <v>145</v>
      </c>
      <c r="AE58" s="94" t="s">
        <v>145</v>
      </c>
      <c r="AF58" s="94" t="s">
        <v>145</v>
      </c>
      <c r="AG58" s="96">
        <v>10629928</v>
      </c>
      <c r="AH58" s="96">
        <v>10708982</v>
      </c>
      <c r="AI58" s="96">
        <v>42.1</v>
      </c>
      <c r="AJ58" s="96">
        <v>76.099999999999994</v>
      </c>
      <c r="AK58" s="96">
        <v>82</v>
      </c>
      <c r="AL58" s="143">
        <f t="shared" si="0"/>
        <v>0.19400000000000006</v>
      </c>
      <c r="AM58" s="96">
        <v>15.6</v>
      </c>
      <c r="AN58" s="96">
        <v>65</v>
      </c>
      <c r="AO58" s="96">
        <v>137.6</v>
      </c>
      <c r="AP58" s="96">
        <v>10.6</v>
      </c>
      <c r="AQ58" s="96">
        <v>1.7</v>
      </c>
      <c r="AR58" s="99">
        <v>15</v>
      </c>
      <c r="AS58" s="99">
        <v>3.4</v>
      </c>
      <c r="AT58" s="99">
        <v>4.3099999999999996</v>
      </c>
      <c r="AU58" s="99">
        <v>6.5</v>
      </c>
      <c r="AV58" s="99">
        <v>99.2</v>
      </c>
      <c r="AW58" s="100">
        <v>5.6</v>
      </c>
      <c r="AX58" s="100">
        <v>100.7</v>
      </c>
      <c r="AY58" s="100">
        <v>97.8</v>
      </c>
      <c r="AZ58" s="100">
        <v>1</v>
      </c>
      <c r="BA58" s="101">
        <v>127</v>
      </c>
      <c r="BB58" s="101">
        <v>28.5</v>
      </c>
      <c r="BC58" s="101">
        <v>7</v>
      </c>
      <c r="BD58" s="101" t="s">
        <v>145</v>
      </c>
      <c r="BE58" s="95" t="s">
        <v>145</v>
      </c>
      <c r="BF58" s="97" t="s">
        <v>180</v>
      </c>
      <c r="BG58" s="97" t="s">
        <v>200</v>
      </c>
      <c r="BH58" s="97">
        <v>72.2</v>
      </c>
      <c r="BI58" s="97">
        <v>79.7</v>
      </c>
      <c r="BJ58" s="97" t="s">
        <v>145</v>
      </c>
      <c r="BK58" s="97" t="s">
        <v>145</v>
      </c>
      <c r="BL58" s="97">
        <v>110057</v>
      </c>
      <c r="BM58" s="97">
        <v>1240</v>
      </c>
      <c r="BN58" s="97">
        <v>5727200</v>
      </c>
      <c r="BO58" s="97" t="s">
        <v>145</v>
      </c>
      <c r="BP58" s="97">
        <v>37530</v>
      </c>
      <c r="BQ58" s="97">
        <v>245225882903.37</v>
      </c>
      <c r="BR58" s="97" t="s">
        <v>145</v>
      </c>
      <c r="BS58" s="97">
        <v>0.4</v>
      </c>
      <c r="BT58" s="97">
        <v>24.9</v>
      </c>
      <c r="BU58" s="97">
        <v>60.6</v>
      </c>
      <c r="BV58" s="97">
        <v>2.7</v>
      </c>
      <c r="BW58" s="97">
        <v>77.2</v>
      </c>
      <c r="BX58" s="97">
        <v>1.8</v>
      </c>
      <c r="BY58" s="97">
        <v>15576.6</v>
      </c>
      <c r="BZ58" s="97">
        <v>1.1000000000000001</v>
      </c>
      <c r="CA58" s="97">
        <v>100</v>
      </c>
      <c r="CB58" s="97">
        <v>4.3</v>
      </c>
      <c r="CC58" s="102" t="s">
        <v>174</v>
      </c>
      <c r="CD58" s="102" t="s">
        <v>174</v>
      </c>
      <c r="CE58" s="102" t="s">
        <v>232</v>
      </c>
      <c r="CF58" s="102" t="s">
        <v>176</v>
      </c>
      <c r="CG58" s="103">
        <v>15.512591981692699</v>
      </c>
      <c r="CH58" s="103">
        <v>49.800449727999997</v>
      </c>
      <c r="CI58" s="98">
        <v>45.2</v>
      </c>
      <c r="CJ58" s="98">
        <v>34.6</v>
      </c>
      <c r="CK58" s="98">
        <v>22.2</v>
      </c>
      <c r="CL58" s="98">
        <v>26.2</v>
      </c>
      <c r="CM58" s="98">
        <v>73.8</v>
      </c>
      <c r="CN58" s="98">
        <v>1249</v>
      </c>
      <c r="CO58" s="98">
        <v>9.1999999999999993</v>
      </c>
      <c r="CP58" s="98">
        <v>100</v>
      </c>
      <c r="CQ58" s="98">
        <v>9.6</v>
      </c>
      <c r="CR58" s="104">
        <v>2.2799926757812701</v>
      </c>
      <c r="CS58" s="104">
        <v>0.58001098632814796</v>
      </c>
      <c r="CT58" s="104">
        <v>4.5899902343750201</v>
      </c>
      <c r="CU58" s="104">
        <v>5.5100036621094004</v>
      </c>
      <c r="CV58" s="105">
        <v>3.2399993896484598</v>
      </c>
      <c r="CX58" s="8">
        <f t="shared" si="1"/>
        <v>6</v>
      </c>
      <c r="CY58" s="9">
        <f t="shared" si="2"/>
        <v>91.17647058823529</v>
      </c>
    </row>
    <row r="59" spans="1:103" x14ac:dyDescent="0.35">
      <c r="A59" s="70" t="s">
        <v>317</v>
      </c>
      <c r="B59" s="93" t="s">
        <v>318</v>
      </c>
      <c r="C59" s="47">
        <v>163009</v>
      </c>
      <c r="D59" s="48">
        <v>6623</v>
      </c>
      <c r="E59" s="48">
        <v>123500</v>
      </c>
      <c r="F59" s="139">
        <f t="shared" si="3"/>
        <v>0.75762687949745111</v>
      </c>
      <c r="G59" s="49">
        <v>1945.5875466355801</v>
      </c>
      <c r="H59" s="49">
        <v>79.048557572694904</v>
      </c>
      <c r="I59" s="49">
        <v>1474.0294217466101</v>
      </c>
      <c r="J59" s="50">
        <v>8.8224300846962006E-2</v>
      </c>
      <c r="K59" s="49">
        <v>171417.586217515</v>
      </c>
      <c r="L59" s="49">
        <v>18350.216796301302</v>
      </c>
      <c r="M59" s="49">
        <v>6.8216197179840996E-2</v>
      </c>
      <c r="N59" s="49">
        <v>9085.1663473199696</v>
      </c>
      <c r="O59" s="49">
        <v>18365.066220609198</v>
      </c>
      <c r="P59" s="50">
        <v>7.5290417189257997E-2</v>
      </c>
      <c r="Q59" s="49">
        <v>156864.30915889001</v>
      </c>
      <c r="R59" s="49">
        <v>18363.380657353599</v>
      </c>
      <c r="S59" s="141" t="s">
        <v>319</v>
      </c>
      <c r="T59" s="51">
        <v>94</v>
      </c>
      <c r="U59" s="94">
        <v>2755770</v>
      </c>
      <c r="V59" s="94">
        <v>32891.385097705803</v>
      </c>
      <c r="W59" s="94" t="s">
        <v>191</v>
      </c>
      <c r="X59" s="94">
        <v>3922.5549999999998</v>
      </c>
      <c r="Y59" s="94">
        <v>-3</v>
      </c>
      <c r="Z59" s="94">
        <v>51</v>
      </c>
      <c r="AA59" s="94">
        <v>70</v>
      </c>
      <c r="AB59" s="94">
        <v>81.75</v>
      </c>
      <c r="AC59" s="94">
        <v>12.6637992831541</v>
      </c>
      <c r="AD59" s="94">
        <v>49</v>
      </c>
      <c r="AE59" s="94">
        <v>39.863800628037097</v>
      </c>
      <c r="AF59" s="94">
        <v>49.5</v>
      </c>
      <c r="AG59" s="96">
        <v>82905782</v>
      </c>
      <c r="AH59" s="96">
        <v>83783945</v>
      </c>
      <c r="AI59" s="96">
        <v>47.1</v>
      </c>
      <c r="AJ59" s="96">
        <v>78.7</v>
      </c>
      <c r="AK59" s="96">
        <v>83.4</v>
      </c>
      <c r="AL59" s="143">
        <f t="shared" si="0"/>
        <v>0.215</v>
      </c>
      <c r="AM59" s="96">
        <v>13.6</v>
      </c>
      <c r="AN59" s="96">
        <v>64.900000000000006</v>
      </c>
      <c r="AO59" s="96">
        <v>237.4</v>
      </c>
      <c r="AP59" s="96">
        <v>11.5</v>
      </c>
      <c r="AQ59" s="96">
        <v>1.6</v>
      </c>
      <c r="AR59" s="99">
        <v>12.1</v>
      </c>
      <c r="AS59" s="99">
        <v>3.7</v>
      </c>
      <c r="AT59" s="99">
        <v>4.21</v>
      </c>
      <c r="AU59" s="99">
        <v>8.3000000000000007</v>
      </c>
      <c r="AV59" s="99">
        <v>99</v>
      </c>
      <c r="AW59" s="100">
        <v>4.8</v>
      </c>
      <c r="AX59" s="100">
        <v>104</v>
      </c>
      <c r="AY59" s="100">
        <v>98.8</v>
      </c>
      <c r="AZ59" s="100">
        <v>1</v>
      </c>
      <c r="BA59" s="101">
        <v>139</v>
      </c>
      <c r="BB59" s="101">
        <v>25.7</v>
      </c>
      <c r="BC59" s="101">
        <v>10.4</v>
      </c>
      <c r="BD59" s="101" t="s">
        <v>145</v>
      </c>
      <c r="BE59" s="95">
        <v>0.873</v>
      </c>
      <c r="BF59" s="97" t="s">
        <v>279</v>
      </c>
      <c r="BG59" s="97" t="s">
        <v>200</v>
      </c>
      <c r="BH59" s="97">
        <v>40.299999999999997</v>
      </c>
      <c r="BI59" s="97">
        <v>47.4</v>
      </c>
      <c r="BJ59" s="97" t="s">
        <v>145</v>
      </c>
      <c r="BK59" s="97" t="s">
        <v>145</v>
      </c>
      <c r="BL59" s="97">
        <v>2719112</v>
      </c>
      <c r="BM59" s="97">
        <v>71</v>
      </c>
      <c r="BN59" s="97">
        <v>109796202.2</v>
      </c>
      <c r="BO59" s="97">
        <v>19597633</v>
      </c>
      <c r="BP59" s="97">
        <v>54560</v>
      </c>
      <c r="BQ59" s="97">
        <v>3947620162502.96</v>
      </c>
      <c r="BR59" s="97" t="s">
        <v>145</v>
      </c>
      <c r="BS59" s="97" t="s">
        <v>145</v>
      </c>
      <c r="BT59" s="97" t="s">
        <v>145</v>
      </c>
      <c r="BU59" s="97">
        <v>60.8</v>
      </c>
      <c r="BV59" s="97">
        <v>1.2</v>
      </c>
      <c r="BW59" s="97">
        <v>83</v>
      </c>
      <c r="BX59" s="97">
        <v>3</v>
      </c>
      <c r="BY59" s="97">
        <v>104396.1</v>
      </c>
      <c r="BZ59" s="97">
        <v>1.2</v>
      </c>
      <c r="CA59" s="97">
        <v>100</v>
      </c>
      <c r="CB59" s="97">
        <v>3.2</v>
      </c>
      <c r="CC59" s="102" t="s">
        <v>174</v>
      </c>
      <c r="CD59" s="102" t="s">
        <v>174</v>
      </c>
      <c r="CE59" s="102" t="s">
        <v>207</v>
      </c>
      <c r="CF59" s="102" t="s">
        <v>176</v>
      </c>
      <c r="CG59" s="103">
        <v>10.4812261246294</v>
      </c>
      <c r="CH59" s="103">
        <v>51.085125834500097</v>
      </c>
      <c r="CI59" s="98">
        <v>47.7</v>
      </c>
      <c r="CJ59" s="98">
        <v>32.700000000000003</v>
      </c>
      <c r="CK59" s="98">
        <v>37.799999999999997</v>
      </c>
      <c r="CL59" s="98">
        <v>22.7</v>
      </c>
      <c r="CM59" s="98">
        <v>77.3</v>
      </c>
      <c r="CN59" s="98">
        <v>1321</v>
      </c>
      <c r="CO59" s="98">
        <v>8.9</v>
      </c>
      <c r="CP59" s="98">
        <v>89</v>
      </c>
      <c r="CQ59" s="98" t="s">
        <v>145</v>
      </c>
      <c r="CR59" s="104">
        <v>2.43999633789065</v>
      </c>
      <c r="CS59" s="104">
        <v>2.1499877929687701</v>
      </c>
      <c r="CT59" s="104">
        <v>3.5400024414062701</v>
      </c>
      <c r="CU59" s="104">
        <v>4.3000122070312701</v>
      </c>
      <c r="CV59" s="105">
        <v>3.1074996948242402</v>
      </c>
      <c r="CX59" s="8">
        <f t="shared" si="1"/>
        <v>7</v>
      </c>
      <c r="CY59" s="9">
        <f t="shared" si="2"/>
        <v>89.705882352941174</v>
      </c>
    </row>
    <row r="60" spans="1:103" x14ac:dyDescent="0.35">
      <c r="A60" s="70" t="s">
        <v>320</v>
      </c>
      <c r="B60" s="93" t="s">
        <v>321</v>
      </c>
      <c r="C60" s="47">
        <v>1089</v>
      </c>
      <c r="D60" s="48">
        <v>2</v>
      </c>
      <c r="E60" s="48">
        <v>642</v>
      </c>
      <c r="F60" s="139">
        <f t="shared" si="3"/>
        <v>0.58953168044077131</v>
      </c>
      <c r="G60" s="49">
        <v>1102.2244894241101</v>
      </c>
      <c r="H60" s="49">
        <v>2.0242874002279301</v>
      </c>
      <c r="I60" s="49">
        <v>649.79625547316698</v>
      </c>
      <c r="J60" s="50">
        <v>0.19664454915809901</v>
      </c>
      <c r="K60" s="49">
        <v>1148.70948194572</v>
      </c>
      <c r="L60" s="49">
        <v>18365.960008925798</v>
      </c>
      <c r="M60" s="49">
        <v>17.0051690428357</v>
      </c>
      <c r="N60" s="49">
        <v>2.0000000028547902</v>
      </c>
      <c r="O60" s="49">
        <v>18361.978446969901</v>
      </c>
      <c r="P60" s="50">
        <v>5.0059359131083003E-2</v>
      </c>
      <c r="Q60" s="49">
        <v>7028.9901437973804</v>
      </c>
      <c r="R60" s="49">
        <v>18399.140568749801</v>
      </c>
      <c r="S60" s="141" t="s">
        <v>322</v>
      </c>
      <c r="T60" s="51">
        <v>43</v>
      </c>
      <c r="U60" s="94" t="s">
        <v>145</v>
      </c>
      <c r="V60" s="94" t="s">
        <v>145</v>
      </c>
      <c r="W60" s="94" t="s">
        <v>145</v>
      </c>
      <c r="X60" s="94" t="s">
        <v>145</v>
      </c>
      <c r="Y60" s="94">
        <v>5</v>
      </c>
      <c r="Z60" s="94">
        <v>5</v>
      </c>
      <c r="AA60" s="94">
        <v>38</v>
      </c>
      <c r="AB60" s="94">
        <v>100</v>
      </c>
      <c r="AC60" s="94" t="s">
        <v>145</v>
      </c>
      <c r="AD60" s="94" t="s">
        <v>145</v>
      </c>
      <c r="AE60" s="94" t="s">
        <v>145</v>
      </c>
      <c r="AF60" s="94" t="s">
        <v>145</v>
      </c>
      <c r="AG60" s="96">
        <v>958920</v>
      </c>
      <c r="AH60" s="96">
        <v>988002</v>
      </c>
      <c r="AI60" s="96">
        <v>23.9</v>
      </c>
      <c r="AJ60" s="96">
        <v>64.599999999999994</v>
      </c>
      <c r="AK60" s="96">
        <v>68.8</v>
      </c>
      <c r="AL60" s="143">
        <f t="shared" si="0"/>
        <v>4.4999999999999998E-2</v>
      </c>
      <c r="AM60" s="96">
        <v>29.6</v>
      </c>
      <c r="AN60" s="96">
        <v>65.900000000000006</v>
      </c>
      <c r="AO60" s="96">
        <v>41.4</v>
      </c>
      <c r="AP60" s="96">
        <v>7.1</v>
      </c>
      <c r="AQ60" s="96">
        <v>2.7</v>
      </c>
      <c r="AR60" s="99">
        <v>19.600000000000001</v>
      </c>
      <c r="AS60" s="99">
        <v>59.3</v>
      </c>
      <c r="AT60" s="99" t="s">
        <v>145</v>
      </c>
      <c r="AU60" s="99">
        <v>1.4</v>
      </c>
      <c r="AV60" s="99">
        <v>19.399999999999999</v>
      </c>
      <c r="AW60" s="100">
        <v>5.8</v>
      </c>
      <c r="AX60" s="100">
        <v>69.599999999999994</v>
      </c>
      <c r="AY60" s="100">
        <v>63</v>
      </c>
      <c r="AZ60" s="100">
        <v>1</v>
      </c>
      <c r="BA60" s="101">
        <v>109</v>
      </c>
      <c r="BB60" s="101">
        <v>12.2</v>
      </c>
      <c r="BC60" s="101">
        <v>5.0999999999999996</v>
      </c>
      <c r="BD60" s="101">
        <v>112</v>
      </c>
      <c r="BE60" s="95">
        <v>0.89100000000000001</v>
      </c>
      <c r="BF60" s="97" t="s">
        <v>155</v>
      </c>
      <c r="BG60" s="97" t="s">
        <v>173</v>
      </c>
      <c r="BH60" s="97">
        <v>178.4</v>
      </c>
      <c r="BI60" s="97">
        <v>147</v>
      </c>
      <c r="BJ60" s="97">
        <v>57.8</v>
      </c>
      <c r="BK60" s="97">
        <v>5.8</v>
      </c>
      <c r="BL60" s="97">
        <v>4501</v>
      </c>
      <c r="BM60" s="97">
        <v>2132</v>
      </c>
      <c r="BN60" s="97" t="s">
        <v>145</v>
      </c>
      <c r="BO60" s="97">
        <v>847000</v>
      </c>
      <c r="BP60" s="97" t="s">
        <v>145</v>
      </c>
      <c r="BQ60" s="97">
        <v>2955912228.2241702</v>
      </c>
      <c r="BR60" s="97" t="s">
        <v>145</v>
      </c>
      <c r="BS60" s="97">
        <v>70.599999999999994</v>
      </c>
      <c r="BT60" s="97">
        <v>41.6</v>
      </c>
      <c r="BU60" s="97">
        <v>60.2</v>
      </c>
      <c r="BV60" s="97">
        <v>33.1</v>
      </c>
      <c r="BW60" s="97">
        <v>73.7</v>
      </c>
      <c r="BX60" s="97" t="s">
        <v>145</v>
      </c>
      <c r="BY60" s="97">
        <v>6.2</v>
      </c>
      <c r="BZ60" s="97" t="s">
        <v>145</v>
      </c>
      <c r="CA60" s="97">
        <v>60.2</v>
      </c>
      <c r="CB60" s="97">
        <v>6.5</v>
      </c>
      <c r="CC60" s="102" t="s">
        <v>164</v>
      </c>
      <c r="CD60" s="102" t="s">
        <v>164</v>
      </c>
      <c r="CE60" s="102" t="s">
        <v>213</v>
      </c>
      <c r="CF60" s="102" t="s">
        <v>185</v>
      </c>
      <c r="CG60" s="103">
        <v>42.496292089694698</v>
      </c>
      <c r="CH60" s="103">
        <v>11.819934594000101</v>
      </c>
      <c r="CI60" s="98">
        <v>73.400000000000006</v>
      </c>
      <c r="CJ60" s="98">
        <v>0.2</v>
      </c>
      <c r="CK60" s="98">
        <v>1.6</v>
      </c>
      <c r="CL60" s="98">
        <v>22.2</v>
      </c>
      <c r="CM60" s="98">
        <v>77.8</v>
      </c>
      <c r="CN60" s="98">
        <v>334</v>
      </c>
      <c r="CO60" s="98">
        <v>0.8</v>
      </c>
      <c r="CP60" s="98">
        <v>100</v>
      </c>
      <c r="CQ60" s="98" t="s">
        <v>145</v>
      </c>
      <c r="CR60" s="104">
        <v>33.830010986328098</v>
      </c>
      <c r="CS60" s="104">
        <v>32.459985351562501</v>
      </c>
      <c r="CT60" s="104">
        <v>33.089990234375001</v>
      </c>
      <c r="CU60" s="104">
        <v>34.649987792968801</v>
      </c>
      <c r="CV60" s="105">
        <v>33.507493591308602</v>
      </c>
      <c r="CX60" s="8">
        <f t="shared" si="1"/>
        <v>7</v>
      </c>
      <c r="CY60" s="9">
        <f t="shared" si="2"/>
        <v>89.705882352941174</v>
      </c>
    </row>
    <row r="61" spans="1:103" x14ac:dyDescent="0.35">
      <c r="A61" s="70" t="s">
        <v>323</v>
      </c>
      <c r="B61" s="93" t="s">
        <v>324</v>
      </c>
      <c r="C61" s="47">
        <v>16</v>
      </c>
      <c r="D61" s="48">
        <v>0</v>
      </c>
      <c r="E61" s="48">
        <v>13</v>
      </c>
      <c r="F61" s="139">
        <f t="shared" si="3"/>
        <v>0.8125</v>
      </c>
      <c r="G61" s="49">
        <v>222.250003472656</v>
      </c>
      <c r="H61" s="49">
        <v>0</v>
      </c>
      <c r="I61" s="49">
        <v>180.578127821533</v>
      </c>
      <c r="J61" s="50">
        <v>0.247685922976247</v>
      </c>
      <c r="K61" s="49">
        <v>15.8151413229527</v>
      </c>
      <c r="L61" s="49">
        <v>18345.939471501599</v>
      </c>
      <c r="M61" s="49">
        <v>9.9999998746876997E-2</v>
      </c>
      <c r="N61" s="49">
        <v>3.2799505028224099E-13</v>
      </c>
      <c r="O61" s="49">
        <v>18350.0000000863</v>
      </c>
      <c r="P61" s="50">
        <v>0.14078410063732899</v>
      </c>
      <c r="Q61" s="49">
        <v>13.399283896258799</v>
      </c>
      <c r="R61" s="49">
        <v>18363.7804755529</v>
      </c>
      <c r="S61" s="141" t="s">
        <v>325</v>
      </c>
      <c r="T61" s="51">
        <v>39</v>
      </c>
      <c r="U61" s="94" t="s">
        <v>145</v>
      </c>
      <c r="V61" s="94" t="s">
        <v>145</v>
      </c>
      <c r="W61" s="94" t="s">
        <v>145</v>
      </c>
      <c r="X61" s="94">
        <v>2374.0100000000002</v>
      </c>
      <c r="Y61" s="94">
        <v>0</v>
      </c>
      <c r="Z61" s="94">
        <v>10</v>
      </c>
      <c r="AA61" s="94">
        <v>10</v>
      </c>
      <c r="AB61" s="94">
        <v>86.24</v>
      </c>
      <c r="AC61" s="94" t="s">
        <v>145</v>
      </c>
      <c r="AD61" s="94" t="s">
        <v>145</v>
      </c>
      <c r="AE61" s="94" t="s">
        <v>145</v>
      </c>
      <c r="AF61" s="94" t="s">
        <v>145</v>
      </c>
      <c r="AG61" s="96">
        <v>71625</v>
      </c>
      <c r="AH61" s="96">
        <v>71991</v>
      </c>
      <c r="AI61" s="96">
        <v>33.5</v>
      </c>
      <c r="AJ61" s="96" t="s">
        <v>145</v>
      </c>
      <c r="AK61" s="96" t="s">
        <v>145</v>
      </c>
      <c r="AL61" s="143" t="str">
        <f t="shared" si="0"/>
        <v>NA</v>
      </c>
      <c r="AM61" s="96" t="s">
        <v>145</v>
      </c>
      <c r="AN61" s="96" t="s">
        <v>145</v>
      </c>
      <c r="AO61" s="96">
        <v>95.5</v>
      </c>
      <c r="AP61" s="96" t="s">
        <v>145</v>
      </c>
      <c r="AQ61" s="96" t="s">
        <v>145</v>
      </c>
      <c r="AR61" s="99" t="s">
        <v>145</v>
      </c>
      <c r="AS61" s="99">
        <v>35.700000000000003</v>
      </c>
      <c r="AT61" s="99">
        <v>1.08</v>
      </c>
      <c r="AU61" s="99" t="s">
        <v>145</v>
      </c>
      <c r="AV61" s="99" t="s">
        <v>145</v>
      </c>
      <c r="AW61" s="100" t="s">
        <v>145</v>
      </c>
      <c r="AX61" s="100" t="s">
        <v>145</v>
      </c>
      <c r="AY61" s="100" t="s">
        <v>145</v>
      </c>
      <c r="AZ61" s="100" t="s">
        <v>145</v>
      </c>
      <c r="BA61" s="101">
        <v>119</v>
      </c>
      <c r="BB61" s="101">
        <v>28.2</v>
      </c>
      <c r="BC61" s="101">
        <v>11.6</v>
      </c>
      <c r="BD61" s="101">
        <v>152.4</v>
      </c>
      <c r="BE61" s="95">
        <v>0.93</v>
      </c>
      <c r="BF61" s="97" t="s">
        <v>146</v>
      </c>
      <c r="BG61" s="97" t="s">
        <v>163</v>
      </c>
      <c r="BH61" s="97">
        <v>64.599999999999994</v>
      </c>
      <c r="BI61" s="97">
        <v>43.4</v>
      </c>
      <c r="BJ61" s="97">
        <v>11.7</v>
      </c>
      <c r="BK61" s="97">
        <v>5.2</v>
      </c>
      <c r="BL61" s="97" t="s">
        <v>145</v>
      </c>
      <c r="BM61" s="97">
        <v>40</v>
      </c>
      <c r="BN61" s="97" t="s">
        <v>145</v>
      </c>
      <c r="BO61" s="97">
        <v>8160</v>
      </c>
      <c r="BP61" s="97">
        <v>10270</v>
      </c>
      <c r="BQ61" s="97">
        <v>550892592.59259295</v>
      </c>
      <c r="BR61" s="97" t="s">
        <v>145</v>
      </c>
      <c r="BS61" s="97" t="s">
        <v>145</v>
      </c>
      <c r="BT61" s="97" t="s">
        <v>145</v>
      </c>
      <c r="BU61" s="97" t="s">
        <v>145</v>
      </c>
      <c r="BV61" s="97" t="s">
        <v>145</v>
      </c>
      <c r="BW61" s="97" t="s">
        <v>145</v>
      </c>
      <c r="BX61" s="97" t="s">
        <v>145</v>
      </c>
      <c r="BY61" s="97">
        <v>12.6</v>
      </c>
      <c r="BZ61" s="97" t="s">
        <v>145</v>
      </c>
      <c r="CA61" s="97">
        <v>100</v>
      </c>
      <c r="CB61" s="97">
        <v>68.5</v>
      </c>
      <c r="CC61" s="102" t="s">
        <v>148</v>
      </c>
      <c r="CD61" s="102" t="s">
        <v>149</v>
      </c>
      <c r="CE61" s="102" t="s">
        <v>150</v>
      </c>
      <c r="CF61" s="102" t="s">
        <v>151</v>
      </c>
      <c r="CG61" s="103">
        <v>-61.345434712556902</v>
      </c>
      <c r="CH61" s="103">
        <v>15.425340073999999</v>
      </c>
      <c r="CI61" s="98">
        <v>33.299999999999997</v>
      </c>
      <c r="CJ61" s="98">
        <v>57.4</v>
      </c>
      <c r="CK61" s="98">
        <v>22</v>
      </c>
      <c r="CL61" s="98">
        <v>29.5</v>
      </c>
      <c r="CM61" s="98">
        <v>70.5</v>
      </c>
      <c r="CN61" s="98">
        <v>2814</v>
      </c>
      <c r="CO61" s="98">
        <v>1.9</v>
      </c>
      <c r="CP61" s="98">
        <v>100</v>
      </c>
      <c r="CQ61" s="98">
        <v>22.8</v>
      </c>
      <c r="CR61" s="104">
        <v>26.249993896484401</v>
      </c>
      <c r="CS61" s="104">
        <v>25.589990234375001</v>
      </c>
      <c r="CT61" s="104">
        <v>25.379998779296901</v>
      </c>
      <c r="CU61" s="104">
        <v>25.270013427734401</v>
      </c>
      <c r="CV61" s="105">
        <v>25.6224990844727</v>
      </c>
      <c r="CX61" s="8">
        <f t="shared" si="1"/>
        <v>24</v>
      </c>
      <c r="CY61" s="9">
        <f t="shared" si="2"/>
        <v>64.705882352941174</v>
      </c>
    </row>
    <row r="62" spans="1:103" x14ac:dyDescent="0.35">
      <c r="A62" s="70" t="s">
        <v>326</v>
      </c>
      <c r="B62" s="93" t="s">
        <v>327</v>
      </c>
      <c r="C62" s="47">
        <v>9158</v>
      </c>
      <c r="D62" s="48">
        <v>452</v>
      </c>
      <c r="E62" s="48">
        <v>6546</v>
      </c>
      <c r="F62" s="139">
        <f t="shared" si="3"/>
        <v>0.71478488753002845</v>
      </c>
      <c r="G62" s="49">
        <v>1581.0909942210201</v>
      </c>
      <c r="H62" s="49">
        <v>78.035939002828499</v>
      </c>
      <c r="I62" s="49">
        <v>1130.1399484790199</v>
      </c>
      <c r="J62" s="50">
        <v>5.3500698859644001E-2</v>
      </c>
      <c r="K62" s="49">
        <v>11988.381227464601</v>
      </c>
      <c r="L62" s="49">
        <v>18357.2784731067</v>
      </c>
      <c r="M62" s="49">
        <v>7.9406395076895994E-2</v>
      </c>
      <c r="N62" s="49">
        <v>519.04237000152204</v>
      </c>
      <c r="O62" s="49">
        <v>18358.4569170658</v>
      </c>
      <c r="P62" s="50">
        <v>5.9371409007882001E-2</v>
      </c>
      <c r="Q62" s="49">
        <v>11631.834195301</v>
      </c>
      <c r="R62" s="49">
        <v>18371.953422842002</v>
      </c>
      <c r="S62" s="141" t="s">
        <v>329</v>
      </c>
      <c r="T62" s="51">
        <v>63</v>
      </c>
      <c r="U62" s="94">
        <v>233799</v>
      </c>
      <c r="V62" s="94">
        <v>40364.434740978497</v>
      </c>
      <c r="W62" s="94" t="s">
        <v>280</v>
      </c>
      <c r="X62" s="94">
        <v>4020.5349999999999</v>
      </c>
      <c r="Y62" s="94">
        <v>0</v>
      </c>
      <c r="Z62" s="94">
        <v>13</v>
      </c>
      <c r="AA62" s="94">
        <v>20</v>
      </c>
      <c r="AB62" s="94">
        <v>84.12</v>
      </c>
      <c r="AC62" s="94">
        <v>13.8584615384615</v>
      </c>
      <c r="AD62" s="94">
        <v>13</v>
      </c>
      <c r="AE62" s="94">
        <v>44.550621360920402</v>
      </c>
      <c r="AF62" s="94">
        <v>13</v>
      </c>
      <c r="AG62" s="96">
        <v>5793636</v>
      </c>
      <c r="AH62" s="96">
        <v>5792203</v>
      </c>
      <c r="AI62" s="96">
        <v>42.2</v>
      </c>
      <c r="AJ62" s="96">
        <v>79.400000000000006</v>
      </c>
      <c r="AK62" s="96">
        <v>83.4</v>
      </c>
      <c r="AL62" s="143">
        <f t="shared" si="0"/>
        <v>0.19799999999999998</v>
      </c>
      <c r="AM62" s="96">
        <v>16.5</v>
      </c>
      <c r="AN62" s="96">
        <v>63.7</v>
      </c>
      <c r="AO62" s="96">
        <v>138.1</v>
      </c>
      <c r="AP62" s="96">
        <v>9.5</v>
      </c>
      <c r="AQ62" s="96">
        <v>1.8</v>
      </c>
      <c r="AR62" s="99">
        <v>11.3</v>
      </c>
      <c r="AS62" s="99">
        <v>4.2</v>
      </c>
      <c r="AT62" s="99">
        <v>4.46</v>
      </c>
      <c r="AU62" s="99">
        <v>3.1</v>
      </c>
      <c r="AV62" s="99">
        <v>99.6</v>
      </c>
      <c r="AW62" s="100" t="s">
        <v>145</v>
      </c>
      <c r="AX62" s="100">
        <v>101.3</v>
      </c>
      <c r="AY62" s="100">
        <v>103.8</v>
      </c>
      <c r="AZ62" s="100">
        <v>1</v>
      </c>
      <c r="BA62" s="101">
        <v>129</v>
      </c>
      <c r="BB62" s="101">
        <v>21.3</v>
      </c>
      <c r="BC62" s="101">
        <v>8.3000000000000007</v>
      </c>
      <c r="BD62" s="101" t="s">
        <v>145</v>
      </c>
      <c r="BE62" s="95">
        <v>0.495</v>
      </c>
      <c r="BF62" s="97" t="s">
        <v>180</v>
      </c>
      <c r="BG62" s="97" t="s">
        <v>200</v>
      </c>
      <c r="BH62" s="97">
        <v>48.1</v>
      </c>
      <c r="BI62" s="97">
        <v>55.1</v>
      </c>
      <c r="BJ62" s="97" t="s">
        <v>145</v>
      </c>
      <c r="BK62" s="97" t="s">
        <v>145</v>
      </c>
      <c r="BL62" s="97">
        <v>75998</v>
      </c>
      <c r="BM62" s="97">
        <v>2</v>
      </c>
      <c r="BN62" s="97" t="s">
        <v>145</v>
      </c>
      <c r="BO62" s="97">
        <v>1675900</v>
      </c>
      <c r="BP62" s="97">
        <v>56410</v>
      </c>
      <c r="BQ62" s="97">
        <v>355675329085.95203</v>
      </c>
      <c r="BR62" s="97" t="s">
        <v>145</v>
      </c>
      <c r="BS62" s="97">
        <v>0.2</v>
      </c>
      <c r="BT62" s="97">
        <v>28.7</v>
      </c>
      <c r="BU62" s="97">
        <v>62.2</v>
      </c>
      <c r="BV62" s="97">
        <v>2.2000000000000002</v>
      </c>
      <c r="BW62" s="97">
        <v>87.9</v>
      </c>
      <c r="BX62" s="97">
        <v>3.1</v>
      </c>
      <c r="BY62" s="97">
        <v>13978.8</v>
      </c>
      <c r="BZ62" s="97">
        <v>1.2</v>
      </c>
      <c r="CA62" s="97">
        <v>100</v>
      </c>
      <c r="CB62" s="97">
        <v>4.5999999999999996</v>
      </c>
      <c r="CC62" s="102" t="s">
        <v>174</v>
      </c>
      <c r="CD62" s="102" t="s">
        <v>174</v>
      </c>
      <c r="CE62" s="102" t="s">
        <v>328</v>
      </c>
      <c r="CF62" s="102" t="s">
        <v>176</v>
      </c>
      <c r="CG62" s="103">
        <v>9.2604740625898891</v>
      </c>
      <c r="CH62" s="103">
        <v>56.274339097500103</v>
      </c>
      <c r="CI62" s="98">
        <v>62</v>
      </c>
      <c r="CJ62" s="98">
        <v>14.7</v>
      </c>
      <c r="CK62" s="98">
        <v>18.100000000000001</v>
      </c>
      <c r="CL62" s="98">
        <v>12.1</v>
      </c>
      <c r="CM62" s="98">
        <v>87.9</v>
      </c>
      <c r="CN62" s="98">
        <v>1063</v>
      </c>
      <c r="CO62" s="98">
        <v>5.9</v>
      </c>
      <c r="CP62" s="98">
        <v>57</v>
      </c>
      <c r="CQ62" s="98">
        <v>29.8</v>
      </c>
      <c r="CR62" s="104">
        <v>4.4200073242187701</v>
      </c>
      <c r="CS62" s="104">
        <v>5.2099853515625201</v>
      </c>
      <c r="CT62" s="104">
        <v>4.4699951171875201</v>
      </c>
      <c r="CU62" s="104">
        <v>4.4800048828125201</v>
      </c>
      <c r="CV62" s="105">
        <v>4.6449981689453397</v>
      </c>
      <c r="CX62" s="8">
        <f t="shared" si="1"/>
        <v>6</v>
      </c>
      <c r="CY62" s="9">
        <f t="shared" si="2"/>
        <v>91.17647058823529</v>
      </c>
    </row>
    <row r="63" spans="1:103" x14ac:dyDescent="0.35">
      <c r="A63" s="70" t="s">
        <v>330</v>
      </c>
      <c r="B63" s="93" t="s">
        <v>331</v>
      </c>
      <c r="C63" s="47">
        <v>6972</v>
      </c>
      <c r="D63" s="48">
        <v>301</v>
      </c>
      <c r="E63" s="48">
        <v>1301</v>
      </c>
      <c r="F63" s="139">
        <f t="shared" si="3"/>
        <v>0.18660355708548479</v>
      </c>
      <c r="G63" s="49">
        <v>642.70480269736902</v>
      </c>
      <c r="H63" s="49">
        <v>27.747295698782001</v>
      </c>
      <c r="I63" s="49">
        <v>119.93100233925399</v>
      </c>
      <c r="J63" s="50">
        <v>4.8377533030464999E-2</v>
      </c>
      <c r="K63" s="49">
        <v>12651.3339644937</v>
      </c>
      <c r="L63" s="49">
        <v>18371.4211731996</v>
      </c>
      <c r="M63" s="49">
        <v>7.6130276883974002E-2</v>
      </c>
      <c r="N63" s="49">
        <v>377.87331956571001</v>
      </c>
      <c r="O63" s="49">
        <v>18362.3232293539</v>
      </c>
      <c r="P63" s="50">
        <v>4.1217127322060003E-2</v>
      </c>
      <c r="Q63" s="49">
        <v>12550.184109465799</v>
      </c>
      <c r="R63" s="49">
        <v>18401.498082308499</v>
      </c>
      <c r="S63" s="141" t="s">
        <v>195</v>
      </c>
      <c r="T63" s="51">
        <v>60</v>
      </c>
      <c r="U63" s="94" t="s">
        <v>145</v>
      </c>
      <c r="V63" s="94" t="s">
        <v>145</v>
      </c>
      <c r="W63" s="94" t="s">
        <v>145</v>
      </c>
      <c r="X63" s="94">
        <v>3508.5250000000001</v>
      </c>
      <c r="Y63" s="94">
        <v>1</v>
      </c>
      <c r="Z63" s="94">
        <v>18</v>
      </c>
      <c r="AA63" s="94">
        <v>48</v>
      </c>
      <c r="AB63" s="94">
        <v>95.37</v>
      </c>
      <c r="AC63" s="94">
        <v>27.193798449612402</v>
      </c>
      <c r="AD63" s="94">
        <v>17</v>
      </c>
      <c r="AE63" s="94">
        <v>69.116983791402404</v>
      </c>
      <c r="AF63" s="94">
        <v>17</v>
      </c>
      <c r="AG63" s="96">
        <v>10627165</v>
      </c>
      <c r="AH63" s="96">
        <v>10847904</v>
      </c>
      <c r="AI63" s="96">
        <v>28.1</v>
      </c>
      <c r="AJ63" s="96">
        <v>70.8</v>
      </c>
      <c r="AK63" s="96">
        <v>77.2</v>
      </c>
      <c r="AL63" s="143">
        <f t="shared" si="0"/>
        <v>7.0999999999999938E-2</v>
      </c>
      <c r="AM63" s="96">
        <v>28</v>
      </c>
      <c r="AN63" s="96">
        <v>64.900000000000006</v>
      </c>
      <c r="AO63" s="96">
        <v>220</v>
      </c>
      <c r="AP63" s="96">
        <v>6.2</v>
      </c>
      <c r="AQ63" s="96">
        <v>2.2999999999999998</v>
      </c>
      <c r="AR63" s="99">
        <v>19</v>
      </c>
      <c r="AS63" s="99">
        <v>28.8</v>
      </c>
      <c r="AT63" s="99">
        <v>1.56</v>
      </c>
      <c r="AU63" s="99">
        <v>1.6</v>
      </c>
      <c r="AV63" s="99">
        <v>73.599999999999994</v>
      </c>
      <c r="AW63" s="100" t="s">
        <v>145</v>
      </c>
      <c r="AX63" s="100">
        <v>107.8</v>
      </c>
      <c r="AY63" s="100">
        <v>95.3</v>
      </c>
      <c r="AZ63" s="100">
        <v>1</v>
      </c>
      <c r="BA63" s="101">
        <v>115</v>
      </c>
      <c r="BB63" s="101">
        <v>26.9</v>
      </c>
      <c r="BC63" s="101">
        <v>8.6</v>
      </c>
      <c r="BD63" s="101" t="s">
        <v>145</v>
      </c>
      <c r="BE63" s="95">
        <v>0.72399999999999998</v>
      </c>
      <c r="BF63" s="97" t="s">
        <v>146</v>
      </c>
      <c r="BG63" s="97" t="s">
        <v>163</v>
      </c>
      <c r="BH63" s="97">
        <v>26.5</v>
      </c>
      <c r="BI63" s="97">
        <v>23.7</v>
      </c>
      <c r="BJ63" s="97">
        <v>15.6</v>
      </c>
      <c r="BK63" s="97">
        <v>0.1</v>
      </c>
      <c r="BL63" s="97">
        <v>-150000</v>
      </c>
      <c r="BM63" s="97">
        <v>477</v>
      </c>
      <c r="BN63" s="97" t="s">
        <v>145</v>
      </c>
      <c r="BO63" s="97">
        <v>1922088</v>
      </c>
      <c r="BP63" s="97">
        <v>16950</v>
      </c>
      <c r="BQ63" s="97">
        <v>85555390387.035507</v>
      </c>
      <c r="BR63" s="97">
        <v>22.8</v>
      </c>
      <c r="BS63" s="97">
        <v>15.9</v>
      </c>
      <c r="BT63" s="97">
        <v>42.2</v>
      </c>
      <c r="BU63" s="97">
        <v>64.3</v>
      </c>
      <c r="BV63" s="97">
        <v>9</v>
      </c>
      <c r="BW63" s="97">
        <v>66.400000000000006</v>
      </c>
      <c r="BX63" s="97" t="s">
        <v>145</v>
      </c>
      <c r="BY63" s="97">
        <v>49.3</v>
      </c>
      <c r="BZ63" s="97">
        <v>0.7</v>
      </c>
      <c r="CA63" s="97">
        <v>100</v>
      </c>
      <c r="CB63" s="97">
        <v>37.4</v>
      </c>
      <c r="CC63" s="102" t="s">
        <v>148</v>
      </c>
      <c r="CD63" s="102" t="s">
        <v>149</v>
      </c>
      <c r="CE63" s="102" t="s">
        <v>150</v>
      </c>
      <c r="CF63" s="102" t="s">
        <v>151</v>
      </c>
      <c r="CG63" s="103">
        <v>-70.1252786103869</v>
      </c>
      <c r="CH63" s="103">
        <v>18.776547753000099</v>
      </c>
      <c r="CI63" s="98">
        <v>48.7</v>
      </c>
      <c r="CJ63" s="98">
        <v>41.7</v>
      </c>
      <c r="CK63" s="98">
        <v>26.2</v>
      </c>
      <c r="CL63" s="98">
        <v>18.899999999999999</v>
      </c>
      <c r="CM63" s="98">
        <v>81.099999999999994</v>
      </c>
      <c r="CN63" s="98">
        <v>2312</v>
      </c>
      <c r="CO63" s="98">
        <v>2.1</v>
      </c>
      <c r="CP63" s="98">
        <v>100</v>
      </c>
      <c r="CQ63" s="98">
        <v>6.4</v>
      </c>
      <c r="CR63" s="104">
        <v>24.409997558593801</v>
      </c>
      <c r="CS63" s="104">
        <v>23.640008544921901</v>
      </c>
      <c r="CT63" s="104">
        <v>24.939996337890602</v>
      </c>
      <c r="CU63" s="104">
        <v>23.809991455078102</v>
      </c>
      <c r="CV63" s="105">
        <v>24.199998474121099</v>
      </c>
      <c r="CX63" s="8">
        <f t="shared" si="1"/>
        <v>4</v>
      </c>
      <c r="CY63" s="9">
        <f t="shared" si="2"/>
        <v>94.117647058823536</v>
      </c>
    </row>
    <row r="64" spans="1:103" x14ac:dyDescent="0.35">
      <c r="A64" s="70" t="s">
        <v>332</v>
      </c>
      <c r="B64" s="93" t="s">
        <v>333</v>
      </c>
      <c r="C64" s="47">
        <v>4006</v>
      </c>
      <c r="D64" s="48">
        <v>450</v>
      </c>
      <c r="E64" s="48">
        <v>1779</v>
      </c>
      <c r="F64" s="139">
        <f t="shared" si="3"/>
        <v>0.44408387418871692</v>
      </c>
      <c r="G64" s="49">
        <v>91.354725587712906</v>
      </c>
      <c r="H64" s="49">
        <v>10.2620136082054</v>
      </c>
      <c r="I64" s="49">
        <v>40.569160464438703</v>
      </c>
      <c r="J64" s="50">
        <v>4.8370810218494001E-2</v>
      </c>
      <c r="K64" s="49">
        <v>6241.0821499594504</v>
      </c>
      <c r="L64" s="49">
        <v>18367.5358479403</v>
      </c>
      <c r="M64" s="49">
        <v>0.124102215624752</v>
      </c>
      <c r="N64" s="49">
        <v>464.760005929562</v>
      </c>
      <c r="O64" s="49">
        <v>18358.0245075333</v>
      </c>
      <c r="P64" s="50">
        <v>8.6567644594343005E-2</v>
      </c>
      <c r="Q64" s="49">
        <v>2448.2540941636498</v>
      </c>
      <c r="R64" s="49">
        <v>18369.368272127798</v>
      </c>
      <c r="S64" s="141" t="s">
        <v>208</v>
      </c>
      <c r="T64" s="51">
        <v>65</v>
      </c>
      <c r="U64" s="94" t="s">
        <v>145</v>
      </c>
      <c r="V64" s="94" t="s">
        <v>145</v>
      </c>
      <c r="W64" s="94" t="s">
        <v>145</v>
      </c>
      <c r="X64" s="94">
        <v>3165.41</v>
      </c>
      <c r="Y64" s="94">
        <v>9</v>
      </c>
      <c r="Z64" s="94">
        <v>27</v>
      </c>
      <c r="AA64" s="94">
        <v>49</v>
      </c>
      <c r="AB64" s="94">
        <v>84.54</v>
      </c>
      <c r="AC64" s="94" t="s">
        <v>145</v>
      </c>
      <c r="AD64" s="94" t="s">
        <v>145</v>
      </c>
      <c r="AE64" s="94" t="s">
        <v>145</v>
      </c>
      <c r="AF64" s="94" t="s">
        <v>145</v>
      </c>
      <c r="AG64" s="96">
        <v>42228429</v>
      </c>
      <c r="AH64" s="96">
        <v>43851043</v>
      </c>
      <c r="AI64" s="96">
        <v>28.1</v>
      </c>
      <c r="AJ64" s="96">
        <v>75.5</v>
      </c>
      <c r="AK64" s="96">
        <v>77.900000000000006</v>
      </c>
      <c r="AL64" s="143">
        <f t="shared" si="0"/>
        <v>6.4000000000000057E-2</v>
      </c>
      <c r="AM64" s="96">
        <v>30.1</v>
      </c>
      <c r="AN64" s="96">
        <v>63.5</v>
      </c>
      <c r="AO64" s="96">
        <v>17.7</v>
      </c>
      <c r="AP64" s="96">
        <v>4.7</v>
      </c>
      <c r="AQ64" s="96">
        <v>3</v>
      </c>
      <c r="AR64" s="99">
        <v>14.2</v>
      </c>
      <c r="AS64" s="99">
        <v>23.5</v>
      </c>
      <c r="AT64" s="99">
        <v>1.83</v>
      </c>
      <c r="AU64" s="99" t="s">
        <v>145</v>
      </c>
      <c r="AV64" s="99">
        <v>82.2</v>
      </c>
      <c r="AW64" s="100" t="s">
        <v>145</v>
      </c>
      <c r="AX64" s="100">
        <v>111.8</v>
      </c>
      <c r="AY64" s="100">
        <v>105.6</v>
      </c>
      <c r="AZ64" s="100" t="s">
        <v>145</v>
      </c>
      <c r="BA64" s="101">
        <v>146</v>
      </c>
      <c r="BB64" s="101">
        <v>26.6</v>
      </c>
      <c r="BC64" s="101">
        <v>6.7</v>
      </c>
      <c r="BD64" s="101">
        <v>97.8</v>
      </c>
      <c r="BE64" s="95">
        <v>0.745</v>
      </c>
      <c r="BF64" s="97" t="s">
        <v>146</v>
      </c>
      <c r="BG64" s="97" t="s">
        <v>163</v>
      </c>
      <c r="BH64" s="97">
        <v>33.200000000000003</v>
      </c>
      <c r="BI64" s="97">
        <v>22.7</v>
      </c>
      <c r="BJ64" s="97">
        <v>0.6</v>
      </c>
      <c r="BK64" s="97" t="s">
        <v>145</v>
      </c>
      <c r="BL64" s="97">
        <v>-50002</v>
      </c>
      <c r="BM64" s="97">
        <v>4201</v>
      </c>
      <c r="BN64" s="97">
        <v>6442442</v>
      </c>
      <c r="BO64" s="97">
        <v>1465800</v>
      </c>
      <c r="BP64" s="97" t="s">
        <v>145</v>
      </c>
      <c r="BQ64" s="97">
        <v>173757952824.25</v>
      </c>
      <c r="BR64" s="97" t="s">
        <v>145</v>
      </c>
      <c r="BS64" s="97" t="s">
        <v>145</v>
      </c>
      <c r="BT64" s="97" t="s">
        <v>145</v>
      </c>
      <c r="BU64" s="97">
        <v>41.2</v>
      </c>
      <c r="BV64" s="97">
        <v>9.9</v>
      </c>
      <c r="BW64" s="97">
        <v>21.6</v>
      </c>
      <c r="BX64" s="97">
        <v>0.5</v>
      </c>
      <c r="BY64" s="97">
        <v>5231.3999999999996</v>
      </c>
      <c r="BZ64" s="97">
        <v>5.3</v>
      </c>
      <c r="CA64" s="97">
        <v>100</v>
      </c>
      <c r="CB64" s="97">
        <v>0.5</v>
      </c>
      <c r="CC64" s="102" t="s">
        <v>164</v>
      </c>
      <c r="CD64" s="102" t="s">
        <v>164</v>
      </c>
      <c r="CE64" s="102" t="s">
        <v>334</v>
      </c>
      <c r="CF64" s="102" t="s">
        <v>185</v>
      </c>
      <c r="CG64" s="103">
        <v>0.58750316394660296</v>
      </c>
      <c r="CH64" s="103">
        <v>28.050989177000101</v>
      </c>
      <c r="CI64" s="98">
        <v>17.399999999999999</v>
      </c>
      <c r="CJ64" s="98">
        <v>0.8</v>
      </c>
      <c r="CK64" s="98">
        <v>7.5</v>
      </c>
      <c r="CL64" s="98">
        <v>27.4</v>
      </c>
      <c r="CM64" s="98">
        <v>72.599999999999994</v>
      </c>
      <c r="CN64" s="98">
        <v>289</v>
      </c>
      <c r="CO64" s="98">
        <v>3.7</v>
      </c>
      <c r="CP64" s="98">
        <v>100</v>
      </c>
      <c r="CQ64" s="98" t="s">
        <v>145</v>
      </c>
      <c r="CR64" s="104">
        <v>15.409997558593799</v>
      </c>
      <c r="CS64" s="104">
        <v>12.7700134277344</v>
      </c>
      <c r="CT64" s="104">
        <v>18.580010986328102</v>
      </c>
      <c r="CU64" s="104">
        <v>20.839990234375001</v>
      </c>
      <c r="CV64" s="105">
        <v>16.9000030517578</v>
      </c>
      <c r="CX64" s="8">
        <f t="shared" si="1"/>
        <v>9</v>
      </c>
      <c r="CY64" s="9">
        <f t="shared" si="2"/>
        <v>86.764705882352942</v>
      </c>
    </row>
    <row r="65" spans="1:1026" x14ac:dyDescent="0.35">
      <c r="A65" s="70" t="s">
        <v>335</v>
      </c>
      <c r="B65" s="93" t="s">
        <v>336</v>
      </c>
      <c r="C65" s="47">
        <v>24934</v>
      </c>
      <c r="D65" s="48">
        <v>900</v>
      </c>
      <c r="E65" s="48">
        <v>1558</v>
      </c>
      <c r="F65" s="139">
        <f t="shared" si="3"/>
        <v>6.2484960295179276E-2</v>
      </c>
      <c r="G65" s="49">
        <v>1413.24690841611</v>
      </c>
      <c r="H65" s="49">
        <v>51.011559219319103</v>
      </c>
      <c r="I65" s="49">
        <v>88.306676959665694</v>
      </c>
      <c r="J65" s="50">
        <v>7.4906308210230003E-3</v>
      </c>
      <c r="K65" s="49">
        <v>810321368.58497298</v>
      </c>
      <c r="L65" s="49">
        <v>18693.2981718501</v>
      </c>
      <c r="M65" s="49">
        <v>3.3018875791177002E-2</v>
      </c>
      <c r="N65" s="49">
        <v>2954.6623653374299</v>
      </c>
      <c r="O65" s="49">
        <v>18389.159657251901</v>
      </c>
      <c r="P65" s="50">
        <v>0.12500581311153</v>
      </c>
      <c r="Q65" s="49">
        <v>1809.2573049477401</v>
      </c>
      <c r="R65" s="49">
        <v>18365.950436495801</v>
      </c>
      <c r="S65" s="141" t="s">
        <v>195</v>
      </c>
      <c r="T65" s="51">
        <v>60</v>
      </c>
      <c r="U65" s="94">
        <v>43727</v>
      </c>
      <c r="V65" s="94">
        <v>2478.4249444257398</v>
      </c>
      <c r="W65" s="94" t="s">
        <v>228</v>
      </c>
      <c r="X65" s="94">
        <v>4497.6450000000004</v>
      </c>
      <c r="Y65" s="94">
        <v>-35</v>
      </c>
      <c r="Z65" s="94">
        <v>14</v>
      </c>
      <c r="AA65" s="94">
        <v>16</v>
      </c>
      <c r="AB65" s="94">
        <v>95.37</v>
      </c>
      <c r="AC65" s="94">
        <v>32.193548387096797</v>
      </c>
      <c r="AD65" s="94">
        <v>15</v>
      </c>
      <c r="AE65" s="94">
        <v>77.315698924731194</v>
      </c>
      <c r="AF65" s="94">
        <v>15</v>
      </c>
      <c r="AG65" s="96">
        <v>17084357</v>
      </c>
      <c r="AH65" s="96">
        <v>17643060</v>
      </c>
      <c r="AI65" s="96">
        <v>27.7</v>
      </c>
      <c r="AJ65" s="96">
        <v>74.099999999999994</v>
      </c>
      <c r="AK65" s="96">
        <v>79.599999999999994</v>
      </c>
      <c r="AL65" s="143">
        <f t="shared" si="0"/>
        <v>7.2000000000000022E-2</v>
      </c>
      <c r="AM65" s="96">
        <v>28</v>
      </c>
      <c r="AN65" s="96">
        <v>64.8</v>
      </c>
      <c r="AO65" s="96">
        <v>68.8</v>
      </c>
      <c r="AP65" s="96">
        <v>5.0999999999999996</v>
      </c>
      <c r="AQ65" s="96">
        <v>2.4</v>
      </c>
      <c r="AR65" s="99">
        <v>13</v>
      </c>
      <c r="AS65" s="99">
        <v>14.2</v>
      </c>
      <c r="AT65" s="99">
        <v>2.0499999999999998</v>
      </c>
      <c r="AU65" s="99">
        <v>1.5</v>
      </c>
      <c r="AV65" s="99">
        <v>83</v>
      </c>
      <c r="AW65" s="100" t="s">
        <v>145</v>
      </c>
      <c r="AX65" s="100">
        <v>103.5</v>
      </c>
      <c r="AY65" s="100">
        <v>105.4</v>
      </c>
      <c r="AZ65" s="100">
        <v>1</v>
      </c>
      <c r="BA65" s="101">
        <v>114</v>
      </c>
      <c r="BB65" s="101">
        <v>19.3</v>
      </c>
      <c r="BC65" s="101">
        <v>5.5</v>
      </c>
      <c r="BD65" s="101">
        <v>88</v>
      </c>
      <c r="BE65" s="95">
        <v>0.75800000000000001</v>
      </c>
      <c r="BF65" s="97" t="s">
        <v>146</v>
      </c>
      <c r="BG65" s="97" t="s">
        <v>163</v>
      </c>
      <c r="BH65" s="97">
        <v>21.6</v>
      </c>
      <c r="BI65" s="97">
        <v>20.8</v>
      </c>
      <c r="BJ65" s="97">
        <v>30</v>
      </c>
      <c r="BK65" s="97">
        <v>0.4</v>
      </c>
      <c r="BL65" s="97">
        <v>182000</v>
      </c>
      <c r="BM65" s="97">
        <v>1431</v>
      </c>
      <c r="BN65" s="97">
        <v>5365261</v>
      </c>
      <c r="BO65" s="97">
        <v>2433500</v>
      </c>
      <c r="BP65" s="97">
        <v>11420</v>
      </c>
      <c r="BQ65" s="97">
        <v>108398058000</v>
      </c>
      <c r="BR65" s="97">
        <v>23.2</v>
      </c>
      <c r="BS65" s="97">
        <v>23.2</v>
      </c>
      <c r="BT65" s="97">
        <v>44.7</v>
      </c>
      <c r="BU65" s="97">
        <v>68</v>
      </c>
      <c r="BV65" s="97">
        <v>29.2</v>
      </c>
      <c r="BW65" s="97">
        <v>68.099999999999994</v>
      </c>
      <c r="BX65" s="97" t="s">
        <v>145</v>
      </c>
      <c r="BY65" s="97">
        <v>2142.1999999999998</v>
      </c>
      <c r="BZ65" s="97">
        <v>2.4</v>
      </c>
      <c r="CA65" s="97">
        <v>100</v>
      </c>
      <c r="CB65" s="97">
        <v>7.6</v>
      </c>
      <c r="CC65" s="102" t="s">
        <v>190</v>
      </c>
      <c r="CD65" s="102" t="s">
        <v>149</v>
      </c>
      <c r="CE65" s="102" t="s">
        <v>190</v>
      </c>
      <c r="CF65" s="102" t="s">
        <v>151</v>
      </c>
      <c r="CG65" s="103">
        <v>-78.281430491757007</v>
      </c>
      <c r="CH65" s="103">
        <v>-1.78871903749992</v>
      </c>
      <c r="CI65" s="98">
        <v>22.2</v>
      </c>
      <c r="CJ65" s="98">
        <v>50.2</v>
      </c>
      <c r="CK65" s="98">
        <v>21.7</v>
      </c>
      <c r="CL65" s="98">
        <v>36.200000000000003</v>
      </c>
      <c r="CM65" s="98">
        <v>63.8</v>
      </c>
      <c r="CN65" s="98">
        <v>27733</v>
      </c>
      <c r="CO65" s="98">
        <v>2.8</v>
      </c>
      <c r="CP65" s="98">
        <v>98</v>
      </c>
      <c r="CQ65" s="98">
        <v>25.6</v>
      </c>
      <c r="CR65" s="104">
        <v>15.029992675781299</v>
      </c>
      <c r="CS65" s="104">
        <v>15.779992675781299</v>
      </c>
      <c r="CT65" s="104">
        <v>15.550012207031299</v>
      </c>
      <c r="CU65" s="104">
        <v>17.129998779296901</v>
      </c>
      <c r="CV65" s="105">
        <v>15.8724990844727</v>
      </c>
      <c r="CX65" s="8">
        <f t="shared" si="1"/>
        <v>2</v>
      </c>
      <c r="CY65" s="9">
        <f t="shared" si="2"/>
        <v>97.058823529411768</v>
      </c>
    </row>
    <row r="66" spans="1:1026" x14ac:dyDescent="0.35">
      <c r="A66" s="70" t="s">
        <v>337</v>
      </c>
      <c r="B66" s="93" t="s">
        <v>338</v>
      </c>
      <c r="C66" s="47">
        <v>5537</v>
      </c>
      <c r="D66" s="48">
        <v>392</v>
      </c>
      <c r="E66" s="48">
        <v>1381</v>
      </c>
      <c r="F66" s="139">
        <f t="shared" si="3"/>
        <v>0.24941303955210403</v>
      </c>
      <c r="G66" s="49">
        <v>54.106926289490303</v>
      </c>
      <c r="H66" s="49">
        <v>3.8305788523533</v>
      </c>
      <c r="I66" s="49">
        <v>13.494972946683401</v>
      </c>
      <c r="J66" s="50">
        <v>2.5189058521808E-2</v>
      </c>
      <c r="K66" s="49">
        <v>30872.329203797501</v>
      </c>
      <c r="L66" s="49">
        <v>18403.715661124301</v>
      </c>
      <c r="M66" s="49">
        <v>4.0669666163012999E-2</v>
      </c>
      <c r="N66" s="49">
        <v>920.605891519887</v>
      </c>
      <c r="O66" s="49">
        <v>18378.680613641001</v>
      </c>
      <c r="P66" s="50">
        <v>2.7273636483661001E-2</v>
      </c>
      <c r="Q66" s="49">
        <v>7923.9358061404801</v>
      </c>
      <c r="R66" s="49">
        <v>18401.925984524001</v>
      </c>
      <c r="S66" s="141" t="s">
        <v>339</v>
      </c>
      <c r="T66" s="51">
        <v>76</v>
      </c>
      <c r="U66" s="94" t="s">
        <v>145</v>
      </c>
      <c r="V66" s="94" t="s">
        <v>145</v>
      </c>
      <c r="W66" s="94" t="s">
        <v>145</v>
      </c>
      <c r="X66" s="94">
        <v>3196.5549999999998</v>
      </c>
      <c r="Y66" s="94">
        <v>30</v>
      </c>
      <c r="Z66" s="94">
        <v>36</v>
      </c>
      <c r="AA66" s="94">
        <v>39</v>
      </c>
      <c r="AB66" s="94">
        <v>88.75</v>
      </c>
      <c r="AC66" s="94">
        <v>14.121538461538499</v>
      </c>
      <c r="AD66" s="94">
        <v>26</v>
      </c>
      <c r="AE66" s="94">
        <v>45.575698379140199</v>
      </c>
      <c r="AF66" s="94">
        <v>26</v>
      </c>
      <c r="AG66" s="96">
        <v>98423595</v>
      </c>
      <c r="AH66" s="96">
        <v>102334403</v>
      </c>
      <c r="AI66" s="96">
        <v>23.9</v>
      </c>
      <c r="AJ66" s="96">
        <v>69.599999999999994</v>
      </c>
      <c r="AK66" s="96">
        <v>74.2</v>
      </c>
      <c r="AL66" s="143">
        <f t="shared" si="0"/>
        <v>5.2000000000000025E-2</v>
      </c>
      <c r="AM66" s="96">
        <v>33.799999999999997</v>
      </c>
      <c r="AN66" s="96">
        <v>61</v>
      </c>
      <c r="AO66" s="96">
        <v>98.9</v>
      </c>
      <c r="AP66" s="96">
        <v>5.8</v>
      </c>
      <c r="AQ66" s="96">
        <v>3.3</v>
      </c>
      <c r="AR66" s="99">
        <v>27.7</v>
      </c>
      <c r="AS66" s="99">
        <v>21.2</v>
      </c>
      <c r="AT66" s="99">
        <v>0.81</v>
      </c>
      <c r="AU66" s="99">
        <v>0.5</v>
      </c>
      <c r="AV66" s="99">
        <v>91.1</v>
      </c>
      <c r="AW66" s="100" t="s">
        <v>145</v>
      </c>
      <c r="AX66" s="100">
        <v>106.1</v>
      </c>
      <c r="AY66" s="100">
        <v>97.2</v>
      </c>
      <c r="AZ66" s="100">
        <v>1</v>
      </c>
      <c r="BA66" s="101">
        <v>153</v>
      </c>
      <c r="BB66" s="101">
        <v>31.1</v>
      </c>
      <c r="BC66" s="101">
        <v>17.2</v>
      </c>
      <c r="BD66" s="101">
        <v>32.299999999999997</v>
      </c>
      <c r="BE66" s="95">
        <v>0.7</v>
      </c>
      <c r="BF66" s="97" t="s">
        <v>189</v>
      </c>
      <c r="BG66" s="97" t="s">
        <v>173</v>
      </c>
      <c r="BH66" s="97">
        <v>29.3</v>
      </c>
      <c r="BI66" s="97">
        <v>15.8</v>
      </c>
      <c r="BJ66" s="97">
        <v>15.3</v>
      </c>
      <c r="BK66" s="97">
        <v>0.8</v>
      </c>
      <c r="BL66" s="97">
        <v>-190164</v>
      </c>
      <c r="BM66" s="97">
        <v>24864</v>
      </c>
      <c r="BN66" s="97">
        <v>12340832</v>
      </c>
      <c r="BO66" s="97">
        <v>6151900</v>
      </c>
      <c r="BP66" s="97">
        <v>12100</v>
      </c>
      <c r="BQ66" s="97">
        <v>250894760351.23199</v>
      </c>
      <c r="BR66" s="97" t="s">
        <v>145</v>
      </c>
      <c r="BS66" s="97">
        <v>70.400000000000006</v>
      </c>
      <c r="BT66" s="97">
        <v>31.5</v>
      </c>
      <c r="BU66" s="97">
        <v>46.4</v>
      </c>
      <c r="BV66" s="97">
        <v>23.8</v>
      </c>
      <c r="BW66" s="97">
        <v>31</v>
      </c>
      <c r="BX66" s="97">
        <v>0.7</v>
      </c>
      <c r="BY66" s="97">
        <v>13326.7</v>
      </c>
      <c r="BZ66" s="97">
        <v>1.2</v>
      </c>
      <c r="CA66" s="97">
        <v>100</v>
      </c>
      <c r="CB66" s="97">
        <v>24.6</v>
      </c>
      <c r="CC66" s="102" t="s">
        <v>164</v>
      </c>
      <c r="CD66" s="102" t="s">
        <v>164</v>
      </c>
      <c r="CE66" s="102" t="s">
        <v>334</v>
      </c>
      <c r="CF66" s="102" t="s">
        <v>185</v>
      </c>
      <c r="CG66" s="103">
        <v>29.464138424000101</v>
      </c>
      <c r="CH66" s="103">
        <v>26.824387925000099</v>
      </c>
      <c r="CI66" s="98">
        <v>3.8</v>
      </c>
      <c r="CJ66" s="98">
        <v>0.1</v>
      </c>
      <c r="CK66" s="98">
        <v>13.1</v>
      </c>
      <c r="CL66" s="98">
        <v>57.3</v>
      </c>
      <c r="CM66" s="98">
        <v>42.7</v>
      </c>
      <c r="CN66" s="98">
        <v>20</v>
      </c>
      <c r="CO66" s="98">
        <v>2.2000000000000002</v>
      </c>
      <c r="CP66" s="98">
        <v>100</v>
      </c>
      <c r="CQ66" s="98">
        <v>19.5</v>
      </c>
      <c r="CR66" s="104">
        <v>15.290002441406299</v>
      </c>
      <c r="CS66" s="104">
        <v>12.290002441406299</v>
      </c>
      <c r="CT66" s="104">
        <v>14.0100036621094</v>
      </c>
      <c r="CU66" s="104">
        <v>18.379998779296901</v>
      </c>
      <c r="CV66" s="105">
        <v>14.9925018310547</v>
      </c>
      <c r="CX66" s="8">
        <f t="shared" si="1"/>
        <v>2</v>
      </c>
      <c r="CY66" s="9">
        <f t="shared" si="2"/>
        <v>97.058823529411768</v>
      </c>
    </row>
    <row r="67" spans="1:1026" x14ac:dyDescent="0.35">
      <c r="A67" s="70" t="s">
        <v>340</v>
      </c>
      <c r="B67" s="93" t="s">
        <v>341</v>
      </c>
      <c r="C67" s="47">
        <v>39</v>
      </c>
      <c r="D67" s="48">
        <v>0</v>
      </c>
      <c r="E67" s="48">
        <v>26</v>
      </c>
      <c r="F67" s="139">
        <f t="shared" si="3"/>
        <v>0.66666666666666663</v>
      </c>
      <c r="G67" s="49">
        <v>10.9969837247461</v>
      </c>
      <c r="H67" s="49">
        <v>0</v>
      </c>
      <c r="I67" s="49">
        <v>7.3313224831640396</v>
      </c>
      <c r="J67" s="50">
        <v>0.18457819485791799</v>
      </c>
      <c r="K67" s="49">
        <v>38.930761269056298</v>
      </c>
      <c r="L67" s="49">
        <v>18351.398133130198</v>
      </c>
      <c r="M67" s="49">
        <v>9.9999998746876997E-2</v>
      </c>
      <c r="N67" s="49">
        <v>3.2799505028224099E-13</v>
      </c>
      <c r="O67" s="49">
        <v>18350.0000000863</v>
      </c>
      <c r="P67" s="50">
        <v>7.6712778490259995E-2</v>
      </c>
      <c r="Q67" s="49">
        <v>126.17731968925401</v>
      </c>
      <c r="R67" s="49">
        <v>18388.576748136798</v>
      </c>
      <c r="S67" s="141" t="s">
        <v>342</v>
      </c>
      <c r="T67" s="51">
        <v>40</v>
      </c>
      <c r="U67" s="94" t="s">
        <v>145</v>
      </c>
      <c r="V67" s="94" t="s">
        <v>145</v>
      </c>
      <c r="W67" s="94" t="s">
        <v>145</v>
      </c>
      <c r="X67" s="94" t="s">
        <v>145</v>
      </c>
      <c r="Y67" s="94" t="s">
        <v>145</v>
      </c>
      <c r="Z67" s="94" t="s">
        <v>145</v>
      </c>
      <c r="AA67" s="94" t="s">
        <v>145</v>
      </c>
      <c r="AB67" s="94" t="s">
        <v>145</v>
      </c>
      <c r="AC67" s="94" t="s">
        <v>145</v>
      </c>
      <c r="AD67" s="94" t="s">
        <v>145</v>
      </c>
      <c r="AE67" s="94" t="s">
        <v>145</v>
      </c>
      <c r="AF67" s="94" t="s">
        <v>145</v>
      </c>
      <c r="AG67" s="96" t="s">
        <v>145</v>
      </c>
      <c r="AH67" s="96">
        <v>3546427</v>
      </c>
      <c r="AI67" s="96">
        <v>19.7</v>
      </c>
      <c r="AJ67" s="96">
        <v>63.8</v>
      </c>
      <c r="AK67" s="96">
        <v>68.2</v>
      </c>
      <c r="AL67" s="143" t="str">
        <f t="shared" si="0"/>
        <v>NA</v>
      </c>
      <c r="AM67" s="96" t="s">
        <v>145</v>
      </c>
      <c r="AN67" s="96" t="s">
        <v>145</v>
      </c>
      <c r="AO67" s="96" t="s">
        <v>145</v>
      </c>
      <c r="AP67" s="96">
        <v>7.2</v>
      </c>
      <c r="AQ67" s="96">
        <v>4.0999999999999996</v>
      </c>
      <c r="AR67" s="99">
        <v>23.9</v>
      </c>
      <c r="AS67" s="99">
        <v>41.9</v>
      </c>
      <c r="AT67" s="99" t="s">
        <v>145</v>
      </c>
      <c r="AU67" s="99" t="s">
        <v>145</v>
      </c>
      <c r="AV67" s="99">
        <v>5.6</v>
      </c>
      <c r="AW67" s="100" t="s">
        <v>145</v>
      </c>
      <c r="AX67" s="100">
        <v>68.5</v>
      </c>
      <c r="AY67" s="100">
        <v>64.2</v>
      </c>
      <c r="AZ67" s="100">
        <v>0.9</v>
      </c>
      <c r="BA67" s="101" t="s">
        <v>145</v>
      </c>
      <c r="BB67" s="101">
        <v>4.0999999999999996</v>
      </c>
      <c r="BC67" s="101">
        <v>5.0999999999999996</v>
      </c>
      <c r="BD67" s="101" t="s">
        <v>145</v>
      </c>
      <c r="BE67" s="95">
        <v>0.66700000000000004</v>
      </c>
      <c r="BF67" s="97" t="s">
        <v>155</v>
      </c>
      <c r="BG67" s="97" t="s">
        <v>156</v>
      </c>
      <c r="BH67" s="97" t="s">
        <v>145</v>
      </c>
      <c r="BI67" s="97" t="s">
        <v>145</v>
      </c>
      <c r="BJ67" s="97" t="s">
        <v>145</v>
      </c>
      <c r="BK67" s="97" t="s">
        <v>145</v>
      </c>
      <c r="BL67" s="97">
        <v>-199290</v>
      </c>
      <c r="BM67" s="97">
        <v>507267</v>
      </c>
      <c r="BN67" s="97">
        <v>102729</v>
      </c>
      <c r="BO67" s="97" t="s">
        <v>145</v>
      </c>
      <c r="BP67" s="97" t="s">
        <v>145</v>
      </c>
      <c r="BQ67" s="97" t="s">
        <v>145</v>
      </c>
      <c r="BR67" s="97" t="s">
        <v>145</v>
      </c>
      <c r="BS67" s="97" t="s">
        <v>145</v>
      </c>
      <c r="BT67" s="97" t="s">
        <v>145</v>
      </c>
      <c r="BU67" s="97">
        <v>78.400000000000006</v>
      </c>
      <c r="BV67" s="97">
        <v>61.2</v>
      </c>
      <c r="BW67" s="97">
        <v>83.6</v>
      </c>
      <c r="BX67" s="97" t="s">
        <v>145</v>
      </c>
      <c r="BY67" s="97">
        <v>21.4</v>
      </c>
      <c r="BZ67" s="97" t="s">
        <v>145</v>
      </c>
      <c r="CA67" s="97">
        <v>48.4</v>
      </c>
      <c r="CB67" s="97" t="s">
        <v>145</v>
      </c>
      <c r="CC67" s="102" t="s">
        <v>164</v>
      </c>
      <c r="CD67" s="102" t="s">
        <v>164</v>
      </c>
      <c r="CE67" s="102" t="s">
        <v>213</v>
      </c>
      <c r="CF67" s="102" t="s">
        <v>166</v>
      </c>
      <c r="CG67" s="103">
        <v>38.083834080325097</v>
      </c>
      <c r="CH67" s="103">
        <v>15.1818098005</v>
      </c>
      <c r="CI67" s="98">
        <v>75.2</v>
      </c>
      <c r="CJ67" s="98">
        <v>14.9</v>
      </c>
      <c r="CK67" s="98">
        <v>4.9000000000000004</v>
      </c>
      <c r="CL67" s="98" t="s">
        <v>145</v>
      </c>
      <c r="CM67" s="98" t="s">
        <v>145</v>
      </c>
      <c r="CN67" s="98" t="s">
        <v>145</v>
      </c>
      <c r="CO67" s="98" t="s">
        <v>145</v>
      </c>
      <c r="CP67" s="98">
        <v>100</v>
      </c>
      <c r="CQ67" s="98">
        <v>25.7</v>
      </c>
      <c r="CR67" s="104">
        <v>28.379998779296901</v>
      </c>
      <c r="CS67" s="104">
        <v>26.179986572265602</v>
      </c>
      <c r="CT67" s="104">
        <v>27.089990234375001</v>
      </c>
      <c r="CU67" s="104">
        <v>29.279992675781301</v>
      </c>
      <c r="CV67" s="105">
        <v>27.7324920654297</v>
      </c>
      <c r="CX67" s="8">
        <f t="shared" si="1"/>
        <v>27</v>
      </c>
      <c r="CY67" s="9">
        <f t="shared" si="2"/>
        <v>60.294117647058826</v>
      </c>
    </row>
    <row r="68" spans="1:1026" x14ac:dyDescent="0.35">
      <c r="A68" s="70" t="s">
        <v>343</v>
      </c>
      <c r="B68" s="93" t="s">
        <v>344</v>
      </c>
      <c r="C68" s="47">
        <v>6</v>
      </c>
      <c r="D68" s="48">
        <v>0</v>
      </c>
      <c r="E68" s="48">
        <v>5</v>
      </c>
      <c r="F68" s="139">
        <f t="shared" si="3"/>
        <v>0.83333333333333337</v>
      </c>
      <c r="G68" s="49">
        <v>10.044698910150201</v>
      </c>
      <c r="H68" s="49">
        <v>0</v>
      </c>
      <c r="I68" s="49">
        <v>8.3705824251251393</v>
      </c>
      <c r="J68" s="50">
        <v>0.354745836555242</v>
      </c>
      <c r="K68" s="49">
        <v>5.9876047375552499</v>
      </c>
      <c r="L68" s="49">
        <v>18357.0265272549</v>
      </c>
      <c r="M68" s="49">
        <v>9.9999998746876997E-2</v>
      </c>
      <c r="N68" s="49">
        <v>3.2799505028224099E-13</v>
      </c>
      <c r="O68" s="49">
        <v>18350.0000000863</v>
      </c>
      <c r="P68" s="50">
        <v>37.177243686087799</v>
      </c>
      <c r="Q68" s="49">
        <v>5</v>
      </c>
      <c r="R68" s="49">
        <v>18374.0965706553</v>
      </c>
      <c r="S68" s="141" t="s">
        <v>345</v>
      </c>
      <c r="T68" s="51">
        <v>25</v>
      </c>
      <c r="U68" s="94" t="s">
        <v>145</v>
      </c>
      <c r="V68" s="94" t="s">
        <v>145</v>
      </c>
      <c r="W68" s="94" t="s">
        <v>145</v>
      </c>
      <c r="X68" s="94" t="s">
        <v>145</v>
      </c>
      <c r="Y68" s="94" t="s">
        <v>145</v>
      </c>
      <c r="Z68" s="94" t="s">
        <v>145</v>
      </c>
      <c r="AA68" s="94" t="s">
        <v>145</v>
      </c>
      <c r="AB68" s="94" t="s">
        <v>145</v>
      </c>
      <c r="AC68" s="94" t="s">
        <v>145</v>
      </c>
      <c r="AD68" s="94" t="s">
        <v>145</v>
      </c>
      <c r="AE68" s="94" t="s">
        <v>145</v>
      </c>
      <c r="AF68" s="94" t="s">
        <v>145</v>
      </c>
      <c r="AG68" s="96" t="s">
        <v>145</v>
      </c>
      <c r="AH68" s="96">
        <v>597330</v>
      </c>
      <c r="AI68" s="96">
        <v>21.1</v>
      </c>
      <c r="AJ68" s="96" t="s">
        <v>145</v>
      </c>
      <c r="AK68" s="96" t="s">
        <v>145</v>
      </c>
      <c r="AL68" s="143" t="str">
        <f t="shared" si="0"/>
        <v>NA</v>
      </c>
      <c r="AM68" s="96" t="s">
        <v>145</v>
      </c>
      <c r="AN68" s="96" t="s">
        <v>145</v>
      </c>
      <c r="AO68" s="96" t="s">
        <v>145</v>
      </c>
      <c r="AP68" s="96" t="s">
        <v>145</v>
      </c>
      <c r="AQ68" s="96" t="s">
        <v>145</v>
      </c>
      <c r="AR68" s="99" t="s">
        <v>145</v>
      </c>
      <c r="AS68" s="99" t="s">
        <v>145</v>
      </c>
      <c r="AT68" s="99" t="s">
        <v>145</v>
      </c>
      <c r="AU68" s="99" t="s">
        <v>145</v>
      </c>
      <c r="AV68" s="99" t="s">
        <v>145</v>
      </c>
      <c r="AW68" s="100" t="s">
        <v>145</v>
      </c>
      <c r="AX68" s="100" t="s">
        <v>145</v>
      </c>
      <c r="AY68" s="100" t="s">
        <v>145</v>
      </c>
      <c r="AZ68" s="100" t="s">
        <v>145</v>
      </c>
      <c r="BA68" s="101" t="s">
        <v>145</v>
      </c>
      <c r="BB68" s="101" t="s">
        <v>145</v>
      </c>
      <c r="BC68" s="101" t="s">
        <v>145</v>
      </c>
      <c r="BD68" s="101" t="s">
        <v>145</v>
      </c>
      <c r="BE68" s="95">
        <v>0.58799999999999997</v>
      </c>
      <c r="BF68" s="97" t="s">
        <v>155</v>
      </c>
      <c r="BG68" s="97" t="s">
        <v>156</v>
      </c>
      <c r="BH68" s="97" t="s">
        <v>145</v>
      </c>
      <c r="BI68" s="97" t="s">
        <v>145</v>
      </c>
      <c r="BJ68" s="97" t="s">
        <v>145</v>
      </c>
      <c r="BK68" s="97" t="s">
        <v>145</v>
      </c>
      <c r="BL68" s="97" t="s">
        <v>145</v>
      </c>
      <c r="BM68" s="97" t="s">
        <v>145</v>
      </c>
      <c r="BN68" s="97" t="s">
        <v>145</v>
      </c>
      <c r="BO68" s="97" t="s">
        <v>145</v>
      </c>
      <c r="BP68" s="97" t="s">
        <v>145</v>
      </c>
      <c r="BQ68" s="97" t="s">
        <v>145</v>
      </c>
      <c r="BR68" s="97" t="s">
        <v>145</v>
      </c>
      <c r="BS68" s="97" t="s">
        <v>145</v>
      </c>
      <c r="BT68" s="97" t="s">
        <v>145</v>
      </c>
      <c r="BU68" s="97" t="s">
        <v>145</v>
      </c>
      <c r="BV68" s="97" t="s">
        <v>145</v>
      </c>
      <c r="BW68" s="97" t="s">
        <v>145</v>
      </c>
      <c r="BX68" s="97" t="s">
        <v>145</v>
      </c>
      <c r="BY68" s="97" t="s">
        <v>145</v>
      </c>
      <c r="BZ68" s="97" t="s">
        <v>145</v>
      </c>
      <c r="CA68" s="97" t="s">
        <v>145</v>
      </c>
      <c r="CB68" s="97" t="s">
        <v>145</v>
      </c>
      <c r="CC68" s="102" t="s">
        <v>164</v>
      </c>
      <c r="CD68" s="102" t="s">
        <v>164</v>
      </c>
      <c r="CE68" s="102" t="s">
        <v>334</v>
      </c>
      <c r="CF68" s="102" t="s">
        <v>185</v>
      </c>
      <c r="CG68" s="103">
        <v>-12.5929728108032</v>
      </c>
      <c r="CH68" s="103">
        <v>24.200255228500101</v>
      </c>
      <c r="CI68" s="98" t="s">
        <v>145</v>
      </c>
      <c r="CJ68" s="98" t="s">
        <v>145</v>
      </c>
      <c r="CK68" s="98" t="s">
        <v>145</v>
      </c>
      <c r="CL68" s="98" t="s">
        <v>145</v>
      </c>
      <c r="CM68" s="98" t="s">
        <v>145</v>
      </c>
      <c r="CN68" s="98" t="s">
        <v>145</v>
      </c>
      <c r="CO68" s="98" t="s">
        <v>145</v>
      </c>
      <c r="CP68" s="98" t="s">
        <v>145</v>
      </c>
      <c r="CQ68" s="98" t="s">
        <v>145</v>
      </c>
      <c r="CR68" s="104">
        <v>19.570001220703102</v>
      </c>
      <c r="CS68" s="104">
        <v>18.240014648437501</v>
      </c>
      <c r="CT68" s="104">
        <v>22.35</v>
      </c>
      <c r="CU68" s="104">
        <v>22.390008544921901</v>
      </c>
      <c r="CV68" s="105">
        <v>20.637506103515602</v>
      </c>
      <c r="CX68" s="8">
        <f t="shared" si="1"/>
        <v>52</v>
      </c>
      <c r="CY68" s="9">
        <f t="shared" si="2"/>
        <v>23.529411764705884</v>
      </c>
    </row>
    <row r="69" spans="1:1026" x14ac:dyDescent="0.35">
      <c r="A69" s="70" t="s">
        <v>346</v>
      </c>
      <c r="B69" s="93" t="s">
        <v>347</v>
      </c>
      <c r="C69" s="47">
        <v>213435</v>
      </c>
      <c r="D69" s="48">
        <v>24543</v>
      </c>
      <c r="E69" s="48">
        <v>112050</v>
      </c>
      <c r="F69" s="139">
        <f t="shared" si="3"/>
        <v>0.52498418722327644</v>
      </c>
      <c r="G69" s="49">
        <v>4564.9875008509798</v>
      </c>
      <c r="H69" s="49">
        <v>524.93025152100495</v>
      </c>
      <c r="I69" s="49">
        <v>2396.5462528186699</v>
      </c>
      <c r="J69" s="50">
        <v>8.9894569559434007E-2</v>
      </c>
      <c r="K69" s="49">
        <v>228314.892054255</v>
      </c>
      <c r="L69" s="49">
        <v>18350.557311169599</v>
      </c>
      <c r="M69" s="49">
        <v>8.6525897775925995E-2</v>
      </c>
      <c r="N69" s="49">
        <v>26035.810787171398</v>
      </c>
      <c r="O69" s="49">
        <v>18353.564626705302</v>
      </c>
      <c r="P69" s="50">
        <v>7.3261428011703003E-2</v>
      </c>
      <c r="Q69" s="49">
        <v>129528.051569366</v>
      </c>
      <c r="R69" s="49">
        <v>18360.3883533564</v>
      </c>
      <c r="S69" s="141" t="s">
        <v>348</v>
      </c>
      <c r="T69" s="51">
        <v>89</v>
      </c>
      <c r="U69" s="94">
        <v>1351130</v>
      </c>
      <c r="V69" s="94">
        <v>28898.219889075299</v>
      </c>
      <c r="W69" s="94" t="s">
        <v>191</v>
      </c>
      <c r="X69" s="94">
        <v>4233.1750000000002</v>
      </c>
      <c r="Y69" s="94">
        <v>-1</v>
      </c>
      <c r="Z69" s="94">
        <v>42</v>
      </c>
      <c r="AA69" s="94">
        <v>58</v>
      </c>
      <c r="AB69" s="94">
        <v>89.41</v>
      </c>
      <c r="AC69" s="94">
        <v>28.253118121790202</v>
      </c>
      <c r="AD69" s="94">
        <v>42</v>
      </c>
      <c r="AE69" s="94">
        <v>82.421367868497398</v>
      </c>
      <c r="AF69" s="94">
        <v>41.5</v>
      </c>
      <c r="AG69" s="96">
        <v>46796540</v>
      </c>
      <c r="AH69" s="96">
        <v>46754783</v>
      </c>
      <c r="AI69" s="96">
        <v>42.7</v>
      </c>
      <c r="AJ69" s="96">
        <v>80.7</v>
      </c>
      <c r="AK69" s="96">
        <v>86.1</v>
      </c>
      <c r="AL69" s="143">
        <f t="shared" si="0"/>
        <v>0.19299999999999998</v>
      </c>
      <c r="AM69" s="96">
        <v>14.7</v>
      </c>
      <c r="AN69" s="96">
        <v>66</v>
      </c>
      <c r="AO69" s="96">
        <v>93.5</v>
      </c>
      <c r="AP69" s="96">
        <v>9.1</v>
      </c>
      <c r="AQ69" s="96">
        <v>1.3</v>
      </c>
      <c r="AR69" s="99">
        <v>9.9</v>
      </c>
      <c r="AS69" s="99">
        <v>3</v>
      </c>
      <c r="AT69" s="99">
        <v>4.07</v>
      </c>
      <c r="AU69" s="99">
        <v>3</v>
      </c>
      <c r="AV69" s="99">
        <v>100</v>
      </c>
      <c r="AW69" s="100">
        <v>4.2</v>
      </c>
      <c r="AX69" s="100">
        <v>102.7</v>
      </c>
      <c r="AY69" s="100">
        <v>100.6</v>
      </c>
      <c r="AZ69" s="100">
        <v>1</v>
      </c>
      <c r="BA69" s="101">
        <v>130</v>
      </c>
      <c r="BB69" s="101">
        <v>27.1</v>
      </c>
      <c r="BC69" s="101">
        <v>6.9</v>
      </c>
      <c r="BD69" s="101" t="s">
        <v>145</v>
      </c>
      <c r="BE69" s="95">
        <v>0.434</v>
      </c>
      <c r="BF69" s="97" t="s">
        <v>180</v>
      </c>
      <c r="BG69" s="97" t="s">
        <v>200</v>
      </c>
      <c r="BH69" s="97">
        <v>31.6</v>
      </c>
      <c r="BI69" s="97">
        <v>35.200000000000003</v>
      </c>
      <c r="BJ69" s="97" t="s">
        <v>145</v>
      </c>
      <c r="BK69" s="97" t="s">
        <v>145</v>
      </c>
      <c r="BL69" s="97">
        <v>200000</v>
      </c>
      <c r="BM69" s="97">
        <v>48</v>
      </c>
      <c r="BN69" s="97">
        <v>80672105</v>
      </c>
      <c r="BO69" s="97">
        <v>17189759</v>
      </c>
      <c r="BP69" s="97">
        <v>39800</v>
      </c>
      <c r="BQ69" s="97">
        <v>1419041949909.8201</v>
      </c>
      <c r="BR69" s="97" t="s">
        <v>145</v>
      </c>
      <c r="BS69" s="97">
        <v>2.2000000000000002</v>
      </c>
      <c r="BT69" s="97">
        <v>34.700000000000003</v>
      </c>
      <c r="BU69" s="97">
        <v>57.5</v>
      </c>
      <c r="BV69" s="97">
        <v>4.0999999999999996</v>
      </c>
      <c r="BW69" s="97">
        <v>81.7</v>
      </c>
      <c r="BX69" s="97">
        <v>1.2</v>
      </c>
      <c r="BY69" s="97">
        <v>54536.6</v>
      </c>
      <c r="BZ69" s="97">
        <v>1.3</v>
      </c>
      <c r="CA69" s="97">
        <v>100</v>
      </c>
      <c r="CB69" s="97">
        <v>16.3</v>
      </c>
      <c r="CC69" s="102" t="s">
        <v>174</v>
      </c>
      <c r="CD69" s="102" t="s">
        <v>174</v>
      </c>
      <c r="CE69" s="102" t="s">
        <v>175</v>
      </c>
      <c r="CF69" s="102" t="s">
        <v>176</v>
      </c>
      <c r="CG69" s="103">
        <v>-3.4765254381809099</v>
      </c>
      <c r="CH69" s="103">
        <v>39.899476626499997</v>
      </c>
      <c r="CI69" s="98">
        <v>52.6</v>
      </c>
      <c r="CJ69" s="98">
        <v>36.9</v>
      </c>
      <c r="CK69" s="98">
        <v>28.1</v>
      </c>
      <c r="CL69" s="98">
        <v>19.7</v>
      </c>
      <c r="CM69" s="98">
        <v>80.3</v>
      </c>
      <c r="CN69" s="98">
        <v>2392</v>
      </c>
      <c r="CO69" s="98">
        <v>5</v>
      </c>
      <c r="CP69" s="98">
        <v>41</v>
      </c>
      <c r="CQ69" s="98" t="s">
        <v>145</v>
      </c>
      <c r="CR69" s="104">
        <v>10.3200012207031</v>
      </c>
      <c r="CS69" s="104">
        <v>8.0299926757812692</v>
      </c>
      <c r="CT69" s="104">
        <v>12.2000061035156</v>
      </c>
      <c r="CU69" s="104">
        <v>13.3300109863281</v>
      </c>
      <c r="CV69" s="105">
        <v>10.9700027465821</v>
      </c>
      <c r="CX69" s="8">
        <f t="shared" si="1"/>
        <v>5</v>
      </c>
      <c r="CY69" s="9">
        <f t="shared" si="2"/>
        <v>92.647058823529406</v>
      </c>
    </row>
    <row r="70" spans="1:1026" x14ac:dyDescent="0.35">
      <c r="A70" s="70" t="s">
        <v>349</v>
      </c>
      <c r="B70" s="93" t="s">
        <v>350</v>
      </c>
      <c r="C70" s="47">
        <v>1689</v>
      </c>
      <c r="D70" s="48">
        <v>52</v>
      </c>
      <c r="E70" s="48">
        <v>249</v>
      </c>
      <c r="F70" s="139">
        <f t="shared" si="3"/>
        <v>0.14742451154529307</v>
      </c>
      <c r="G70" s="49">
        <v>1273.23810306369</v>
      </c>
      <c r="H70" s="49">
        <v>39.199752136951901</v>
      </c>
      <c r="I70" s="49">
        <v>187.70650542502</v>
      </c>
      <c r="J70" s="50">
        <v>7.4877297858999006E-2</v>
      </c>
      <c r="K70" s="49">
        <v>1856.6017352748099</v>
      </c>
      <c r="L70" s="49">
        <v>18349.873828579399</v>
      </c>
      <c r="M70" s="49">
        <v>9.6088997877742E-2</v>
      </c>
      <c r="N70" s="49">
        <v>57.7882939836689</v>
      </c>
      <c r="O70" s="49">
        <v>18360.448936879799</v>
      </c>
      <c r="P70" s="50">
        <v>5.1198988447626E-2</v>
      </c>
      <c r="Q70" s="49">
        <v>460.30640938760098</v>
      </c>
      <c r="R70" s="49">
        <v>18371.912795648099</v>
      </c>
      <c r="S70" s="141" t="s">
        <v>329</v>
      </c>
      <c r="T70" s="51">
        <v>63</v>
      </c>
      <c r="U70" s="94">
        <v>55754</v>
      </c>
      <c r="V70" s="94">
        <v>42029.672704684897</v>
      </c>
      <c r="W70" s="94" t="s">
        <v>191</v>
      </c>
      <c r="X70" s="94">
        <v>3220.2550000000001</v>
      </c>
      <c r="Y70" s="94">
        <v>14</v>
      </c>
      <c r="Z70" s="94">
        <v>18</v>
      </c>
      <c r="AA70" s="94">
        <v>31</v>
      </c>
      <c r="AB70" s="94">
        <v>80.290000000000006</v>
      </c>
      <c r="AC70" s="94">
        <v>14.257971014492799</v>
      </c>
      <c r="AD70" s="94">
        <v>17</v>
      </c>
      <c r="AE70" s="94">
        <v>33.3997160444355</v>
      </c>
      <c r="AF70" s="94">
        <v>17</v>
      </c>
      <c r="AG70" s="96">
        <v>1321977</v>
      </c>
      <c r="AH70" s="96">
        <v>1326539</v>
      </c>
      <c r="AI70" s="96">
        <v>42.7</v>
      </c>
      <c r="AJ70" s="96">
        <v>74.3</v>
      </c>
      <c r="AK70" s="96">
        <v>83</v>
      </c>
      <c r="AL70" s="143">
        <f t="shared" si="0"/>
        <v>0.19599999999999995</v>
      </c>
      <c r="AM70" s="96">
        <v>16.399999999999999</v>
      </c>
      <c r="AN70" s="96">
        <v>64</v>
      </c>
      <c r="AO70" s="96">
        <v>30.4</v>
      </c>
      <c r="AP70" s="96">
        <v>11.9</v>
      </c>
      <c r="AQ70" s="96">
        <v>1.6</v>
      </c>
      <c r="AR70" s="99">
        <v>17</v>
      </c>
      <c r="AS70" s="99">
        <v>2.6</v>
      </c>
      <c r="AT70" s="99">
        <v>3.47</v>
      </c>
      <c r="AU70" s="99">
        <v>5</v>
      </c>
      <c r="AV70" s="99">
        <v>99.4</v>
      </c>
      <c r="AW70" s="100">
        <v>5.2</v>
      </c>
      <c r="AX70" s="100">
        <v>97.2</v>
      </c>
      <c r="AY70" s="100">
        <v>97.2</v>
      </c>
      <c r="AZ70" s="100">
        <v>1</v>
      </c>
      <c r="BA70" s="101">
        <v>127</v>
      </c>
      <c r="BB70" s="101">
        <v>23.8</v>
      </c>
      <c r="BC70" s="101">
        <v>4.2</v>
      </c>
      <c r="BD70" s="101">
        <v>120.9</v>
      </c>
      <c r="BE70" s="95">
        <v>0.88200000000000001</v>
      </c>
      <c r="BF70" s="97" t="s">
        <v>180</v>
      </c>
      <c r="BG70" s="97" t="s">
        <v>200</v>
      </c>
      <c r="BH70" s="97">
        <v>71.900000000000006</v>
      </c>
      <c r="BI70" s="97">
        <v>76.099999999999994</v>
      </c>
      <c r="BJ70" s="97" t="s">
        <v>145</v>
      </c>
      <c r="BK70" s="97" t="s">
        <v>145</v>
      </c>
      <c r="BL70" s="97">
        <v>19555</v>
      </c>
      <c r="BM70" s="97">
        <v>280</v>
      </c>
      <c r="BN70" s="97">
        <v>31981</v>
      </c>
      <c r="BO70" s="97">
        <v>222700</v>
      </c>
      <c r="BP70" s="97">
        <v>34970</v>
      </c>
      <c r="BQ70" s="97">
        <v>30732144528.9795</v>
      </c>
      <c r="BR70" s="97" t="s">
        <v>145</v>
      </c>
      <c r="BS70" s="97">
        <v>1.1000000000000001</v>
      </c>
      <c r="BT70" s="97">
        <v>30.4</v>
      </c>
      <c r="BU70" s="97">
        <v>63.6</v>
      </c>
      <c r="BV70" s="97">
        <v>3.2</v>
      </c>
      <c r="BW70" s="97">
        <v>80.400000000000006</v>
      </c>
      <c r="BX70" s="97">
        <v>1.3</v>
      </c>
      <c r="BY70" s="97">
        <v>1414.7</v>
      </c>
      <c r="BZ70" s="97">
        <v>2.1</v>
      </c>
      <c r="CA70" s="97">
        <v>100</v>
      </c>
      <c r="CB70" s="97">
        <v>10.199999999999999</v>
      </c>
      <c r="CC70" s="102" t="s">
        <v>174</v>
      </c>
      <c r="CD70" s="102" t="s">
        <v>174</v>
      </c>
      <c r="CE70" s="102" t="s">
        <v>328</v>
      </c>
      <c r="CF70" s="102" t="s">
        <v>176</v>
      </c>
      <c r="CG70" s="103">
        <v>25.493169966336101</v>
      </c>
      <c r="CH70" s="103">
        <v>58.588487046500099</v>
      </c>
      <c r="CI70" s="98">
        <v>23.1</v>
      </c>
      <c r="CJ70" s="98">
        <v>51.3</v>
      </c>
      <c r="CK70" s="98">
        <v>20.2</v>
      </c>
      <c r="CL70" s="98">
        <v>31.1</v>
      </c>
      <c r="CM70" s="98">
        <v>68.900000000000006</v>
      </c>
      <c r="CN70" s="98">
        <v>9669</v>
      </c>
      <c r="CO70" s="98">
        <v>14.8</v>
      </c>
      <c r="CP70" s="98">
        <v>0</v>
      </c>
      <c r="CQ70" s="98">
        <v>4</v>
      </c>
      <c r="CR70" s="104">
        <v>2.0100036621094</v>
      </c>
      <c r="CS70" s="104">
        <v>2.3600097656250201</v>
      </c>
      <c r="CT70" s="104">
        <v>1.05999145507815</v>
      </c>
      <c r="CU70" s="104">
        <v>2.30999145507815</v>
      </c>
      <c r="CV70" s="105">
        <v>1.9349990844726801</v>
      </c>
      <c r="CX70" s="8">
        <f t="shared" si="1"/>
        <v>3</v>
      </c>
      <c r="CY70" s="9">
        <f t="shared" si="2"/>
        <v>95.588235294117652</v>
      </c>
    </row>
    <row r="71" spans="1:1026" x14ac:dyDescent="0.35">
      <c r="A71" s="70" t="s">
        <v>351</v>
      </c>
      <c r="B71" s="93" t="s">
        <v>352</v>
      </c>
      <c r="C71" s="47">
        <v>131</v>
      </c>
      <c r="D71" s="48">
        <v>3</v>
      </c>
      <c r="E71" s="48">
        <v>59</v>
      </c>
      <c r="F71" s="139">
        <f t="shared" si="3"/>
        <v>0.45038167938931295</v>
      </c>
      <c r="G71" s="49">
        <v>1.13949127698986</v>
      </c>
      <c r="H71" s="49">
        <v>2.6095220083736999E-2</v>
      </c>
      <c r="I71" s="49">
        <v>0.51320599498016695</v>
      </c>
      <c r="J71" s="50">
        <v>6.3981739439183005E-2</v>
      </c>
      <c r="K71" s="49">
        <v>178.96056035431999</v>
      </c>
      <c r="L71" s="49">
        <v>18362.1741117249</v>
      </c>
      <c r="M71" s="49">
        <v>0.49873402511722997</v>
      </c>
      <c r="N71" s="49">
        <v>2.9956360988959601</v>
      </c>
      <c r="O71" s="49">
        <v>18356.878278907501</v>
      </c>
      <c r="P71" s="50">
        <v>7.9751705546459994E-3</v>
      </c>
      <c r="Q71" s="49">
        <v>52822931.012310199</v>
      </c>
      <c r="R71" s="49">
        <v>18710.056828562701</v>
      </c>
      <c r="S71" s="141" t="s">
        <v>152</v>
      </c>
      <c r="T71" s="51">
        <v>48</v>
      </c>
      <c r="U71" s="94">
        <v>17842</v>
      </c>
      <c r="V71" s="94">
        <v>155.19697224468001</v>
      </c>
      <c r="W71" s="94" t="s">
        <v>191</v>
      </c>
      <c r="X71" s="94">
        <v>2551.9050000000002</v>
      </c>
      <c r="Y71" s="94">
        <v>3</v>
      </c>
      <c r="Z71" s="94">
        <v>13</v>
      </c>
      <c r="AA71" s="94">
        <v>26</v>
      </c>
      <c r="AB71" s="94">
        <v>76.19</v>
      </c>
      <c r="AC71" s="94" t="s">
        <v>145</v>
      </c>
      <c r="AD71" s="94" t="s">
        <v>145</v>
      </c>
      <c r="AE71" s="94" t="s">
        <v>145</v>
      </c>
      <c r="AF71" s="94" t="s">
        <v>145</v>
      </c>
      <c r="AG71" s="96">
        <v>109224559</v>
      </c>
      <c r="AH71" s="96">
        <v>114963583</v>
      </c>
      <c r="AI71" s="96">
        <v>17.899999999999999</v>
      </c>
      <c r="AJ71" s="96">
        <v>64.400000000000006</v>
      </c>
      <c r="AK71" s="96">
        <v>68.2</v>
      </c>
      <c r="AL71" s="143">
        <f t="shared" si="0"/>
        <v>3.5000000000000003E-2</v>
      </c>
      <c r="AM71" s="96">
        <v>40.799999999999997</v>
      </c>
      <c r="AN71" s="96">
        <v>55.7</v>
      </c>
      <c r="AO71" s="96">
        <v>109.2</v>
      </c>
      <c r="AP71" s="96">
        <v>6.6</v>
      </c>
      <c r="AQ71" s="96">
        <v>4.2</v>
      </c>
      <c r="AR71" s="99">
        <v>18.3</v>
      </c>
      <c r="AS71" s="99">
        <v>55.2</v>
      </c>
      <c r="AT71" s="99">
        <v>0.1</v>
      </c>
      <c r="AU71" s="99" t="s">
        <v>145</v>
      </c>
      <c r="AV71" s="99">
        <v>4.2</v>
      </c>
      <c r="AW71" s="100" t="s">
        <v>145</v>
      </c>
      <c r="AX71" s="100" t="s">
        <v>145</v>
      </c>
      <c r="AY71" s="100" t="s">
        <v>145</v>
      </c>
      <c r="AZ71" s="100" t="s">
        <v>145</v>
      </c>
      <c r="BA71" s="101">
        <v>105</v>
      </c>
      <c r="BB71" s="101">
        <v>3.6</v>
      </c>
      <c r="BC71" s="101">
        <v>4.3</v>
      </c>
      <c r="BD71" s="101" t="s">
        <v>145</v>
      </c>
      <c r="BE71" s="95">
        <v>0.60799999999999998</v>
      </c>
      <c r="BF71" s="97" t="s">
        <v>155</v>
      </c>
      <c r="BG71" s="97" t="s">
        <v>156</v>
      </c>
      <c r="BH71" s="97">
        <v>23.5</v>
      </c>
      <c r="BI71" s="97">
        <v>7.6</v>
      </c>
      <c r="BJ71" s="97">
        <v>20.8</v>
      </c>
      <c r="BK71" s="97">
        <v>5.9</v>
      </c>
      <c r="BL71" s="97">
        <v>150002</v>
      </c>
      <c r="BM71" s="97">
        <v>92234</v>
      </c>
      <c r="BN71" s="97">
        <v>11501244</v>
      </c>
      <c r="BO71" s="97" t="s">
        <v>145</v>
      </c>
      <c r="BP71" s="97">
        <v>2010</v>
      </c>
      <c r="BQ71" s="97">
        <v>84355604752.529907</v>
      </c>
      <c r="BR71" s="97" t="s">
        <v>145</v>
      </c>
      <c r="BS71" s="97" t="s">
        <v>145</v>
      </c>
      <c r="BT71" s="97" t="s">
        <v>145</v>
      </c>
      <c r="BU71" s="97">
        <v>79.599999999999994</v>
      </c>
      <c r="BV71" s="97">
        <v>66.099999999999994</v>
      </c>
      <c r="BW71" s="97">
        <v>85.6</v>
      </c>
      <c r="BX71" s="97">
        <v>0.3</v>
      </c>
      <c r="BY71" s="97">
        <v>1994.4</v>
      </c>
      <c r="BZ71" s="97">
        <v>0.6</v>
      </c>
      <c r="CA71" s="97">
        <v>44.3</v>
      </c>
      <c r="CB71" s="97">
        <v>46.5</v>
      </c>
      <c r="CC71" s="102" t="s">
        <v>164</v>
      </c>
      <c r="CD71" s="102" t="s">
        <v>164</v>
      </c>
      <c r="CE71" s="102" t="s">
        <v>213</v>
      </c>
      <c r="CF71" s="102" t="s">
        <v>166</v>
      </c>
      <c r="CG71" s="103">
        <v>38.969065185131797</v>
      </c>
      <c r="CH71" s="103">
        <v>9.1290950520000695</v>
      </c>
      <c r="CI71" s="98">
        <v>36.299999999999997</v>
      </c>
      <c r="CJ71" s="98">
        <v>12.5</v>
      </c>
      <c r="CK71" s="98">
        <v>18.5</v>
      </c>
      <c r="CL71" s="98">
        <v>79.2</v>
      </c>
      <c r="CM71" s="98">
        <v>20.8</v>
      </c>
      <c r="CN71" s="98">
        <v>1244</v>
      </c>
      <c r="CO71" s="98">
        <v>0.1</v>
      </c>
      <c r="CP71" s="98">
        <v>100</v>
      </c>
      <c r="CQ71" s="98">
        <v>17.399999999999999</v>
      </c>
      <c r="CR71" s="104">
        <v>12.649987792968799</v>
      </c>
      <c r="CS71" s="104">
        <v>13.4599853515625</v>
      </c>
      <c r="CT71" s="104">
        <v>14.2600036621094</v>
      </c>
      <c r="CU71" s="104">
        <v>14.7300048828125</v>
      </c>
      <c r="CV71" s="105">
        <v>13.7749954223633</v>
      </c>
      <c r="CX71" s="8">
        <f t="shared" si="1"/>
        <v>10</v>
      </c>
      <c r="CY71" s="9">
        <f t="shared" si="2"/>
        <v>85.294117647058826</v>
      </c>
    </row>
    <row r="72" spans="1:1026" x14ac:dyDescent="0.35">
      <c r="A72" s="70" t="s">
        <v>353</v>
      </c>
      <c r="B72" s="93" t="s">
        <v>354</v>
      </c>
      <c r="C72" s="47">
        <v>4995</v>
      </c>
      <c r="D72" s="48">
        <v>211</v>
      </c>
      <c r="E72" s="48">
        <v>3000</v>
      </c>
      <c r="F72" s="139">
        <f t="shared" si="3"/>
        <v>0.60060060060060061</v>
      </c>
      <c r="G72" s="49">
        <v>901.50771073351905</v>
      </c>
      <c r="H72" s="49">
        <v>38.081707100054501</v>
      </c>
      <c r="I72" s="49">
        <v>541.44607251262403</v>
      </c>
      <c r="J72" s="50">
        <v>4.7553989833980001E-2</v>
      </c>
      <c r="K72" s="49">
        <v>7372.38576270053</v>
      </c>
      <c r="L72" s="49">
        <v>18362.3951475336</v>
      </c>
      <c r="M72" s="49">
        <v>4.0326355331836997E-2</v>
      </c>
      <c r="N72" s="49">
        <v>825.44096185952696</v>
      </c>
      <c r="O72" s="49">
        <v>18388.368956676899</v>
      </c>
      <c r="P72" s="50">
        <v>0.18052401035618501</v>
      </c>
      <c r="Q72" s="49">
        <v>3062.4594875368002</v>
      </c>
      <c r="R72" s="49">
        <v>18368.100510177199</v>
      </c>
      <c r="S72" s="141" t="s">
        <v>186</v>
      </c>
      <c r="T72" s="51">
        <v>92</v>
      </c>
      <c r="U72" s="94">
        <v>106956</v>
      </c>
      <c r="V72" s="94">
        <v>19303.6353772201</v>
      </c>
      <c r="W72" s="94" t="s">
        <v>228</v>
      </c>
      <c r="X72" s="94">
        <v>3870.8049999999998</v>
      </c>
      <c r="Y72" s="94">
        <v>-2</v>
      </c>
      <c r="Z72" s="94">
        <v>47</v>
      </c>
      <c r="AA72" s="94">
        <v>59</v>
      </c>
      <c r="AB72" s="94">
        <v>75.13</v>
      </c>
      <c r="AC72" s="94">
        <v>12.2724637681159</v>
      </c>
      <c r="AD72" s="94">
        <v>46</v>
      </c>
      <c r="AE72" s="94">
        <v>38.749847441769298</v>
      </c>
      <c r="AF72" s="94">
        <v>46.5</v>
      </c>
      <c r="AG72" s="96">
        <v>5515525</v>
      </c>
      <c r="AH72" s="96">
        <v>5540718</v>
      </c>
      <c r="AI72" s="96">
        <v>42.5</v>
      </c>
      <c r="AJ72" s="96">
        <v>79.2</v>
      </c>
      <c r="AK72" s="96">
        <v>84.6</v>
      </c>
      <c r="AL72" s="143">
        <f t="shared" si="0"/>
        <v>0.21800000000000005</v>
      </c>
      <c r="AM72" s="96">
        <v>16.100000000000001</v>
      </c>
      <c r="AN72" s="96">
        <v>62.1</v>
      </c>
      <c r="AO72" s="96">
        <v>18.2</v>
      </c>
      <c r="AP72" s="96">
        <v>9.9</v>
      </c>
      <c r="AQ72" s="96">
        <v>1.5</v>
      </c>
      <c r="AR72" s="99">
        <v>10.199999999999999</v>
      </c>
      <c r="AS72" s="99">
        <v>1.7</v>
      </c>
      <c r="AT72" s="99">
        <v>3.81</v>
      </c>
      <c r="AU72" s="99">
        <v>4.9000000000000004</v>
      </c>
      <c r="AV72" s="99">
        <v>99.5</v>
      </c>
      <c r="AW72" s="100">
        <v>6.9</v>
      </c>
      <c r="AX72" s="100">
        <v>100.2</v>
      </c>
      <c r="AY72" s="100">
        <v>101.5</v>
      </c>
      <c r="AZ72" s="100">
        <v>1.1000000000000001</v>
      </c>
      <c r="BA72" s="101">
        <v>133</v>
      </c>
      <c r="BB72" s="101">
        <v>24.9</v>
      </c>
      <c r="BC72" s="101">
        <v>5.6</v>
      </c>
      <c r="BD72" s="101" t="s">
        <v>145</v>
      </c>
      <c r="BE72" s="95">
        <v>0.47</v>
      </c>
      <c r="BF72" s="97" t="s">
        <v>180</v>
      </c>
      <c r="BG72" s="97" t="s">
        <v>200</v>
      </c>
      <c r="BH72" s="97">
        <v>37.6</v>
      </c>
      <c r="BI72" s="97">
        <v>37.700000000000003</v>
      </c>
      <c r="BJ72" s="97" t="s">
        <v>145</v>
      </c>
      <c r="BK72" s="97" t="s">
        <v>145</v>
      </c>
      <c r="BL72" s="97">
        <v>70000</v>
      </c>
      <c r="BM72" s="97">
        <v>5</v>
      </c>
      <c r="BN72" s="97">
        <v>13364839</v>
      </c>
      <c r="BO72" s="97">
        <v>1592090</v>
      </c>
      <c r="BP72" s="97">
        <v>48580</v>
      </c>
      <c r="BQ72" s="97">
        <v>276743120515.76398</v>
      </c>
      <c r="BR72" s="97" t="s">
        <v>145</v>
      </c>
      <c r="BS72" s="97">
        <v>0.1</v>
      </c>
      <c r="BT72" s="97">
        <v>27.4</v>
      </c>
      <c r="BU72" s="97">
        <v>59.1</v>
      </c>
      <c r="BV72" s="97">
        <v>3.6</v>
      </c>
      <c r="BW72" s="97">
        <v>88.5</v>
      </c>
      <c r="BX72" s="97">
        <v>2.8</v>
      </c>
      <c r="BY72" s="97">
        <v>10598.9</v>
      </c>
      <c r="BZ72" s="97">
        <v>1.4</v>
      </c>
      <c r="CA72" s="97">
        <v>100</v>
      </c>
      <c r="CB72" s="97">
        <v>5.3</v>
      </c>
      <c r="CC72" s="102" t="s">
        <v>174</v>
      </c>
      <c r="CD72" s="102" t="s">
        <v>174</v>
      </c>
      <c r="CE72" s="102" t="s">
        <v>328</v>
      </c>
      <c r="CF72" s="102" t="s">
        <v>176</v>
      </c>
      <c r="CG72" s="103">
        <v>27.415728140675299</v>
      </c>
      <c r="CH72" s="103">
        <v>64.943894761000095</v>
      </c>
      <c r="CI72" s="98">
        <v>7.5</v>
      </c>
      <c r="CJ72" s="98">
        <v>73.099999999999994</v>
      </c>
      <c r="CK72" s="98">
        <v>15</v>
      </c>
      <c r="CL72" s="98">
        <v>14.6</v>
      </c>
      <c r="CM72" s="98">
        <v>85.4</v>
      </c>
      <c r="CN72" s="98">
        <v>19592</v>
      </c>
      <c r="CO72" s="98">
        <v>8.6999999999999993</v>
      </c>
      <c r="CP72" s="98">
        <v>0</v>
      </c>
      <c r="CQ72" s="98" t="s">
        <v>145</v>
      </c>
      <c r="CR72" s="104">
        <v>-2.66998901367185</v>
      </c>
      <c r="CS72" s="104">
        <v>-3.1600097656249799</v>
      </c>
      <c r="CT72" s="104">
        <v>-4.4599975585937299</v>
      </c>
      <c r="CU72" s="104">
        <v>-1.9499877929687299</v>
      </c>
      <c r="CV72" s="105">
        <v>-3.0599960327148201</v>
      </c>
      <c r="CX72" s="8">
        <f t="shared" si="1"/>
        <v>5</v>
      </c>
      <c r="CY72" s="9">
        <f t="shared" si="2"/>
        <v>92.647058823529406</v>
      </c>
    </row>
    <row r="73" spans="1:1026" x14ac:dyDescent="0.35">
      <c r="A73" s="70" t="s">
        <v>355</v>
      </c>
      <c r="B73" s="93" t="s">
        <v>356</v>
      </c>
      <c r="C73" s="47">
        <v>18</v>
      </c>
      <c r="D73" s="48">
        <v>0</v>
      </c>
      <c r="E73" s="48">
        <v>12</v>
      </c>
      <c r="F73" s="139">
        <f t="shared" si="3"/>
        <v>0.66666666666666663</v>
      </c>
      <c r="G73" s="49">
        <v>20.079335686334002</v>
      </c>
      <c r="H73" s="49">
        <v>0</v>
      </c>
      <c r="I73" s="49">
        <v>13.3862237908893</v>
      </c>
      <c r="J73" s="50">
        <v>0.119797909401613</v>
      </c>
      <c r="K73" s="49">
        <v>19.143460676031701</v>
      </c>
      <c r="L73" s="49">
        <v>18351.344463069901</v>
      </c>
      <c r="M73" s="49">
        <v>9.9999998746876997E-2</v>
      </c>
      <c r="N73" s="49">
        <v>3.2799505028224099E-13</v>
      </c>
      <c r="O73" s="49">
        <v>18350.0000000863</v>
      </c>
      <c r="P73" s="50">
        <v>0.53456813449405005</v>
      </c>
      <c r="Q73" s="49">
        <v>12.247028328346699</v>
      </c>
      <c r="R73" s="49">
        <v>18373.082107828501</v>
      </c>
      <c r="S73" s="141" t="s">
        <v>252</v>
      </c>
      <c r="T73" s="51">
        <v>42</v>
      </c>
      <c r="U73" s="94" t="s">
        <v>145</v>
      </c>
      <c r="V73" s="94" t="s">
        <v>145</v>
      </c>
      <c r="W73" s="94" t="s">
        <v>145</v>
      </c>
      <c r="X73" s="94" t="s">
        <v>145</v>
      </c>
      <c r="Y73" s="94" t="s">
        <v>145</v>
      </c>
      <c r="Z73" s="94" t="s">
        <v>145</v>
      </c>
      <c r="AA73" s="94" t="s">
        <v>145</v>
      </c>
      <c r="AB73" s="94" t="s">
        <v>145</v>
      </c>
      <c r="AC73" s="94">
        <v>16.1078431372549</v>
      </c>
      <c r="AD73" s="94">
        <v>0</v>
      </c>
      <c r="AE73" s="94">
        <v>35.677459503585801</v>
      </c>
      <c r="AF73" s="94">
        <v>3</v>
      </c>
      <c r="AG73" s="96">
        <v>883483</v>
      </c>
      <c r="AH73" s="96">
        <v>896444</v>
      </c>
      <c r="AI73" s="96">
        <v>28.9</v>
      </c>
      <c r="AJ73" s="96">
        <v>65.599999999999994</v>
      </c>
      <c r="AK73" s="96">
        <v>69.2</v>
      </c>
      <c r="AL73" s="143">
        <f t="shared" ref="AL73:AL136" si="4">IF(AN73="NA","NA",(100-AM73-AN73)/100)</f>
        <v>5.5E-2</v>
      </c>
      <c r="AM73" s="96">
        <v>29.5</v>
      </c>
      <c r="AN73" s="96">
        <v>65</v>
      </c>
      <c r="AO73" s="96">
        <v>48.4</v>
      </c>
      <c r="AP73" s="96">
        <v>8.1999999999999993</v>
      </c>
      <c r="AQ73" s="96">
        <v>2.8</v>
      </c>
      <c r="AR73" s="99">
        <v>30.6</v>
      </c>
      <c r="AS73" s="99">
        <v>25.6</v>
      </c>
      <c r="AT73" s="99" t="s">
        <v>145</v>
      </c>
      <c r="AU73" s="99" t="s">
        <v>145</v>
      </c>
      <c r="AV73" s="99">
        <v>94.7</v>
      </c>
      <c r="AW73" s="100" t="s">
        <v>145</v>
      </c>
      <c r="AX73" s="100" t="s">
        <v>145</v>
      </c>
      <c r="AY73" s="100" t="s">
        <v>145</v>
      </c>
      <c r="AZ73" s="100" t="s">
        <v>145</v>
      </c>
      <c r="BA73" s="101">
        <v>126</v>
      </c>
      <c r="BB73" s="101">
        <v>30</v>
      </c>
      <c r="BC73" s="101">
        <v>14.7</v>
      </c>
      <c r="BD73" s="101" t="s">
        <v>145</v>
      </c>
      <c r="BE73" s="95" t="s">
        <v>145</v>
      </c>
      <c r="BF73" s="97" t="s">
        <v>146</v>
      </c>
      <c r="BG73" s="97" t="s">
        <v>173</v>
      </c>
      <c r="BH73" s="97" t="s">
        <v>145</v>
      </c>
      <c r="BI73" s="97" t="s">
        <v>145</v>
      </c>
      <c r="BJ73" s="97">
        <v>1.8</v>
      </c>
      <c r="BK73" s="97">
        <v>2.2000000000000002</v>
      </c>
      <c r="BL73" s="97">
        <v>-31008</v>
      </c>
      <c r="BM73" s="97">
        <v>678</v>
      </c>
      <c r="BN73" s="97">
        <v>1670216</v>
      </c>
      <c r="BO73" s="97">
        <v>92691</v>
      </c>
      <c r="BP73" s="97">
        <v>10140</v>
      </c>
      <c r="BQ73" s="97">
        <v>5536759658.87012</v>
      </c>
      <c r="BR73" s="97" t="s">
        <v>145</v>
      </c>
      <c r="BS73" s="97" t="s">
        <v>145</v>
      </c>
      <c r="BT73" s="97" t="s">
        <v>145</v>
      </c>
      <c r="BU73" s="97">
        <v>57.6</v>
      </c>
      <c r="BV73" s="97">
        <v>36.299999999999997</v>
      </c>
      <c r="BW73" s="97">
        <v>50.3</v>
      </c>
      <c r="BX73" s="97" t="s">
        <v>145</v>
      </c>
      <c r="BY73" s="97">
        <v>139.80000000000001</v>
      </c>
      <c r="BZ73" s="97">
        <v>0.9</v>
      </c>
      <c r="CA73" s="97">
        <v>96</v>
      </c>
      <c r="CB73" s="97">
        <v>51.3</v>
      </c>
      <c r="CC73" s="102" t="s">
        <v>201</v>
      </c>
      <c r="CD73" s="102" t="s">
        <v>201</v>
      </c>
      <c r="CE73" s="102" t="s">
        <v>357</v>
      </c>
      <c r="CF73" s="102" t="s">
        <v>203</v>
      </c>
      <c r="CG73" s="103">
        <v>177.98577437174001</v>
      </c>
      <c r="CH73" s="103">
        <v>-17.7920061179999</v>
      </c>
      <c r="CI73" s="98">
        <v>23.3</v>
      </c>
      <c r="CJ73" s="98">
        <v>55.9</v>
      </c>
      <c r="CK73" s="98">
        <v>5.4</v>
      </c>
      <c r="CL73" s="98">
        <v>43.8</v>
      </c>
      <c r="CM73" s="98">
        <v>56.2</v>
      </c>
      <c r="CN73" s="98">
        <v>32950</v>
      </c>
      <c r="CO73" s="98">
        <v>1.4</v>
      </c>
      <c r="CP73" s="98">
        <v>83</v>
      </c>
      <c r="CQ73" s="98">
        <v>22.8</v>
      </c>
      <c r="CR73" s="104">
        <v>25.469995117187501</v>
      </c>
      <c r="CS73" s="104">
        <v>25.189996337890602</v>
      </c>
      <c r="CT73" s="104">
        <v>26.089990234375001</v>
      </c>
      <c r="CU73" s="104">
        <v>25.459985351562501</v>
      </c>
      <c r="CV73" s="105">
        <v>25.552491760253901</v>
      </c>
      <c r="CX73" s="8">
        <f t="shared" ref="CX73:CX136" si="5">COUNTIF(AG73:CV73, "NA")</f>
        <v>14</v>
      </c>
      <c r="CY73" s="9">
        <f t="shared" ref="CY73:CY136" si="6">100-COUNTIF(AG73:CV73, "NA")/COLUMNS(AG73:CV73)*100</f>
        <v>79.411764705882348</v>
      </c>
    </row>
    <row r="74" spans="1:1026" x14ac:dyDescent="0.35">
      <c r="A74" s="70" t="s">
        <v>358</v>
      </c>
      <c r="B74" s="93" t="s">
        <v>359</v>
      </c>
      <c r="C74" s="47">
        <v>13</v>
      </c>
      <c r="D74" s="48">
        <v>0</v>
      </c>
      <c r="E74" s="48">
        <v>11</v>
      </c>
      <c r="F74" s="139">
        <f t="shared" ref="F74:F137" si="7">E74/C74</f>
        <v>0.84615384615384615</v>
      </c>
      <c r="G74" s="49">
        <v>3732.4145851277599</v>
      </c>
      <c r="H74" s="49">
        <v>0</v>
      </c>
      <c r="I74" s="49">
        <v>3158.19695664657</v>
      </c>
      <c r="J74" s="50">
        <v>0.18115475812017501</v>
      </c>
      <c r="K74" s="49">
        <v>13.4548869725265</v>
      </c>
      <c r="L74" s="49">
        <v>18361.663611374501</v>
      </c>
      <c r="M74" s="49">
        <v>9.9999998746876997E-2</v>
      </c>
      <c r="N74" s="49">
        <v>3.2799505028224099E-13</v>
      </c>
      <c r="O74" s="49">
        <v>18350.0000000863</v>
      </c>
      <c r="P74" s="50">
        <v>0.35063087816007599</v>
      </c>
      <c r="Q74" s="49">
        <v>12.3063920413028</v>
      </c>
      <c r="R74" s="49">
        <v>18372.611831691502</v>
      </c>
      <c r="S74" s="141" t="s">
        <v>360</v>
      </c>
      <c r="T74" s="51">
        <v>26</v>
      </c>
      <c r="U74" s="94" t="s">
        <v>145</v>
      </c>
      <c r="V74" s="94" t="s">
        <v>145</v>
      </c>
      <c r="W74" s="94" t="s">
        <v>145</v>
      </c>
      <c r="X74" s="94" t="s">
        <v>145</v>
      </c>
      <c r="Y74" s="94" t="s">
        <v>145</v>
      </c>
      <c r="Z74" s="94" t="s">
        <v>145</v>
      </c>
      <c r="AA74" s="94" t="s">
        <v>145</v>
      </c>
      <c r="AB74" s="94" t="s">
        <v>145</v>
      </c>
      <c r="AC74" s="94" t="s">
        <v>145</v>
      </c>
      <c r="AD74" s="94" t="s">
        <v>145</v>
      </c>
      <c r="AE74" s="94" t="s">
        <v>145</v>
      </c>
      <c r="AF74" s="94" t="s">
        <v>145</v>
      </c>
      <c r="AG74" s="96" t="s">
        <v>145</v>
      </c>
      <c r="AH74" s="96">
        <v>3483</v>
      </c>
      <c r="AI74" s="96" t="s">
        <v>145</v>
      </c>
      <c r="AJ74" s="96" t="s">
        <v>145</v>
      </c>
      <c r="AK74" s="96" t="s">
        <v>145</v>
      </c>
      <c r="AL74" s="143" t="str">
        <f t="shared" si="4"/>
        <v>NA</v>
      </c>
      <c r="AM74" s="96" t="s">
        <v>145</v>
      </c>
      <c r="AN74" s="96" t="s">
        <v>145</v>
      </c>
      <c r="AO74" s="96" t="s">
        <v>145</v>
      </c>
      <c r="AP74" s="96" t="s">
        <v>145</v>
      </c>
      <c r="AQ74" s="96" t="s">
        <v>145</v>
      </c>
      <c r="AR74" s="99" t="s">
        <v>145</v>
      </c>
      <c r="AS74" s="99" t="s">
        <v>145</v>
      </c>
      <c r="AT74" s="99" t="s">
        <v>145</v>
      </c>
      <c r="AU74" s="99" t="s">
        <v>145</v>
      </c>
      <c r="AV74" s="99" t="s">
        <v>145</v>
      </c>
      <c r="AW74" s="100" t="s">
        <v>145</v>
      </c>
      <c r="AX74" s="100" t="s">
        <v>145</v>
      </c>
      <c r="AY74" s="100" t="s">
        <v>145</v>
      </c>
      <c r="AZ74" s="100" t="s">
        <v>145</v>
      </c>
      <c r="BA74" s="101" t="s">
        <v>145</v>
      </c>
      <c r="BB74" s="101" t="s">
        <v>145</v>
      </c>
      <c r="BC74" s="101" t="s">
        <v>145</v>
      </c>
      <c r="BD74" s="101" t="s">
        <v>145</v>
      </c>
      <c r="BE74" s="95" t="s">
        <v>145</v>
      </c>
      <c r="BF74" s="97" t="s">
        <v>180</v>
      </c>
      <c r="BG74" s="97" t="s">
        <v>200</v>
      </c>
      <c r="BH74" s="97" t="s">
        <v>145</v>
      </c>
      <c r="BI74" s="97" t="s">
        <v>145</v>
      </c>
      <c r="BJ74" s="97" t="s">
        <v>145</v>
      </c>
      <c r="BK74" s="97" t="s">
        <v>145</v>
      </c>
      <c r="BL74" s="97" t="s">
        <v>145</v>
      </c>
      <c r="BM74" s="97" t="s">
        <v>145</v>
      </c>
      <c r="BN74" s="97" t="s">
        <v>145</v>
      </c>
      <c r="BO74" s="97" t="s">
        <v>145</v>
      </c>
      <c r="BP74" s="97" t="s">
        <v>145</v>
      </c>
      <c r="BQ74" s="97" t="s">
        <v>145</v>
      </c>
      <c r="BR74" s="97" t="s">
        <v>145</v>
      </c>
      <c r="BS74" s="97" t="s">
        <v>145</v>
      </c>
      <c r="BT74" s="97" t="s">
        <v>145</v>
      </c>
      <c r="BU74" s="97" t="s">
        <v>145</v>
      </c>
      <c r="BV74" s="97" t="s">
        <v>145</v>
      </c>
      <c r="BW74" s="97" t="s">
        <v>145</v>
      </c>
      <c r="BX74" s="97" t="s">
        <v>145</v>
      </c>
      <c r="BY74" s="97" t="s">
        <v>145</v>
      </c>
      <c r="BZ74" s="97" t="s">
        <v>145</v>
      </c>
      <c r="CA74" s="97" t="s">
        <v>145</v>
      </c>
      <c r="CB74" s="97" t="s">
        <v>145</v>
      </c>
      <c r="CC74" s="102" t="s">
        <v>190</v>
      </c>
      <c r="CD74" s="102" t="s">
        <v>149</v>
      </c>
      <c r="CE74" s="102" t="s">
        <v>190</v>
      </c>
      <c r="CF74" s="102" t="s">
        <v>151</v>
      </c>
      <c r="CG74" s="103">
        <v>-58.613886270074602</v>
      </c>
      <c r="CH74" s="103">
        <v>-51.794244073499897</v>
      </c>
      <c r="CI74" s="98" t="s">
        <v>145</v>
      </c>
      <c r="CJ74" s="98" t="s">
        <v>145</v>
      </c>
      <c r="CK74" s="98" t="s">
        <v>145</v>
      </c>
      <c r="CL74" s="98" t="s">
        <v>145</v>
      </c>
      <c r="CM74" s="98" t="s">
        <v>145</v>
      </c>
      <c r="CN74" s="98" t="s">
        <v>145</v>
      </c>
      <c r="CO74" s="98" t="s">
        <v>145</v>
      </c>
      <c r="CP74" s="98" t="s">
        <v>145</v>
      </c>
      <c r="CQ74" s="98" t="s">
        <v>145</v>
      </c>
      <c r="CR74" s="104">
        <v>8.5400024414062692</v>
      </c>
      <c r="CS74" s="104">
        <v>9.7400146484375192</v>
      </c>
      <c r="CT74" s="104">
        <v>9.7000061035156495</v>
      </c>
      <c r="CU74" s="104">
        <v>9.5500122070312692</v>
      </c>
      <c r="CV74" s="105">
        <v>9.3825088500976808</v>
      </c>
      <c r="CX74" s="8">
        <f t="shared" si="5"/>
        <v>54</v>
      </c>
      <c r="CY74" s="9">
        <f t="shared" si="6"/>
        <v>20.588235294117652</v>
      </c>
    </row>
    <row r="75" spans="1:1026" x14ac:dyDescent="0.35">
      <c r="A75" s="70" t="s">
        <v>361</v>
      </c>
      <c r="B75" s="93" t="s">
        <v>362</v>
      </c>
      <c r="C75" s="47">
        <v>165764</v>
      </c>
      <c r="D75" s="48">
        <v>24345</v>
      </c>
      <c r="E75" s="48">
        <v>48572</v>
      </c>
      <c r="F75" s="139">
        <f t="shared" si="7"/>
        <v>0.29301899085446781</v>
      </c>
      <c r="G75" s="49">
        <v>2539.5293576359099</v>
      </c>
      <c r="H75" s="49">
        <v>372.96905366452501</v>
      </c>
      <c r="I75" s="49">
        <v>744.13032961977001</v>
      </c>
      <c r="J75" s="50">
        <v>6.9959144930664005E-2</v>
      </c>
      <c r="K75" s="49">
        <v>208489.63675962199</v>
      </c>
      <c r="L75" s="49">
        <v>18357.084896234199</v>
      </c>
      <c r="M75" s="49">
        <v>9.1758057240379998E-2</v>
      </c>
      <c r="N75" s="49">
        <v>27444.582542209198</v>
      </c>
      <c r="O75" s="49">
        <v>18359.042562958301</v>
      </c>
      <c r="P75" s="50">
        <v>6.8779556939881997E-2</v>
      </c>
      <c r="Q75" s="49">
        <v>60252.575088508704</v>
      </c>
      <c r="R75" s="49">
        <v>18360.899148377801</v>
      </c>
      <c r="S75" s="141" t="s">
        <v>363</v>
      </c>
      <c r="T75" s="51">
        <v>97</v>
      </c>
      <c r="U75" s="94">
        <v>724574</v>
      </c>
      <c r="V75" s="94">
        <v>11100.5824230815</v>
      </c>
      <c r="W75" s="94" t="s">
        <v>191</v>
      </c>
      <c r="X75" s="94">
        <v>4550.585</v>
      </c>
      <c r="Y75" s="94">
        <v>-1</v>
      </c>
      <c r="Z75" s="94">
        <v>52</v>
      </c>
      <c r="AA75" s="94">
        <v>53</v>
      </c>
      <c r="AB75" s="94">
        <v>89.41</v>
      </c>
      <c r="AC75" s="94">
        <v>26.225089605734802</v>
      </c>
      <c r="AD75" s="94">
        <v>52</v>
      </c>
      <c r="AE75" s="94">
        <v>71.642008797654</v>
      </c>
      <c r="AF75" s="94">
        <v>52</v>
      </c>
      <c r="AG75" s="96">
        <v>66977107</v>
      </c>
      <c r="AH75" s="96">
        <v>65273512</v>
      </c>
      <c r="AI75" s="96">
        <v>41.4</v>
      </c>
      <c r="AJ75" s="96">
        <v>79.599999999999994</v>
      </c>
      <c r="AK75" s="96">
        <v>85.6</v>
      </c>
      <c r="AL75" s="143">
        <f t="shared" si="4"/>
        <v>0.2</v>
      </c>
      <c r="AM75" s="96">
        <v>18</v>
      </c>
      <c r="AN75" s="96">
        <v>62</v>
      </c>
      <c r="AO75" s="96">
        <v>122.3</v>
      </c>
      <c r="AP75" s="96">
        <v>9.1999999999999993</v>
      </c>
      <c r="AQ75" s="96">
        <v>1.9</v>
      </c>
      <c r="AR75" s="99">
        <v>10.6</v>
      </c>
      <c r="AS75" s="99">
        <v>4</v>
      </c>
      <c r="AT75" s="99">
        <v>3.23</v>
      </c>
      <c r="AU75" s="99">
        <v>6.5</v>
      </c>
      <c r="AV75" s="99">
        <v>98.9</v>
      </c>
      <c r="AW75" s="100" t="s">
        <v>145</v>
      </c>
      <c r="AX75" s="100">
        <v>102.5</v>
      </c>
      <c r="AY75" s="100" t="s">
        <v>145</v>
      </c>
      <c r="AZ75" s="100">
        <v>1</v>
      </c>
      <c r="BA75" s="101">
        <v>138</v>
      </c>
      <c r="BB75" s="101">
        <v>23.2</v>
      </c>
      <c r="BC75" s="101">
        <v>4.8</v>
      </c>
      <c r="BD75" s="101" t="s">
        <v>145</v>
      </c>
      <c r="BE75" s="95">
        <v>0.72399999999999998</v>
      </c>
      <c r="BF75" s="97" t="s">
        <v>279</v>
      </c>
      <c r="BG75" s="97" t="s">
        <v>200</v>
      </c>
      <c r="BH75" s="97">
        <v>31.9</v>
      </c>
      <c r="BI75" s="97">
        <v>30.8</v>
      </c>
      <c r="BJ75" s="97" t="s">
        <v>145</v>
      </c>
      <c r="BK75" s="97" t="s">
        <v>145</v>
      </c>
      <c r="BL75" s="97">
        <v>182636</v>
      </c>
      <c r="BM75" s="97">
        <v>61</v>
      </c>
      <c r="BN75" s="97">
        <v>70188028</v>
      </c>
      <c r="BO75" s="97">
        <v>6369200</v>
      </c>
      <c r="BP75" s="97">
        <v>46360</v>
      </c>
      <c r="BQ75" s="97">
        <v>2777535239277.9702</v>
      </c>
      <c r="BR75" s="97" t="s">
        <v>145</v>
      </c>
      <c r="BS75" s="97">
        <v>0.1</v>
      </c>
      <c r="BT75" s="97">
        <v>31.6</v>
      </c>
      <c r="BU75" s="97">
        <v>55.1</v>
      </c>
      <c r="BV75" s="97">
        <v>2.4</v>
      </c>
      <c r="BW75" s="97">
        <v>84.7</v>
      </c>
      <c r="BX75" s="97">
        <v>2.2000000000000002</v>
      </c>
      <c r="BY75" s="97">
        <v>66352.2</v>
      </c>
      <c r="BZ75" s="97">
        <v>2.2999999999999998</v>
      </c>
      <c r="CA75" s="97">
        <v>100</v>
      </c>
      <c r="CB75" s="97">
        <v>8.1</v>
      </c>
      <c r="CC75" s="102" t="s">
        <v>174</v>
      </c>
      <c r="CD75" s="102" t="s">
        <v>174</v>
      </c>
      <c r="CE75" s="102" t="s">
        <v>207</v>
      </c>
      <c r="CF75" s="102" t="s">
        <v>176</v>
      </c>
      <c r="CG75" s="103">
        <v>2.1875891112635499</v>
      </c>
      <c r="CH75" s="103">
        <v>46.705849816500098</v>
      </c>
      <c r="CI75" s="98">
        <v>52.4</v>
      </c>
      <c r="CJ75" s="98">
        <v>31.2</v>
      </c>
      <c r="CK75" s="98">
        <v>25.8</v>
      </c>
      <c r="CL75" s="98">
        <v>19.600000000000001</v>
      </c>
      <c r="CM75" s="98">
        <v>80.400000000000006</v>
      </c>
      <c r="CN75" s="98">
        <v>3016</v>
      </c>
      <c r="CO75" s="98">
        <v>4.5999999999999996</v>
      </c>
      <c r="CP75" s="98">
        <v>78</v>
      </c>
      <c r="CQ75" s="98" t="s">
        <v>145</v>
      </c>
      <c r="CR75" s="104">
        <v>6.9699951171875201</v>
      </c>
      <c r="CS75" s="104">
        <v>6.4299865722656504</v>
      </c>
      <c r="CT75" s="104">
        <v>8.3399902343750192</v>
      </c>
      <c r="CU75" s="104">
        <v>8.4900146484375192</v>
      </c>
      <c r="CV75" s="105">
        <v>7.5574966430664299</v>
      </c>
      <c r="CX75" s="8">
        <f t="shared" si="5"/>
        <v>7</v>
      </c>
      <c r="CY75" s="9">
        <f t="shared" si="6"/>
        <v>89.705882352941174</v>
      </c>
    </row>
    <row r="76" spans="1:1026" s="10" customFormat="1" x14ac:dyDescent="0.35">
      <c r="A76" s="70" t="s">
        <v>364</v>
      </c>
      <c r="B76" s="93" t="s">
        <v>365</v>
      </c>
      <c r="C76" s="47">
        <v>187</v>
      </c>
      <c r="D76" s="48">
        <v>0</v>
      </c>
      <c r="E76" s="48">
        <v>184</v>
      </c>
      <c r="F76" s="139">
        <f t="shared" si="7"/>
        <v>0.98395721925133695</v>
      </c>
      <c r="G76" s="49">
        <v>3826.8699478154099</v>
      </c>
      <c r="H76" s="49">
        <v>0</v>
      </c>
      <c r="I76" s="49">
        <v>3765.4763122889599</v>
      </c>
      <c r="J76" s="50">
        <v>0.19945963180814599</v>
      </c>
      <c r="K76" s="49">
        <v>186.19594008133899</v>
      </c>
      <c r="L76" s="49">
        <v>18340.172464668201</v>
      </c>
      <c r="M76" s="49">
        <v>9.9999998746876997E-2</v>
      </c>
      <c r="N76" s="49">
        <v>3.2799505028224099E-13</v>
      </c>
      <c r="O76" s="49">
        <v>18350.0000000863</v>
      </c>
      <c r="P76" s="50">
        <v>0.11418134375686501</v>
      </c>
      <c r="Q76" s="49">
        <v>191.33423909830799</v>
      </c>
      <c r="R76" s="49">
        <v>18351.659264859001</v>
      </c>
      <c r="S76" s="141" t="s">
        <v>242</v>
      </c>
      <c r="T76" s="51">
        <v>57</v>
      </c>
      <c r="U76" s="94" t="s">
        <v>145</v>
      </c>
      <c r="V76" s="94" t="s">
        <v>145</v>
      </c>
      <c r="W76" s="94" t="s">
        <v>145</v>
      </c>
      <c r="X76" s="94" t="s">
        <v>145</v>
      </c>
      <c r="Y76" s="94" t="s">
        <v>145</v>
      </c>
      <c r="Z76" s="94" t="s">
        <v>145</v>
      </c>
      <c r="AA76" s="94" t="s">
        <v>145</v>
      </c>
      <c r="AB76" s="94" t="s">
        <v>145</v>
      </c>
      <c r="AC76" s="94" t="s">
        <v>145</v>
      </c>
      <c r="AD76" s="94" t="s">
        <v>145</v>
      </c>
      <c r="AE76" s="94" t="s">
        <v>145</v>
      </c>
      <c r="AF76" s="94" t="s">
        <v>145</v>
      </c>
      <c r="AG76" s="96">
        <v>48497</v>
      </c>
      <c r="AH76" s="96">
        <v>48865</v>
      </c>
      <c r="AI76" s="96">
        <v>37.6</v>
      </c>
      <c r="AJ76" s="96">
        <v>80.5</v>
      </c>
      <c r="AK76" s="96">
        <v>84.7</v>
      </c>
      <c r="AL76" s="143" t="str">
        <f t="shared" si="4"/>
        <v>NA</v>
      </c>
      <c r="AM76" s="96" t="s">
        <v>145</v>
      </c>
      <c r="AN76" s="96" t="s">
        <v>145</v>
      </c>
      <c r="AO76" s="96">
        <v>34.700000000000003</v>
      </c>
      <c r="AP76" s="96">
        <v>7.7</v>
      </c>
      <c r="AQ76" s="96">
        <v>2.5</v>
      </c>
      <c r="AR76" s="99" t="s">
        <v>145</v>
      </c>
      <c r="AS76" s="99" t="s">
        <v>145</v>
      </c>
      <c r="AT76" s="99" t="s">
        <v>145</v>
      </c>
      <c r="AU76" s="99" t="s">
        <v>145</v>
      </c>
      <c r="AV76" s="99" t="s">
        <v>145</v>
      </c>
      <c r="AW76" s="100" t="s">
        <v>145</v>
      </c>
      <c r="AX76" s="100" t="s">
        <v>145</v>
      </c>
      <c r="AY76" s="100" t="s">
        <v>145</v>
      </c>
      <c r="AZ76" s="100" t="s">
        <v>145</v>
      </c>
      <c r="BA76" s="101" t="s">
        <v>145</v>
      </c>
      <c r="BB76" s="101" t="s">
        <v>145</v>
      </c>
      <c r="BC76" s="101">
        <v>4.7</v>
      </c>
      <c r="BD76" s="101">
        <v>172.7</v>
      </c>
      <c r="BE76" s="95">
        <v>0.92500000000000004</v>
      </c>
      <c r="BF76" s="97" t="s">
        <v>180</v>
      </c>
      <c r="BG76" s="97" t="s">
        <v>147</v>
      </c>
      <c r="BH76" s="97" t="s">
        <v>145</v>
      </c>
      <c r="BI76" s="97" t="s">
        <v>145</v>
      </c>
      <c r="BJ76" s="97" t="s">
        <v>145</v>
      </c>
      <c r="BK76" s="97" t="s">
        <v>145</v>
      </c>
      <c r="BL76" s="97" t="s">
        <v>145</v>
      </c>
      <c r="BM76" s="97" t="s">
        <v>145</v>
      </c>
      <c r="BN76" s="97" t="s">
        <v>145</v>
      </c>
      <c r="BO76" s="97" t="s">
        <v>145</v>
      </c>
      <c r="BP76" s="97" t="s">
        <v>145</v>
      </c>
      <c r="BQ76" s="97" t="s">
        <v>145</v>
      </c>
      <c r="BR76" s="97" t="s">
        <v>145</v>
      </c>
      <c r="BS76" s="97" t="s">
        <v>145</v>
      </c>
      <c r="BT76" s="97" t="s">
        <v>145</v>
      </c>
      <c r="BU76" s="97" t="s">
        <v>145</v>
      </c>
      <c r="BV76" s="97" t="s">
        <v>145</v>
      </c>
      <c r="BW76" s="97" t="s">
        <v>145</v>
      </c>
      <c r="BX76" s="97" t="s">
        <v>145</v>
      </c>
      <c r="BY76" s="97" t="s">
        <v>145</v>
      </c>
      <c r="BZ76" s="97" t="s">
        <v>145</v>
      </c>
      <c r="CA76" s="97">
        <v>100</v>
      </c>
      <c r="CB76" s="97" t="s">
        <v>145</v>
      </c>
      <c r="CC76" s="102" t="s">
        <v>174</v>
      </c>
      <c r="CD76" s="102" t="s">
        <v>174</v>
      </c>
      <c r="CE76" s="102" t="s">
        <v>328</v>
      </c>
      <c r="CF76" s="102" t="s">
        <v>176</v>
      </c>
      <c r="CG76" s="103">
        <v>-6.7883068384304401</v>
      </c>
      <c r="CH76" s="103">
        <v>62.199184475000003</v>
      </c>
      <c r="CI76" s="98">
        <v>2.1</v>
      </c>
      <c r="CJ76" s="98">
        <v>0.1</v>
      </c>
      <c r="CK76" s="98">
        <v>2.2999999999999998</v>
      </c>
      <c r="CL76" s="98">
        <v>57.9</v>
      </c>
      <c r="CM76" s="98">
        <v>42.1</v>
      </c>
      <c r="CN76" s="98" t="s">
        <v>145</v>
      </c>
      <c r="CO76" s="98">
        <v>12.5</v>
      </c>
      <c r="CP76" s="98" t="s">
        <v>145</v>
      </c>
      <c r="CQ76" s="98" t="s">
        <v>145</v>
      </c>
      <c r="CR76" s="104">
        <v>2.9900146484375201</v>
      </c>
      <c r="CS76" s="104">
        <v>3.2199951171875201</v>
      </c>
      <c r="CT76" s="104">
        <v>1.93999633789065</v>
      </c>
      <c r="CU76" s="104">
        <v>2.32000122070315</v>
      </c>
      <c r="CV76" s="105">
        <v>2.6175018310547098</v>
      </c>
      <c r="CW76"/>
      <c r="CX76" s="8">
        <f t="shared" si="5"/>
        <v>37</v>
      </c>
      <c r="CY76" s="9">
        <f t="shared" si="6"/>
        <v>45.588235294117652</v>
      </c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</row>
    <row r="77" spans="1:1026" x14ac:dyDescent="0.35">
      <c r="A77" s="70" t="s">
        <v>366</v>
      </c>
      <c r="B77" s="93" t="s">
        <v>367</v>
      </c>
      <c r="C77" s="47">
        <v>276</v>
      </c>
      <c r="D77" s="48">
        <v>3</v>
      </c>
      <c r="E77" s="48">
        <v>67</v>
      </c>
      <c r="F77" s="139">
        <f t="shared" si="7"/>
        <v>0.24275362318840579</v>
      </c>
      <c r="G77" s="49">
        <v>124.00437070477599</v>
      </c>
      <c r="H77" s="49">
        <v>1.3478735946171301</v>
      </c>
      <c r="I77" s="49">
        <v>30.102510279782599</v>
      </c>
      <c r="J77" s="50">
        <v>2.3714108489794002E-2</v>
      </c>
      <c r="K77" s="49">
        <v>5509.8488058801104</v>
      </c>
      <c r="L77" s="49">
        <v>18428.2652131041</v>
      </c>
      <c r="M77" s="49">
        <v>3.3017062169009999E-3</v>
      </c>
      <c r="N77" s="49">
        <v>8687547.3515891898</v>
      </c>
      <c r="O77" s="49">
        <v>19200.1099161858</v>
      </c>
      <c r="P77" s="50">
        <v>4.0084635633354002E-2</v>
      </c>
      <c r="Q77" s="49">
        <v>2804.5190465299702</v>
      </c>
      <c r="R77" s="49">
        <v>18414.533960229099</v>
      </c>
      <c r="S77" s="141" t="s">
        <v>310</v>
      </c>
      <c r="T77" s="51">
        <v>47</v>
      </c>
      <c r="U77" s="94" t="s">
        <v>145</v>
      </c>
      <c r="V77" s="94" t="s">
        <v>145</v>
      </c>
      <c r="W77" s="94" t="s">
        <v>145</v>
      </c>
      <c r="X77" s="94">
        <v>3514.99</v>
      </c>
      <c r="Y77" s="94">
        <v>-52</v>
      </c>
      <c r="Z77" s="94">
        <v>6</v>
      </c>
      <c r="AA77" s="94">
        <v>27</v>
      </c>
      <c r="AB77" s="94">
        <v>80.42</v>
      </c>
      <c r="AC77" s="94">
        <v>19.183972125435499</v>
      </c>
      <c r="AD77" s="94">
        <v>6</v>
      </c>
      <c r="AE77" s="94">
        <v>33.434454123112701</v>
      </c>
      <c r="AF77" s="94">
        <v>6</v>
      </c>
      <c r="AG77" s="96">
        <v>2119275</v>
      </c>
      <c r="AH77" s="96">
        <v>2225728</v>
      </c>
      <c r="AI77" s="96">
        <v>18.600000000000001</v>
      </c>
      <c r="AJ77" s="96">
        <v>64.2</v>
      </c>
      <c r="AK77" s="96">
        <v>68.3</v>
      </c>
      <c r="AL77" s="143">
        <f t="shared" si="4"/>
        <v>3.6000000000000011E-2</v>
      </c>
      <c r="AM77" s="96">
        <v>37</v>
      </c>
      <c r="AN77" s="96">
        <v>59.4</v>
      </c>
      <c r="AO77" s="96">
        <v>8.1999999999999993</v>
      </c>
      <c r="AP77" s="96">
        <v>6.8</v>
      </c>
      <c r="AQ77" s="96">
        <v>4</v>
      </c>
      <c r="AR77" s="99">
        <v>14.4</v>
      </c>
      <c r="AS77" s="99">
        <v>44.8</v>
      </c>
      <c r="AT77" s="99">
        <v>0.36</v>
      </c>
      <c r="AU77" s="99" t="s">
        <v>145</v>
      </c>
      <c r="AV77" s="99">
        <v>37.4</v>
      </c>
      <c r="AW77" s="100" t="s">
        <v>145</v>
      </c>
      <c r="AX77" s="100" t="s">
        <v>145</v>
      </c>
      <c r="AY77" s="100" t="s">
        <v>145</v>
      </c>
      <c r="AZ77" s="100" t="s">
        <v>145</v>
      </c>
      <c r="BA77" s="101">
        <v>122</v>
      </c>
      <c r="BB77" s="101">
        <v>13.4</v>
      </c>
      <c r="BC77" s="101">
        <v>6</v>
      </c>
      <c r="BD77" s="101">
        <v>125.4</v>
      </c>
      <c r="BE77" s="95">
        <v>0.89100000000000001</v>
      </c>
      <c r="BF77" s="97" t="s">
        <v>146</v>
      </c>
      <c r="BG77" s="97" t="s">
        <v>163</v>
      </c>
      <c r="BH77" s="97">
        <v>24.8</v>
      </c>
      <c r="BI77" s="97">
        <v>50.2</v>
      </c>
      <c r="BJ77" s="97" t="s">
        <v>145</v>
      </c>
      <c r="BK77" s="97">
        <v>0.7</v>
      </c>
      <c r="BL77" s="97">
        <v>16301</v>
      </c>
      <c r="BM77" s="97">
        <v>347</v>
      </c>
      <c r="BN77" s="97" t="s">
        <v>145</v>
      </c>
      <c r="BO77" s="97">
        <v>156000</v>
      </c>
      <c r="BP77" s="97">
        <v>16700</v>
      </c>
      <c r="BQ77" s="97">
        <v>16853589311.4139</v>
      </c>
      <c r="BR77" s="97" t="s">
        <v>145</v>
      </c>
      <c r="BS77" s="97">
        <v>32.200000000000003</v>
      </c>
      <c r="BT77" s="97">
        <v>38</v>
      </c>
      <c r="BU77" s="97">
        <v>52.9</v>
      </c>
      <c r="BV77" s="97">
        <v>32.799999999999997</v>
      </c>
      <c r="BW77" s="97">
        <v>70.400000000000006</v>
      </c>
      <c r="BX77" s="97" t="s">
        <v>145</v>
      </c>
      <c r="BY77" s="97">
        <v>63.8</v>
      </c>
      <c r="BZ77" s="97">
        <v>1.5</v>
      </c>
      <c r="CA77" s="97">
        <v>92.2</v>
      </c>
      <c r="CB77" s="97">
        <v>0.8</v>
      </c>
      <c r="CC77" s="102" t="s">
        <v>164</v>
      </c>
      <c r="CD77" s="102" t="s">
        <v>164</v>
      </c>
      <c r="CE77" s="102" t="s">
        <v>165</v>
      </c>
      <c r="CF77" s="102" t="s">
        <v>166</v>
      </c>
      <c r="CG77" s="103">
        <v>11.7338000967748</v>
      </c>
      <c r="CH77" s="103">
        <v>-0.815199476999936</v>
      </c>
      <c r="CI77" s="98">
        <v>20</v>
      </c>
      <c r="CJ77" s="98">
        <v>90</v>
      </c>
      <c r="CK77" s="98">
        <v>22.4</v>
      </c>
      <c r="CL77" s="98">
        <v>10.6</v>
      </c>
      <c r="CM77" s="98">
        <v>89.4</v>
      </c>
      <c r="CN77" s="98">
        <v>87058</v>
      </c>
      <c r="CO77" s="98">
        <v>2.8</v>
      </c>
      <c r="CP77" s="98">
        <v>100</v>
      </c>
      <c r="CQ77" s="98">
        <v>26.8</v>
      </c>
      <c r="CR77" s="104">
        <v>27.409997558593801</v>
      </c>
      <c r="CS77" s="104">
        <v>27.980004882812501</v>
      </c>
      <c r="CT77" s="104">
        <v>27.790002441406301</v>
      </c>
      <c r="CU77" s="104">
        <v>28.159997558593801</v>
      </c>
      <c r="CV77" s="105">
        <v>27.835000610351599</v>
      </c>
      <c r="CX77" s="8">
        <f t="shared" si="5"/>
        <v>9</v>
      </c>
      <c r="CY77" s="9">
        <f t="shared" si="6"/>
        <v>86.764705882352942</v>
      </c>
    </row>
    <row r="78" spans="1:1026" x14ac:dyDescent="0.35">
      <c r="A78" s="70" t="s">
        <v>368</v>
      </c>
      <c r="B78" s="93" t="s">
        <v>369</v>
      </c>
      <c r="C78" s="47">
        <v>171253</v>
      </c>
      <c r="D78" s="48">
        <v>26771</v>
      </c>
      <c r="E78" s="48">
        <v>0</v>
      </c>
      <c r="F78" s="139">
        <f t="shared" si="7"/>
        <v>0</v>
      </c>
      <c r="G78" s="49">
        <v>2522.6554799130599</v>
      </c>
      <c r="H78" s="49">
        <v>394.35227326092098</v>
      </c>
      <c r="I78" s="49">
        <v>0</v>
      </c>
      <c r="J78" s="50">
        <v>5.9560794009344997E-2</v>
      </c>
      <c r="K78" s="49">
        <v>245948.715806489</v>
      </c>
      <c r="L78" s="49">
        <v>18365.501559665201</v>
      </c>
      <c r="M78" s="49">
        <v>7.4129449933090993E-2</v>
      </c>
      <c r="N78" s="49">
        <v>34996.556882368503</v>
      </c>
      <c r="O78" s="49">
        <v>18364.740962445299</v>
      </c>
      <c r="P78" s="50">
        <v>0.479614893096315</v>
      </c>
      <c r="Q78" s="49">
        <v>86.160996184918403</v>
      </c>
      <c r="R78" s="49">
        <v>18336.9269435471</v>
      </c>
      <c r="S78" s="141" t="s">
        <v>370</v>
      </c>
      <c r="T78" s="51">
        <v>90</v>
      </c>
      <c r="U78" s="94">
        <v>1206405</v>
      </c>
      <c r="V78" s="94">
        <v>17771.041583181101</v>
      </c>
      <c r="W78" s="94" t="s">
        <v>191</v>
      </c>
      <c r="X78" s="94">
        <v>3391.4349999999999</v>
      </c>
      <c r="Y78" s="94">
        <v>2</v>
      </c>
      <c r="Z78" s="94">
        <v>52</v>
      </c>
      <c r="AA78" s="94">
        <v>55</v>
      </c>
      <c r="AB78" s="94">
        <v>82.27</v>
      </c>
      <c r="AC78" s="94">
        <v>21.765765765765799</v>
      </c>
      <c r="AD78" s="94">
        <v>51</v>
      </c>
      <c r="AE78" s="94">
        <v>54.503975242355999</v>
      </c>
      <c r="AF78" s="94">
        <v>51</v>
      </c>
      <c r="AG78" s="96">
        <v>66460344</v>
      </c>
      <c r="AH78" s="96">
        <v>67886004</v>
      </c>
      <c r="AI78" s="96">
        <v>40.5</v>
      </c>
      <c r="AJ78" s="96">
        <v>79.599999999999994</v>
      </c>
      <c r="AK78" s="96">
        <v>83.2</v>
      </c>
      <c r="AL78" s="143">
        <f t="shared" si="4"/>
        <v>0.184</v>
      </c>
      <c r="AM78" s="96">
        <v>17.7</v>
      </c>
      <c r="AN78" s="96">
        <v>63.9</v>
      </c>
      <c r="AO78" s="96">
        <v>274.8</v>
      </c>
      <c r="AP78" s="96">
        <v>9.3000000000000007</v>
      </c>
      <c r="AQ78" s="96">
        <v>1.7</v>
      </c>
      <c r="AR78" s="99">
        <v>10.9</v>
      </c>
      <c r="AS78" s="99">
        <v>4.3</v>
      </c>
      <c r="AT78" s="99">
        <v>2.8</v>
      </c>
      <c r="AU78" s="99">
        <v>2.8</v>
      </c>
      <c r="AV78" s="99">
        <v>99.5</v>
      </c>
      <c r="AW78" s="100">
        <v>5.5</v>
      </c>
      <c r="AX78" s="100">
        <v>101.2</v>
      </c>
      <c r="AY78" s="100">
        <v>100.1</v>
      </c>
      <c r="AZ78" s="100">
        <v>1</v>
      </c>
      <c r="BA78" s="101">
        <v>135</v>
      </c>
      <c r="BB78" s="101">
        <v>29.5</v>
      </c>
      <c r="BC78" s="101">
        <v>3.9</v>
      </c>
      <c r="BD78" s="101" t="s">
        <v>145</v>
      </c>
      <c r="BE78" s="95" t="s">
        <v>145</v>
      </c>
      <c r="BF78" s="97" t="s">
        <v>279</v>
      </c>
      <c r="BG78" s="97" t="s">
        <v>200</v>
      </c>
      <c r="BH78" s="97">
        <v>31.6</v>
      </c>
      <c r="BI78" s="97">
        <v>30.4</v>
      </c>
      <c r="BJ78" s="97" t="s">
        <v>145</v>
      </c>
      <c r="BK78" s="97" t="s">
        <v>145</v>
      </c>
      <c r="BL78" s="97">
        <v>1303250</v>
      </c>
      <c r="BM78" s="97">
        <v>82</v>
      </c>
      <c r="BN78" s="97">
        <v>165388610</v>
      </c>
      <c r="BO78" s="97">
        <v>11695222</v>
      </c>
      <c r="BP78" s="97">
        <v>45350</v>
      </c>
      <c r="BQ78" s="97">
        <v>2855296731521.96</v>
      </c>
      <c r="BR78" s="97" t="s">
        <v>145</v>
      </c>
      <c r="BS78" s="97" t="s">
        <v>145</v>
      </c>
      <c r="BT78" s="97" t="s">
        <v>145</v>
      </c>
      <c r="BU78" s="97">
        <v>62.8</v>
      </c>
      <c r="BV78" s="97">
        <v>1</v>
      </c>
      <c r="BW78" s="97">
        <v>84.6</v>
      </c>
      <c r="BX78" s="97">
        <v>1.7</v>
      </c>
      <c r="BY78" s="97">
        <v>97680.9</v>
      </c>
      <c r="BZ78" s="97">
        <v>1.8</v>
      </c>
      <c r="CA78" s="97">
        <v>100</v>
      </c>
      <c r="CB78" s="97">
        <v>5.7</v>
      </c>
      <c r="CC78" s="102" t="s">
        <v>174</v>
      </c>
      <c r="CD78" s="102" t="s">
        <v>174</v>
      </c>
      <c r="CE78" s="102" t="s">
        <v>328</v>
      </c>
      <c r="CF78" s="102" t="s">
        <v>176</v>
      </c>
      <c r="CG78" s="103">
        <v>-1.91165220035512</v>
      </c>
      <c r="CH78" s="103">
        <v>54.3140933285001</v>
      </c>
      <c r="CI78" s="98">
        <v>71.7</v>
      </c>
      <c r="CJ78" s="98">
        <v>13.1</v>
      </c>
      <c r="CK78" s="98">
        <v>28.7</v>
      </c>
      <c r="CL78" s="98">
        <v>16.600000000000001</v>
      </c>
      <c r="CM78" s="98">
        <v>83.4</v>
      </c>
      <c r="CN78" s="98">
        <v>2244</v>
      </c>
      <c r="CO78" s="98">
        <v>6.5</v>
      </c>
      <c r="CP78" s="98">
        <v>67</v>
      </c>
      <c r="CQ78" s="98">
        <v>28.9</v>
      </c>
      <c r="CR78" s="104">
        <v>4.0500122070312701</v>
      </c>
      <c r="CS78" s="104">
        <v>4.6799865722656504</v>
      </c>
      <c r="CT78" s="104">
        <v>4.4200073242187701</v>
      </c>
      <c r="CU78" s="104">
        <v>4.7799926757812701</v>
      </c>
      <c r="CV78" s="105">
        <v>4.4824996948242397</v>
      </c>
      <c r="CX78" s="8">
        <f t="shared" si="5"/>
        <v>7</v>
      </c>
      <c r="CY78" s="9">
        <f t="shared" si="6"/>
        <v>89.705882352941174</v>
      </c>
    </row>
    <row r="79" spans="1:1026" x14ac:dyDescent="0.35">
      <c r="A79" s="70" t="s">
        <v>371</v>
      </c>
      <c r="B79" s="93" t="s">
        <v>372</v>
      </c>
      <c r="C79" s="47">
        <v>539</v>
      </c>
      <c r="D79" s="48">
        <v>6</v>
      </c>
      <c r="E79" s="48">
        <v>184</v>
      </c>
      <c r="F79" s="139">
        <f t="shared" si="7"/>
        <v>0.34137291280148424</v>
      </c>
      <c r="G79" s="49">
        <v>135.11565674606899</v>
      </c>
      <c r="H79" s="49">
        <v>1.50407039049428</v>
      </c>
      <c r="I79" s="49">
        <v>46.124825308491097</v>
      </c>
      <c r="J79" s="50">
        <v>3.4984368352526003E-2</v>
      </c>
      <c r="K79" s="49">
        <v>1219.03563958325</v>
      </c>
      <c r="L79" s="49">
        <v>18375.856347224901</v>
      </c>
      <c r="M79" s="49">
        <v>8.4065752905125996E-2</v>
      </c>
      <c r="N79" s="49">
        <v>7.2661541413777702</v>
      </c>
      <c r="O79" s="49">
        <v>18363.350527210201</v>
      </c>
      <c r="P79" s="50">
        <v>2.0057434731125999E-2</v>
      </c>
      <c r="Q79" s="49">
        <v>2510.2096554036998</v>
      </c>
      <c r="R79" s="49">
        <v>18430.093493078901</v>
      </c>
      <c r="S79" s="141" t="s">
        <v>260</v>
      </c>
      <c r="T79" s="51">
        <v>64</v>
      </c>
      <c r="U79" s="94" t="s">
        <v>145</v>
      </c>
      <c r="V79" s="94" t="s">
        <v>145</v>
      </c>
      <c r="W79" s="94" t="s">
        <v>145</v>
      </c>
      <c r="X79" s="94" t="s">
        <v>145</v>
      </c>
      <c r="Y79" s="94" t="s">
        <v>145</v>
      </c>
      <c r="Z79" s="94" t="s">
        <v>145</v>
      </c>
      <c r="AA79" s="94" t="s">
        <v>145</v>
      </c>
      <c r="AB79" s="94" t="s">
        <v>145</v>
      </c>
      <c r="AC79" s="94">
        <v>19.073863636363601</v>
      </c>
      <c r="AD79" s="94">
        <v>20</v>
      </c>
      <c r="AE79" s="94">
        <v>55.695348027965501</v>
      </c>
      <c r="AF79" s="94">
        <v>19.5</v>
      </c>
      <c r="AG79" s="96">
        <v>3726549</v>
      </c>
      <c r="AH79" s="96">
        <v>3989175</v>
      </c>
      <c r="AI79" s="96">
        <v>38.1</v>
      </c>
      <c r="AJ79" s="96">
        <v>69.2</v>
      </c>
      <c r="AK79" s="96">
        <v>78</v>
      </c>
      <c r="AL79" s="143">
        <f t="shared" si="4"/>
        <v>0.14900000000000005</v>
      </c>
      <c r="AM79" s="96">
        <v>19.8</v>
      </c>
      <c r="AN79" s="96">
        <v>65.3</v>
      </c>
      <c r="AO79" s="96">
        <v>65.3</v>
      </c>
      <c r="AP79" s="96">
        <v>12.8</v>
      </c>
      <c r="AQ79" s="96">
        <v>2.1</v>
      </c>
      <c r="AR79" s="99">
        <v>24.9</v>
      </c>
      <c r="AS79" s="99">
        <v>9.8000000000000007</v>
      </c>
      <c r="AT79" s="99" t="s">
        <v>145</v>
      </c>
      <c r="AU79" s="99">
        <v>2.6</v>
      </c>
      <c r="AV79" s="99">
        <v>82.7</v>
      </c>
      <c r="AW79" s="100">
        <v>3.8</v>
      </c>
      <c r="AX79" s="100">
        <v>100.4</v>
      </c>
      <c r="AY79" s="100">
        <v>113.7</v>
      </c>
      <c r="AZ79" s="100">
        <v>1</v>
      </c>
      <c r="BA79" s="101">
        <v>116</v>
      </c>
      <c r="BB79" s="101">
        <v>23.3</v>
      </c>
      <c r="BC79" s="101">
        <v>5.8</v>
      </c>
      <c r="BD79" s="101" t="s">
        <v>145</v>
      </c>
      <c r="BE79" s="95" t="s">
        <v>145</v>
      </c>
      <c r="BF79" s="97" t="s">
        <v>146</v>
      </c>
      <c r="BG79" s="97" t="s">
        <v>173</v>
      </c>
      <c r="BH79" s="97">
        <v>57.5</v>
      </c>
      <c r="BI79" s="97">
        <v>46.5</v>
      </c>
      <c r="BJ79" s="97">
        <v>29.3</v>
      </c>
      <c r="BK79" s="97">
        <v>3.5</v>
      </c>
      <c r="BL79" s="97">
        <v>-50000</v>
      </c>
      <c r="BM79" s="97">
        <v>6975</v>
      </c>
      <c r="BN79" s="97">
        <v>516034</v>
      </c>
      <c r="BO79" s="97">
        <v>285000</v>
      </c>
      <c r="BP79" s="97">
        <v>11500</v>
      </c>
      <c r="BQ79" s="97">
        <v>17599660629.020199</v>
      </c>
      <c r="BR79" s="97">
        <v>20.100000000000001</v>
      </c>
      <c r="BS79" s="97">
        <v>43.6</v>
      </c>
      <c r="BT79" s="97">
        <v>37.9</v>
      </c>
      <c r="BU79" s="97">
        <v>68.3</v>
      </c>
      <c r="BV79" s="97">
        <v>41.8</v>
      </c>
      <c r="BW79" s="97">
        <v>71</v>
      </c>
      <c r="BX79" s="97">
        <v>0.3</v>
      </c>
      <c r="BY79" s="97">
        <v>550.4</v>
      </c>
      <c r="BZ79" s="97">
        <v>1.9</v>
      </c>
      <c r="CA79" s="97">
        <v>100</v>
      </c>
      <c r="CB79" s="97">
        <v>39.5</v>
      </c>
      <c r="CC79" s="102" t="s">
        <v>157</v>
      </c>
      <c r="CD79" s="102" t="s">
        <v>157</v>
      </c>
      <c r="CE79" s="102" t="s">
        <v>184</v>
      </c>
      <c r="CF79" s="102" t="s">
        <v>176</v>
      </c>
      <c r="CG79" s="103">
        <v>43.636962674788499</v>
      </c>
      <c r="CH79" s="103">
        <v>42.2869553660001</v>
      </c>
      <c r="CI79" s="98">
        <v>34.5</v>
      </c>
      <c r="CJ79" s="98">
        <v>40.6</v>
      </c>
      <c r="CK79" s="98">
        <v>8.3000000000000007</v>
      </c>
      <c r="CL79" s="98">
        <v>41.4</v>
      </c>
      <c r="CM79" s="98">
        <v>58.6</v>
      </c>
      <c r="CN79" s="98">
        <v>15629</v>
      </c>
      <c r="CO79" s="98">
        <v>2.4</v>
      </c>
      <c r="CP79" s="98">
        <v>100</v>
      </c>
      <c r="CQ79" s="98">
        <v>18.5</v>
      </c>
      <c r="CR79" s="104">
        <v>3.2799926757812701</v>
      </c>
      <c r="CS79" s="104">
        <v>-0.23999633789060201</v>
      </c>
      <c r="CT79" s="104">
        <v>0.71999511718752296</v>
      </c>
      <c r="CU79" s="104">
        <v>6.6100097656250201</v>
      </c>
      <c r="CV79" s="105">
        <v>2.5925003051758</v>
      </c>
      <c r="CX79" s="8">
        <f t="shared" si="5"/>
        <v>3</v>
      </c>
      <c r="CY79" s="9">
        <f t="shared" si="6"/>
        <v>95.588235294117652</v>
      </c>
    </row>
    <row r="80" spans="1:1026" x14ac:dyDescent="0.35">
      <c r="A80" s="70" t="s">
        <v>373</v>
      </c>
      <c r="B80" s="93" t="s">
        <v>374</v>
      </c>
      <c r="C80" s="47">
        <v>2074</v>
      </c>
      <c r="D80" s="48">
        <v>17</v>
      </c>
      <c r="E80" s="48">
        <v>212</v>
      </c>
      <c r="F80" s="139">
        <f t="shared" si="7"/>
        <v>0.10221793635486982</v>
      </c>
      <c r="G80" s="49">
        <v>66.746167767490306</v>
      </c>
      <c r="H80" s="49">
        <v>0.54709973579910098</v>
      </c>
      <c r="I80" s="49">
        <v>6.8226555287887898</v>
      </c>
      <c r="J80" s="50">
        <v>1.9813710524645999E-2</v>
      </c>
      <c r="K80" s="49">
        <v>45914.3673425382</v>
      </c>
      <c r="L80" s="49">
        <v>18440.261739398698</v>
      </c>
      <c r="M80" s="49">
        <v>2.7603049885635E-2</v>
      </c>
      <c r="N80" s="49">
        <v>39.011847099172499</v>
      </c>
      <c r="O80" s="49">
        <v>18383.308951057599</v>
      </c>
      <c r="P80" s="50">
        <v>1.7672009666908E-2</v>
      </c>
      <c r="Q80" s="49">
        <v>24553.173663022601</v>
      </c>
      <c r="R80" s="49">
        <v>18470.149309571301</v>
      </c>
      <c r="S80" s="141" t="s">
        <v>310</v>
      </c>
      <c r="T80" s="51">
        <v>47</v>
      </c>
      <c r="U80" s="94">
        <v>129461</v>
      </c>
      <c r="V80" s="94">
        <v>4166.3575821345503</v>
      </c>
      <c r="W80" s="94" t="s">
        <v>217</v>
      </c>
      <c r="X80" s="94">
        <v>2812.71</v>
      </c>
      <c r="Y80" s="94">
        <v>-50</v>
      </c>
      <c r="Z80" s="94">
        <v>16</v>
      </c>
      <c r="AA80" s="94">
        <v>35</v>
      </c>
      <c r="AB80" s="94">
        <v>84.67</v>
      </c>
      <c r="AC80" s="94">
        <v>19.119318181818201</v>
      </c>
      <c r="AD80" s="94">
        <v>15</v>
      </c>
      <c r="AE80" s="94">
        <v>36.945478698131097</v>
      </c>
      <c r="AF80" s="94">
        <v>15</v>
      </c>
      <c r="AG80" s="96">
        <v>29767108</v>
      </c>
      <c r="AH80" s="96">
        <v>31072945</v>
      </c>
      <c r="AI80" s="96">
        <v>21.1</v>
      </c>
      <c r="AJ80" s="96">
        <v>62.7</v>
      </c>
      <c r="AK80" s="96">
        <v>64.900000000000006</v>
      </c>
      <c r="AL80" s="143">
        <f t="shared" si="4"/>
        <v>3.1000000000000014E-2</v>
      </c>
      <c r="AM80" s="96">
        <v>37.6</v>
      </c>
      <c r="AN80" s="96">
        <v>59.3</v>
      </c>
      <c r="AO80" s="96">
        <v>130.80000000000001</v>
      </c>
      <c r="AP80" s="96">
        <v>7.3</v>
      </c>
      <c r="AQ80" s="96">
        <v>3.9</v>
      </c>
      <c r="AR80" s="99">
        <v>20.8</v>
      </c>
      <c r="AS80" s="99">
        <v>47.9</v>
      </c>
      <c r="AT80" s="99">
        <v>0.13</v>
      </c>
      <c r="AU80" s="99" t="s">
        <v>145</v>
      </c>
      <c r="AV80" s="99">
        <v>11.9</v>
      </c>
      <c r="AW80" s="100">
        <v>4.5</v>
      </c>
      <c r="AX80" s="100">
        <v>105.5</v>
      </c>
      <c r="AY80" s="100">
        <v>94.7</v>
      </c>
      <c r="AZ80" s="100">
        <v>1</v>
      </c>
      <c r="BA80" s="101">
        <v>136</v>
      </c>
      <c r="BB80" s="101">
        <v>9.6999999999999993</v>
      </c>
      <c r="BC80" s="101">
        <v>2.5</v>
      </c>
      <c r="BD80" s="101" t="s">
        <v>145</v>
      </c>
      <c r="BE80" s="95">
        <v>0.70199999999999996</v>
      </c>
      <c r="BF80" s="97" t="s">
        <v>146</v>
      </c>
      <c r="BG80" s="97" t="s">
        <v>173</v>
      </c>
      <c r="BH80" s="97">
        <v>38.4</v>
      </c>
      <c r="BI80" s="97">
        <v>35.299999999999997</v>
      </c>
      <c r="BJ80" s="97">
        <v>9.4</v>
      </c>
      <c r="BK80" s="97">
        <v>1.7</v>
      </c>
      <c r="BL80" s="97">
        <v>-50000</v>
      </c>
      <c r="BM80" s="97">
        <v>18086</v>
      </c>
      <c r="BN80" s="97">
        <v>467438</v>
      </c>
      <c r="BO80" s="97">
        <v>1009400</v>
      </c>
      <c r="BP80" s="97">
        <v>4650</v>
      </c>
      <c r="BQ80" s="97">
        <v>65556464048.1539</v>
      </c>
      <c r="BR80" s="97" t="s">
        <v>145</v>
      </c>
      <c r="BS80" s="97" t="s">
        <v>145</v>
      </c>
      <c r="BT80" s="97" t="s">
        <v>145</v>
      </c>
      <c r="BU80" s="97">
        <v>67.8</v>
      </c>
      <c r="BV80" s="97">
        <v>29.3</v>
      </c>
      <c r="BW80" s="97">
        <v>88.5</v>
      </c>
      <c r="BX80" s="97" t="s">
        <v>145</v>
      </c>
      <c r="BY80" s="97">
        <v>1276</v>
      </c>
      <c r="BZ80" s="97">
        <v>0.4</v>
      </c>
      <c r="CA80" s="97">
        <v>79</v>
      </c>
      <c r="CB80" s="97">
        <v>4.4000000000000004</v>
      </c>
      <c r="CC80" s="102" t="s">
        <v>164</v>
      </c>
      <c r="CD80" s="102" t="s">
        <v>164</v>
      </c>
      <c r="CE80" s="102" t="s">
        <v>221</v>
      </c>
      <c r="CF80" s="102" t="s">
        <v>166</v>
      </c>
      <c r="CG80" s="103">
        <v>-1.0772057496693901</v>
      </c>
      <c r="CH80" s="103">
        <v>7.9518413290001</v>
      </c>
      <c r="CI80" s="98">
        <v>69</v>
      </c>
      <c r="CJ80" s="98">
        <v>41.2</v>
      </c>
      <c r="CK80" s="98">
        <v>15.1</v>
      </c>
      <c r="CL80" s="98">
        <v>43.9</v>
      </c>
      <c r="CM80" s="98">
        <v>56.1</v>
      </c>
      <c r="CN80" s="98">
        <v>1113</v>
      </c>
      <c r="CO80" s="98">
        <v>0.5</v>
      </c>
      <c r="CP80" s="98">
        <v>100</v>
      </c>
      <c r="CQ80" s="98" t="s">
        <v>145</v>
      </c>
      <c r="CR80" s="104">
        <v>27.529992675781301</v>
      </c>
      <c r="CS80" s="104">
        <v>27.890008544921901</v>
      </c>
      <c r="CT80" s="104">
        <v>29.740014648437501</v>
      </c>
      <c r="CU80" s="104">
        <v>30.029992675781301</v>
      </c>
      <c r="CV80" s="105">
        <v>28.797502136230499</v>
      </c>
      <c r="CX80" s="8">
        <f t="shared" si="5"/>
        <v>7</v>
      </c>
      <c r="CY80" s="9">
        <f t="shared" si="6"/>
        <v>89.705882352941174</v>
      </c>
    </row>
    <row r="81" spans="1:103" x14ac:dyDescent="0.35">
      <c r="A81" s="70" t="s">
        <v>375</v>
      </c>
      <c r="B81" s="93" t="s">
        <v>376</v>
      </c>
      <c r="C81" s="47">
        <v>144</v>
      </c>
      <c r="D81" s="48">
        <v>0</v>
      </c>
      <c r="E81" s="48">
        <v>131</v>
      </c>
      <c r="F81" s="139">
        <f t="shared" si="7"/>
        <v>0.90972222222222221</v>
      </c>
      <c r="G81" s="49">
        <v>4274.1384939598101</v>
      </c>
      <c r="H81" s="49">
        <v>0</v>
      </c>
      <c r="I81" s="49">
        <v>3888.27876881066</v>
      </c>
      <c r="J81" s="50">
        <v>0.152012393448623</v>
      </c>
      <c r="K81" s="49">
        <v>139.458858855778</v>
      </c>
      <c r="L81" s="49">
        <v>18348.736638976501</v>
      </c>
      <c r="M81" s="49">
        <v>9.9999998746876997E-2</v>
      </c>
      <c r="N81" s="49">
        <v>3.2799505028224099E-13</v>
      </c>
      <c r="O81" s="49">
        <v>18350.0000000863</v>
      </c>
      <c r="P81" s="50">
        <v>8.7229523498986994E-2</v>
      </c>
      <c r="Q81" s="49">
        <v>156.10927047859801</v>
      </c>
      <c r="R81" s="49">
        <v>18358.1146474735</v>
      </c>
      <c r="S81" s="141" t="s">
        <v>242</v>
      </c>
      <c r="T81" s="51">
        <v>57</v>
      </c>
      <c r="U81" s="94" t="s">
        <v>145</v>
      </c>
      <c r="V81" s="94" t="s">
        <v>145</v>
      </c>
      <c r="W81" s="94" t="s">
        <v>145</v>
      </c>
      <c r="X81" s="94" t="s">
        <v>145</v>
      </c>
      <c r="Y81" s="94" t="s">
        <v>145</v>
      </c>
      <c r="Z81" s="94" t="s">
        <v>145</v>
      </c>
      <c r="AA81" s="94" t="s">
        <v>145</v>
      </c>
      <c r="AB81" s="94" t="s">
        <v>145</v>
      </c>
      <c r="AC81" s="94" t="s">
        <v>145</v>
      </c>
      <c r="AD81" s="94" t="s">
        <v>145</v>
      </c>
      <c r="AE81" s="94" t="s">
        <v>145</v>
      </c>
      <c r="AF81" s="94" t="s">
        <v>145</v>
      </c>
      <c r="AG81" s="96">
        <v>33718</v>
      </c>
      <c r="AH81" s="96">
        <v>33691</v>
      </c>
      <c r="AI81" s="96">
        <v>34.700000000000003</v>
      </c>
      <c r="AJ81" s="96" t="s">
        <v>145</v>
      </c>
      <c r="AK81" s="96" t="s">
        <v>145</v>
      </c>
      <c r="AL81" s="143" t="str">
        <f t="shared" si="4"/>
        <v>NA</v>
      </c>
      <c r="AM81" s="96" t="s">
        <v>145</v>
      </c>
      <c r="AN81" s="96" t="s">
        <v>145</v>
      </c>
      <c r="AO81" s="96">
        <v>3371.8</v>
      </c>
      <c r="AP81" s="96" t="s">
        <v>145</v>
      </c>
      <c r="AQ81" s="96" t="s">
        <v>145</v>
      </c>
      <c r="AR81" s="99" t="s">
        <v>145</v>
      </c>
      <c r="AS81" s="99" t="s">
        <v>145</v>
      </c>
      <c r="AT81" s="99" t="s">
        <v>145</v>
      </c>
      <c r="AU81" s="99" t="s">
        <v>145</v>
      </c>
      <c r="AV81" s="99" t="s">
        <v>145</v>
      </c>
      <c r="AW81" s="100" t="s">
        <v>145</v>
      </c>
      <c r="AX81" s="100">
        <v>103.5</v>
      </c>
      <c r="AY81" s="100">
        <v>92.3</v>
      </c>
      <c r="AZ81" s="100">
        <v>1</v>
      </c>
      <c r="BA81" s="101" t="s">
        <v>145</v>
      </c>
      <c r="BB81" s="101" t="s">
        <v>145</v>
      </c>
      <c r="BC81" s="101" t="s">
        <v>145</v>
      </c>
      <c r="BD81" s="101" t="s">
        <v>145</v>
      </c>
      <c r="BE81" s="95">
        <v>0.46600000000000003</v>
      </c>
      <c r="BF81" s="97" t="s">
        <v>180</v>
      </c>
      <c r="BG81" s="97" t="s">
        <v>200</v>
      </c>
      <c r="BH81" s="97" t="s">
        <v>145</v>
      </c>
      <c r="BI81" s="97" t="s">
        <v>145</v>
      </c>
      <c r="BJ81" s="97" t="s">
        <v>145</v>
      </c>
      <c r="BK81" s="97" t="s">
        <v>145</v>
      </c>
      <c r="BL81" s="97" t="s">
        <v>145</v>
      </c>
      <c r="BM81" s="97">
        <v>1</v>
      </c>
      <c r="BN81" s="97" t="s">
        <v>145</v>
      </c>
      <c r="BO81" s="97" t="s">
        <v>145</v>
      </c>
      <c r="BP81" s="97" t="s">
        <v>145</v>
      </c>
      <c r="BQ81" s="97" t="s">
        <v>145</v>
      </c>
      <c r="BR81" s="97" t="s">
        <v>145</v>
      </c>
      <c r="BS81" s="97" t="s">
        <v>145</v>
      </c>
      <c r="BT81" s="97" t="s">
        <v>145</v>
      </c>
      <c r="BU81" s="97" t="s">
        <v>145</v>
      </c>
      <c r="BV81" s="97" t="s">
        <v>145</v>
      </c>
      <c r="BW81" s="97" t="s">
        <v>145</v>
      </c>
      <c r="BX81" s="97" t="s">
        <v>145</v>
      </c>
      <c r="BY81" s="97" t="s">
        <v>145</v>
      </c>
      <c r="BZ81" s="97" t="s">
        <v>145</v>
      </c>
      <c r="CA81" s="97">
        <v>100</v>
      </c>
      <c r="CB81" s="97" t="s">
        <v>145</v>
      </c>
      <c r="CC81" s="102" t="s">
        <v>174</v>
      </c>
      <c r="CD81" s="102" t="s">
        <v>174</v>
      </c>
      <c r="CE81" s="102" t="s">
        <v>175</v>
      </c>
      <c r="CF81" s="102" t="s">
        <v>176</v>
      </c>
      <c r="CG81" s="103">
        <v>-5.3462759131364699</v>
      </c>
      <c r="CH81" s="103">
        <v>36.126837469500103</v>
      </c>
      <c r="CI81" s="98" t="s">
        <v>145</v>
      </c>
      <c r="CJ81" s="98">
        <v>0</v>
      </c>
      <c r="CK81" s="98">
        <v>32.4</v>
      </c>
      <c r="CL81" s="98">
        <v>0</v>
      </c>
      <c r="CM81" s="98">
        <v>100</v>
      </c>
      <c r="CN81" s="98" t="s">
        <v>145</v>
      </c>
      <c r="CO81" s="98">
        <v>15.7</v>
      </c>
      <c r="CP81" s="98" t="s">
        <v>145</v>
      </c>
      <c r="CQ81" s="98">
        <v>14.8</v>
      </c>
      <c r="CR81" s="104">
        <v>14.589990234375</v>
      </c>
      <c r="CS81" s="104">
        <v>12.35</v>
      </c>
      <c r="CT81" s="104">
        <v>15.4699951171875</v>
      </c>
      <c r="CU81" s="104">
        <v>15.4699951171875</v>
      </c>
      <c r="CV81" s="105">
        <v>14.4699951171875</v>
      </c>
      <c r="CX81" s="8">
        <f t="shared" si="5"/>
        <v>39</v>
      </c>
      <c r="CY81" s="9">
        <f t="shared" si="6"/>
        <v>42.647058823529413</v>
      </c>
    </row>
    <row r="82" spans="1:103" x14ac:dyDescent="0.35">
      <c r="A82" s="70" t="s">
        <v>377</v>
      </c>
      <c r="B82" s="93" t="s">
        <v>378</v>
      </c>
      <c r="C82" s="47">
        <v>1495</v>
      </c>
      <c r="D82" s="48">
        <v>7</v>
      </c>
      <c r="E82" s="48">
        <v>329</v>
      </c>
      <c r="F82" s="139">
        <f t="shared" si="7"/>
        <v>0.22006688963210702</v>
      </c>
      <c r="G82" s="49">
        <v>113.83717948171299</v>
      </c>
      <c r="H82" s="49">
        <v>0.53301689389430695</v>
      </c>
      <c r="I82" s="49">
        <v>25.051794013032399</v>
      </c>
      <c r="J82" s="50">
        <v>3.0493029181942001E-2</v>
      </c>
      <c r="K82" s="49">
        <v>14483.039724766501</v>
      </c>
      <c r="L82" s="49">
        <v>18409.3167287121</v>
      </c>
      <c r="M82" s="49">
        <v>0.40405409825303101</v>
      </c>
      <c r="N82" s="49">
        <v>7.0074936912568999</v>
      </c>
      <c r="O82" s="49">
        <v>18369.073122010901</v>
      </c>
      <c r="P82" s="50">
        <v>7.9788001939874995E-2</v>
      </c>
      <c r="Q82" s="49">
        <v>800.86419146927699</v>
      </c>
      <c r="R82" s="49">
        <v>18380.736944340199</v>
      </c>
      <c r="S82" s="141" t="s">
        <v>152</v>
      </c>
      <c r="T82" s="51">
        <v>48</v>
      </c>
      <c r="U82" s="94" t="s">
        <v>145</v>
      </c>
      <c r="V82" s="94" t="s">
        <v>145</v>
      </c>
      <c r="W82" s="94" t="s">
        <v>145</v>
      </c>
      <c r="X82" s="94" t="s">
        <v>145</v>
      </c>
      <c r="Y82" s="94" t="s">
        <v>145</v>
      </c>
      <c r="Z82" s="94" t="s">
        <v>145</v>
      </c>
      <c r="AA82" s="94" t="s">
        <v>145</v>
      </c>
      <c r="AB82" s="94" t="s">
        <v>145</v>
      </c>
      <c r="AC82" s="94" t="s">
        <v>145</v>
      </c>
      <c r="AD82" s="94" t="s">
        <v>145</v>
      </c>
      <c r="AE82" s="94" t="s">
        <v>145</v>
      </c>
      <c r="AF82" s="94" t="s">
        <v>145</v>
      </c>
      <c r="AG82" s="96">
        <v>12414318</v>
      </c>
      <c r="AH82" s="96">
        <v>13132792</v>
      </c>
      <c r="AI82" s="96">
        <v>18.899999999999999</v>
      </c>
      <c r="AJ82" s="96">
        <v>60.5</v>
      </c>
      <c r="AK82" s="96">
        <v>61.7</v>
      </c>
      <c r="AL82" s="143">
        <f t="shared" si="4"/>
        <v>2.8999999999999984E-2</v>
      </c>
      <c r="AM82" s="96">
        <v>43.9</v>
      </c>
      <c r="AN82" s="96">
        <v>53.2</v>
      </c>
      <c r="AO82" s="96">
        <v>50.5</v>
      </c>
      <c r="AP82" s="96">
        <v>8.5</v>
      </c>
      <c r="AQ82" s="96">
        <v>4.7</v>
      </c>
      <c r="AR82" s="99">
        <v>22.4</v>
      </c>
      <c r="AS82" s="99">
        <v>100.8</v>
      </c>
      <c r="AT82" s="99">
        <v>0.08</v>
      </c>
      <c r="AU82" s="99" t="s">
        <v>145</v>
      </c>
      <c r="AV82" s="99">
        <v>16.600000000000001</v>
      </c>
      <c r="AW82" s="100">
        <v>2.5</v>
      </c>
      <c r="AX82" s="100" t="s">
        <v>145</v>
      </c>
      <c r="AY82" s="100" t="s">
        <v>145</v>
      </c>
      <c r="AZ82" s="100" t="s">
        <v>145</v>
      </c>
      <c r="BA82" s="101">
        <v>119</v>
      </c>
      <c r="BB82" s="101">
        <v>6.6</v>
      </c>
      <c r="BC82" s="101">
        <v>2.4</v>
      </c>
      <c r="BD82" s="101">
        <v>62.5</v>
      </c>
      <c r="BE82" s="95">
        <v>0.78600000000000003</v>
      </c>
      <c r="BF82" s="97" t="s">
        <v>155</v>
      </c>
      <c r="BG82" s="97" t="s">
        <v>156</v>
      </c>
      <c r="BH82" s="97">
        <v>56.6</v>
      </c>
      <c r="BI82" s="97">
        <v>44.7</v>
      </c>
      <c r="BJ82" s="97">
        <v>1.9</v>
      </c>
      <c r="BK82" s="97">
        <v>5.5</v>
      </c>
      <c r="BL82" s="97">
        <v>-20000</v>
      </c>
      <c r="BM82" s="97">
        <v>23493</v>
      </c>
      <c r="BN82" s="97" t="s">
        <v>145</v>
      </c>
      <c r="BO82" s="97">
        <v>171900</v>
      </c>
      <c r="BP82" s="97">
        <v>2460</v>
      </c>
      <c r="BQ82" s="97">
        <v>10907214993.568701</v>
      </c>
      <c r="BR82" s="97" t="s">
        <v>145</v>
      </c>
      <c r="BS82" s="97" t="s">
        <v>145</v>
      </c>
      <c r="BT82" s="97" t="s">
        <v>145</v>
      </c>
      <c r="BU82" s="97">
        <v>61.5</v>
      </c>
      <c r="BV82" s="97">
        <v>61.7</v>
      </c>
      <c r="BW82" s="97">
        <v>104.1</v>
      </c>
      <c r="BX82" s="97" t="s">
        <v>145</v>
      </c>
      <c r="BY82" s="97">
        <v>27.8</v>
      </c>
      <c r="BZ82" s="97">
        <v>2.5</v>
      </c>
      <c r="CA82" s="97">
        <v>35.4</v>
      </c>
      <c r="CB82" s="97">
        <v>0.2</v>
      </c>
      <c r="CC82" s="102" t="s">
        <v>164</v>
      </c>
      <c r="CD82" s="102" t="s">
        <v>164</v>
      </c>
      <c r="CE82" s="102" t="s">
        <v>221</v>
      </c>
      <c r="CF82" s="102" t="s">
        <v>166</v>
      </c>
      <c r="CG82" s="103">
        <v>-9.6759943390155492</v>
      </c>
      <c r="CH82" s="103">
        <v>9.9322630825000893</v>
      </c>
      <c r="CI82" s="98">
        <v>59</v>
      </c>
      <c r="CJ82" s="98">
        <v>25.8</v>
      </c>
      <c r="CK82" s="98">
        <v>35.6</v>
      </c>
      <c r="CL82" s="98">
        <v>63.9</v>
      </c>
      <c r="CM82" s="98">
        <v>36.1</v>
      </c>
      <c r="CN82" s="98">
        <v>20267</v>
      </c>
      <c r="CO82" s="98">
        <v>0.2</v>
      </c>
      <c r="CP82" s="98">
        <v>100</v>
      </c>
      <c r="CQ82" s="98" t="s">
        <v>145</v>
      </c>
      <c r="CR82" s="104">
        <v>25.149987792968801</v>
      </c>
      <c r="CS82" s="104">
        <v>24.939996337890602</v>
      </c>
      <c r="CT82" s="104">
        <v>28.1</v>
      </c>
      <c r="CU82" s="104">
        <v>28.999993896484401</v>
      </c>
      <c r="CV82" s="105">
        <v>26.797494506835999</v>
      </c>
      <c r="CX82" s="8">
        <f t="shared" si="5"/>
        <v>10</v>
      </c>
      <c r="CY82" s="9">
        <f t="shared" si="6"/>
        <v>85.294117647058826</v>
      </c>
    </row>
    <row r="83" spans="1:103" x14ac:dyDescent="0.35">
      <c r="A83" s="70" t="s">
        <v>379</v>
      </c>
      <c r="B83" s="93" t="s">
        <v>380</v>
      </c>
      <c r="C83" s="47">
        <v>151</v>
      </c>
      <c r="D83" s="48">
        <v>12</v>
      </c>
      <c r="E83" s="48">
        <v>95</v>
      </c>
      <c r="F83" s="139">
        <f t="shared" si="7"/>
        <v>0.62913907284768211</v>
      </c>
      <c r="G83" s="49">
        <v>377.38018179228101</v>
      </c>
      <c r="H83" s="49">
        <v>29.990478023227599</v>
      </c>
      <c r="I83" s="49">
        <v>237.424617683885</v>
      </c>
      <c r="J83" s="50">
        <v>0.14781134721837599</v>
      </c>
      <c r="K83" s="49">
        <v>150.583334733143</v>
      </c>
      <c r="L83" s="49">
        <v>18343.311419941201</v>
      </c>
      <c r="M83" s="49">
        <v>9.0042332157591998E-2</v>
      </c>
      <c r="N83" s="49">
        <v>12.539680671191601</v>
      </c>
      <c r="O83" s="49">
        <v>18353.443018644601</v>
      </c>
      <c r="P83" s="50">
        <v>0.11618448810257299</v>
      </c>
      <c r="Q83" s="49">
        <v>89.308985088738098</v>
      </c>
      <c r="R83" s="49">
        <v>18356.493253688299</v>
      </c>
      <c r="S83" s="141" t="s">
        <v>152</v>
      </c>
      <c r="T83" s="51">
        <v>48</v>
      </c>
      <c r="U83" s="94" t="s">
        <v>145</v>
      </c>
      <c r="V83" s="94" t="s">
        <v>145</v>
      </c>
      <c r="W83" s="94" t="s">
        <v>145</v>
      </c>
      <c r="X83" s="94" t="s">
        <v>145</v>
      </c>
      <c r="Y83" s="94" t="s">
        <v>145</v>
      </c>
      <c r="Z83" s="94" t="s">
        <v>145</v>
      </c>
      <c r="AA83" s="94" t="s">
        <v>145</v>
      </c>
      <c r="AB83" s="94" t="s">
        <v>145</v>
      </c>
      <c r="AC83" s="94" t="s">
        <v>145</v>
      </c>
      <c r="AD83" s="94" t="s">
        <v>145</v>
      </c>
      <c r="AE83" s="94" t="s">
        <v>145</v>
      </c>
      <c r="AF83" s="94" t="s">
        <v>145</v>
      </c>
      <c r="AG83" s="96" t="s">
        <v>145</v>
      </c>
      <c r="AH83" s="96">
        <v>400127</v>
      </c>
      <c r="AI83" s="96">
        <v>29</v>
      </c>
      <c r="AJ83" s="96" t="s">
        <v>145</v>
      </c>
      <c r="AK83" s="96" t="s">
        <v>145</v>
      </c>
      <c r="AL83" s="143" t="str">
        <f t="shared" si="4"/>
        <v>NA</v>
      </c>
      <c r="AM83" s="96" t="s">
        <v>145</v>
      </c>
      <c r="AN83" s="96" t="s">
        <v>145</v>
      </c>
      <c r="AO83" s="96" t="s">
        <v>145</v>
      </c>
      <c r="AP83" s="96" t="s">
        <v>145</v>
      </c>
      <c r="AQ83" s="96" t="s">
        <v>145</v>
      </c>
      <c r="AR83" s="99" t="s">
        <v>145</v>
      </c>
      <c r="AS83" s="99" t="s">
        <v>145</v>
      </c>
      <c r="AT83" s="99" t="s">
        <v>145</v>
      </c>
      <c r="AU83" s="99" t="s">
        <v>145</v>
      </c>
      <c r="AV83" s="99" t="s">
        <v>145</v>
      </c>
      <c r="AW83" s="100" t="s">
        <v>145</v>
      </c>
      <c r="AX83" s="100" t="s">
        <v>145</v>
      </c>
      <c r="AY83" s="100" t="s">
        <v>145</v>
      </c>
      <c r="AZ83" s="100" t="s">
        <v>145</v>
      </c>
      <c r="BA83" s="101" t="s">
        <v>145</v>
      </c>
      <c r="BB83" s="101" t="s">
        <v>145</v>
      </c>
      <c r="BC83" s="101" t="s">
        <v>145</v>
      </c>
      <c r="BD83" s="101">
        <v>218.5</v>
      </c>
      <c r="BE83" s="95">
        <v>0.93899999999999995</v>
      </c>
      <c r="BF83" s="97" t="s">
        <v>145</v>
      </c>
      <c r="BG83" s="97" t="s">
        <v>145</v>
      </c>
      <c r="BH83" s="97" t="s">
        <v>145</v>
      </c>
      <c r="BI83" s="97" t="s">
        <v>145</v>
      </c>
      <c r="BJ83" s="97" t="s">
        <v>145</v>
      </c>
      <c r="BK83" s="97" t="s">
        <v>145</v>
      </c>
      <c r="BL83" s="97" t="s">
        <v>145</v>
      </c>
      <c r="BM83" s="97" t="s">
        <v>145</v>
      </c>
      <c r="BN83" s="97" t="s">
        <v>145</v>
      </c>
      <c r="BO83" s="97" t="s">
        <v>145</v>
      </c>
      <c r="BP83" s="97" t="s">
        <v>145</v>
      </c>
      <c r="BQ83" s="97" t="s">
        <v>145</v>
      </c>
      <c r="BR83" s="97" t="s">
        <v>145</v>
      </c>
      <c r="BS83" s="97" t="s">
        <v>145</v>
      </c>
      <c r="BT83" s="97" t="s">
        <v>145</v>
      </c>
      <c r="BU83" s="97" t="s">
        <v>145</v>
      </c>
      <c r="BV83" s="97" t="s">
        <v>145</v>
      </c>
      <c r="BW83" s="97" t="s">
        <v>145</v>
      </c>
      <c r="BX83" s="97" t="s">
        <v>145</v>
      </c>
      <c r="BY83" s="97" t="s">
        <v>145</v>
      </c>
      <c r="BZ83" s="97" t="s">
        <v>145</v>
      </c>
      <c r="CA83" s="97" t="s">
        <v>145</v>
      </c>
      <c r="CB83" s="97" t="s">
        <v>145</v>
      </c>
      <c r="CC83" s="102" t="s">
        <v>145</v>
      </c>
      <c r="CD83" s="102" t="s">
        <v>145</v>
      </c>
      <c r="CE83" s="102" t="s">
        <v>145</v>
      </c>
      <c r="CF83" s="102" t="s">
        <v>145</v>
      </c>
      <c r="CG83" s="103">
        <v>-61.565542000000001</v>
      </c>
      <c r="CH83" s="103">
        <v>16.253344999999999</v>
      </c>
      <c r="CI83" s="98" t="s">
        <v>145</v>
      </c>
      <c r="CJ83" s="98" t="s">
        <v>145</v>
      </c>
      <c r="CK83" s="98" t="s">
        <v>145</v>
      </c>
      <c r="CL83" s="98" t="s">
        <v>145</v>
      </c>
      <c r="CM83" s="98" t="s">
        <v>145</v>
      </c>
      <c r="CN83" s="98" t="s">
        <v>145</v>
      </c>
      <c r="CO83" s="98" t="s">
        <v>145</v>
      </c>
      <c r="CP83" s="98" t="s">
        <v>145</v>
      </c>
      <c r="CQ83" s="98" t="s">
        <v>145</v>
      </c>
      <c r="CR83" s="104">
        <v>26.290002441406301</v>
      </c>
      <c r="CS83" s="104">
        <v>25.640008544921901</v>
      </c>
      <c r="CT83" s="104">
        <v>25.420007324218801</v>
      </c>
      <c r="CU83" s="104">
        <v>25.309991455078102</v>
      </c>
      <c r="CV83" s="105">
        <v>25.665002441406301</v>
      </c>
      <c r="CX83" s="8">
        <f t="shared" si="5"/>
        <v>57</v>
      </c>
      <c r="CY83" s="9">
        <f t="shared" si="6"/>
        <v>16.17647058823529</v>
      </c>
    </row>
    <row r="84" spans="1:103" x14ac:dyDescent="0.35">
      <c r="A84" s="70" t="s">
        <v>381</v>
      </c>
      <c r="B84" s="93" t="s">
        <v>382</v>
      </c>
      <c r="C84" s="47">
        <v>11</v>
      </c>
      <c r="D84" s="48">
        <v>1</v>
      </c>
      <c r="E84" s="48">
        <v>8</v>
      </c>
      <c r="F84" s="139">
        <f t="shared" si="7"/>
        <v>0.72727272727272729</v>
      </c>
      <c r="G84" s="49">
        <v>4.5517291605287298</v>
      </c>
      <c r="H84" s="49">
        <v>0.413793560048066</v>
      </c>
      <c r="I84" s="49">
        <v>3.3103484803845298</v>
      </c>
      <c r="J84" s="50">
        <v>5.9533417419690003E-2</v>
      </c>
      <c r="K84" s="49">
        <v>13.8445384265782</v>
      </c>
      <c r="L84" s="49">
        <v>18356.8613340519</v>
      </c>
      <c r="M84" s="49">
        <v>36.5788424097546</v>
      </c>
      <c r="N84" s="49">
        <v>1</v>
      </c>
      <c r="O84" s="49">
        <v>18343.096825283399</v>
      </c>
      <c r="P84" s="50">
        <v>6.1408590414499999E-3</v>
      </c>
      <c r="Q84" s="49">
        <v>21858652.792643901</v>
      </c>
      <c r="R84" s="49">
        <v>18820.376221961</v>
      </c>
      <c r="S84" s="141" t="s">
        <v>263</v>
      </c>
      <c r="T84" s="51">
        <v>44</v>
      </c>
      <c r="U84" s="94" t="s">
        <v>145</v>
      </c>
      <c r="V84" s="94" t="s">
        <v>145</v>
      </c>
      <c r="W84" s="94" t="s">
        <v>145</v>
      </c>
      <c r="X84" s="94">
        <v>3446.9</v>
      </c>
      <c r="Y84" s="94">
        <v>-39</v>
      </c>
      <c r="Z84" s="94">
        <v>1</v>
      </c>
      <c r="AA84" s="94">
        <v>11</v>
      </c>
      <c r="AB84" s="94">
        <v>84.78</v>
      </c>
      <c r="AC84" s="94" t="s">
        <v>145</v>
      </c>
      <c r="AD84" s="94" t="s">
        <v>145</v>
      </c>
      <c r="AE84" s="94" t="s">
        <v>145</v>
      </c>
      <c r="AF84" s="94" t="s">
        <v>145</v>
      </c>
      <c r="AG84" s="96">
        <v>2280102</v>
      </c>
      <c r="AH84" s="96">
        <v>2416664</v>
      </c>
      <c r="AI84" s="96">
        <v>21</v>
      </c>
      <c r="AJ84" s="96">
        <v>60.4</v>
      </c>
      <c r="AK84" s="96">
        <v>63.2</v>
      </c>
      <c r="AL84" s="143">
        <f t="shared" si="4"/>
        <v>2.6000000000000013E-2</v>
      </c>
      <c r="AM84" s="96">
        <v>44.3</v>
      </c>
      <c r="AN84" s="96">
        <v>53.1</v>
      </c>
      <c r="AO84" s="96">
        <v>225.3</v>
      </c>
      <c r="AP84" s="96">
        <v>7.9</v>
      </c>
      <c r="AQ84" s="96">
        <v>5.2</v>
      </c>
      <c r="AR84" s="99">
        <v>20.399999999999999</v>
      </c>
      <c r="AS84" s="99">
        <v>58.4</v>
      </c>
      <c r="AT84" s="99" t="s">
        <v>145</v>
      </c>
      <c r="AU84" s="99" t="s">
        <v>145</v>
      </c>
      <c r="AV84" s="99">
        <v>29.6</v>
      </c>
      <c r="AW84" s="100">
        <v>2.1</v>
      </c>
      <c r="AX84" s="100">
        <v>95.2</v>
      </c>
      <c r="AY84" s="100" t="s">
        <v>145</v>
      </c>
      <c r="AZ84" s="100" t="s">
        <v>145</v>
      </c>
      <c r="BA84" s="101">
        <v>119</v>
      </c>
      <c r="BB84" s="101">
        <v>8.6999999999999993</v>
      </c>
      <c r="BC84" s="101">
        <v>1.9</v>
      </c>
      <c r="BD84" s="101" t="s">
        <v>145</v>
      </c>
      <c r="BE84" s="95">
        <v>0.59599999999999997</v>
      </c>
      <c r="BF84" s="97" t="s">
        <v>155</v>
      </c>
      <c r="BG84" s="97" t="s">
        <v>156</v>
      </c>
      <c r="BH84" s="97">
        <v>39</v>
      </c>
      <c r="BI84" s="97">
        <v>22.5</v>
      </c>
      <c r="BJ84" s="97">
        <v>16.8</v>
      </c>
      <c r="BK84" s="97">
        <v>14.5</v>
      </c>
      <c r="BL84" s="97">
        <v>-15436</v>
      </c>
      <c r="BM84" s="97">
        <v>17251</v>
      </c>
      <c r="BN84" s="97">
        <v>53735</v>
      </c>
      <c r="BO84" s="97">
        <v>65252</v>
      </c>
      <c r="BP84" s="97">
        <v>2570</v>
      </c>
      <c r="BQ84" s="97">
        <v>1632823198.9582801</v>
      </c>
      <c r="BR84" s="97" t="s">
        <v>145</v>
      </c>
      <c r="BS84" s="97" t="s">
        <v>145</v>
      </c>
      <c r="BT84" s="97" t="s">
        <v>145</v>
      </c>
      <c r="BU84" s="97">
        <v>59.4</v>
      </c>
      <c r="BV84" s="97">
        <v>27.1</v>
      </c>
      <c r="BW84" s="97">
        <v>75.3</v>
      </c>
      <c r="BX84" s="97" t="s">
        <v>145</v>
      </c>
      <c r="BY84" s="97">
        <v>33.799999999999997</v>
      </c>
      <c r="BZ84" s="97">
        <v>1.1000000000000001</v>
      </c>
      <c r="CA84" s="97">
        <v>56.2</v>
      </c>
      <c r="CB84" s="97">
        <v>48.3</v>
      </c>
      <c r="CC84" s="102" t="s">
        <v>164</v>
      </c>
      <c r="CD84" s="102" t="s">
        <v>164</v>
      </c>
      <c r="CE84" s="102" t="s">
        <v>221</v>
      </c>
      <c r="CF84" s="102" t="s">
        <v>166</v>
      </c>
      <c r="CG84" s="103">
        <v>-14.3404722688415</v>
      </c>
      <c r="CH84" s="103">
        <v>13.4427757835001</v>
      </c>
      <c r="CI84" s="98">
        <v>59.8</v>
      </c>
      <c r="CJ84" s="98">
        <v>48.4</v>
      </c>
      <c r="CK84" s="98">
        <v>4.0999999999999996</v>
      </c>
      <c r="CL84" s="98">
        <v>38.700000000000003</v>
      </c>
      <c r="CM84" s="98">
        <v>61.3</v>
      </c>
      <c r="CN84" s="98">
        <v>1482</v>
      </c>
      <c r="CO84" s="98">
        <v>0.3</v>
      </c>
      <c r="CP84" s="98">
        <v>100</v>
      </c>
      <c r="CQ84" s="98" t="s">
        <v>145</v>
      </c>
      <c r="CR84" s="104">
        <v>27.499993896484401</v>
      </c>
      <c r="CS84" s="104">
        <v>27.570001220703102</v>
      </c>
      <c r="CT84" s="104">
        <v>31.439996337890602</v>
      </c>
      <c r="CU84" s="104">
        <v>32.420007324218801</v>
      </c>
      <c r="CV84" s="105">
        <v>29.732499694824199</v>
      </c>
      <c r="CX84" s="8">
        <f t="shared" si="5"/>
        <v>10</v>
      </c>
      <c r="CY84" s="9">
        <f t="shared" si="6"/>
        <v>85.294117647058826</v>
      </c>
    </row>
    <row r="85" spans="1:103" x14ac:dyDescent="0.35">
      <c r="A85" s="70" t="s">
        <v>383</v>
      </c>
      <c r="B85" s="93" t="s">
        <v>384</v>
      </c>
      <c r="C85" s="47">
        <v>205</v>
      </c>
      <c r="D85" s="48">
        <v>1</v>
      </c>
      <c r="E85" s="48">
        <v>19</v>
      </c>
      <c r="F85" s="139">
        <f t="shared" si="7"/>
        <v>9.2682926829268292E-2</v>
      </c>
      <c r="G85" s="49">
        <v>104.166772527208</v>
      </c>
      <c r="H85" s="49">
        <v>0.50813059769369695</v>
      </c>
      <c r="I85" s="49">
        <v>9.6544813561802396</v>
      </c>
      <c r="J85" s="50">
        <v>6.29955959144E-3</v>
      </c>
      <c r="K85" s="49">
        <v>1833431146.3329599</v>
      </c>
      <c r="L85" s="49">
        <v>18825.418107197798</v>
      </c>
      <c r="M85" s="49">
        <v>37.545950502818997</v>
      </c>
      <c r="N85" s="49">
        <v>1</v>
      </c>
      <c r="O85" s="49">
        <v>18377.095950449799</v>
      </c>
      <c r="P85" s="50">
        <v>3.85395497922207</v>
      </c>
      <c r="Q85" s="49">
        <v>18.6812278764003</v>
      </c>
      <c r="R85" s="49">
        <v>18378.156562854499</v>
      </c>
      <c r="S85" s="141" t="s">
        <v>385</v>
      </c>
      <c r="T85" s="51">
        <v>36</v>
      </c>
      <c r="U85" s="94" t="s">
        <v>145</v>
      </c>
      <c r="V85" s="94" t="s">
        <v>145</v>
      </c>
      <c r="W85" s="94" t="s">
        <v>145</v>
      </c>
      <c r="X85" s="94" t="s">
        <v>145</v>
      </c>
      <c r="Y85" s="94" t="s">
        <v>145</v>
      </c>
      <c r="Z85" s="94" t="s">
        <v>145</v>
      </c>
      <c r="AA85" s="94" t="s">
        <v>145</v>
      </c>
      <c r="AB85" s="94" t="s">
        <v>145</v>
      </c>
      <c r="AC85" s="94">
        <v>0</v>
      </c>
      <c r="AD85" s="94" t="s">
        <v>145</v>
      </c>
      <c r="AE85" s="94">
        <v>20.565113375124799</v>
      </c>
      <c r="AF85" s="94">
        <v>-3.5</v>
      </c>
      <c r="AG85" s="96">
        <v>1874309</v>
      </c>
      <c r="AH85" s="96">
        <v>1967998</v>
      </c>
      <c r="AI85" s="96">
        <v>20.100000000000001</v>
      </c>
      <c r="AJ85" s="96">
        <v>56</v>
      </c>
      <c r="AK85" s="96">
        <v>59.9</v>
      </c>
      <c r="AL85" s="143">
        <f t="shared" si="4"/>
        <v>2.9000000000000057E-2</v>
      </c>
      <c r="AM85" s="96">
        <v>42.3</v>
      </c>
      <c r="AN85" s="96">
        <v>54.8</v>
      </c>
      <c r="AO85" s="96">
        <v>66.7</v>
      </c>
      <c r="AP85" s="96">
        <v>9.6</v>
      </c>
      <c r="AQ85" s="96">
        <v>4.5</v>
      </c>
      <c r="AR85" s="99">
        <v>20</v>
      </c>
      <c r="AS85" s="99">
        <v>81.5</v>
      </c>
      <c r="AT85" s="99" t="s">
        <v>145</v>
      </c>
      <c r="AU85" s="99" t="s">
        <v>145</v>
      </c>
      <c r="AV85" s="99">
        <v>8.1999999999999993</v>
      </c>
      <c r="AW85" s="100" t="s">
        <v>145</v>
      </c>
      <c r="AX85" s="100" t="s">
        <v>145</v>
      </c>
      <c r="AY85" s="100" t="s">
        <v>145</v>
      </c>
      <c r="AZ85" s="100" t="s">
        <v>145</v>
      </c>
      <c r="BA85" s="101">
        <v>100</v>
      </c>
      <c r="BB85" s="101">
        <v>8.1999999999999993</v>
      </c>
      <c r="BC85" s="101">
        <v>2.4</v>
      </c>
      <c r="BD85" s="101" t="s">
        <v>145</v>
      </c>
      <c r="BE85" s="95" t="s">
        <v>145</v>
      </c>
      <c r="BF85" s="97" t="s">
        <v>155</v>
      </c>
      <c r="BG85" s="97" t="s">
        <v>156</v>
      </c>
      <c r="BH85" s="97">
        <v>33.1</v>
      </c>
      <c r="BI85" s="97">
        <v>27.8</v>
      </c>
      <c r="BJ85" s="97">
        <v>1.9</v>
      </c>
      <c r="BK85" s="97">
        <v>10.5</v>
      </c>
      <c r="BL85" s="97">
        <v>-6996</v>
      </c>
      <c r="BM85" s="97">
        <v>2049</v>
      </c>
      <c r="BN85" s="97" t="s">
        <v>145</v>
      </c>
      <c r="BO85" s="97" t="s">
        <v>145</v>
      </c>
      <c r="BP85" s="97">
        <v>1800</v>
      </c>
      <c r="BQ85" s="97">
        <v>1458156026.1637599</v>
      </c>
      <c r="BR85" s="97" t="s">
        <v>145</v>
      </c>
      <c r="BS85" s="97" t="s">
        <v>145</v>
      </c>
      <c r="BT85" s="97" t="s">
        <v>145</v>
      </c>
      <c r="BU85" s="97">
        <v>72</v>
      </c>
      <c r="BV85" s="97">
        <v>68.099999999999994</v>
      </c>
      <c r="BW85" s="97">
        <v>83.7</v>
      </c>
      <c r="BX85" s="97" t="s">
        <v>145</v>
      </c>
      <c r="BY85" s="97">
        <v>15</v>
      </c>
      <c r="BZ85" s="97" t="s">
        <v>145</v>
      </c>
      <c r="CA85" s="97">
        <v>26</v>
      </c>
      <c r="CB85" s="97">
        <v>5.3</v>
      </c>
      <c r="CC85" s="102" t="s">
        <v>164</v>
      </c>
      <c r="CD85" s="102" t="s">
        <v>164</v>
      </c>
      <c r="CE85" s="102" t="s">
        <v>221</v>
      </c>
      <c r="CF85" s="102" t="s">
        <v>166</v>
      </c>
      <c r="CG85" s="103">
        <v>-14.3541348294056</v>
      </c>
      <c r="CH85" s="103">
        <v>11.8017845725001</v>
      </c>
      <c r="CI85" s="98">
        <v>58</v>
      </c>
      <c r="CJ85" s="98">
        <v>69.8</v>
      </c>
      <c r="CK85" s="98">
        <v>16.7</v>
      </c>
      <c r="CL85" s="98">
        <v>56.6</v>
      </c>
      <c r="CM85" s="98">
        <v>43.4</v>
      </c>
      <c r="CN85" s="98">
        <v>9454</v>
      </c>
      <c r="CO85" s="98">
        <v>0.2</v>
      </c>
      <c r="CP85" s="98">
        <v>100</v>
      </c>
      <c r="CQ85" s="98" t="s">
        <v>145</v>
      </c>
      <c r="CR85" s="104">
        <v>26.980004882812501</v>
      </c>
      <c r="CS85" s="104">
        <v>27.129998779296901</v>
      </c>
      <c r="CT85" s="104">
        <v>30.390008544921901</v>
      </c>
      <c r="CU85" s="104">
        <v>30.749993896484401</v>
      </c>
      <c r="CV85" s="105">
        <v>28.812501525878901</v>
      </c>
      <c r="CX85" s="8">
        <f t="shared" si="5"/>
        <v>16</v>
      </c>
      <c r="CY85" s="9">
        <f t="shared" si="6"/>
        <v>76.470588235294116</v>
      </c>
    </row>
    <row r="86" spans="1:103" x14ac:dyDescent="0.35">
      <c r="A86" s="70" t="s">
        <v>386</v>
      </c>
      <c r="B86" s="93" t="s">
        <v>387</v>
      </c>
      <c r="C86" s="47">
        <v>315</v>
      </c>
      <c r="D86" s="48">
        <v>1</v>
      </c>
      <c r="E86" s="48">
        <v>9</v>
      </c>
      <c r="F86" s="139">
        <f t="shared" si="7"/>
        <v>2.8571428571428571E-2</v>
      </c>
      <c r="G86" s="49">
        <v>224.52128853836601</v>
      </c>
      <c r="H86" s="49">
        <v>0.71276599535989305</v>
      </c>
      <c r="I86" s="49">
        <v>6.4148939582390403</v>
      </c>
      <c r="J86" s="50">
        <v>3.8777903203319003E-2</v>
      </c>
      <c r="K86" s="49">
        <v>5226.6119909634499</v>
      </c>
      <c r="L86" s="49">
        <v>18407.5395393941</v>
      </c>
      <c r="M86" s="49">
        <v>37.6583968509673</v>
      </c>
      <c r="N86" s="49">
        <v>1</v>
      </c>
      <c r="O86" s="49">
        <v>18373.095386737001</v>
      </c>
      <c r="P86" s="50">
        <v>5.0996307118643003E-2</v>
      </c>
      <c r="Q86" s="49">
        <v>18.695160347967001</v>
      </c>
      <c r="R86" s="49">
        <v>18374.903051716301</v>
      </c>
      <c r="S86" s="141" t="s">
        <v>276</v>
      </c>
      <c r="T86" s="51">
        <v>46</v>
      </c>
      <c r="U86" s="94" t="s">
        <v>145</v>
      </c>
      <c r="V86" s="94" t="s">
        <v>145</v>
      </c>
      <c r="W86" s="94" t="s">
        <v>145</v>
      </c>
      <c r="X86" s="94" t="s">
        <v>145</v>
      </c>
      <c r="Y86" s="94" t="s">
        <v>145</v>
      </c>
      <c r="Z86" s="94" t="s">
        <v>145</v>
      </c>
      <c r="AA86" s="94" t="s">
        <v>145</v>
      </c>
      <c r="AB86" s="94" t="s">
        <v>145</v>
      </c>
      <c r="AC86" s="94" t="s">
        <v>145</v>
      </c>
      <c r="AD86" s="94" t="s">
        <v>145</v>
      </c>
      <c r="AE86" s="94" t="s">
        <v>145</v>
      </c>
      <c r="AF86" s="94" t="s">
        <v>145</v>
      </c>
      <c r="AG86" s="96">
        <v>1308974</v>
      </c>
      <c r="AH86" s="96">
        <v>1402985</v>
      </c>
      <c r="AI86" s="96">
        <v>19.8</v>
      </c>
      <c r="AJ86" s="96">
        <v>57.4</v>
      </c>
      <c r="AK86" s="96">
        <v>59.6</v>
      </c>
      <c r="AL86" s="143">
        <f t="shared" si="4"/>
        <v>2.5000000000000001E-2</v>
      </c>
      <c r="AM86" s="96">
        <v>37.1</v>
      </c>
      <c r="AN86" s="96">
        <v>60.4</v>
      </c>
      <c r="AO86" s="96">
        <v>46.7</v>
      </c>
      <c r="AP86" s="96">
        <v>9.3000000000000007</v>
      </c>
      <c r="AQ86" s="96">
        <v>4.5</v>
      </c>
      <c r="AR86" s="99">
        <v>22</v>
      </c>
      <c r="AS86" s="99">
        <v>85.3</v>
      </c>
      <c r="AT86" s="99" t="s">
        <v>145</v>
      </c>
      <c r="AU86" s="99" t="s">
        <v>145</v>
      </c>
      <c r="AV86" s="99">
        <v>57.3</v>
      </c>
      <c r="AW86" s="100" t="s">
        <v>145</v>
      </c>
      <c r="AX86" s="100" t="s">
        <v>145</v>
      </c>
      <c r="AY86" s="100" t="s">
        <v>145</v>
      </c>
      <c r="AZ86" s="100" t="s">
        <v>145</v>
      </c>
      <c r="BA86" s="101" t="s">
        <v>145</v>
      </c>
      <c r="BB86" s="101">
        <v>7.4</v>
      </c>
      <c r="BC86" s="101">
        <v>6</v>
      </c>
      <c r="BD86" s="101">
        <v>87.4</v>
      </c>
      <c r="BE86" s="95">
        <v>0.872</v>
      </c>
      <c r="BF86" s="97" t="s">
        <v>155</v>
      </c>
      <c r="BG86" s="97" t="s">
        <v>147</v>
      </c>
      <c r="BH86" s="97">
        <v>40.200000000000003</v>
      </c>
      <c r="BI86" s="97">
        <v>57.5</v>
      </c>
      <c r="BJ86" s="97" t="s">
        <v>145</v>
      </c>
      <c r="BK86" s="97">
        <v>0.1</v>
      </c>
      <c r="BL86" s="97">
        <v>79998</v>
      </c>
      <c r="BM86" s="97">
        <v>144</v>
      </c>
      <c r="BN86" s="97">
        <v>466435.1</v>
      </c>
      <c r="BO86" s="97">
        <v>10497</v>
      </c>
      <c r="BP86" s="97">
        <v>17460</v>
      </c>
      <c r="BQ86" s="97">
        <v>13432377049.540199</v>
      </c>
      <c r="BR86" s="97" t="s">
        <v>145</v>
      </c>
      <c r="BS86" s="97" t="s">
        <v>145</v>
      </c>
      <c r="BT86" s="97" t="s">
        <v>145</v>
      </c>
      <c r="BU86" s="97">
        <v>62</v>
      </c>
      <c r="BV86" s="97">
        <v>42.4</v>
      </c>
      <c r="BW86" s="97">
        <v>81.7</v>
      </c>
      <c r="BX86" s="97" t="s">
        <v>145</v>
      </c>
      <c r="BY86" s="97">
        <v>2.6</v>
      </c>
      <c r="BZ86" s="97" t="s">
        <v>145</v>
      </c>
      <c r="CA86" s="97">
        <v>67.2</v>
      </c>
      <c r="CB86" s="97" t="s">
        <v>145</v>
      </c>
      <c r="CC86" s="102" t="s">
        <v>164</v>
      </c>
      <c r="CD86" s="102" t="s">
        <v>164</v>
      </c>
      <c r="CE86" s="102" t="s">
        <v>165</v>
      </c>
      <c r="CF86" s="102" t="s">
        <v>166</v>
      </c>
      <c r="CG86" s="103">
        <v>10.4737009972704</v>
      </c>
      <c r="CH86" s="103">
        <v>1.63060130450006</v>
      </c>
      <c r="CI86" s="98">
        <v>10.1</v>
      </c>
      <c r="CJ86" s="98">
        <v>55.5</v>
      </c>
      <c r="CK86" s="98">
        <v>19.3</v>
      </c>
      <c r="CL86" s="98">
        <v>27.9</v>
      </c>
      <c r="CM86" s="98">
        <v>72.099999999999994</v>
      </c>
      <c r="CN86" s="98">
        <v>23167</v>
      </c>
      <c r="CO86" s="98">
        <v>4.8</v>
      </c>
      <c r="CP86" s="98">
        <v>100</v>
      </c>
      <c r="CQ86" s="98">
        <v>29.4</v>
      </c>
      <c r="CR86" s="104">
        <v>27.459985351562501</v>
      </c>
      <c r="CS86" s="104">
        <v>28.240014648437501</v>
      </c>
      <c r="CT86" s="104">
        <v>28.089990234375001</v>
      </c>
      <c r="CU86" s="104">
        <v>27.800012207031301</v>
      </c>
      <c r="CV86" s="105">
        <v>27.897500610351599</v>
      </c>
      <c r="CX86" s="8">
        <f t="shared" si="5"/>
        <v>14</v>
      </c>
      <c r="CY86" s="9">
        <f t="shared" si="6"/>
        <v>79.411764705882348</v>
      </c>
    </row>
    <row r="87" spans="1:103" x14ac:dyDescent="0.35">
      <c r="A87" s="70" t="s">
        <v>388</v>
      </c>
      <c r="B87" s="93" t="s">
        <v>389</v>
      </c>
      <c r="C87" s="47">
        <v>2591</v>
      </c>
      <c r="D87" s="48">
        <v>140</v>
      </c>
      <c r="E87" s="48">
        <v>1374</v>
      </c>
      <c r="F87" s="139">
        <f t="shared" si="7"/>
        <v>0.53029718255499803</v>
      </c>
      <c r="G87" s="49">
        <v>248.58352483187301</v>
      </c>
      <c r="H87" s="49">
        <v>13.431761279993101</v>
      </c>
      <c r="I87" s="49">
        <v>131.82314284793301</v>
      </c>
      <c r="J87" s="50">
        <v>7.6052379023833994E-2</v>
      </c>
      <c r="K87" s="49">
        <v>2778.32459386646</v>
      </c>
      <c r="L87" s="49">
        <v>18347.941084407001</v>
      </c>
      <c r="M87" s="49">
        <v>7.6909043487897996E-2</v>
      </c>
      <c r="N87" s="49">
        <v>154.52390164915499</v>
      </c>
      <c r="O87" s="49">
        <v>18354.2324739383</v>
      </c>
      <c r="P87" s="50">
        <v>6.3451814026319999E-3</v>
      </c>
      <c r="Q87" s="49">
        <v>95046700.001364902</v>
      </c>
      <c r="R87" s="49">
        <v>18768.108996892101</v>
      </c>
      <c r="S87" s="141" t="s">
        <v>260</v>
      </c>
      <c r="T87" s="51">
        <v>64</v>
      </c>
      <c r="U87" s="94">
        <v>79332</v>
      </c>
      <c r="V87" s="94">
        <v>7611.2034704601001</v>
      </c>
      <c r="W87" s="94" t="s">
        <v>191</v>
      </c>
      <c r="X87" s="94">
        <v>3961.59</v>
      </c>
      <c r="Y87" s="94">
        <v>-1</v>
      </c>
      <c r="Z87" s="94">
        <v>17</v>
      </c>
      <c r="AA87" s="94">
        <v>26</v>
      </c>
      <c r="AB87" s="94">
        <v>87.96</v>
      </c>
      <c r="AC87" s="94">
        <v>20.4688187820983</v>
      </c>
      <c r="AD87" s="94">
        <v>17</v>
      </c>
      <c r="AE87" s="94">
        <v>55.770858225902302</v>
      </c>
      <c r="AF87" s="94">
        <v>17</v>
      </c>
      <c r="AG87" s="96">
        <v>10731726</v>
      </c>
      <c r="AH87" s="96">
        <v>10423056</v>
      </c>
      <c r="AI87" s="96">
        <v>44.5</v>
      </c>
      <c r="AJ87" s="96">
        <v>78.8</v>
      </c>
      <c r="AK87" s="96">
        <v>83.9</v>
      </c>
      <c r="AL87" s="143">
        <f t="shared" si="4"/>
        <v>0.21600000000000008</v>
      </c>
      <c r="AM87" s="96">
        <v>14.1</v>
      </c>
      <c r="AN87" s="96">
        <v>64.3</v>
      </c>
      <c r="AO87" s="96">
        <v>83.2</v>
      </c>
      <c r="AP87" s="96">
        <v>11.2</v>
      </c>
      <c r="AQ87" s="96">
        <v>1.4</v>
      </c>
      <c r="AR87" s="99">
        <v>12.4</v>
      </c>
      <c r="AS87" s="99">
        <v>4.5</v>
      </c>
      <c r="AT87" s="99">
        <v>4.59</v>
      </c>
      <c r="AU87" s="99" t="s">
        <v>145</v>
      </c>
      <c r="AV87" s="99">
        <v>98.1</v>
      </c>
      <c r="AW87" s="100" t="s">
        <v>145</v>
      </c>
      <c r="AX87" s="100">
        <v>99.6</v>
      </c>
      <c r="AY87" s="100">
        <v>96.8</v>
      </c>
      <c r="AZ87" s="100">
        <v>1</v>
      </c>
      <c r="BA87" s="101">
        <v>134</v>
      </c>
      <c r="BB87" s="101">
        <v>27.4</v>
      </c>
      <c r="BC87" s="101">
        <v>4.7</v>
      </c>
      <c r="BD87" s="101" t="s">
        <v>145</v>
      </c>
      <c r="BE87" s="95" t="s">
        <v>145</v>
      </c>
      <c r="BF87" s="97" t="s">
        <v>180</v>
      </c>
      <c r="BG87" s="97" t="s">
        <v>200</v>
      </c>
      <c r="BH87" s="97">
        <v>34</v>
      </c>
      <c r="BI87" s="97">
        <v>33</v>
      </c>
      <c r="BJ87" s="97" t="s">
        <v>145</v>
      </c>
      <c r="BK87" s="97" t="s">
        <v>145</v>
      </c>
      <c r="BL87" s="97">
        <v>-80000</v>
      </c>
      <c r="BM87" s="97">
        <v>107</v>
      </c>
      <c r="BN87" s="97">
        <v>15125933.5</v>
      </c>
      <c r="BO87" s="97">
        <v>5324000</v>
      </c>
      <c r="BP87" s="97">
        <v>29670</v>
      </c>
      <c r="BQ87" s="97">
        <v>218031844583.99399</v>
      </c>
      <c r="BR87" s="97" t="s">
        <v>145</v>
      </c>
      <c r="BS87" s="97">
        <v>4.4000000000000004</v>
      </c>
      <c r="BT87" s="97">
        <v>34.4</v>
      </c>
      <c r="BU87" s="97">
        <v>51.8</v>
      </c>
      <c r="BV87" s="97">
        <v>12</v>
      </c>
      <c r="BW87" s="97">
        <v>73.900000000000006</v>
      </c>
      <c r="BX87" s="97">
        <v>1.1000000000000001</v>
      </c>
      <c r="BY87" s="97">
        <v>10907</v>
      </c>
      <c r="BZ87" s="97">
        <v>2.4</v>
      </c>
      <c r="CA87" s="97">
        <v>100</v>
      </c>
      <c r="CB87" s="97">
        <v>26.4</v>
      </c>
      <c r="CC87" s="102" t="s">
        <v>174</v>
      </c>
      <c r="CD87" s="102" t="s">
        <v>174</v>
      </c>
      <c r="CE87" s="102" t="s">
        <v>175</v>
      </c>
      <c r="CF87" s="102" t="s">
        <v>176</v>
      </c>
      <c r="CG87" s="103">
        <v>21.952676105587202</v>
      </c>
      <c r="CH87" s="103">
        <v>39.070318914500099</v>
      </c>
      <c r="CI87" s="98">
        <v>47.6</v>
      </c>
      <c r="CJ87" s="98">
        <v>31.7</v>
      </c>
      <c r="CK87" s="98">
        <v>35.200000000000003</v>
      </c>
      <c r="CL87" s="98">
        <v>20.9</v>
      </c>
      <c r="CM87" s="98">
        <v>79.099999999999994</v>
      </c>
      <c r="CN87" s="98">
        <v>5325</v>
      </c>
      <c r="CO87" s="98">
        <v>6.2</v>
      </c>
      <c r="CP87" s="98">
        <v>100</v>
      </c>
      <c r="CQ87" s="98" t="s">
        <v>145</v>
      </c>
      <c r="CR87" s="104">
        <v>8.8300109863281495</v>
      </c>
      <c r="CS87" s="104">
        <v>5.6700073242187701</v>
      </c>
      <c r="CT87" s="104">
        <v>7.4900146484375201</v>
      </c>
      <c r="CU87" s="104">
        <v>8.6799865722656495</v>
      </c>
      <c r="CV87" s="105">
        <v>7.6675048828125201</v>
      </c>
      <c r="CX87" s="8">
        <f t="shared" si="5"/>
        <v>8</v>
      </c>
      <c r="CY87" s="9">
        <f t="shared" si="6"/>
        <v>88.235294117647058</v>
      </c>
    </row>
    <row r="88" spans="1:103" x14ac:dyDescent="0.35">
      <c r="A88" s="70" t="s">
        <v>390</v>
      </c>
      <c r="B88" s="93" t="s">
        <v>391</v>
      </c>
      <c r="C88" s="47">
        <v>20</v>
      </c>
      <c r="D88" s="48">
        <v>0</v>
      </c>
      <c r="E88" s="48">
        <v>13</v>
      </c>
      <c r="F88" s="139">
        <f t="shared" si="7"/>
        <v>0.65</v>
      </c>
      <c r="G88" s="49">
        <v>177.74775815640001</v>
      </c>
      <c r="H88" s="49">
        <v>0</v>
      </c>
      <c r="I88" s="49">
        <v>115.53604280166</v>
      </c>
      <c r="J88" s="50">
        <v>0.125622986936229</v>
      </c>
      <c r="K88" s="49">
        <v>16.8208549239171</v>
      </c>
      <c r="L88" s="49">
        <v>18349.170399845101</v>
      </c>
      <c r="M88" s="49">
        <v>9.9999998746876997E-2</v>
      </c>
      <c r="N88" s="49">
        <v>3.2799505028224099E-13</v>
      </c>
      <c r="O88" s="49">
        <v>18350.0000000863</v>
      </c>
      <c r="P88" s="50">
        <v>0.107276722762391</v>
      </c>
      <c r="Q88" s="49">
        <v>18.170234050627901</v>
      </c>
      <c r="R88" s="49">
        <v>18374.832159871599</v>
      </c>
      <c r="S88" s="141" t="s">
        <v>325</v>
      </c>
      <c r="T88" s="51">
        <v>39</v>
      </c>
      <c r="U88" s="94" t="s">
        <v>145</v>
      </c>
      <c r="V88" s="94" t="s">
        <v>145</v>
      </c>
      <c r="W88" s="94" t="s">
        <v>145</v>
      </c>
      <c r="X88" s="94" t="s">
        <v>145</v>
      </c>
      <c r="Y88" s="94" t="s">
        <v>145</v>
      </c>
      <c r="Z88" s="94" t="s">
        <v>145</v>
      </c>
      <c r="AA88" s="94" t="s">
        <v>145</v>
      </c>
      <c r="AB88" s="94" t="s">
        <v>145</v>
      </c>
      <c r="AC88" s="94" t="s">
        <v>145</v>
      </c>
      <c r="AD88" s="94" t="s">
        <v>145</v>
      </c>
      <c r="AE88" s="94" t="s">
        <v>145</v>
      </c>
      <c r="AF88" s="94" t="s">
        <v>145</v>
      </c>
      <c r="AG88" s="96">
        <v>111454</v>
      </c>
      <c r="AH88" s="96">
        <v>112519</v>
      </c>
      <c r="AI88" s="96">
        <v>31.5</v>
      </c>
      <c r="AJ88" s="96">
        <v>70.099999999999994</v>
      </c>
      <c r="AK88" s="96">
        <v>74.900000000000006</v>
      </c>
      <c r="AL88" s="143">
        <f t="shared" si="4"/>
        <v>9.6000000000000085E-2</v>
      </c>
      <c r="AM88" s="96">
        <v>23.6</v>
      </c>
      <c r="AN88" s="96">
        <v>66.8</v>
      </c>
      <c r="AO88" s="96">
        <v>327.8</v>
      </c>
      <c r="AP88" s="96">
        <v>9.6</v>
      </c>
      <c r="AQ88" s="96">
        <v>2.1</v>
      </c>
      <c r="AR88" s="99">
        <v>21.4</v>
      </c>
      <c r="AS88" s="99">
        <v>15.2</v>
      </c>
      <c r="AT88" s="99">
        <v>1.45</v>
      </c>
      <c r="AU88" s="99">
        <v>3.7</v>
      </c>
      <c r="AV88" s="99" t="s">
        <v>145</v>
      </c>
      <c r="AW88" s="100" t="s">
        <v>145</v>
      </c>
      <c r="AX88" s="100">
        <v>111.4</v>
      </c>
      <c r="AY88" s="100">
        <v>121</v>
      </c>
      <c r="AZ88" s="100">
        <v>1</v>
      </c>
      <c r="BA88" s="101">
        <v>98</v>
      </c>
      <c r="BB88" s="101">
        <v>20.2</v>
      </c>
      <c r="BC88" s="101">
        <v>10.7</v>
      </c>
      <c r="BD88" s="101" t="s">
        <v>145</v>
      </c>
      <c r="BE88" s="95">
        <v>0.76300000000000001</v>
      </c>
      <c r="BF88" s="97" t="s">
        <v>146</v>
      </c>
      <c r="BG88" s="97" t="s">
        <v>163</v>
      </c>
      <c r="BH88" s="97">
        <v>53.1</v>
      </c>
      <c r="BI88" s="97">
        <v>51.3</v>
      </c>
      <c r="BJ88" s="97">
        <v>9.4</v>
      </c>
      <c r="BK88" s="97">
        <v>2.9</v>
      </c>
      <c r="BL88" s="97">
        <v>-1000</v>
      </c>
      <c r="BM88" s="97">
        <v>97</v>
      </c>
      <c r="BN88" s="97" t="s">
        <v>145</v>
      </c>
      <c r="BO88" s="97">
        <v>23900</v>
      </c>
      <c r="BP88" s="97">
        <v>14100</v>
      </c>
      <c r="BQ88" s="97">
        <v>1185925925.92593</v>
      </c>
      <c r="BR88" s="97" t="s">
        <v>145</v>
      </c>
      <c r="BS88" s="97" t="s">
        <v>145</v>
      </c>
      <c r="BT88" s="97" t="s">
        <v>145</v>
      </c>
      <c r="BU88" s="97" t="s">
        <v>145</v>
      </c>
      <c r="BV88" s="97" t="s">
        <v>145</v>
      </c>
      <c r="BW88" s="97" t="s">
        <v>145</v>
      </c>
      <c r="BX88" s="97" t="s">
        <v>145</v>
      </c>
      <c r="BY88" s="97">
        <v>46.2</v>
      </c>
      <c r="BZ88" s="97" t="s">
        <v>145</v>
      </c>
      <c r="CA88" s="97">
        <v>94.7</v>
      </c>
      <c r="CB88" s="97">
        <v>84.3</v>
      </c>
      <c r="CC88" s="102" t="s">
        <v>148</v>
      </c>
      <c r="CD88" s="102" t="s">
        <v>149</v>
      </c>
      <c r="CE88" s="102" t="s">
        <v>150</v>
      </c>
      <c r="CF88" s="102" t="s">
        <v>151</v>
      </c>
      <c r="CG88" s="103">
        <v>-61.677480845699101</v>
      </c>
      <c r="CH88" s="103">
        <v>12.1233177755001</v>
      </c>
      <c r="CI88" s="98">
        <v>23.5</v>
      </c>
      <c r="CJ88" s="98">
        <v>50</v>
      </c>
      <c r="CK88" s="98">
        <v>9.8000000000000007</v>
      </c>
      <c r="CL88" s="98">
        <v>63.7</v>
      </c>
      <c r="CM88" s="98">
        <v>36.299999999999997</v>
      </c>
      <c r="CN88" s="98">
        <v>1837</v>
      </c>
      <c r="CO88" s="98">
        <v>2.2000000000000002</v>
      </c>
      <c r="CP88" s="98">
        <v>100</v>
      </c>
      <c r="CQ88" s="98" t="s">
        <v>145</v>
      </c>
      <c r="CR88" s="104">
        <v>27.059991455078102</v>
      </c>
      <c r="CS88" s="104">
        <v>26.450006103515602</v>
      </c>
      <c r="CT88" s="104">
        <v>26.369989013671901</v>
      </c>
      <c r="CU88" s="104">
        <v>26.379998779296901</v>
      </c>
      <c r="CV88" s="105">
        <v>26.564996337890602</v>
      </c>
      <c r="CX88" s="8">
        <f t="shared" si="5"/>
        <v>13</v>
      </c>
      <c r="CY88" s="9">
        <f t="shared" si="6"/>
        <v>80.882352941176464</v>
      </c>
    </row>
    <row r="89" spans="1:103" x14ac:dyDescent="0.35">
      <c r="A89" s="70" t="s">
        <v>392</v>
      </c>
      <c r="B89" s="93" t="s">
        <v>393</v>
      </c>
      <c r="C89" s="47">
        <v>11</v>
      </c>
      <c r="D89" s="48">
        <v>0</v>
      </c>
      <c r="E89" s="48">
        <v>11</v>
      </c>
      <c r="F89" s="139">
        <f t="shared" si="7"/>
        <v>1</v>
      </c>
      <c r="G89" s="49">
        <v>193.75748608468999</v>
      </c>
      <c r="H89" s="49">
        <v>0</v>
      </c>
      <c r="I89" s="49">
        <v>193.75748608468999</v>
      </c>
      <c r="J89" s="50">
        <v>0.258474013192039</v>
      </c>
      <c r="K89" s="49">
        <v>11.078553255777001</v>
      </c>
      <c r="L89" s="49">
        <v>18343.3846681387</v>
      </c>
      <c r="M89" s="49">
        <v>9.9999998746876997E-2</v>
      </c>
      <c r="N89" s="49">
        <v>3.2799505028224099E-13</v>
      </c>
      <c r="O89" s="49">
        <v>18350.0000000863</v>
      </c>
      <c r="P89" s="50">
        <v>0.48962105719608801</v>
      </c>
      <c r="Q89" s="49">
        <v>11.165848189539799</v>
      </c>
      <c r="R89" s="49">
        <v>18356.607259795401</v>
      </c>
      <c r="S89" s="141" t="s">
        <v>222</v>
      </c>
      <c r="T89" s="51">
        <v>45</v>
      </c>
      <c r="U89" s="94" t="s">
        <v>145</v>
      </c>
      <c r="V89" s="94" t="s">
        <v>145</v>
      </c>
      <c r="W89" s="94" t="s">
        <v>145</v>
      </c>
      <c r="X89" s="94">
        <v>3573.5749999999998</v>
      </c>
      <c r="Y89" s="94">
        <v>-14</v>
      </c>
      <c r="Z89" s="94">
        <v>2</v>
      </c>
      <c r="AA89" s="94">
        <v>10</v>
      </c>
      <c r="AB89" s="94">
        <v>86.9</v>
      </c>
      <c r="AC89" s="94" t="s">
        <v>145</v>
      </c>
      <c r="AD89" s="94" t="s">
        <v>145</v>
      </c>
      <c r="AE89" s="94" t="s">
        <v>145</v>
      </c>
      <c r="AF89" s="94" t="s">
        <v>145</v>
      </c>
      <c r="AG89" s="96">
        <v>56025</v>
      </c>
      <c r="AH89" s="96">
        <v>56772</v>
      </c>
      <c r="AI89" s="96">
        <v>33.9</v>
      </c>
      <c r="AJ89" s="96" t="s">
        <v>145</v>
      </c>
      <c r="AK89" s="96" t="s">
        <v>145</v>
      </c>
      <c r="AL89" s="143" t="str">
        <f t="shared" si="4"/>
        <v>NA</v>
      </c>
      <c r="AM89" s="96" t="s">
        <v>145</v>
      </c>
      <c r="AN89" s="96" t="s">
        <v>145</v>
      </c>
      <c r="AO89" s="96">
        <v>0.1</v>
      </c>
      <c r="AP89" s="96">
        <v>8.6999999999999993</v>
      </c>
      <c r="AQ89" s="96">
        <v>2</v>
      </c>
      <c r="AR89" s="99" t="s">
        <v>145</v>
      </c>
      <c r="AS89" s="99" t="s">
        <v>145</v>
      </c>
      <c r="AT89" s="99" t="s">
        <v>145</v>
      </c>
      <c r="AU89" s="99" t="s">
        <v>145</v>
      </c>
      <c r="AV89" s="99">
        <v>99.6</v>
      </c>
      <c r="AW89" s="100" t="s">
        <v>145</v>
      </c>
      <c r="AX89" s="100" t="s">
        <v>145</v>
      </c>
      <c r="AY89" s="100" t="s">
        <v>145</v>
      </c>
      <c r="AZ89" s="100" t="s">
        <v>145</v>
      </c>
      <c r="BA89" s="101" t="s">
        <v>145</v>
      </c>
      <c r="BB89" s="101" t="s">
        <v>145</v>
      </c>
      <c r="BC89" s="101">
        <v>2.1</v>
      </c>
      <c r="BD89" s="101" t="s">
        <v>145</v>
      </c>
      <c r="BE89" s="95" t="s">
        <v>145</v>
      </c>
      <c r="BF89" s="97" t="s">
        <v>180</v>
      </c>
      <c r="BG89" s="97" t="s">
        <v>147</v>
      </c>
      <c r="BH89" s="97">
        <v>44</v>
      </c>
      <c r="BI89" s="97">
        <v>40.9</v>
      </c>
      <c r="BJ89" s="97" t="s">
        <v>145</v>
      </c>
      <c r="BK89" s="97" t="s">
        <v>145</v>
      </c>
      <c r="BL89" s="97" t="s">
        <v>145</v>
      </c>
      <c r="BM89" s="97" t="s">
        <v>145</v>
      </c>
      <c r="BN89" s="97" t="s">
        <v>145</v>
      </c>
      <c r="BO89" s="97" t="s">
        <v>145</v>
      </c>
      <c r="BP89" s="97" t="s">
        <v>145</v>
      </c>
      <c r="BQ89" s="97" t="s">
        <v>145</v>
      </c>
      <c r="BR89" s="97" t="s">
        <v>145</v>
      </c>
      <c r="BS89" s="97" t="s">
        <v>145</v>
      </c>
      <c r="BT89" s="97" t="s">
        <v>145</v>
      </c>
      <c r="BU89" s="97" t="s">
        <v>145</v>
      </c>
      <c r="BV89" s="97" t="s">
        <v>145</v>
      </c>
      <c r="BW89" s="97" t="s">
        <v>145</v>
      </c>
      <c r="BX89" s="97" t="s">
        <v>145</v>
      </c>
      <c r="BY89" s="97">
        <v>30</v>
      </c>
      <c r="BZ89" s="97" t="s">
        <v>145</v>
      </c>
      <c r="CA89" s="97">
        <v>100</v>
      </c>
      <c r="CB89" s="97" t="s">
        <v>145</v>
      </c>
      <c r="CC89" s="102" t="s">
        <v>148</v>
      </c>
      <c r="CD89" s="102" t="s">
        <v>149</v>
      </c>
      <c r="CE89" s="102" t="s">
        <v>251</v>
      </c>
      <c r="CF89" s="102" t="s">
        <v>176</v>
      </c>
      <c r="CG89" s="103">
        <v>-40.333423605930101</v>
      </c>
      <c r="CH89" s="103">
        <v>71.811000880999998</v>
      </c>
      <c r="CI89" s="98">
        <v>0.6</v>
      </c>
      <c r="CJ89" s="98">
        <v>0</v>
      </c>
      <c r="CK89" s="98">
        <v>41.2</v>
      </c>
      <c r="CL89" s="98">
        <v>13.2</v>
      </c>
      <c r="CM89" s="98">
        <v>86.8</v>
      </c>
      <c r="CN89" s="98" t="s">
        <v>145</v>
      </c>
      <c r="CO89" s="98">
        <v>9</v>
      </c>
      <c r="CP89" s="98">
        <v>80</v>
      </c>
      <c r="CQ89" s="98">
        <v>16.5</v>
      </c>
      <c r="CR89" s="104">
        <v>-26.4800018310547</v>
      </c>
      <c r="CS89" s="104">
        <v>-29.720007324218699</v>
      </c>
      <c r="CT89" s="104">
        <v>-26.7300018310547</v>
      </c>
      <c r="CU89" s="104">
        <v>-28.470007324218699</v>
      </c>
      <c r="CV89" s="105">
        <v>-27.8500045776367</v>
      </c>
      <c r="CX89" s="8">
        <f t="shared" si="5"/>
        <v>35</v>
      </c>
      <c r="CY89" s="9">
        <f t="shared" si="6"/>
        <v>48.529411764705884</v>
      </c>
    </row>
    <row r="90" spans="1:103" x14ac:dyDescent="0.35">
      <c r="A90" s="70" t="s">
        <v>394</v>
      </c>
      <c r="B90" s="93" t="s">
        <v>395</v>
      </c>
      <c r="C90" s="47">
        <v>599</v>
      </c>
      <c r="D90" s="48">
        <v>16</v>
      </c>
      <c r="E90" s="48">
        <v>66</v>
      </c>
      <c r="F90" s="139">
        <f t="shared" si="7"/>
        <v>0.11018363939899833</v>
      </c>
      <c r="G90" s="49">
        <v>33.434610247054998</v>
      </c>
      <c r="H90" s="49">
        <v>0.89307807003819595</v>
      </c>
      <c r="I90" s="49">
        <v>3.6839470389075601</v>
      </c>
      <c r="J90" s="50">
        <v>2.1061553768887999E-2</v>
      </c>
      <c r="K90" s="49">
        <v>15487.338223700601</v>
      </c>
      <c r="L90" s="49">
        <v>18437.4711661203</v>
      </c>
      <c r="M90" s="49">
        <v>7.8510827319490002E-3</v>
      </c>
      <c r="N90" s="49">
        <v>264136.04744988302</v>
      </c>
      <c r="O90" s="49">
        <v>18670.372232512698</v>
      </c>
      <c r="P90" s="50">
        <v>5.2235011140389998E-3</v>
      </c>
      <c r="Q90" s="49">
        <v>24180395.956586201</v>
      </c>
      <c r="R90" s="49">
        <v>18872.079808840699</v>
      </c>
      <c r="S90" s="141" t="s">
        <v>310</v>
      </c>
      <c r="T90" s="51">
        <v>47</v>
      </c>
      <c r="U90" s="94" t="s">
        <v>145</v>
      </c>
      <c r="V90" s="94" t="s">
        <v>145</v>
      </c>
      <c r="W90" s="94" t="s">
        <v>145</v>
      </c>
      <c r="X90" s="94">
        <v>4569.2349999999997</v>
      </c>
      <c r="Y90" s="94">
        <v>-53</v>
      </c>
      <c r="Z90" s="94">
        <v>2</v>
      </c>
      <c r="AA90" s="94">
        <v>35</v>
      </c>
      <c r="AB90" s="94">
        <v>97.35</v>
      </c>
      <c r="AC90" s="94">
        <v>25.7512544802867</v>
      </c>
      <c r="AD90" s="94">
        <v>2</v>
      </c>
      <c r="AE90" s="94">
        <v>58.812870641902897</v>
      </c>
      <c r="AF90" s="94">
        <v>2</v>
      </c>
      <c r="AG90" s="96">
        <v>17247807</v>
      </c>
      <c r="AH90" s="96">
        <v>17915567</v>
      </c>
      <c r="AI90" s="96">
        <v>22.1</v>
      </c>
      <c r="AJ90" s="96">
        <v>71.099999999999994</v>
      </c>
      <c r="AK90" s="96">
        <v>76.900000000000006</v>
      </c>
      <c r="AL90" s="143">
        <f t="shared" si="4"/>
        <v>4.7999999999999973E-2</v>
      </c>
      <c r="AM90" s="96">
        <v>34.4</v>
      </c>
      <c r="AN90" s="96">
        <v>60.8</v>
      </c>
      <c r="AO90" s="96">
        <v>161</v>
      </c>
      <c r="AP90" s="96">
        <v>4.7</v>
      </c>
      <c r="AQ90" s="96">
        <v>2.9</v>
      </c>
      <c r="AR90" s="99">
        <v>14.9</v>
      </c>
      <c r="AS90" s="99">
        <v>26.2</v>
      </c>
      <c r="AT90" s="99">
        <v>0.36</v>
      </c>
      <c r="AU90" s="99" t="s">
        <v>145</v>
      </c>
      <c r="AV90" s="99">
        <v>50.5</v>
      </c>
      <c r="AW90" s="100">
        <v>2.8</v>
      </c>
      <c r="AX90" s="100">
        <v>101.2</v>
      </c>
      <c r="AY90" s="100">
        <v>79.900000000000006</v>
      </c>
      <c r="AZ90" s="100">
        <v>1</v>
      </c>
      <c r="BA90" s="101">
        <v>116</v>
      </c>
      <c r="BB90" s="101">
        <v>18.8</v>
      </c>
      <c r="BC90" s="101">
        <v>10</v>
      </c>
      <c r="BD90" s="101">
        <v>114.6</v>
      </c>
      <c r="BE90" s="95">
        <v>0.65100000000000002</v>
      </c>
      <c r="BF90" s="97" t="s">
        <v>146</v>
      </c>
      <c r="BG90" s="97" t="s">
        <v>173</v>
      </c>
      <c r="BH90" s="97">
        <v>26.9</v>
      </c>
      <c r="BI90" s="97">
        <v>18.8</v>
      </c>
      <c r="BJ90" s="97">
        <v>28.6</v>
      </c>
      <c r="BK90" s="97">
        <v>0.5</v>
      </c>
      <c r="BL90" s="97">
        <v>-46073</v>
      </c>
      <c r="BM90" s="97">
        <v>19132</v>
      </c>
      <c r="BN90" s="97">
        <v>145795</v>
      </c>
      <c r="BO90" s="97">
        <v>1530600</v>
      </c>
      <c r="BP90" s="97">
        <v>8310</v>
      </c>
      <c r="BQ90" s="97">
        <v>78460447919.991501</v>
      </c>
      <c r="BR90" s="97" t="s">
        <v>145</v>
      </c>
      <c r="BS90" s="97" t="s">
        <v>145</v>
      </c>
      <c r="BT90" s="97" t="s">
        <v>145</v>
      </c>
      <c r="BU90" s="97">
        <v>62.3</v>
      </c>
      <c r="BV90" s="97">
        <v>31.5</v>
      </c>
      <c r="BW90" s="97">
        <v>46.2</v>
      </c>
      <c r="BX90" s="97">
        <v>0</v>
      </c>
      <c r="BY90" s="97">
        <v>99.9</v>
      </c>
      <c r="BZ90" s="97">
        <v>0.4</v>
      </c>
      <c r="CA90" s="97">
        <v>93.3</v>
      </c>
      <c r="CB90" s="97">
        <v>11.1</v>
      </c>
      <c r="CC90" s="102" t="s">
        <v>148</v>
      </c>
      <c r="CD90" s="102" t="s">
        <v>149</v>
      </c>
      <c r="CE90" s="102" t="s">
        <v>247</v>
      </c>
      <c r="CF90" s="102" t="s">
        <v>151</v>
      </c>
      <c r="CG90" s="103">
        <v>-90.286830469259598</v>
      </c>
      <c r="CH90" s="103">
        <v>15.773891506</v>
      </c>
      <c r="CI90" s="98">
        <v>36</v>
      </c>
      <c r="CJ90" s="98">
        <v>32.700000000000003</v>
      </c>
      <c r="CK90" s="98">
        <v>20</v>
      </c>
      <c r="CL90" s="98">
        <v>48.9</v>
      </c>
      <c r="CM90" s="98">
        <v>51.1</v>
      </c>
      <c r="CN90" s="98">
        <v>6858</v>
      </c>
      <c r="CO90" s="98">
        <v>1.2</v>
      </c>
      <c r="CP90" s="98">
        <v>100</v>
      </c>
      <c r="CQ90" s="98" t="s">
        <v>145</v>
      </c>
      <c r="CR90" s="104">
        <v>22.170007324218801</v>
      </c>
      <c r="CS90" s="104">
        <v>22.520013427734401</v>
      </c>
      <c r="CT90" s="104">
        <v>23.360009765625001</v>
      </c>
      <c r="CU90" s="104">
        <v>24.640008544921901</v>
      </c>
      <c r="CV90" s="105">
        <v>23.172509765625001</v>
      </c>
      <c r="CX90" s="8">
        <f t="shared" si="5"/>
        <v>5</v>
      </c>
      <c r="CY90" s="9">
        <f t="shared" si="6"/>
        <v>92.647058823529406</v>
      </c>
    </row>
    <row r="91" spans="1:103" x14ac:dyDescent="0.35">
      <c r="A91" s="70" t="s">
        <v>396</v>
      </c>
      <c r="B91" s="93" t="s">
        <v>397</v>
      </c>
      <c r="C91" s="47">
        <v>126</v>
      </c>
      <c r="D91" s="48">
        <v>1</v>
      </c>
      <c r="E91" s="48">
        <v>94</v>
      </c>
      <c r="F91" s="139">
        <f t="shared" si="7"/>
        <v>0.74603174603174605</v>
      </c>
      <c r="G91" s="49">
        <v>421.85334235072798</v>
      </c>
      <c r="H91" s="49">
        <v>3.3480423996089499</v>
      </c>
      <c r="I91" s="49">
        <v>314.71598556324102</v>
      </c>
      <c r="J91" s="50">
        <v>6.1603357482977003E-2</v>
      </c>
      <c r="K91" s="49">
        <v>143.19892482477701</v>
      </c>
      <c r="L91" s="49">
        <v>18354.321608915499</v>
      </c>
      <c r="M91" s="49">
        <v>2.3330792402509001E-2</v>
      </c>
      <c r="N91" s="49">
        <v>0.23939364038347399</v>
      </c>
      <c r="O91" s="49">
        <v>18300.597985299799</v>
      </c>
      <c r="P91" s="50">
        <v>6.8449847721650997E-2</v>
      </c>
      <c r="Q91" s="49">
        <v>129.16706692535999</v>
      </c>
      <c r="R91" s="49">
        <v>18364.279116388901</v>
      </c>
      <c r="S91" s="141" t="s">
        <v>398</v>
      </c>
      <c r="T91" s="51">
        <v>54</v>
      </c>
      <c r="U91" s="94" t="s">
        <v>145</v>
      </c>
      <c r="V91" s="94" t="s">
        <v>145</v>
      </c>
      <c r="W91" s="94" t="s">
        <v>145</v>
      </c>
      <c r="X91" s="94" t="s">
        <v>145</v>
      </c>
      <c r="Y91" s="94" t="s">
        <v>145</v>
      </c>
      <c r="Z91" s="94" t="s">
        <v>145</v>
      </c>
      <c r="AA91" s="94" t="s">
        <v>145</v>
      </c>
      <c r="AB91" s="94" t="s">
        <v>145</v>
      </c>
      <c r="AC91" s="94" t="s">
        <v>145</v>
      </c>
      <c r="AD91" s="94" t="s">
        <v>145</v>
      </c>
      <c r="AE91" s="94" t="s">
        <v>145</v>
      </c>
      <c r="AF91" s="94" t="s">
        <v>145</v>
      </c>
      <c r="AG91" s="96" t="s">
        <v>145</v>
      </c>
      <c r="AH91" s="96">
        <v>298682</v>
      </c>
      <c r="AI91" s="96" t="s">
        <v>145</v>
      </c>
      <c r="AJ91" s="96" t="s">
        <v>145</v>
      </c>
      <c r="AK91" s="96" t="s">
        <v>145</v>
      </c>
      <c r="AL91" s="143" t="str">
        <f t="shared" si="4"/>
        <v>NA</v>
      </c>
      <c r="AM91" s="96" t="s">
        <v>145</v>
      </c>
      <c r="AN91" s="96" t="s">
        <v>145</v>
      </c>
      <c r="AO91" s="96" t="s">
        <v>145</v>
      </c>
      <c r="AP91" s="96" t="s">
        <v>145</v>
      </c>
      <c r="AQ91" s="96" t="s">
        <v>145</v>
      </c>
      <c r="AR91" s="99" t="s">
        <v>145</v>
      </c>
      <c r="AS91" s="99" t="s">
        <v>145</v>
      </c>
      <c r="AT91" s="99" t="s">
        <v>145</v>
      </c>
      <c r="AU91" s="99" t="s">
        <v>145</v>
      </c>
      <c r="AV91" s="99" t="s">
        <v>145</v>
      </c>
      <c r="AW91" s="100" t="s">
        <v>145</v>
      </c>
      <c r="AX91" s="100" t="s">
        <v>145</v>
      </c>
      <c r="AY91" s="100" t="s">
        <v>145</v>
      </c>
      <c r="AZ91" s="100" t="s">
        <v>145</v>
      </c>
      <c r="BA91" s="101" t="s">
        <v>145</v>
      </c>
      <c r="BB91" s="101" t="s">
        <v>145</v>
      </c>
      <c r="BC91" s="101" t="s">
        <v>145</v>
      </c>
      <c r="BD91" s="101" t="s">
        <v>145</v>
      </c>
      <c r="BE91" s="95">
        <v>0.46600000000000003</v>
      </c>
      <c r="BF91" s="97" t="s">
        <v>145</v>
      </c>
      <c r="BG91" s="97" t="s">
        <v>145</v>
      </c>
      <c r="BH91" s="97" t="s">
        <v>145</v>
      </c>
      <c r="BI91" s="97" t="s">
        <v>145</v>
      </c>
      <c r="BJ91" s="97" t="s">
        <v>145</v>
      </c>
      <c r="BK91" s="97" t="s">
        <v>145</v>
      </c>
      <c r="BL91" s="97" t="s">
        <v>145</v>
      </c>
      <c r="BM91" s="97" t="s">
        <v>145</v>
      </c>
      <c r="BN91" s="97" t="s">
        <v>145</v>
      </c>
      <c r="BO91" s="97" t="s">
        <v>145</v>
      </c>
      <c r="BP91" s="97" t="s">
        <v>145</v>
      </c>
      <c r="BQ91" s="97" t="s">
        <v>145</v>
      </c>
      <c r="BR91" s="97" t="s">
        <v>145</v>
      </c>
      <c r="BS91" s="97" t="s">
        <v>145</v>
      </c>
      <c r="BT91" s="97" t="s">
        <v>145</v>
      </c>
      <c r="BU91" s="97" t="s">
        <v>145</v>
      </c>
      <c r="BV91" s="97" t="s">
        <v>145</v>
      </c>
      <c r="BW91" s="97" t="s">
        <v>145</v>
      </c>
      <c r="BX91" s="97" t="s">
        <v>145</v>
      </c>
      <c r="BY91" s="97" t="s">
        <v>145</v>
      </c>
      <c r="BZ91" s="97" t="s">
        <v>145</v>
      </c>
      <c r="CA91" s="97" t="s">
        <v>145</v>
      </c>
      <c r="CB91" s="97" t="s">
        <v>145</v>
      </c>
      <c r="CC91" s="102" t="s">
        <v>145</v>
      </c>
      <c r="CD91" s="102" t="s">
        <v>145</v>
      </c>
      <c r="CE91" s="102" t="s">
        <v>145</v>
      </c>
      <c r="CF91" s="102" t="s">
        <v>145</v>
      </c>
      <c r="CG91" s="103">
        <v>-53.097140000000003</v>
      </c>
      <c r="CH91" s="103">
        <v>4.0970240000000002</v>
      </c>
      <c r="CI91" s="98" t="s">
        <v>145</v>
      </c>
      <c r="CJ91" s="98" t="s">
        <v>145</v>
      </c>
      <c r="CK91" s="98" t="s">
        <v>145</v>
      </c>
      <c r="CL91" s="98" t="s">
        <v>145</v>
      </c>
      <c r="CM91" s="98" t="s">
        <v>145</v>
      </c>
      <c r="CN91" s="98" t="s">
        <v>145</v>
      </c>
      <c r="CO91" s="98" t="s">
        <v>145</v>
      </c>
      <c r="CP91" s="98" t="s">
        <v>145</v>
      </c>
      <c r="CQ91" s="98" t="s">
        <v>145</v>
      </c>
      <c r="CR91" s="104">
        <v>26.170007324218801</v>
      </c>
      <c r="CS91" s="104">
        <v>25.860009765625001</v>
      </c>
      <c r="CT91" s="104">
        <v>25.589990234375001</v>
      </c>
      <c r="CU91" s="104">
        <v>26.260003662109401</v>
      </c>
      <c r="CV91" s="105">
        <v>25.9700027465821</v>
      </c>
      <c r="CX91" s="8">
        <f t="shared" si="5"/>
        <v>59</v>
      </c>
      <c r="CY91" s="9">
        <f t="shared" si="6"/>
        <v>13.235294117647058</v>
      </c>
    </row>
    <row r="92" spans="1:103" x14ac:dyDescent="0.35">
      <c r="A92" s="70" t="s">
        <v>399</v>
      </c>
      <c r="B92" s="93" t="s">
        <v>400</v>
      </c>
      <c r="C92" s="47">
        <v>82</v>
      </c>
      <c r="D92" s="48">
        <v>9</v>
      </c>
      <c r="E92" s="48">
        <v>22</v>
      </c>
      <c r="F92" s="139">
        <f t="shared" si="7"/>
        <v>0.26829268292682928</v>
      </c>
      <c r="G92" s="49">
        <v>104.251556463024</v>
      </c>
      <c r="H92" s="49">
        <v>11.442244002039301</v>
      </c>
      <c r="I92" s="49">
        <v>27.969929782762598</v>
      </c>
      <c r="J92" s="50">
        <v>6.0428465903051003E-2</v>
      </c>
      <c r="K92" s="49">
        <v>111.03117455133901</v>
      </c>
      <c r="L92" s="49">
        <v>18362.463837018899</v>
      </c>
      <c r="M92" s="49">
        <v>8.1156712454082E-2</v>
      </c>
      <c r="N92" s="49">
        <v>8.9672278939392598</v>
      </c>
      <c r="O92" s="49">
        <v>18354.493222664601</v>
      </c>
      <c r="P92" s="50">
        <v>4.4283737403341003E-2</v>
      </c>
      <c r="Q92" s="49">
        <v>38.005929018066098</v>
      </c>
      <c r="R92" s="49">
        <v>18377.620181275601</v>
      </c>
      <c r="S92" s="141" t="s">
        <v>307</v>
      </c>
      <c r="T92" s="51">
        <v>49</v>
      </c>
      <c r="U92" s="94" t="s">
        <v>145</v>
      </c>
      <c r="V92" s="94" t="s">
        <v>145</v>
      </c>
      <c r="W92" s="94" t="s">
        <v>145</v>
      </c>
      <c r="X92" s="94">
        <v>3636.9</v>
      </c>
      <c r="Y92" s="94">
        <v>-54</v>
      </c>
      <c r="Z92" s="94">
        <v>14</v>
      </c>
      <c r="AA92" s="94">
        <v>28</v>
      </c>
      <c r="AB92" s="94">
        <v>93.38</v>
      </c>
      <c r="AC92" s="94" t="s">
        <v>145</v>
      </c>
      <c r="AD92" s="94" t="s">
        <v>145</v>
      </c>
      <c r="AE92" s="94" t="s">
        <v>145</v>
      </c>
      <c r="AF92" s="94" t="s">
        <v>145</v>
      </c>
      <c r="AG92" s="96">
        <v>779004</v>
      </c>
      <c r="AH92" s="96">
        <v>786559</v>
      </c>
      <c r="AI92" s="96">
        <v>26.2</v>
      </c>
      <c r="AJ92" s="96">
        <v>66.8</v>
      </c>
      <c r="AK92" s="96">
        <v>73</v>
      </c>
      <c r="AL92" s="143">
        <f t="shared" si="4"/>
        <v>6.5000000000000002E-2</v>
      </c>
      <c r="AM92" s="96">
        <v>28.2</v>
      </c>
      <c r="AN92" s="96">
        <v>65.3</v>
      </c>
      <c r="AO92" s="96">
        <v>4</v>
      </c>
      <c r="AP92" s="96">
        <v>7.5</v>
      </c>
      <c r="AQ92" s="96">
        <v>2.5</v>
      </c>
      <c r="AR92" s="99">
        <v>30.5</v>
      </c>
      <c r="AS92" s="99">
        <v>30.1</v>
      </c>
      <c r="AT92" s="99">
        <v>0.8</v>
      </c>
      <c r="AU92" s="99" t="s">
        <v>145</v>
      </c>
      <c r="AV92" s="99">
        <v>83.7</v>
      </c>
      <c r="AW92" s="100">
        <v>6.1</v>
      </c>
      <c r="AX92" s="100" t="s">
        <v>145</v>
      </c>
      <c r="AY92" s="100" t="s">
        <v>145</v>
      </c>
      <c r="AZ92" s="100" t="s">
        <v>145</v>
      </c>
      <c r="BA92" s="101">
        <v>119</v>
      </c>
      <c r="BB92" s="101">
        <v>19.2</v>
      </c>
      <c r="BC92" s="101">
        <v>11.6</v>
      </c>
      <c r="BD92" s="101" t="s">
        <v>145</v>
      </c>
      <c r="BE92" s="95">
        <v>0.46100000000000002</v>
      </c>
      <c r="BF92" s="97" t="s">
        <v>146</v>
      </c>
      <c r="BG92" s="97" t="s">
        <v>173</v>
      </c>
      <c r="BH92" s="97">
        <v>46.2</v>
      </c>
      <c r="BI92" s="97">
        <v>40.4</v>
      </c>
      <c r="BJ92" s="97" t="s">
        <v>145</v>
      </c>
      <c r="BK92" s="97">
        <v>2.7</v>
      </c>
      <c r="BL92" s="97">
        <v>-30001</v>
      </c>
      <c r="BM92" s="97">
        <v>283</v>
      </c>
      <c r="BN92" s="97">
        <v>26069</v>
      </c>
      <c r="BO92" s="97">
        <v>122480</v>
      </c>
      <c r="BP92" s="97">
        <v>8420</v>
      </c>
      <c r="BQ92" s="97">
        <v>3878662620.7714601</v>
      </c>
      <c r="BR92" s="97" t="s">
        <v>145</v>
      </c>
      <c r="BS92" s="97" t="s">
        <v>145</v>
      </c>
      <c r="BT92" s="97" t="s">
        <v>145</v>
      </c>
      <c r="BU92" s="97">
        <v>56.2</v>
      </c>
      <c r="BV92" s="97">
        <v>17.100000000000001</v>
      </c>
      <c r="BW92" s="97">
        <v>64.2</v>
      </c>
      <c r="BX92" s="97" t="s">
        <v>145</v>
      </c>
      <c r="BY92" s="97">
        <v>13.7</v>
      </c>
      <c r="BZ92" s="97">
        <v>1.7</v>
      </c>
      <c r="CA92" s="97">
        <v>90.9</v>
      </c>
      <c r="CB92" s="97">
        <v>1.8</v>
      </c>
      <c r="CC92" s="102" t="s">
        <v>190</v>
      </c>
      <c r="CD92" s="102" t="s">
        <v>149</v>
      </c>
      <c r="CE92" s="102" t="s">
        <v>190</v>
      </c>
      <c r="CF92" s="102" t="s">
        <v>151</v>
      </c>
      <c r="CG92" s="103">
        <v>-58.956256135627399</v>
      </c>
      <c r="CH92" s="103">
        <v>4.8624950155000901</v>
      </c>
      <c r="CI92" s="98">
        <v>8.6</v>
      </c>
      <c r="CJ92" s="98">
        <v>83.9</v>
      </c>
      <c r="CK92" s="98">
        <v>8.6999999999999993</v>
      </c>
      <c r="CL92" s="98">
        <v>73.400000000000006</v>
      </c>
      <c r="CM92" s="98">
        <v>26.6</v>
      </c>
      <c r="CN92" s="98">
        <v>315701</v>
      </c>
      <c r="CO92" s="98">
        <v>2.6</v>
      </c>
      <c r="CP92" s="98">
        <v>100</v>
      </c>
      <c r="CQ92" s="98" t="s">
        <v>145</v>
      </c>
      <c r="CR92" s="104">
        <v>27.189996337890602</v>
      </c>
      <c r="CS92" s="104">
        <v>27.020013427734401</v>
      </c>
      <c r="CT92" s="104">
        <v>27.480004882812501</v>
      </c>
      <c r="CU92" s="104">
        <v>28.420007324218801</v>
      </c>
      <c r="CV92" s="105">
        <v>27.527505493164099</v>
      </c>
      <c r="CX92" s="8">
        <f t="shared" si="5"/>
        <v>11</v>
      </c>
      <c r="CY92" s="9">
        <f t="shared" si="6"/>
        <v>83.82352941176471</v>
      </c>
    </row>
    <row r="93" spans="1:103" x14ac:dyDescent="0.35">
      <c r="A93" s="70" t="s">
        <v>401</v>
      </c>
      <c r="B93" s="93" t="s">
        <v>402</v>
      </c>
      <c r="C93" s="47">
        <v>771</v>
      </c>
      <c r="D93" s="48">
        <v>71</v>
      </c>
      <c r="E93" s="48">
        <v>79</v>
      </c>
      <c r="F93" s="139">
        <f t="shared" si="7"/>
        <v>0.10246433203631647</v>
      </c>
      <c r="G93" s="49">
        <v>77.842555707404102</v>
      </c>
      <c r="H93" s="49">
        <v>7.16838061637573</v>
      </c>
      <c r="I93" s="49">
        <v>7.9760854745589098</v>
      </c>
      <c r="J93" s="50">
        <v>5.2800329928148003E-2</v>
      </c>
      <c r="K93" s="49">
        <v>1035.6758207324999</v>
      </c>
      <c r="L93" s="49">
        <v>18364.435591701698</v>
      </c>
      <c r="M93" s="49">
        <v>4.9048366582113E-2</v>
      </c>
      <c r="N93" s="49">
        <v>128.22207273723799</v>
      </c>
      <c r="O93" s="49">
        <v>18372.758831187399</v>
      </c>
      <c r="P93" s="50">
        <v>0.16158874715236199</v>
      </c>
      <c r="Q93" s="49">
        <v>115.60932277411401</v>
      </c>
      <c r="R93" s="49">
        <v>18374.821554611699</v>
      </c>
      <c r="S93" s="141" t="s">
        <v>256</v>
      </c>
      <c r="T93" s="51">
        <v>50</v>
      </c>
      <c r="U93" s="94" t="s">
        <v>145</v>
      </c>
      <c r="V93" s="94" t="s">
        <v>145</v>
      </c>
      <c r="W93" s="94" t="s">
        <v>145</v>
      </c>
      <c r="X93" s="94" t="s">
        <v>145</v>
      </c>
      <c r="Y93" s="94">
        <v>38</v>
      </c>
      <c r="Z93" s="94">
        <v>38</v>
      </c>
      <c r="AA93" s="94">
        <v>38</v>
      </c>
      <c r="AB93" s="94">
        <v>100</v>
      </c>
      <c r="AC93" s="94">
        <v>26.098924731182802</v>
      </c>
      <c r="AD93" s="94">
        <v>5</v>
      </c>
      <c r="AE93" s="94">
        <v>69.560068567866594</v>
      </c>
      <c r="AF93" s="94">
        <v>5</v>
      </c>
      <c r="AG93" s="96">
        <v>9587522</v>
      </c>
      <c r="AH93" s="96">
        <v>9904608</v>
      </c>
      <c r="AI93" s="96">
        <v>23</v>
      </c>
      <c r="AJ93" s="96">
        <v>72.8</v>
      </c>
      <c r="AK93" s="96">
        <v>77.400000000000006</v>
      </c>
      <c r="AL93" s="143">
        <f t="shared" si="4"/>
        <v>4.6999999999999958E-2</v>
      </c>
      <c r="AM93" s="96">
        <v>31.7</v>
      </c>
      <c r="AN93" s="96">
        <v>63.6</v>
      </c>
      <c r="AO93" s="96">
        <v>85.7</v>
      </c>
      <c r="AP93" s="96">
        <v>4.4000000000000004</v>
      </c>
      <c r="AQ93" s="96">
        <v>2.5</v>
      </c>
      <c r="AR93" s="99">
        <v>14</v>
      </c>
      <c r="AS93" s="99">
        <v>17.600000000000001</v>
      </c>
      <c r="AT93" s="99">
        <v>0.61</v>
      </c>
      <c r="AU93" s="99">
        <v>0.7</v>
      </c>
      <c r="AV93" s="99">
        <v>76</v>
      </c>
      <c r="AW93" s="100" t="s">
        <v>145</v>
      </c>
      <c r="AX93" s="100">
        <v>91.5</v>
      </c>
      <c r="AY93" s="100">
        <v>81.599999999999994</v>
      </c>
      <c r="AZ93" s="100">
        <v>1.1000000000000001</v>
      </c>
      <c r="BA93" s="101">
        <v>119</v>
      </c>
      <c r="BB93" s="101">
        <v>19.399999999999999</v>
      </c>
      <c r="BC93" s="101">
        <v>7.3</v>
      </c>
      <c r="BD93" s="101" t="s">
        <v>145</v>
      </c>
      <c r="BE93" s="95">
        <v>0.67</v>
      </c>
      <c r="BF93" s="97" t="s">
        <v>146</v>
      </c>
      <c r="BG93" s="97" t="s">
        <v>173</v>
      </c>
      <c r="BH93" s="97">
        <v>57.9</v>
      </c>
      <c r="BI93" s="97">
        <v>43.4</v>
      </c>
      <c r="BJ93" s="97">
        <v>24</v>
      </c>
      <c r="BK93" s="97">
        <v>3</v>
      </c>
      <c r="BL93" s="97">
        <v>-34000</v>
      </c>
      <c r="BM93" s="97">
        <v>18860</v>
      </c>
      <c r="BN93" s="97">
        <v>411989</v>
      </c>
      <c r="BO93" s="97">
        <v>976200</v>
      </c>
      <c r="BP93" s="97">
        <v>4790</v>
      </c>
      <c r="BQ93" s="97">
        <v>23969890430.7882</v>
      </c>
      <c r="BR93" s="97">
        <v>48.3</v>
      </c>
      <c r="BS93" s="97">
        <v>52.6</v>
      </c>
      <c r="BT93" s="97">
        <v>50.5</v>
      </c>
      <c r="BU93" s="97">
        <v>68.8</v>
      </c>
      <c r="BV93" s="97">
        <v>30.3</v>
      </c>
      <c r="BW93" s="97">
        <v>60.5</v>
      </c>
      <c r="BX93" s="97">
        <v>0</v>
      </c>
      <c r="BY93" s="97">
        <v>45.1</v>
      </c>
      <c r="BZ93" s="97">
        <v>1.7</v>
      </c>
      <c r="CA93" s="97">
        <v>86.5</v>
      </c>
      <c r="CB93" s="97">
        <v>10.199999999999999</v>
      </c>
      <c r="CC93" s="102" t="s">
        <v>148</v>
      </c>
      <c r="CD93" s="102" t="s">
        <v>149</v>
      </c>
      <c r="CE93" s="102" t="s">
        <v>247</v>
      </c>
      <c r="CF93" s="102" t="s">
        <v>151</v>
      </c>
      <c r="CG93" s="103">
        <v>-87.230454406603599</v>
      </c>
      <c r="CH93" s="103">
        <v>14.504658406500001</v>
      </c>
      <c r="CI93" s="98">
        <v>28.9</v>
      </c>
      <c r="CJ93" s="98">
        <v>40</v>
      </c>
      <c r="CK93" s="98">
        <v>23.9</v>
      </c>
      <c r="CL93" s="98">
        <v>42.9</v>
      </c>
      <c r="CM93" s="98">
        <v>57.1</v>
      </c>
      <c r="CN93" s="98">
        <v>10123</v>
      </c>
      <c r="CO93" s="98">
        <v>1.1000000000000001</v>
      </c>
      <c r="CP93" s="98">
        <v>100</v>
      </c>
      <c r="CQ93" s="98">
        <v>14.1</v>
      </c>
      <c r="CR93" s="104">
        <v>20.719995117187501</v>
      </c>
      <c r="CS93" s="104">
        <v>20.420007324218801</v>
      </c>
      <c r="CT93" s="104">
        <v>21.149987792968801</v>
      </c>
      <c r="CU93" s="104">
        <v>21.399987792968801</v>
      </c>
      <c r="CV93" s="105">
        <v>20.922494506835999</v>
      </c>
      <c r="CX93" s="8">
        <f t="shared" si="5"/>
        <v>2</v>
      </c>
      <c r="CY93" s="9">
        <f t="shared" si="6"/>
        <v>97.058823529411768</v>
      </c>
    </row>
    <row r="94" spans="1:103" x14ac:dyDescent="0.35">
      <c r="A94" s="70" t="s">
        <v>403</v>
      </c>
      <c r="B94" s="93" t="s">
        <v>404</v>
      </c>
      <c r="C94" s="47">
        <v>2076</v>
      </c>
      <c r="D94" s="48">
        <v>69</v>
      </c>
      <c r="E94" s="48">
        <v>1348</v>
      </c>
      <c r="F94" s="139">
        <f t="shared" si="7"/>
        <v>0.64932562620423895</v>
      </c>
      <c r="G94" s="49">
        <v>505.69171123541798</v>
      </c>
      <c r="H94" s="49">
        <v>16.807672483258099</v>
      </c>
      <c r="I94" s="49">
        <v>328.35858706423102</v>
      </c>
      <c r="J94" s="50">
        <v>8.8232684850026999E-2</v>
      </c>
      <c r="K94" s="49">
        <v>2233.6922853016099</v>
      </c>
      <c r="L94" s="49">
        <v>18351.628601013399</v>
      </c>
      <c r="M94" s="49">
        <v>5.2249197313623E-2</v>
      </c>
      <c r="N94" s="49">
        <v>124.20824681886501</v>
      </c>
      <c r="O94" s="49">
        <v>18372.717733445901</v>
      </c>
      <c r="P94" s="50">
        <v>5.1264854916879002E-2</v>
      </c>
      <c r="Q94" s="49">
        <v>3312.8668735329302</v>
      </c>
      <c r="R94" s="49">
        <v>18379.8639947909</v>
      </c>
      <c r="S94" s="141" t="s">
        <v>208</v>
      </c>
      <c r="T94" s="51">
        <v>65</v>
      </c>
      <c r="U94" s="94">
        <v>38084</v>
      </c>
      <c r="V94" s="94">
        <v>9276.8608529333505</v>
      </c>
      <c r="W94" s="94" t="s">
        <v>280</v>
      </c>
      <c r="X94" s="94">
        <v>4389.875</v>
      </c>
      <c r="Y94" s="94">
        <v>-29</v>
      </c>
      <c r="Z94" s="94">
        <v>24</v>
      </c>
      <c r="AA94" s="94">
        <v>27</v>
      </c>
      <c r="AB94" s="94">
        <v>97.35</v>
      </c>
      <c r="AC94" s="94">
        <v>18.215053763440899</v>
      </c>
      <c r="AD94" s="94">
        <v>20</v>
      </c>
      <c r="AE94" s="94">
        <v>54.535173962705599</v>
      </c>
      <c r="AF94" s="94">
        <v>21</v>
      </c>
      <c r="AG94" s="96">
        <v>4087843</v>
      </c>
      <c r="AH94" s="96">
        <v>4105268</v>
      </c>
      <c r="AI94" s="96">
        <v>43</v>
      </c>
      <c r="AJ94" s="96">
        <v>74.900000000000006</v>
      </c>
      <c r="AK94" s="96">
        <v>81.400000000000006</v>
      </c>
      <c r="AL94" s="143">
        <f t="shared" si="4"/>
        <v>0.20499999999999999</v>
      </c>
      <c r="AM94" s="96">
        <v>14.5</v>
      </c>
      <c r="AN94" s="96">
        <v>65</v>
      </c>
      <c r="AO94" s="96">
        <v>73.099999999999994</v>
      </c>
      <c r="AP94" s="96">
        <v>12.9</v>
      </c>
      <c r="AQ94" s="96">
        <v>1.5</v>
      </c>
      <c r="AR94" s="99">
        <v>16.7</v>
      </c>
      <c r="AS94" s="99">
        <v>4.7</v>
      </c>
      <c r="AT94" s="99">
        <v>3</v>
      </c>
      <c r="AU94" s="99">
        <v>5.9</v>
      </c>
      <c r="AV94" s="99">
        <v>94.8</v>
      </c>
      <c r="AW94" s="100" t="s">
        <v>145</v>
      </c>
      <c r="AX94" s="100">
        <v>96.5</v>
      </c>
      <c r="AY94" s="100">
        <v>95.5</v>
      </c>
      <c r="AZ94" s="100">
        <v>1</v>
      </c>
      <c r="BA94" s="101">
        <v>125</v>
      </c>
      <c r="BB94" s="101">
        <v>27.1</v>
      </c>
      <c r="BC94" s="101">
        <v>5.4</v>
      </c>
      <c r="BD94" s="101" t="s">
        <v>145</v>
      </c>
      <c r="BE94" s="95">
        <v>0.503</v>
      </c>
      <c r="BF94" s="97" t="s">
        <v>180</v>
      </c>
      <c r="BG94" s="97" t="s">
        <v>147</v>
      </c>
      <c r="BH94" s="97">
        <v>49.4</v>
      </c>
      <c r="BI94" s="97">
        <v>50</v>
      </c>
      <c r="BJ94" s="97" t="s">
        <v>145</v>
      </c>
      <c r="BK94" s="97" t="s">
        <v>145</v>
      </c>
      <c r="BL94" s="97">
        <v>-40004</v>
      </c>
      <c r="BM94" s="97">
        <v>24107</v>
      </c>
      <c r="BN94" s="97">
        <v>2093577</v>
      </c>
      <c r="BO94" s="97">
        <v>264500</v>
      </c>
      <c r="BP94" s="97">
        <v>27180</v>
      </c>
      <c r="BQ94" s="97">
        <v>60971699315.177597</v>
      </c>
      <c r="BR94" s="97" t="s">
        <v>145</v>
      </c>
      <c r="BS94" s="97">
        <v>3.8</v>
      </c>
      <c r="BT94" s="97">
        <v>30.4</v>
      </c>
      <c r="BU94" s="97">
        <v>51.2</v>
      </c>
      <c r="BV94" s="97">
        <v>6</v>
      </c>
      <c r="BW94" s="97">
        <v>79.099999999999994</v>
      </c>
      <c r="BX94" s="97">
        <v>0.9</v>
      </c>
      <c r="BY94" s="97">
        <v>4276.8999999999996</v>
      </c>
      <c r="BZ94" s="97">
        <v>1.5</v>
      </c>
      <c r="CA94" s="97">
        <v>100</v>
      </c>
      <c r="CB94" s="97">
        <v>38.6</v>
      </c>
      <c r="CC94" s="102" t="s">
        <v>174</v>
      </c>
      <c r="CD94" s="102" t="s">
        <v>174</v>
      </c>
      <c r="CE94" s="102" t="s">
        <v>175</v>
      </c>
      <c r="CF94" s="102" t="s">
        <v>176</v>
      </c>
      <c r="CG94" s="103">
        <v>15.321580257748099</v>
      </c>
      <c r="CH94" s="103">
        <v>44.745124209499998</v>
      </c>
      <c r="CI94" s="98">
        <v>27.6</v>
      </c>
      <c r="CJ94" s="98">
        <v>34.4</v>
      </c>
      <c r="CK94" s="98">
        <v>38.299999999999997</v>
      </c>
      <c r="CL94" s="98">
        <v>43.1</v>
      </c>
      <c r="CM94" s="98">
        <v>56.9</v>
      </c>
      <c r="CN94" s="98">
        <v>8895</v>
      </c>
      <c r="CO94" s="98">
        <v>4</v>
      </c>
      <c r="CP94" s="98">
        <v>100</v>
      </c>
      <c r="CQ94" s="98">
        <v>23.7</v>
      </c>
      <c r="CR94" s="104">
        <v>5.9800048828125201</v>
      </c>
      <c r="CS94" s="104">
        <v>4.5400024414062701</v>
      </c>
      <c r="CT94" s="104">
        <v>6.2799926757812701</v>
      </c>
      <c r="CU94" s="104">
        <v>5.5200134277344004</v>
      </c>
      <c r="CV94" s="105">
        <v>5.58000335693362</v>
      </c>
      <c r="CX94" s="8">
        <f t="shared" si="5"/>
        <v>5</v>
      </c>
      <c r="CY94" s="9">
        <f t="shared" si="6"/>
        <v>92.647058823529406</v>
      </c>
    </row>
    <row r="95" spans="1:103" x14ac:dyDescent="0.35">
      <c r="A95" s="70" t="s">
        <v>405</v>
      </c>
      <c r="B95" s="93" t="s">
        <v>406</v>
      </c>
      <c r="C95" s="47">
        <v>81</v>
      </c>
      <c r="D95" s="48">
        <v>8</v>
      </c>
      <c r="E95" s="48">
        <v>8</v>
      </c>
      <c r="F95" s="139">
        <f t="shared" si="7"/>
        <v>9.8765432098765427E-2</v>
      </c>
      <c r="G95" s="49">
        <v>7.1036847689894902</v>
      </c>
      <c r="H95" s="49">
        <v>0.70159849570266497</v>
      </c>
      <c r="I95" s="49">
        <v>0.70159849570266497</v>
      </c>
      <c r="J95" s="50">
        <v>3.7495886365317997E-2</v>
      </c>
      <c r="K95" s="49">
        <v>201.17814574367301</v>
      </c>
      <c r="L95" s="49">
        <v>18378.7756355868</v>
      </c>
      <c r="M95" s="49">
        <v>4.7190881807319E-2</v>
      </c>
      <c r="N95" s="49">
        <v>18.182640497915099</v>
      </c>
      <c r="O95" s="49">
        <v>18381.163857105301</v>
      </c>
      <c r="P95" s="50">
        <v>0.54912069384670503</v>
      </c>
      <c r="Q95" s="49">
        <v>8.7268789487392198</v>
      </c>
      <c r="R95" s="49">
        <v>18375.715766615202</v>
      </c>
      <c r="S95" s="141" t="s">
        <v>167</v>
      </c>
      <c r="T95" s="51">
        <v>41</v>
      </c>
      <c r="U95" s="94" t="s">
        <v>145</v>
      </c>
      <c r="V95" s="94" t="s">
        <v>145</v>
      </c>
      <c r="W95" s="94" t="s">
        <v>145</v>
      </c>
      <c r="X95" s="94" t="s">
        <v>145</v>
      </c>
      <c r="Y95" s="94" t="s">
        <v>145</v>
      </c>
      <c r="Z95" s="94" t="s">
        <v>145</v>
      </c>
      <c r="AA95" s="94" t="s">
        <v>145</v>
      </c>
      <c r="AB95" s="94" t="s">
        <v>145</v>
      </c>
      <c r="AC95" s="94">
        <v>7.4</v>
      </c>
      <c r="AD95" s="94">
        <v>1</v>
      </c>
      <c r="AE95" s="94">
        <v>26.137290636924799</v>
      </c>
      <c r="AF95" s="94">
        <v>0.5</v>
      </c>
      <c r="AG95" s="96">
        <v>11123176</v>
      </c>
      <c r="AH95" s="96">
        <v>11402533</v>
      </c>
      <c r="AI95" s="96">
        <v>23</v>
      </c>
      <c r="AJ95" s="96">
        <v>61.5</v>
      </c>
      <c r="AK95" s="96">
        <v>65.8</v>
      </c>
      <c r="AL95" s="143">
        <f t="shared" si="4"/>
        <v>0.05</v>
      </c>
      <c r="AM95" s="96">
        <v>33.200000000000003</v>
      </c>
      <c r="AN95" s="96">
        <v>61.8</v>
      </c>
      <c r="AO95" s="96">
        <v>403.6</v>
      </c>
      <c r="AP95" s="96">
        <v>8.5</v>
      </c>
      <c r="AQ95" s="96">
        <v>2.9</v>
      </c>
      <c r="AR95" s="99">
        <v>26.5</v>
      </c>
      <c r="AS95" s="99">
        <v>64.8</v>
      </c>
      <c r="AT95" s="99">
        <v>0.23</v>
      </c>
      <c r="AU95" s="99">
        <v>0.7</v>
      </c>
      <c r="AV95" s="99">
        <v>23.9</v>
      </c>
      <c r="AW95" s="100">
        <v>2.4</v>
      </c>
      <c r="AX95" s="100" t="s">
        <v>145</v>
      </c>
      <c r="AY95" s="100" t="s">
        <v>145</v>
      </c>
      <c r="AZ95" s="100" t="s">
        <v>145</v>
      </c>
      <c r="BA95" s="101">
        <v>91</v>
      </c>
      <c r="BB95" s="101">
        <v>20.5</v>
      </c>
      <c r="BC95" s="101">
        <v>6.7</v>
      </c>
      <c r="BD95" s="101" t="s">
        <v>145</v>
      </c>
      <c r="BE95" s="95">
        <v>0.623</v>
      </c>
      <c r="BF95" s="97" t="s">
        <v>155</v>
      </c>
      <c r="BG95" s="97" t="s">
        <v>156</v>
      </c>
      <c r="BH95" s="97">
        <v>56.5</v>
      </c>
      <c r="BI95" s="97">
        <v>18.8</v>
      </c>
      <c r="BJ95" s="97">
        <v>1.2</v>
      </c>
      <c r="BK95" s="97">
        <v>10.199999999999999</v>
      </c>
      <c r="BL95" s="97">
        <v>-175000</v>
      </c>
      <c r="BM95" s="97">
        <v>27531</v>
      </c>
      <c r="BN95" s="97" t="s">
        <v>145</v>
      </c>
      <c r="BO95" s="97">
        <v>196135</v>
      </c>
      <c r="BP95" s="97">
        <v>1880</v>
      </c>
      <c r="BQ95" s="97">
        <v>9658721168.8684902</v>
      </c>
      <c r="BR95" s="97" t="s">
        <v>145</v>
      </c>
      <c r="BS95" s="97" t="s">
        <v>145</v>
      </c>
      <c r="BT95" s="97" t="s">
        <v>145</v>
      </c>
      <c r="BU95" s="97">
        <v>67.2</v>
      </c>
      <c r="BV95" s="97">
        <v>28.7</v>
      </c>
      <c r="BW95" s="97">
        <v>85</v>
      </c>
      <c r="BX95" s="97" t="s">
        <v>145</v>
      </c>
      <c r="BY95" s="97">
        <v>29.2</v>
      </c>
      <c r="BZ95" s="97">
        <v>0</v>
      </c>
      <c r="CA95" s="97">
        <v>43.8</v>
      </c>
      <c r="CB95" s="97">
        <v>34.9</v>
      </c>
      <c r="CC95" s="102" t="s">
        <v>148</v>
      </c>
      <c r="CD95" s="102" t="s">
        <v>149</v>
      </c>
      <c r="CE95" s="102" t="s">
        <v>150</v>
      </c>
      <c r="CF95" s="102" t="s">
        <v>151</v>
      </c>
      <c r="CG95" s="103">
        <v>-72.283423388389807</v>
      </c>
      <c r="CH95" s="103">
        <v>18.982046611000101</v>
      </c>
      <c r="CI95" s="98">
        <v>66.8</v>
      </c>
      <c r="CJ95" s="98">
        <v>3.5</v>
      </c>
      <c r="CK95" s="98">
        <v>1.9</v>
      </c>
      <c r="CL95" s="98">
        <v>44.7</v>
      </c>
      <c r="CM95" s="98">
        <v>55.3</v>
      </c>
      <c r="CN95" s="98">
        <v>1233</v>
      </c>
      <c r="CO95" s="98">
        <v>0.3</v>
      </c>
      <c r="CP95" s="98">
        <v>100</v>
      </c>
      <c r="CQ95" s="98">
        <v>18</v>
      </c>
      <c r="CR95" s="104">
        <v>25.499993896484401</v>
      </c>
      <c r="CS95" s="104">
        <v>24.670007324218801</v>
      </c>
      <c r="CT95" s="104">
        <v>25.589990234375001</v>
      </c>
      <c r="CU95" s="104">
        <v>25.119989013671901</v>
      </c>
      <c r="CV95" s="105">
        <v>25.219995117187501</v>
      </c>
      <c r="CX95" s="8">
        <f t="shared" si="5"/>
        <v>9</v>
      </c>
      <c r="CY95" s="9">
        <f t="shared" si="6"/>
        <v>86.764705882352942</v>
      </c>
    </row>
    <row r="96" spans="1:103" x14ac:dyDescent="0.35">
      <c r="A96" s="70" t="s">
        <v>407</v>
      </c>
      <c r="B96" s="93" t="s">
        <v>408</v>
      </c>
      <c r="C96" s="47">
        <v>2775</v>
      </c>
      <c r="D96" s="48">
        <v>312</v>
      </c>
      <c r="E96" s="48">
        <v>581</v>
      </c>
      <c r="F96" s="139">
        <f t="shared" si="7"/>
        <v>0.20936936936936937</v>
      </c>
      <c r="G96" s="49">
        <v>287.25667289487399</v>
      </c>
      <c r="H96" s="49">
        <v>32.296966466018297</v>
      </c>
      <c r="I96" s="49">
        <v>60.142748451143099</v>
      </c>
      <c r="J96" s="50">
        <v>4.9559156563859001E-2</v>
      </c>
      <c r="K96" s="49">
        <v>4775.1271459163399</v>
      </c>
      <c r="L96" s="49">
        <v>18369.094487443199</v>
      </c>
      <c r="M96" s="49">
        <v>6.8308004825596999E-2</v>
      </c>
      <c r="N96" s="49">
        <v>508.63900347518103</v>
      </c>
      <c r="O96" s="49">
        <v>18371.1735492888</v>
      </c>
      <c r="P96" s="50">
        <v>2.4465308975555999E-2</v>
      </c>
      <c r="Q96" s="49">
        <v>9379.3544505611899</v>
      </c>
      <c r="R96" s="49">
        <v>18423.255785624398</v>
      </c>
      <c r="S96" s="141" t="s">
        <v>242</v>
      </c>
      <c r="T96" s="51">
        <v>57</v>
      </c>
      <c r="U96" s="94">
        <v>82010</v>
      </c>
      <c r="V96" s="94">
        <v>8489.3404483274408</v>
      </c>
      <c r="W96" s="94" t="s">
        <v>191</v>
      </c>
      <c r="X96" s="94">
        <v>3557.34</v>
      </c>
      <c r="Y96" s="94">
        <v>-5</v>
      </c>
      <c r="Z96" s="94">
        <v>7</v>
      </c>
      <c r="AA96" s="94">
        <v>24</v>
      </c>
      <c r="AB96" s="94">
        <v>78.44</v>
      </c>
      <c r="AC96" s="94">
        <v>16.785507246376799</v>
      </c>
      <c r="AD96" s="94">
        <v>11</v>
      </c>
      <c r="AE96" s="94">
        <v>45.172380720672002</v>
      </c>
      <c r="AF96" s="94">
        <v>11</v>
      </c>
      <c r="AG96" s="96">
        <v>9775564</v>
      </c>
      <c r="AH96" s="96">
        <v>9660350</v>
      </c>
      <c r="AI96" s="96">
        <v>42.3</v>
      </c>
      <c r="AJ96" s="96">
        <v>72.5</v>
      </c>
      <c r="AK96" s="96">
        <v>79.3</v>
      </c>
      <c r="AL96" s="143">
        <f t="shared" si="4"/>
        <v>0.19199999999999989</v>
      </c>
      <c r="AM96" s="96">
        <v>14.4</v>
      </c>
      <c r="AN96" s="96">
        <v>66.400000000000006</v>
      </c>
      <c r="AO96" s="96">
        <v>107.9</v>
      </c>
      <c r="AP96" s="96">
        <v>13.4</v>
      </c>
      <c r="AQ96" s="96">
        <v>1.5</v>
      </c>
      <c r="AR96" s="99">
        <v>23</v>
      </c>
      <c r="AS96" s="99">
        <v>4.3</v>
      </c>
      <c r="AT96" s="99">
        <v>3.23</v>
      </c>
      <c r="AU96" s="99">
        <v>7</v>
      </c>
      <c r="AV96" s="99">
        <v>98.6</v>
      </c>
      <c r="AW96" s="100">
        <v>4.7</v>
      </c>
      <c r="AX96" s="100">
        <v>100.8</v>
      </c>
      <c r="AY96" s="100">
        <v>105.1</v>
      </c>
      <c r="AZ96" s="100">
        <v>1</v>
      </c>
      <c r="BA96" s="101">
        <v>126</v>
      </c>
      <c r="BB96" s="101">
        <v>28.6</v>
      </c>
      <c r="BC96" s="101">
        <v>6.9</v>
      </c>
      <c r="BD96" s="101">
        <v>99.2</v>
      </c>
      <c r="BE96" s="95">
        <v>0.84499999999999997</v>
      </c>
      <c r="BF96" s="97" t="s">
        <v>180</v>
      </c>
      <c r="BG96" s="97" t="s">
        <v>200</v>
      </c>
      <c r="BH96" s="97">
        <v>79.900000000000006</v>
      </c>
      <c r="BI96" s="97">
        <v>87.1</v>
      </c>
      <c r="BJ96" s="97" t="s">
        <v>145</v>
      </c>
      <c r="BK96" s="97" t="s">
        <v>145</v>
      </c>
      <c r="BL96" s="97">
        <v>29999</v>
      </c>
      <c r="BM96" s="97">
        <v>3927</v>
      </c>
      <c r="BN96" s="97">
        <v>31226848</v>
      </c>
      <c r="BO96" s="97" t="s">
        <v>145</v>
      </c>
      <c r="BP96" s="97">
        <v>29860</v>
      </c>
      <c r="BQ96" s="97">
        <v>157882912778.254</v>
      </c>
      <c r="BR96" s="97" t="s">
        <v>145</v>
      </c>
      <c r="BS96" s="97">
        <v>3</v>
      </c>
      <c r="BT96" s="97">
        <v>30.6</v>
      </c>
      <c r="BU96" s="97">
        <v>56.5</v>
      </c>
      <c r="BV96" s="97">
        <v>4.7</v>
      </c>
      <c r="BW96" s="97">
        <v>74</v>
      </c>
      <c r="BX96" s="97">
        <v>1.3</v>
      </c>
      <c r="BY96" s="97">
        <v>6700.9</v>
      </c>
      <c r="BZ96" s="97">
        <v>1.1000000000000001</v>
      </c>
      <c r="CA96" s="97">
        <v>100</v>
      </c>
      <c r="CB96" s="97">
        <v>7.2</v>
      </c>
      <c r="CC96" s="102" t="s">
        <v>174</v>
      </c>
      <c r="CD96" s="102" t="s">
        <v>174</v>
      </c>
      <c r="CE96" s="102" t="s">
        <v>232</v>
      </c>
      <c r="CF96" s="102" t="s">
        <v>176</v>
      </c>
      <c r="CG96" s="103">
        <v>19.119192289394899</v>
      </c>
      <c r="CH96" s="103">
        <v>47.157988281500103</v>
      </c>
      <c r="CI96" s="98">
        <v>58.4</v>
      </c>
      <c r="CJ96" s="98">
        <v>22.9</v>
      </c>
      <c r="CK96" s="98">
        <v>22.6</v>
      </c>
      <c r="CL96" s="98">
        <v>28.6</v>
      </c>
      <c r="CM96" s="98">
        <v>71.400000000000006</v>
      </c>
      <c r="CN96" s="98">
        <v>608</v>
      </c>
      <c r="CO96" s="98">
        <v>4.3</v>
      </c>
      <c r="CP96" s="98">
        <v>100</v>
      </c>
      <c r="CQ96" s="98">
        <v>23.4</v>
      </c>
      <c r="CR96" s="104">
        <v>4.1499877929687701</v>
      </c>
      <c r="CS96" s="104">
        <v>0.35000000000002301</v>
      </c>
      <c r="CT96" s="104">
        <v>6.6199890136719004</v>
      </c>
      <c r="CU96" s="104">
        <v>7.7900024414062701</v>
      </c>
      <c r="CV96" s="105">
        <v>4.7274948120117397</v>
      </c>
      <c r="CX96" s="8">
        <f t="shared" si="5"/>
        <v>4</v>
      </c>
      <c r="CY96" s="9">
        <f t="shared" si="6"/>
        <v>94.117647058823536</v>
      </c>
    </row>
    <row r="97" spans="1:103" x14ac:dyDescent="0.35">
      <c r="A97" s="70" t="s">
        <v>409</v>
      </c>
      <c r="B97" s="93" t="s">
        <v>410</v>
      </c>
      <c r="C97" s="47">
        <v>10118</v>
      </c>
      <c r="D97" s="48">
        <v>792</v>
      </c>
      <c r="E97" s="48">
        <v>1522</v>
      </c>
      <c r="F97" s="139">
        <f t="shared" si="7"/>
        <v>0.15042498517493577</v>
      </c>
      <c r="G97" s="49">
        <v>36.991320760556903</v>
      </c>
      <c r="H97" s="49">
        <v>2.89554517121576</v>
      </c>
      <c r="I97" s="49">
        <v>5.5644188770080696</v>
      </c>
      <c r="J97" s="50">
        <v>3.9313335248020997E-2</v>
      </c>
      <c r="K97" s="49">
        <v>24123.345703968502</v>
      </c>
      <c r="L97" s="49">
        <v>18378.123314914501</v>
      </c>
      <c r="M97" s="49">
        <v>4.9475306717084999E-2</v>
      </c>
      <c r="N97" s="49">
        <v>1423.0705638222901</v>
      </c>
      <c r="O97" s="49">
        <v>18369.772661565199</v>
      </c>
      <c r="P97" s="50">
        <v>3.0864412374884999E-2</v>
      </c>
      <c r="Q97" s="49">
        <v>9663.3297958318999</v>
      </c>
      <c r="R97" s="49">
        <v>18402.5832647604</v>
      </c>
      <c r="S97" s="141" t="s">
        <v>181</v>
      </c>
      <c r="T97" s="51">
        <v>59</v>
      </c>
      <c r="U97" s="94">
        <v>83012</v>
      </c>
      <c r="V97" s="94">
        <v>303.491156253741</v>
      </c>
      <c r="W97" s="94" t="s">
        <v>280</v>
      </c>
      <c r="X97" s="94">
        <v>3718.61</v>
      </c>
      <c r="Y97" s="94">
        <v>-47</v>
      </c>
      <c r="Z97" s="94">
        <v>14</v>
      </c>
      <c r="AA97" s="94">
        <v>53</v>
      </c>
      <c r="AB97" s="94">
        <v>73.56</v>
      </c>
      <c r="AC97" s="94">
        <v>14.396758280479199</v>
      </c>
      <c r="AD97" s="94">
        <v>16</v>
      </c>
      <c r="AE97" s="94">
        <v>37.481162887526899</v>
      </c>
      <c r="AF97" s="94">
        <v>17.5</v>
      </c>
      <c r="AG97" s="96">
        <v>267663435</v>
      </c>
      <c r="AH97" s="96">
        <v>273523621</v>
      </c>
      <c r="AI97" s="96">
        <v>30.2</v>
      </c>
      <c r="AJ97" s="96">
        <v>69.400000000000006</v>
      </c>
      <c r="AK97" s="96">
        <v>73.7</v>
      </c>
      <c r="AL97" s="143">
        <f t="shared" si="4"/>
        <v>5.8000000000000114E-2</v>
      </c>
      <c r="AM97" s="96">
        <v>26.6</v>
      </c>
      <c r="AN97" s="96">
        <v>67.599999999999994</v>
      </c>
      <c r="AO97" s="96">
        <v>147.80000000000001</v>
      </c>
      <c r="AP97" s="96">
        <v>6.5</v>
      </c>
      <c r="AQ97" s="96">
        <v>2.2999999999999998</v>
      </c>
      <c r="AR97" s="99">
        <v>26.4</v>
      </c>
      <c r="AS97" s="99">
        <v>25</v>
      </c>
      <c r="AT97" s="99">
        <v>0.38</v>
      </c>
      <c r="AU97" s="99" t="s">
        <v>145</v>
      </c>
      <c r="AV97" s="99">
        <v>64.5</v>
      </c>
      <c r="AW97" s="100" t="s">
        <v>145</v>
      </c>
      <c r="AX97" s="100">
        <v>105.9</v>
      </c>
      <c r="AY97" s="100">
        <v>100.8</v>
      </c>
      <c r="AZ97" s="100">
        <v>1</v>
      </c>
      <c r="BA97" s="101">
        <v>126</v>
      </c>
      <c r="BB97" s="101">
        <v>6.9</v>
      </c>
      <c r="BC97" s="101">
        <v>6.3</v>
      </c>
      <c r="BD97" s="101" t="s">
        <v>145</v>
      </c>
      <c r="BE97" s="95">
        <v>0.93799999999999994</v>
      </c>
      <c r="BF97" s="97" t="s">
        <v>411</v>
      </c>
      <c r="BG97" s="97" t="s">
        <v>173</v>
      </c>
      <c r="BH97" s="97">
        <v>19.2</v>
      </c>
      <c r="BI97" s="97">
        <v>20.2</v>
      </c>
      <c r="BJ97" s="97">
        <v>29.4</v>
      </c>
      <c r="BK97" s="97">
        <v>0.1</v>
      </c>
      <c r="BL97" s="97">
        <v>-494777</v>
      </c>
      <c r="BM97" s="97">
        <v>12157</v>
      </c>
      <c r="BN97" s="97">
        <v>115154100.90000001</v>
      </c>
      <c r="BO97" s="97">
        <v>12853000</v>
      </c>
      <c r="BP97" s="97">
        <v>12670</v>
      </c>
      <c r="BQ97" s="97">
        <v>1042173300625.55</v>
      </c>
      <c r="BR97" s="97">
        <v>9.8000000000000007</v>
      </c>
      <c r="BS97" s="97">
        <v>58.7</v>
      </c>
      <c r="BT97" s="97">
        <v>39.4</v>
      </c>
      <c r="BU97" s="97">
        <v>67.5</v>
      </c>
      <c r="BV97" s="97">
        <v>28.6</v>
      </c>
      <c r="BW97" s="97">
        <v>64.8</v>
      </c>
      <c r="BX97" s="97">
        <v>0.2</v>
      </c>
      <c r="BY97" s="97">
        <v>26947.599999999999</v>
      </c>
      <c r="BZ97" s="97">
        <v>0.7</v>
      </c>
      <c r="CA97" s="97">
        <v>98.1</v>
      </c>
      <c r="CB97" s="97">
        <v>7.5</v>
      </c>
      <c r="CC97" s="102" t="s">
        <v>157</v>
      </c>
      <c r="CD97" s="102" t="s">
        <v>157</v>
      </c>
      <c r="CE97" s="102" t="s">
        <v>266</v>
      </c>
      <c r="CF97" s="102" t="s">
        <v>203</v>
      </c>
      <c r="CG97" s="103">
        <v>113.32522975833599</v>
      </c>
      <c r="CH97" s="103">
        <v>0.10490550300005499</v>
      </c>
      <c r="CI97" s="98">
        <v>31.5</v>
      </c>
      <c r="CJ97" s="98">
        <v>49.9</v>
      </c>
      <c r="CK97" s="98">
        <v>12.2</v>
      </c>
      <c r="CL97" s="98">
        <v>44.7</v>
      </c>
      <c r="CM97" s="98">
        <v>55.3</v>
      </c>
      <c r="CN97" s="98">
        <v>7914</v>
      </c>
      <c r="CO97" s="98">
        <v>1.8</v>
      </c>
      <c r="CP97" s="98">
        <v>96</v>
      </c>
      <c r="CQ97" s="98">
        <v>13.2</v>
      </c>
      <c r="CR97" s="104">
        <v>23.339990234375001</v>
      </c>
      <c r="CS97" s="104">
        <v>23.35</v>
      </c>
      <c r="CT97" s="104">
        <v>23.429986572265602</v>
      </c>
      <c r="CU97" s="104">
        <v>23.619989013671901</v>
      </c>
      <c r="CV97" s="105">
        <v>23.434991455078102</v>
      </c>
      <c r="CX97" s="8">
        <f t="shared" si="5"/>
        <v>3</v>
      </c>
      <c r="CY97" s="9">
        <f t="shared" si="6"/>
        <v>95.588235294117652</v>
      </c>
    </row>
    <row r="98" spans="1:103" x14ac:dyDescent="0.35">
      <c r="A98" s="70" t="s">
        <v>412</v>
      </c>
      <c r="B98" s="93" t="s">
        <v>413</v>
      </c>
      <c r="C98" s="47">
        <v>315</v>
      </c>
      <c r="D98" s="48">
        <v>21</v>
      </c>
      <c r="E98" s="48">
        <v>260</v>
      </c>
      <c r="F98" s="139">
        <f t="shared" si="7"/>
        <v>0.82539682539682535</v>
      </c>
      <c r="G98" s="49">
        <v>3704.4877222692598</v>
      </c>
      <c r="H98" s="49">
        <v>246.96584815128401</v>
      </c>
      <c r="I98" s="49">
        <v>3057.6724056825701</v>
      </c>
      <c r="J98" s="50">
        <v>0.12278941653189999</v>
      </c>
      <c r="K98" s="49">
        <v>338.03910320103199</v>
      </c>
      <c r="L98" s="49">
        <v>18356.261638066699</v>
      </c>
      <c r="M98" s="49">
        <v>0.16378774032919799</v>
      </c>
      <c r="N98" s="49">
        <v>27.209325622374099</v>
      </c>
      <c r="O98" s="49">
        <v>18372.143288083698</v>
      </c>
      <c r="P98" s="50">
        <v>0.12973491224500699</v>
      </c>
      <c r="Q98" s="49">
        <v>278.363153826813</v>
      </c>
      <c r="R98" s="49">
        <v>18362.955664485798</v>
      </c>
      <c r="S98" s="141" t="s">
        <v>167</v>
      </c>
      <c r="T98" s="51">
        <v>41</v>
      </c>
      <c r="U98" s="94" t="s">
        <v>145</v>
      </c>
      <c r="V98" s="94" t="s">
        <v>145</v>
      </c>
      <c r="W98" s="94" t="s">
        <v>145</v>
      </c>
      <c r="X98" s="94" t="s">
        <v>145</v>
      </c>
      <c r="Y98" s="94" t="s">
        <v>145</v>
      </c>
      <c r="Z98" s="94" t="s">
        <v>145</v>
      </c>
      <c r="AA98" s="94" t="s">
        <v>145</v>
      </c>
      <c r="AB98" s="94" t="s">
        <v>145</v>
      </c>
      <c r="AC98" s="94" t="s">
        <v>145</v>
      </c>
      <c r="AD98" s="94" t="s">
        <v>145</v>
      </c>
      <c r="AE98" s="94" t="s">
        <v>145</v>
      </c>
      <c r="AF98" s="94" t="s">
        <v>145</v>
      </c>
      <c r="AG98" s="96">
        <v>84077</v>
      </c>
      <c r="AH98" s="96">
        <v>85032</v>
      </c>
      <c r="AI98" s="96">
        <v>44.2</v>
      </c>
      <c r="AJ98" s="96" t="s">
        <v>145</v>
      </c>
      <c r="AK98" s="96" t="s">
        <v>145</v>
      </c>
      <c r="AL98" s="143" t="str">
        <f t="shared" si="4"/>
        <v>NA</v>
      </c>
      <c r="AM98" s="96" t="s">
        <v>145</v>
      </c>
      <c r="AN98" s="96" t="s">
        <v>145</v>
      </c>
      <c r="AO98" s="96">
        <v>147.5</v>
      </c>
      <c r="AP98" s="96" t="s">
        <v>145</v>
      </c>
      <c r="AQ98" s="96" t="s">
        <v>145</v>
      </c>
      <c r="AR98" s="99" t="s">
        <v>145</v>
      </c>
      <c r="AS98" s="99" t="s">
        <v>145</v>
      </c>
      <c r="AT98" s="99" t="s">
        <v>145</v>
      </c>
      <c r="AU98" s="99" t="s">
        <v>145</v>
      </c>
      <c r="AV98" s="99" t="s">
        <v>145</v>
      </c>
      <c r="AW98" s="100" t="s">
        <v>145</v>
      </c>
      <c r="AX98" s="100" t="s">
        <v>145</v>
      </c>
      <c r="AY98" s="100" t="s">
        <v>145</v>
      </c>
      <c r="AZ98" s="100" t="s">
        <v>145</v>
      </c>
      <c r="BA98" s="101" t="s">
        <v>145</v>
      </c>
      <c r="BB98" s="101" t="s">
        <v>145</v>
      </c>
      <c r="BC98" s="101" t="s">
        <v>145</v>
      </c>
      <c r="BD98" s="101">
        <v>6.7</v>
      </c>
      <c r="BE98" s="95">
        <v>0.64700000000000002</v>
      </c>
      <c r="BF98" s="97" t="s">
        <v>180</v>
      </c>
      <c r="BG98" s="97" t="s">
        <v>147</v>
      </c>
      <c r="BH98" s="97" t="s">
        <v>145</v>
      </c>
      <c r="BI98" s="97" t="s">
        <v>145</v>
      </c>
      <c r="BJ98" s="97" t="s">
        <v>145</v>
      </c>
      <c r="BK98" s="97" t="s">
        <v>145</v>
      </c>
      <c r="BL98" s="97" t="s">
        <v>145</v>
      </c>
      <c r="BM98" s="97" t="s">
        <v>145</v>
      </c>
      <c r="BN98" s="97" t="s">
        <v>145</v>
      </c>
      <c r="BO98" s="97" t="s">
        <v>145</v>
      </c>
      <c r="BP98" s="97" t="s">
        <v>145</v>
      </c>
      <c r="BQ98" s="97" t="s">
        <v>145</v>
      </c>
      <c r="BR98" s="97" t="s">
        <v>145</v>
      </c>
      <c r="BS98" s="97" t="s">
        <v>145</v>
      </c>
      <c r="BT98" s="97" t="s">
        <v>145</v>
      </c>
      <c r="BU98" s="97" t="s">
        <v>145</v>
      </c>
      <c r="BV98" s="97" t="s">
        <v>145</v>
      </c>
      <c r="BW98" s="97" t="s">
        <v>145</v>
      </c>
      <c r="BX98" s="97" t="s">
        <v>145</v>
      </c>
      <c r="BY98" s="97" t="s">
        <v>145</v>
      </c>
      <c r="BZ98" s="97" t="s">
        <v>145</v>
      </c>
      <c r="CA98" s="97">
        <v>100</v>
      </c>
      <c r="CB98" s="97" t="s">
        <v>145</v>
      </c>
      <c r="CC98" s="102" t="s">
        <v>174</v>
      </c>
      <c r="CD98" s="102" t="s">
        <v>174</v>
      </c>
      <c r="CE98" s="102" t="s">
        <v>328</v>
      </c>
      <c r="CF98" s="102" t="s">
        <v>176</v>
      </c>
      <c r="CG98" s="103">
        <v>-4.5099706173103202</v>
      </c>
      <c r="CH98" s="103">
        <v>54.2386538760001</v>
      </c>
      <c r="CI98" s="98">
        <v>69.8</v>
      </c>
      <c r="CJ98" s="98">
        <v>6.1</v>
      </c>
      <c r="CK98" s="98">
        <v>3.7</v>
      </c>
      <c r="CL98" s="98">
        <v>47.4</v>
      </c>
      <c r="CM98" s="98">
        <v>52.6</v>
      </c>
      <c r="CN98" s="98" t="s">
        <v>145</v>
      </c>
      <c r="CO98" s="98" t="s">
        <v>145</v>
      </c>
      <c r="CP98" s="98" t="s">
        <v>145</v>
      </c>
      <c r="CQ98" s="98">
        <v>15.4</v>
      </c>
      <c r="CR98" s="104">
        <v>7.1700073242187701</v>
      </c>
      <c r="CS98" s="104">
        <v>7.3099914550781504</v>
      </c>
      <c r="CT98" s="104">
        <v>6.4200073242187701</v>
      </c>
      <c r="CU98" s="104">
        <v>6.5299926757812701</v>
      </c>
      <c r="CV98" s="105">
        <v>6.8574996948242397</v>
      </c>
      <c r="CX98" s="8">
        <f t="shared" si="5"/>
        <v>42</v>
      </c>
      <c r="CY98" s="9">
        <f t="shared" si="6"/>
        <v>38.235294117647058</v>
      </c>
    </row>
    <row r="99" spans="1:103" x14ac:dyDescent="0.35">
      <c r="A99" s="70" t="s">
        <v>414</v>
      </c>
      <c r="B99" s="93" t="s">
        <v>415</v>
      </c>
      <c r="C99" s="47">
        <v>34863</v>
      </c>
      <c r="D99" s="48">
        <v>1154</v>
      </c>
      <c r="E99" s="48">
        <v>9068</v>
      </c>
      <c r="F99" s="139">
        <f t="shared" si="7"/>
        <v>0.26010383501133005</v>
      </c>
      <c r="G99" s="49">
        <v>25.262963204279998</v>
      </c>
      <c r="H99" s="49">
        <v>0.83622922690930401</v>
      </c>
      <c r="I99" s="49">
        <v>6.5709936131833402</v>
      </c>
      <c r="J99" s="50">
        <v>4.0926678147566002E-2</v>
      </c>
      <c r="K99" s="49">
        <v>118070.37451696501</v>
      </c>
      <c r="L99" s="49">
        <v>18386.947498424001</v>
      </c>
      <c r="M99" s="49">
        <v>4.3562614272725002E-2</v>
      </c>
      <c r="N99" s="49">
        <v>3402.9282918961198</v>
      </c>
      <c r="O99" s="49">
        <v>18384.5360883658</v>
      </c>
      <c r="P99" s="50">
        <v>4.7521389295438997E-2</v>
      </c>
      <c r="Q99" s="49">
        <v>47252.135972763201</v>
      </c>
      <c r="R99" s="49">
        <v>18392.413084613701</v>
      </c>
      <c r="S99" s="141" t="s">
        <v>416</v>
      </c>
      <c r="T99" s="51">
        <v>91</v>
      </c>
      <c r="U99" s="94">
        <v>1046450</v>
      </c>
      <c r="V99" s="94">
        <v>758.29469194041701</v>
      </c>
      <c r="W99" s="94" t="s">
        <v>228</v>
      </c>
      <c r="X99" s="94">
        <v>4282.2849999999999</v>
      </c>
      <c r="Y99" s="94">
        <v>-4</v>
      </c>
      <c r="Z99" s="94">
        <v>48</v>
      </c>
      <c r="AA99" s="94">
        <v>52</v>
      </c>
      <c r="AB99" s="94">
        <v>100</v>
      </c>
      <c r="AC99" s="94">
        <v>26.380555555555599</v>
      </c>
      <c r="AD99" s="94">
        <v>51</v>
      </c>
      <c r="AE99" s="94">
        <v>67.271666666666704</v>
      </c>
      <c r="AF99" s="94">
        <v>51</v>
      </c>
      <c r="AG99" s="96">
        <v>1352617328</v>
      </c>
      <c r="AH99" s="96">
        <v>1380004385</v>
      </c>
      <c r="AI99" s="96">
        <v>28.1</v>
      </c>
      <c r="AJ99" s="96">
        <v>68.2</v>
      </c>
      <c r="AK99" s="96">
        <v>70.7</v>
      </c>
      <c r="AL99" s="143">
        <f t="shared" si="4"/>
        <v>6.1000000000000082E-2</v>
      </c>
      <c r="AM99" s="96">
        <v>27.1</v>
      </c>
      <c r="AN99" s="96">
        <v>66.8</v>
      </c>
      <c r="AO99" s="96">
        <v>454.9</v>
      </c>
      <c r="AP99" s="96">
        <v>7.2</v>
      </c>
      <c r="AQ99" s="96">
        <v>2.2000000000000002</v>
      </c>
      <c r="AR99" s="99">
        <v>23.3</v>
      </c>
      <c r="AS99" s="99">
        <v>36.6</v>
      </c>
      <c r="AT99" s="99">
        <v>0.76</v>
      </c>
      <c r="AU99" s="99" t="s">
        <v>145</v>
      </c>
      <c r="AV99" s="99">
        <v>53.2</v>
      </c>
      <c r="AW99" s="100" t="s">
        <v>145</v>
      </c>
      <c r="AX99" s="100">
        <v>113</v>
      </c>
      <c r="AY99" s="100">
        <v>94.4</v>
      </c>
      <c r="AZ99" s="100">
        <v>1.1000000000000001</v>
      </c>
      <c r="BA99" s="101">
        <v>109</v>
      </c>
      <c r="BB99" s="101">
        <v>3.8</v>
      </c>
      <c r="BC99" s="101">
        <v>10.4</v>
      </c>
      <c r="BD99" s="101">
        <v>23.8</v>
      </c>
      <c r="BE99" s="95">
        <v>0.70699999999999996</v>
      </c>
      <c r="BF99" s="97" t="s">
        <v>259</v>
      </c>
      <c r="BG99" s="97" t="s">
        <v>173</v>
      </c>
      <c r="BH99" s="97">
        <v>22</v>
      </c>
      <c r="BI99" s="97">
        <v>18.8</v>
      </c>
      <c r="BJ99" s="97">
        <v>10.1</v>
      </c>
      <c r="BK99" s="97">
        <v>0.1</v>
      </c>
      <c r="BL99" s="97">
        <v>-2663434</v>
      </c>
      <c r="BM99" s="97">
        <v>9602</v>
      </c>
      <c r="BN99" s="97">
        <v>164035637.5</v>
      </c>
      <c r="BO99" s="97">
        <v>16382600</v>
      </c>
      <c r="BP99" s="97">
        <v>7680</v>
      </c>
      <c r="BQ99" s="97">
        <v>2718732231257.5698</v>
      </c>
      <c r="BR99" s="97" t="s">
        <v>145</v>
      </c>
      <c r="BS99" s="97" t="s">
        <v>145</v>
      </c>
      <c r="BT99" s="97" t="s">
        <v>145</v>
      </c>
      <c r="BU99" s="97">
        <v>49.3</v>
      </c>
      <c r="BV99" s="97">
        <v>42.4</v>
      </c>
      <c r="BW99" s="97">
        <v>27</v>
      </c>
      <c r="BX99" s="97" t="s">
        <v>145</v>
      </c>
      <c r="BY99" s="97">
        <v>135787.79999999999</v>
      </c>
      <c r="BZ99" s="97">
        <v>2.4</v>
      </c>
      <c r="CA99" s="97">
        <v>92.6</v>
      </c>
      <c r="CB99" s="97">
        <v>5.4</v>
      </c>
      <c r="CC99" s="102" t="s">
        <v>157</v>
      </c>
      <c r="CD99" s="102" t="s">
        <v>157</v>
      </c>
      <c r="CE99" s="102" t="s">
        <v>158</v>
      </c>
      <c r="CF99" s="102" t="s">
        <v>159</v>
      </c>
      <c r="CG99" s="103">
        <v>80.226506612059396</v>
      </c>
      <c r="CH99" s="103">
        <v>21.786749579000102</v>
      </c>
      <c r="CI99" s="98">
        <v>60.4</v>
      </c>
      <c r="CJ99" s="98">
        <v>23.8</v>
      </c>
      <c r="CK99" s="98">
        <v>6</v>
      </c>
      <c r="CL99" s="98">
        <v>66</v>
      </c>
      <c r="CM99" s="98">
        <v>34</v>
      </c>
      <c r="CN99" s="98">
        <v>1116</v>
      </c>
      <c r="CO99" s="98">
        <v>1.7</v>
      </c>
      <c r="CP99" s="98">
        <v>100</v>
      </c>
      <c r="CQ99" s="98" t="s">
        <v>145</v>
      </c>
      <c r="CR99" s="104">
        <v>20.369989013671901</v>
      </c>
      <c r="CS99" s="104">
        <v>19.920007324218801</v>
      </c>
      <c r="CT99" s="104">
        <v>21.700006103515602</v>
      </c>
      <c r="CU99" s="104">
        <v>26.339990234375001</v>
      </c>
      <c r="CV99" s="105">
        <v>22.0824981689453</v>
      </c>
      <c r="CX99" s="8">
        <f t="shared" si="5"/>
        <v>7</v>
      </c>
      <c r="CY99" s="9">
        <f t="shared" si="6"/>
        <v>89.705882352941174</v>
      </c>
    </row>
    <row r="100" spans="1:103" x14ac:dyDescent="0.35">
      <c r="A100" s="70" t="s">
        <v>417</v>
      </c>
      <c r="B100" s="93" t="s">
        <v>418</v>
      </c>
      <c r="C100" s="47">
        <v>20612</v>
      </c>
      <c r="D100" s="48">
        <v>1232</v>
      </c>
      <c r="E100" s="48">
        <v>13386</v>
      </c>
      <c r="F100" s="139">
        <f t="shared" si="7"/>
        <v>0.6494275179507083</v>
      </c>
      <c r="G100" s="49">
        <v>4174.3320299178004</v>
      </c>
      <c r="H100" s="49">
        <v>249.50402973310401</v>
      </c>
      <c r="I100" s="49">
        <v>2710.92608929166</v>
      </c>
      <c r="J100" s="50">
        <v>5.8160368103064998E-2</v>
      </c>
      <c r="K100" s="49">
        <v>32302.3270451719</v>
      </c>
      <c r="L100" s="49">
        <v>18366.930755937999</v>
      </c>
      <c r="M100" s="49">
        <v>4.1157104132132E-2</v>
      </c>
      <c r="N100" s="49">
        <v>4279.4872594083799</v>
      </c>
      <c r="O100" s="49">
        <v>18386.5354631632</v>
      </c>
      <c r="P100" s="50">
        <v>3.78365310878808</v>
      </c>
      <c r="Q100" s="49">
        <v>10163.4633360715</v>
      </c>
      <c r="R100" s="49">
        <v>18372.394428455998</v>
      </c>
      <c r="S100" s="141" t="s">
        <v>419</v>
      </c>
      <c r="T100" s="51">
        <v>61</v>
      </c>
      <c r="U100" s="94">
        <v>153054</v>
      </c>
      <c r="V100" s="94">
        <v>30996.420265235702</v>
      </c>
      <c r="W100" s="94" t="s">
        <v>217</v>
      </c>
      <c r="X100" s="94">
        <v>3665.375</v>
      </c>
      <c r="Y100" s="94">
        <v>-25</v>
      </c>
      <c r="Z100" s="94">
        <v>15</v>
      </c>
      <c r="AA100" s="94">
        <v>37</v>
      </c>
      <c r="AB100" s="94">
        <v>87.83</v>
      </c>
      <c r="AC100" s="94">
        <v>23.698550724637698</v>
      </c>
      <c r="AD100" s="94">
        <v>15</v>
      </c>
      <c r="AE100" s="94">
        <v>52.974058115064601</v>
      </c>
      <c r="AF100" s="94">
        <v>15.5</v>
      </c>
      <c r="AG100" s="96">
        <v>4867309</v>
      </c>
      <c r="AH100" s="96">
        <v>4937796</v>
      </c>
      <c r="AI100" s="96">
        <v>36.799999999999997</v>
      </c>
      <c r="AJ100" s="96">
        <v>80.900000000000006</v>
      </c>
      <c r="AK100" s="96">
        <v>84.4</v>
      </c>
      <c r="AL100" s="143">
        <f t="shared" si="4"/>
        <v>0.1389999999999999</v>
      </c>
      <c r="AM100" s="96">
        <v>21.4</v>
      </c>
      <c r="AN100" s="96">
        <v>64.7</v>
      </c>
      <c r="AO100" s="96">
        <v>70.5</v>
      </c>
      <c r="AP100" s="96">
        <v>6.4</v>
      </c>
      <c r="AQ100" s="96">
        <v>1.8</v>
      </c>
      <c r="AR100" s="99">
        <v>10.3</v>
      </c>
      <c r="AS100" s="99">
        <v>3.7</v>
      </c>
      <c r="AT100" s="99">
        <v>2.95</v>
      </c>
      <c r="AU100" s="99">
        <v>2.8</v>
      </c>
      <c r="AV100" s="99">
        <v>94.3</v>
      </c>
      <c r="AW100" s="100">
        <v>3.7</v>
      </c>
      <c r="AX100" s="100">
        <v>100.9</v>
      </c>
      <c r="AY100" s="100" t="s">
        <v>145</v>
      </c>
      <c r="AZ100" s="100">
        <v>1</v>
      </c>
      <c r="BA100" s="101">
        <v>147</v>
      </c>
      <c r="BB100" s="101">
        <v>26.9</v>
      </c>
      <c r="BC100" s="101">
        <v>3.2</v>
      </c>
      <c r="BD100" s="101">
        <v>59.7</v>
      </c>
      <c r="BE100" s="95">
        <v>0.79700000000000004</v>
      </c>
      <c r="BF100" s="97" t="s">
        <v>180</v>
      </c>
      <c r="BG100" s="97" t="s">
        <v>200</v>
      </c>
      <c r="BH100" s="97">
        <v>99</v>
      </c>
      <c r="BI100" s="97">
        <v>121</v>
      </c>
      <c r="BJ100" s="97" t="s">
        <v>145</v>
      </c>
      <c r="BK100" s="97" t="s">
        <v>145</v>
      </c>
      <c r="BL100" s="97">
        <v>118020</v>
      </c>
      <c r="BM100" s="97">
        <v>4</v>
      </c>
      <c r="BN100" s="97">
        <v>167598633</v>
      </c>
      <c r="BO100" s="97">
        <v>988000</v>
      </c>
      <c r="BP100" s="97">
        <v>67050</v>
      </c>
      <c r="BQ100" s="97">
        <v>382487490532.479</v>
      </c>
      <c r="BR100" s="97" t="s">
        <v>145</v>
      </c>
      <c r="BS100" s="97" t="s">
        <v>145</v>
      </c>
      <c r="BT100" s="97" t="s">
        <v>145</v>
      </c>
      <c r="BU100" s="97">
        <v>62.1</v>
      </c>
      <c r="BV100" s="97">
        <v>4.5999999999999996</v>
      </c>
      <c r="BW100" s="97">
        <v>81.900000000000006</v>
      </c>
      <c r="BX100" s="97">
        <v>1</v>
      </c>
      <c r="BY100" s="97">
        <v>7174.1</v>
      </c>
      <c r="BZ100" s="97">
        <v>0.3</v>
      </c>
      <c r="CA100" s="97">
        <v>100</v>
      </c>
      <c r="CB100" s="97">
        <v>3.1</v>
      </c>
      <c r="CC100" s="102" t="s">
        <v>174</v>
      </c>
      <c r="CD100" s="102" t="s">
        <v>174</v>
      </c>
      <c r="CE100" s="102" t="s">
        <v>328</v>
      </c>
      <c r="CF100" s="102" t="s">
        <v>176</v>
      </c>
      <c r="CG100" s="103">
        <v>-7.9582419723739699</v>
      </c>
      <c r="CH100" s="103">
        <v>53.4160627300001</v>
      </c>
      <c r="CI100" s="98">
        <v>64.5</v>
      </c>
      <c r="CJ100" s="98">
        <v>11</v>
      </c>
      <c r="CK100" s="98">
        <v>14.4</v>
      </c>
      <c r="CL100" s="98">
        <v>36.799999999999997</v>
      </c>
      <c r="CM100" s="98">
        <v>63.2</v>
      </c>
      <c r="CN100" s="98">
        <v>10520</v>
      </c>
      <c r="CO100" s="98">
        <v>7.3</v>
      </c>
      <c r="CP100" s="98">
        <v>0</v>
      </c>
      <c r="CQ100" s="98">
        <v>26</v>
      </c>
      <c r="CR100" s="104">
        <v>6.0899902343750201</v>
      </c>
      <c r="CS100" s="104">
        <v>6.1499877929687701</v>
      </c>
      <c r="CT100" s="104">
        <v>5.7199951171875201</v>
      </c>
      <c r="CU100" s="104">
        <v>6.4200073242187701</v>
      </c>
      <c r="CV100" s="105">
        <v>6.0949951171875201</v>
      </c>
      <c r="CX100" s="8">
        <f t="shared" si="5"/>
        <v>6</v>
      </c>
      <c r="CY100" s="9">
        <f t="shared" si="6"/>
        <v>91.17647058823529</v>
      </c>
    </row>
    <row r="101" spans="1:103" x14ac:dyDescent="0.35">
      <c r="A101" s="70" t="s">
        <v>420</v>
      </c>
      <c r="B101" s="93" t="s">
        <v>421</v>
      </c>
      <c r="C101" s="47">
        <v>94640</v>
      </c>
      <c r="D101" s="48">
        <v>6028</v>
      </c>
      <c r="E101" s="48">
        <v>75103</v>
      </c>
      <c r="F101" s="139">
        <f t="shared" si="7"/>
        <v>0.7935650887573964</v>
      </c>
      <c r="G101" s="49">
        <v>1126.7611938825401</v>
      </c>
      <c r="H101" s="49">
        <v>71.767925578232706</v>
      </c>
      <c r="I101" s="49">
        <v>894.15834683178696</v>
      </c>
      <c r="J101" s="50">
        <v>5.5075072803516999E-2</v>
      </c>
      <c r="K101" s="49">
        <v>114153.06967208799</v>
      </c>
      <c r="L101" s="49">
        <v>18350.7805235542</v>
      </c>
      <c r="M101" s="49">
        <v>5.7922578825202999E-2</v>
      </c>
      <c r="N101" s="49">
        <v>6904.8483636231203</v>
      </c>
      <c r="O101" s="49">
        <v>18349.5051543843</v>
      </c>
      <c r="P101" s="50">
        <v>4.8958266869944998E-2</v>
      </c>
      <c r="Q101" s="49">
        <v>122976.45275273301</v>
      </c>
      <c r="R101" s="49">
        <v>18366.133998041802</v>
      </c>
      <c r="S101" s="141" t="s">
        <v>422</v>
      </c>
      <c r="T101" s="51">
        <v>71</v>
      </c>
      <c r="U101" s="94" t="s">
        <v>145</v>
      </c>
      <c r="V101" s="94" t="s">
        <v>145</v>
      </c>
      <c r="W101" s="94" t="s">
        <v>145</v>
      </c>
      <c r="X101" s="94">
        <v>3019.5650000000001</v>
      </c>
      <c r="Y101" s="94">
        <v>1</v>
      </c>
      <c r="Z101" s="94">
        <v>32</v>
      </c>
      <c r="AA101" s="94">
        <v>46</v>
      </c>
      <c r="AB101" s="94">
        <v>65.34</v>
      </c>
      <c r="AC101" s="94" t="s">
        <v>145</v>
      </c>
      <c r="AD101" s="94" t="s">
        <v>145</v>
      </c>
      <c r="AE101" s="94" t="s">
        <v>145</v>
      </c>
      <c r="AF101" s="94" t="s">
        <v>145</v>
      </c>
      <c r="AG101" s="96">
        <v>81800269</v>
      </c>
      <c r="AH101" s="96">
        <v>83992953</v>
      </c>
      <c r="AI101" s="96">
        <v>30.3</v>
      </c>
      <c r="AJ101" s="96">
        <v>75.400000000000006</v>
      </c>
      <c r="AK101" s="96">
        <v>77.7</v>
      </c>
      <c r="AL101" s="143">
        <f t="shared" si="4"/>
        <v>6.2000000000000027E-2</v>
      </c>
      <c r="AM101" s="96">
        <v>24.5</v>
      </c>
      <c r="AN101" s="96">
        <v>69.3</v>
      </c>
      <c r="AO101" s="96">
        <v>50.2</v>
      </c>
      <c r="AP101" s="96">
        <v>4.8</v>
      </c>
      <c r="AQ101" s="96">
        <v>2.1</v>
      </c>
      <c r="AR101" s="99">
        <v>14.8</v>
      </c>
      <c r="AS101" s="99">
        <v>14.4</v>
      </c>
      <c r="AT101" s="99" t="s">
        <v>145</v>
      </c>
      <c r="AU101" s="99">
        <v>1.5</v>
      </c>
      <c r="AV101" s="99">
        <v>78.8</v>
      </c>
      <c r="AW101" s="100">
        <v>3.4</v>
      </c>
      <c r="AX101" s="100">
        <v>110.7</v>
      </c>
      <c r="AY101" s="100">
        <v>99.4</v>
      </c>
      <c r="AZ101" s="100">
        <v>1</v>
      </c>
      <c r="BA101" s="101">
        <v>131</v>
      </c>
      <c r="BB101" s="101">
        <v>25.5</v>
      </c>
      <c r="BC101" s="101">
        <v>9.6</v>
      </c>
      <c r="BD101" s="101" t="s">
        <v>145</v>
      </c>
      <c r="BE101" s="95">
        <v>0.68899999999999995</v>
      </c>
      <c r="BF101" s="97" t="s">
        <v>189</v>
      </c>
      <c r="BG101" s="97" t="s">
        <v>163</v>
      </c>
      <c r="BH101" s="97">
        <v>23.8</v>
      </c>
      <c r="BI101" s="97">
        <v>24.9</v>
      </c>
      <c r="BJ101" s="97">
        <v>0.4</v>
      </c>
      <c r="BK101" s="97" t="s">
        <v>145</v>
      </c>
      <c r="BL101" s="97">
        <v>-274998</v>
      </c>
      <c r="BM101" s="97">
        <v>129940</v>
      </c>
      <c r="BN101" s="97">
        <v>25604871.399999999</v>
      </c>
      <c r="BO101" s="97">
        <v>2378600</v>
      </c>
      <c r="BP101" s="97" t="s">
        <v>145</v>
      </c>
      <c r="BQ101" s="97" t="s">
        <v>145</v>
      </c>
      <c r="BR101" s="97" t="s">
        <v>145</v>
      </c>
      <c r="BS101" s="97">
        <v>10.9</v>
      </c>
      <c r="BT101" s="97">
        <v>40.799999999999997</v>
      </c>
      <c r="BU101" s="97">
        <v>44.7</v>
      </c>
      <c r="BV101" s="97">
        <v>17.899999999999999</v>
      </c>
      <c r="BW101" s="97">
        <v>24.5</v>
      </c>
      <c r="BX101" s="97">
        <v>0.8</v>
      </c>
      <c r="BY101" s="97">
        <v>48305.599999999999</v>
      </c>
      <c r="BZ101" s="97">
        <v>2.7</v>
      </c>
      <c r="CA101" s="97">
        <v>100</v>
      </c>
      <c r="CB101" s="97" t="s">
        <v>145</v>
      </c>
      <c r="CC101" s="102" t="s">
        <v>157</v>
      </c>
      <c r="CD101" s="102" t="s">
        <v>157</v>
      </c>
      <c r="CE101" s="102" t="s">
        <v>158</v>
      </c>
      <c r="CF101" s="102" t="s">
        <v>185</v>
      </c>
      <c r="CG101" s="103">
        <v>54.075579630133802</v>
      </c>
      <c r="CH101" s="103">
        <v>32.421665548000099</v>
      </c>
      <c r="CI101" s="98">
        <v>28.2</v>
      </c>
      <c r="CJ101" s="98">
        <v>6.6</v>
      </c>
      <c r="CK101" s="98">
        <v>8.6</v>
      </c>
      <c r="CL101" s="98">
        <v>25.1</v>
      </c>
      <c r="CM101" s="98">
        <v>74.900000000000006</v>
      </c>
      <c r="CN101" s="98">
        <v>1659</v>
      </c>
      <c r="CO101" s="98">
        <v>8.4</v>
      </c>
      <c r="CP101" s="98">
        <v>100</v>
      </c>
      <c r="CQ101" s="98">
        <v>25.1</v>
      </c>
      <c r="CR101" s="104">
        <v>8.3699890136718995</v>
      </c>
      <c r="CS101" s="104">
        <v>5.1499877929687701</v>
      </c>
      <c r="CT101" s="104">
        <v>10.029992675781299</v>
      </c>
      <c r="CU101" s="104">
        <v>12.4900146484375</v>
      </c>
      <c r="CV101" s="105">
        <v>9.00999603271487</v>
      </c>
      <c r="CX101" s="8">
        <f t="shared" si="5"/>
        <v>7</v>
      </c>
      <c r="CY101" s="9">
        <f t="shared" si="6"/>
        <v>89.705882352941174</v>
      </c>
    </row>
    <row r="102" spans="1:103" x14ac:dyDescent="0.35">
      <c r="A102" s="70" t="s">
        <v>423</v>
      </c>
      <c r="B102" s="93" t="s">
        <v>424</v>
      </c>
      <c r="C102" s="47">
        <v>2085</v>
      </c>
      <c r="D102" s="48">
        <v>93</v>
      </c>
      <c r="E102" s="48">
        <v>1375</v>
      </c>
      <c r="F102" s="139">
        <f t="shared" si="7"/>
        <v>0.65947242206235013</v>
      </c>
      <c r="G102" s="49">
        <v>51.836654720368799</v>
      </c>
      <c r="H102" s="49">
        <v>2.3121385558725698</v>
      </c>
      <c r="I102" s="49">
        <v>34.184844240051397</v>
      </c>
      <c r="J102" s="50">
        <v>6.0232469352473998E-2</v>
      </c>
      <c r="K102" s="49">
        <v>2379.77546848774</v>
      </c>
      <c r="L102" s="49">
        <v>18355.698173577701</v>
      </c>
      <c r="M102" s="49">
        <v>7.7763922121134005E-2</v>
      </c>
      <c r="N102" s="49">
        <v>96.9696513474954</v>
      </c>
      <c r="O102" s="49">
        <v>18347.421672432902</v>
      </c>
      <c r="P102" s="50">
        <v>6.7752987741401996E-2</v>
      </c>
      <c r="Q102" s="49">
        <v>1932.0511195117999</v>
      </c>
      <c r="R102" s="49">
        <v>18365.2303967896</v>
      </c>
      <c r="S102" s="141" t="s">
        <v>160</v>
      </c>
      <c r="T102" s="51">
        <v>66</v>
      </c>
      <c r="U102" s="94" t="s">
        <v>145</v>
      </c>
      <c r="V102" s="94" t="s">
        <v>145</v>
      </c>
      <c r="W102" s="94" t="s">
        <v>145</v>
      </c>
      <c r="X102" s="94">
        <v>4801.085</v>
      </c>
      <c r="Y102" s="94">
        <v>-3</v>
      </c>
      <c r="Z102" s="94">
        <v>3</v>
      </c>
      <c r="AA102" s="94">
        <v>31</v>
      </c>
      <c r="AB102" s="94">
        <v>91.4</v>
      </c>
      <c r="AC102" s="94">
        <v>14.769886363636401</v>
      </c>
      <c r="AD102" s="94">
        <v>22</v>
      </c>
      <c r="AE102" s="94">
        <v>53.3133890986471</v>
      </c>
      <c r="AF102" s="94">
        <v>20</v>
      </c>
      <c r="AG102" s="96">
        <v>38433600</v>
      </c>
      <c r="AH102" s="96">
        <v>40222503</v>
      </c>
      <c r="AI102" s="96">
        <v>20</v>
      </c>
      <c r="AJ102" s="96">
        <v>68.400000000000006</v>
      </c>
      <c r="AK102" s="96">
        <v>72.5</v>
      </c>
      <c r="AL102" s="143">
        <f t="shared" si="4"/>
        <v>3.3000000000000043E-2</v>
      </c>
      <c r="AM102" s="96">
        <v>38.4</v>
      </c>
      <c r="AN102" s="96">
        <v>58.3</v>
      </c>
      <c r="AO102" s="96">
        <v>88.5</v>
      </c>
      <c r="AP102" s="96">
        <v>4.8</v>
      </c>
      <c r="AQ102" s="96">
        <v>3.7</v>
      </c>
      <c r="AR102" s="99">
        <v>21.3</v>
      </c>
      <c r="AS102" s="99">
        <v>26.7</v>
      </c>
      <c r="AT102" s="99">
        <v>0.84</v>
      </c>
      <c r="AU102" s="99">
        <v>1.3</v>
      </c>
      <c r="AV102" s="99">
        <v>88</v>
      </c>
      <c r="AW102" s="100" t="s">
        <v>145</v>
      </c>
      <c r="AX102" s="100" t="s">
        <v>145</v>
      </c>
      <c r="AY102" s="100" t="s">
        <v>145</v>
      </c>
      <c r="AZ102" s="100" t="s">
        <v>145</v>
      </c>
      <c r="BA102" s="101">
        <v>109</v>
      </c>
      <c r="BB102" s="101">
        <v>27.4</v>
      </c>
      <c r="BC102" s="101">
        <v>8.8000000000000007</v>
      </c>
      <c r="BD102" s="101">
        <v>187.8</v>
      </c>
      <c r="BE102" s="95">
        <v>0.94199999999999995</v>
      </c>
      <c r="BF102" s="97" t="s">
        <v>146</v>
      </c>
      <c r="BG102" s="97" t="s">
        <v>173</v>
      </c>
      <c r="BH102" s="97">
        <v>35.6</v>
      </c>
      <c r="BI102" s="97">
        <v>38.1</v>
      </c>
      <c r="BJ102" s="97" t="s">
        <v>145</v>
      </c>
      <c r="BK102" s="97">
        <v>1</v>
      </c>
      <c r="BL102" s="97">
        <v>39171</v>
      </c>
      <c r="BM102" s="97">
        <v>372342</v>
      </c>
      <c r="BN102" s="97">
        <v>2075065.8</v>
      </c>
      <c r="BO102" s="97" t="s">
        <v>145</v>
      </c>
      <c r="BP102" s="97">
        <v>17210</v>
      </c>
      <c r="BQ102" s="97">
        <v>224228010477.88901</v>
      </c>
      <c r="BR102" s="97" t="s">
        <v>145</v>
      </c>
      <c r="BS102" s="97" t="s">
        <v>145</v>
      </c>
      <c r="BT102" s="97" t="s">
        <v>145</v>
      </c>
      <c r="BU102" s="97">
        <v>43</v>
      </c>
      <c r="BV102" s="97">
        <v>18.100000000000001</v>
      </c>
      <c r="BW102" s="97">
        <v>15.7</v>
      </c>
      <c r="BX102" s="97">
        <v>0</v>
      </c>
      <c r="BY102" s="97">
        <v>6073.4</v>
      </c>
      <c r="BZ102" s="97">
        <v>2.7</v>
      </c>
      <c r="CA102" s="97">
        <v>100</v>
      </c>
      <c r="CB102" s="97">
        <v>2.2000000000000002</v>
      </c>
      <c r="CC102" s="102" t="s">
        <v>157</v>
      </c>
      <c r="CD102" s="102" t="s">
        <v>157</v>
      </c>
      <c r="CE102" s="102" t="s">
        <v>184</v>
      </c>
      <c r="CF102" s="102" t="s">
        <v>185</v>
      </c>
      <c r="CG102" s="103">
        <v>42.492107051946299</v>
      </c>
      <c r="CH102" s="103">
        <v>33.2214487715001</v>
      </c>
      <c r="CI102" s="98">
        <v>21.4</v>
      </c>
      <c r="CJ102" s="98">
        <v>1.9</v>
      </c>
      <c r="CK102" s="98">
        <v>1.5</v>
      </c>
      <c r="CL102" s="98">
        <v>29.5</v>
      </c>
      <c r="CM102" s="98">
        <v>70.5</v>
      </c>
      <c r="CN102" s="98">
        <v>1023</v>
      </c>
      <c r="CO102" s="98">
        <v>4.9000000000000004</v>
      </c>
      <c r="CP102" s="98">
        <v>100</v>
      </c>
      <c r="CQ102" s="98" t="s">
        <v>145</v>
      </c>
      <c r="CR102" s="104">
        <v>12.6799865722656</v>
      </c>
      <c r="CS102" s="104">
        <v>10.2099853515625</v>
      </c>
      <c r="CT102" s="104">
        <v>12.360009765625</v>
      </c>
      <c r="CU102" s="104">
        <v>17.709985351562501</v>
      </c>
      <c r="CV102" s="105">
        <v>13.239991760253901</v>
      </c>
      <c r="CX102" s="8">
        <f t="shared" si="5"/>
        <v>10</v>
      </c>
      <c r="CY102" s="9">
        <f t="shared" si="6"/>
        <v>85.294117647058826</v>
      </c>
    </row>
    <row r="103" spans="1:103" x14ac:dyDescent="0.35">
      <c r="A103" s="70" t="s">
        <v>425</v>
      </c>
      <c r="B103" s="93" t="s">
        <v>426</v>
      </c>
      <c r="C103" s="47">
        <v>1797</v>
      </c>
      <c r="D103" s="48">
        <v>10</v>
      </c>
      <c r="E103" s="48">
        <v>1670</v>
      </c>
      <c r="F103" s="139">
        <f t="shared" si="7"/>
        <v>0.92932665553700611</v>
      </c>
      <c r="G103" s="49">
        <v>5265.9340659340696</v>
      </c>
      <c r="H103" s="49">
        <v>29.304029304029299</v>
      </c>
      <c r="I103" s="49">
        <v>4893.7728937728898</v>
      </c>
      <c r="J103" s="50">
        <v>0.11312024356204101</v>
      </c>
      <c r="K103" s="49">
        <v>1866.01784012501</v>
      </c>
      <c r="L103" s="49">
        <v>18344.895145178602</v>
      </c>
      <c r="M103" s="49">
        <v>8.2439379830934995E-2</v>
      </c>
      <c r="N103" s="49">
        <v>11.9354365357212</v>
      </c>
      <c r="O103" s="49">
        <v>18355.436657455299</v>
      </c>
      <c r="P103" s="50">
        <v>8.8672467629954996E-2</v>
      </c>
      <c r="Q103" s="49">
        <v>2017.8605956485501</v>
      </c>
      <c r="R103" s="49">
        <v>18361.691875042899</v>
      </c>
      <c r="S103" s="141" t="s">
        <v>244</v>
      </c>
      <c r="T103" s="51">
        <v>62</v>
      </c>
      <c r="U103" s="94">
        <v>50436</v>
      </c>
      <c r="V103" s="94">
        <v>147797.802197802</v>
      </c>
      <c r="W103" s="94" t="s">
        <v>228</v>
      </c>
      <c r="X103" s="94">
        <v>3044.3850000000002</v>
      </c>
      <c r="Y103" s="94">
        <v>-36</v>
      </c>
      <c r="Z103" s="94">
        <v>17</v>
      </c>
      <c r="AA103" s="94">
        <v>50</v>
      </c>
      <c r="AB103" s="94">
        <v>56.61</v>
      </c>
      <c r="AC103" s="94" t="s">
        <v>145</v>
      </c>
      <c r="AD103" s="94" t="s">
        <v>145</v>
      </c>
      <c r="AE103" s="94" t="s">
        <v>145</v>
      </c>
      <c r="AF103" s="94" t="s">
        <v>145</v>
      </c>
      <c r="AG103" s="96">
        <v>352721</v>
      </c>
      <c r="AH103" s="96">
        <v>341250</v>
      </c>
      <c r="AI103" s="96">
        <v>36.5</v>
      </c>
      <c r="AJ103" s="96">
        <v>81.099999999999994</v>
      </c>
      <c r="AK103" s="96">
        <v>84.3</v>
      </c>
      <c r="AL103" s="143">
        <f t="shared" si="4"/>
        <v>0.14799999999999996</v>
      </c>
      <c r="AM103" s="96">
        <v>19.8</v>
      </c>
      <c r="AN103" s="96">
        <v>65.400000000000006</v>
      </c>
      <c r="AO103" s="96">
        <v>3.5</v>
      </c>
      <c r="AP103" s="96">
        <v>6.4</v>
      </c>
      <c r="AQ103" s="96">
        <v>1.7</v>
      </c>
      <c r="AR103" s="99">
        <v>9.1</v>
      </c>
      <c r="AS103" s="99">
        <v>2</v>
      </c>
      <c r="AT103" s="99">
        <v>3.89</v>
      </c>
      <c r="AU103" s="99">
        <v>3.2</v>
      </c>
      <c r="AV103" s="99">
        <v>100</v>
      </c>
      <c r="AW103" s="100">
        <v>7.5</v>
      </c>
      <c r="AX103" s="100">
        <v>100.4</v>
      </c>
      <c r="AY103" s="100" t="s">
        <v>145</v>
      </c>
      <c r="AZ103" s="100">
        <v>1</v>
      </c>
      <c r="BA103" s="101">
        <v>137</v>
      </c>
      <c r="BB103" s="101">
        <v>23.1</v>
      </c>
      <c r="BC103" s="101">
        <v>5.8</v>
      </c>
      <c r="BD103" s="101" t="s">
        <v>145</v>
      </c>
      <c r="BE103" s="95" t="s">
        <v>145</v>
      </c>
      <c r="BF103" s="97" t="s">
        <v>180</v>
      </c>
      <c r="BG103" s="97" t="s">
        <v>200</v>
      </c>
      <c r="BH103" s="97">
        <v>42</v>
      </c>
      <c r="BI103" s="97">
        <v>46.1</v>
      </c>
      <c r="BJ103" s="97" t="s">
        <v>145</v>
      </c>
      <c r="BK103" s="97" t="s">
        <v>145</v>
      </c>
      <c r="BL103" s="97">
        <v>1900</v>
      </c>
      <c r="BM103" s="97">
        <v>4</v>
      </c>
      <c r="BN103" s="97">
        <v>7819740.5999999996</v>
      </c>
      <c r="BO103" s="97">
        <v>352300</v>
      </c>
      <c r="BP103" s="97">
        <v>55190</v>
      </c>
      <c r="BQ103" s="97">
        <v>25878475760.113098</v>
      </c>
      <c r="BR103" s="97" t="s">
        <v>145</v>
      </c>
      <c r="BS103" s="97" t="s">
        <v>145</v>
      </c>
      <c r="BT103" s="97" t="s">
        <v>145</v>
      </c>
      <c r="BU103" s="97">
        <v>75</v>
      </c>
      <c r="BV103" s="97">
        <v>3.9</v>
      </c>
      <c r="BW103" s="97">
        <v>89.4</v>
      </c>
      <c r="BX103" s="97">
        <v>2.1</v>
      </c>
      <c r="BY103" s="97">
        <v>680.9</v>
      </c>
      <c r="BZ103" s="97" t="s">
        <v>145</v>
      </c>
      <c r="CA103" s="97">
        <v>100</v>
      </c>
      <c r="CB103" s="97">
        <v>25.6</v>
      </c>
      <c r="CC103" s="102" t="s">
        <v>174</v>
      </c>
      <c r="CD103" s="102" t="s">
        <v>174</v>
      </c>
      <c r="CE103" s="102" t="s">
        <v>328</v>
      </c>
      <c r="CF103" s="102" t="s">
        <v>176</v>
      </c>
      <c r="CG103" s="103">
        <v>-18.467648272645601</v>
      </c>
      <c r="CH103" s="103">
        <v>64.964707749499993</v>
      </c>
      <c r="CI103" s="98">
        <v>18.7</v>
      </c>
      <c r="CJ103" s="98">
        <v>0.5</v>
      </c>
      <c r="CK103" s="98">
        <v>18.2</v>
      </c>
      <c r="CL103" s="98">
        <v>6.2</v>
      </c>
      <c r="CM103" s="98">
        <v>93.8</v>
      </c>
      <c r="CN103" s="98">
        <v>519265</v>
      </c>
      <c r="CO103" s="98">
        <v>6.1</v>
      </c>
      <c r="CP103" s="98">
        <v>10</v>
      </c>
      <c r="CQ103" s="98">
        <v>57.9</v>
      </c>
      <c r="CR103" s="104">
        <v>-2.6399902343749799</v>
      </c>
      <c r="CS103" s="104">
        <v>-2.6499999999999799</v>
      </c>
      <c r="CT103" s="104">
        <v>-2.9100097656249799</v>
      </c>
      <c r="CU103" s="104">
        <v>-2.4700073242187299</v>
      </c>
      <c r="CV103" s="105">
        <v>-2.6675018310546599</v>
      </c>
      <c r="CX103" s="8">
        <f t="shared" si="5"/>
        <v>9</v>
      </c>
      <c r="CY103" s="9">
        <f t="shared" si="6"/>
        <v>86.764705882352942</v>
      </c>
    </row>
    <row r="104" spans="1:103" x14ac:dyDescent="0.35">
      <c r="A104" s="70" t="s">
        <v>427</v>
      </c>
      <c r="B104" s="93" t="s">
        <v>428</v>
      </c>
      <c r="C104" s="47">
        <v>15946</v>
      </c>
      <c r="D104" s="48">
        <v>222</v>
      </c>
      <c r="E104" s="48">
        <v>8561</v>
      </c>
      <c r="F104" s="139">
        <f t="shared" si="7"/>
        <v>0.53687445127304656</v>
      </c>
      <c r="G104" s="49">
        <v>1842.2880788156399</v>
      </c>
      <c r="H104" s="49">
        <v>25.648310140290501</v>
      </c>
      <c r="I104" s="49">
        <v>989.07740140102203</v>
      </c>
      <c r="J104" s="50">
        <v>9.0174609771002001E-2</v>
      </c>
      <c r="K104" s="49">
        <v>17044.9956079857</v>
      </c>
      <c r="L104" s="49">
        <v>18353.813390055599</v>
      </c>
      <c r="M104" s="49">
        <v>8.9045879930893995E-2</v>
      </c>
      <c r="N104" s="49">
        <v>263.110632088042</v>
      </c>
      <c r="O104" s="49">
        <v>18362.459410525498</v>
      </c>
      <c r="P104" s="50">
        <v>5.4378333134414002E-2</v>
      </c>
      <c r="Q104" s="49">
        <v>23394.721490034</v>
      </c>
      <c r="R104" s="49">
        <v>18381.8875461071</v>
      </c>
      <c r="S104" s="141" t="s">
        <v>429</v>
      </c>
      <c r="T104" s="51">
        <v>69</v>
      </c>
      <c r="U104" s="94">
        <v>399519</v>
      </c>
      <c r="V104" s="94">
        <v>46157.600085309503</v>
      </c>
      <c r="W104" s="94" t="s">
        <v>191</v>
      </c>
      <c r="X104" s="94">
        <v>4704.0649999999996</v>
      </c>
      <c r="Y104" s="94">
        <v>-25</v>
      </c>
      <c r="Z104" s="94">
        <v>21</v>
      </c>
      <c r="AA104" s="94">
        <v>47</v>
      </c>
      <c r="AB104" s="94">
        <v>96.03</v>
      </c>
      <c r="AC104" s="94">
        <v>24.408657373440899</v>
      </c>
      <c r="AD104" s="94">
        <v>22</v>
      </c>
      <c r="AE104" s="94">
        <v>61.001137012697498</v>
      </c>
      <c r="AF104" s="94">
        <v>23</v>
      </c>
      <c r="AG104" s="96">
        <v>8882800</v>
      </c>
      <c r="AH104" s="96">
        <v>8655541</v>
      </c>
      <c r="AI104" s="96">
        <v>29.9</v>
      </c>
      <c r="AJ104" s="96">
        <v>80.900000000000006</v>
      </c>
      <c r="AK104" s="96">
        <v>84.8</v>
      </c>
      <c r="AL104" s="143">
        <f t="shared" si="4"/>
        <v>0.11999999999999993</v>
      </c>
      <c r="AM104" s="96">
        <v>27.9</v>
      </c>
      <c r="AN104" s="96">
        <v>60.1</v>
      </c>
      <c r="AO104" s="96">
        <v>410.5</v>
      </c>
      <c r="AP104" s="96">
        <v>5</v>
      </c>
      <c r="AQ104" s="96">
        <v>3.1</v>
      </c>
      <c r="AR104" s="99">
        <v>9.6</v>
      </c>
      <c r="AS104" s="99">
        <v>3.7</v>
      </c>
      <c r="AT104" s="99">
        <v>3.22</v>
      </c>
      <c r="AU104" s="99">
        <v>3.1</v>
      </c>
      <c r="AV104" s="99">
        <v>100</v>
      </c>
      <c r="AW104" s="100">
        <v>5.8</v>
      </c>
      <c r="AX104" s="100">
        <v>104.9</v>
      </c>
      <c r="AY104" s="100">
        <v>105.6</v>
      </c>
      <c r="AZ104" s="100">
        <v>1</v>
      </c>
      <c r="BA104" s="101">
        <v>160</v>
      </c>
      <c r="BB104" s="101">
        <v>26.7</v>
      </c>
      <c r="BC104" s="101">
        <v>9.6999999999999993</v>
      </c>
      <c r="BD104" s="101">
        <v>165.4</v>
      </c>
      <c r="BE104" s="95">
        <v>0.90600000000000003</v>
      </c>
      <c r="BF104" s="97" t="s">
        <v>180</v>
      </c>
      <c r="BG104" s="97" t="s">
        <v>200</v>
      </c>
      <c r="BH104" s="97">
        <v>27.5</v>
      </c>
      <c r="BI104" s="97">
        <v>28.7</v>
      </c>
      <c r="BJ104" s="97" t="s">
        <v>145</v>
      </c>
      <c r="BK104" s="97" t="s">
        <v>145</v>
      </c>
      <c r="BL104" s="97">
        <v>50002</v>
      </c>
      <c r="BM104" s="97">
        <v>502</v>
      </c>
      <c r="BN104" s="97">
        <v>7404373</v>
      </c>
      <c r="BO104" s="97">
        <v>2946000</v>
      </c>
      <c r="BP104" s="97">
        <v>39940</v>
      </c>
      <c r="BQ104" s="97">
        <v>370587977153.58301</v>
      </c>
      <c r="BR104" s="97" t="s">
        <v>145</v>
      </c>
      <c r="BS104" s="97" t="s">
        <v>145</v>
      </c>
      <c r="BT104" s="97" t="s">
        <v>145</v>
      </c>
      <c r="BU104" s="97">
        <v>64</v>
      </c>
      <c r="BV104" s="97">
        <v>0.9</v>
      </c>
      <c r="BW104" s="97">
        <v>87.1</v>
      </c>
      <c r="BX104" s="97">
        <v>4.5</v>
      </c>
      <c r="BY104" s="97">
        <v>12234.7</v>
      </c>
      <c r="BZ104" s="97">
        <v>4.3</v>
      </c>
      <c r="CA104" s="97">
        <v>100</v>
      </c>
      <c r="CB104" s="97">
        <v>7.4</v>
      </c>
      <c r="CC104" s="102" t="s">
        <v>157</v>
      </c>
      <c r="CD104" s="102" t="s">
        <v>157</v>
      </c>
      <c r="CE104" s="102" t="s">
        <v>184</v>
      </c>
      <c r="CF104" s="102" t="s">
        <v>185</v>
      </c>
      <c r="CG104" s="103">
        <v>34.662719314330303</v>
      </c>
      <c r="CH104" s="103">
        <v>31.4461644085</v>
      </c>
      <c r="CI104" s="98">
        <v>24.6</v>
      </c>
      <c r="CJ104" s="98">
        <v>7.7</v>
      </c>
      <c r="CK104" s="98">
        <v>19.899999999999999</v>
      </c>
      <c r="CL104" s="98">
        <v>7.6</v>
      </c>
      <c r="CM104" s="98">
        <v>92.4</v>
      </c>
      <c r="CN104" s="98">
        <v>91</v>
      </c>
      <c r="CO104" s="98">
        <v>7.9</v>
      </c>
      <c r="CP104" s="98">
        <v>100</v>
      </c>
      <c r="CQ104" s="98">
        <v>18.7</v>
      </c>
      <c r="CR104" s="104">
        <v>16.089990234375001</v>
      </c>
      <c r="CS104" s="104">
        <v>12.9299865722656</v>
      </c>
      <c r="CT104" s="104">
        <v>14.4599853515625</v>
      </c>
      <c r="CU104" s="104">
        <v>17.689996337890602</v>
      </c>
      <c r="CV104" s="105">
        <v>15.292489624023499</v>
      </c>
      <c r="CX104" s="8">
        <f t="shared" si="5"/>
        <v>5</v>
      </c>
      <c r="CY104" s="9">
        <f t="shared" si="6"/>
        <v>92.647058823529406</v>
      </c>
    </row>
    <row r="105" spans="1:103" x14ac:dyDescent="0.35">
      <c r="A105" s="70" t="s">
        <v>430</v>
      </c>
      <c r="B105" s="93" t="s">
        <v>431</v>
      </c>
      <c r="C105" s="47">
        <v>205463</v>
      </c>
      <c r="D105" s="48">
        <v>27967</v>
      </c>
      <c r="E105" s="48">
        <v>75945</v>
      </c>
      <c r="F105" s="139">
        <f t="shared" si="7"/>
        <v>0.36962859492950068</v>
      </c>
      <c r="G105" s="49">
        <v>3398.22672910253</v>
      </c>
      <c r="H105" s="49">
        <v>462.55630908149197</v>
      </c>
      <c r="I105" s="49">
        <v>1256.0817711300399</v>
      </c>
      <c r="J105" s="50">
        <v>6.3432883854892E-2</v>
      </c>
      <c r="K105" s="49">
        <v>227456.22119853701</v>
      </c>
      <c r="L105" s="49">
        <v>18348.1092135207</v>
      </c>
      <c r="M105" s="49">
        <v>6.5655856221381995E-2</v>
      </c>
      <c r="N105" s="49">
        <v>31579.636610167701</v>
      </c>
      <c r="O105" s="49">
        <v>18351.5141755103</v>
      </c>
      <c r="P105" s="50">
        <v>2.8178048304844001E-2</v>
      </c>
      <c r="Q105" s="49">
        <v>248765.446768575</v>
      </c>
      <c r="R105" s="49">
        <v>18388.684195645001</v>
      </c>
      <c r="S105" s="141" t="s">
        <v>370</v>
      </c>
      <c r="T105" s="51">
        <v>90</v>
      </c>
      <c r="U105" s="94">
        <v>2153772</v>
      </c>
      <c r="V105" s="94">
        <v>35622.0126192678</v>
      </c>
      <c r="W105" s="94" t="s">
        <v>191</v>
      </c>
      <c r="X105" s="94">
        <v>5851.27</v>
      </c>
      <c r="Y105" s="94">
        <v>-8</v>
      </c>
      <c r="Z105" s="94">
        <v>23</v>
      </c>
      <c r="AA105" s="94">
        <v>72</v>
      </c>
      <c r="AB105" s="94">
        <v>94.58</v>
      </c>
      <c r="AC105" s="94">
        <v>25.1607843137255</v>
      </c>
      <c r="AD105" s="94">
        <v>39</v>
      </c>
      <c r="AE105" s="94">
        <v>69.241506910456494</v>
      </c>
      <c r="AF105" s="94">
        <v>39</v>
      </c>
      <c r="AG105" s="96">
        <v>60421760</v>
      </c>
      <c r="AH105" s="96">
        <v>60461828</v>
      </c>
      <c r="AI105" s="96">
        <v>45.5</v>
      </c>
      <c r="AJ105" s="96">
        <v>80.8</v>
      </c>
      <c r="AK105" s="96">
        <v>85.2</v>
      </c>
      <c r="AL105" s="143">
        <f t="shared" si="4"/>
        <v>0.22800000000000004</v>
      </c>
      <c r="AM105" s="96">
        <v>13.3</v>
      </c>
      <c r="AN105" s="96">
        <v>63.9</v>
      </c>
      <c r="AO105" s="96">
        <v>205.5</v>
      </c>
      <c r="AP105" s="96">
        <v>10.5</v>
      </c>
      <c r="AQ105" s="96">
        <v>1.3</v>
      </c>
      <c r="AR105" s="99">
        <v>9.5</v>
      </c>
      <c r="AS105" s="99">
        <v>3</v>
      </c>
      <c r="AT105" s="99">
        <v>4.03</v>
      </c>
      <c r="AU105" s="99" t="s">
        <v>145</v>
      </c>
      <c r="AV105" s="99">
        <v>98.6</v>
      </c>
      <c r="AW105" s="100">
        <v>3.8</v>
      </c>
      <c r="AX105" s="100">
        <v>101.9</v>
      </c>
      <c r="AY105" s="100">
        <v>98.8</v>
      </c>
      <c r="AZ105" s="100">
        <v>1</v>
      </c>
      <c r="BA105" s="101">
        <v>144</v>
      </c>
      <c r="BB105" s="101">
        <v>22.9</v>
      </c>
      <c r="BC105" s="101">
        <v>5</v>
      </c>
      <c r="BD105" s="101">
        <v>113.3</v>
      </c>
      <c r="BE105" s="95">
        <v>0.88300000000000001</v>
      </c>
      <c r="BF105" s="97" t="s">
        <v>279</v>
      </c>
      <c r="BG105" s="97" t="s">
        <v>200</v>
      </c>
      <c r="BH105" s="97">
        <v>27.9</v>
      </c>
      <c r="BI105" s="97">
        <v>30.8</v>
      </c>
      <c r="BJ105" s="97" t="s">
        <v>145</v>
      </c>
      <c r="BK105" s="97" t="s">
        <v>145</v>
      </c>
      <c r="BL105" s="97">
        <v>744713</v>
      </c>
      <c r="BM105" s="97">
        <v>69</v>
      </c>
      <c r="BN105" s="97">
        <v>27630435.600000001</v>
      </c>
      <c r="BO105" s="97">
        <v>10547112</v>
      </c>
      <c r="BP105" s="97">
        <v>42290</v>
      </c>
      <c r="BQ105" s="97">
        <v>2083864259622.6499</v>
      </c>
      <c r="BR105" s="97" t="s">
        <v>145</v>
      </c>
      <c r="BS105" s="97">
        <v>3.2</v>
      </c>
      <c r="BT105" s="97">
        <v>35.9</v>
      </c>
      <c r="BU105" s="97">
        <v>49.6</v>
      </c>
      <c r="BV105" s="97">
        <v>3.7</v>
      </c>
      <c r="BW105" s="97">
        <v>69.099999999999994</v>
      </c>
      <c r="BX105" s="97">
        <v>1.4</v>
      </c>
      <c r="BY105" s="97">
        <v>71240.3</v>
      </c>
      <c r="BZ105" s="97">
        <v>1.3</v>
      </c>
      <c r="CA105" s="97">
        <v>100</v>
      </c>
      <c r="CB105" s="97">
        <v>7.9</v>
      </c>
      <c r="CC105" s="102" t="s">
        <v>174</v>
      </c>
      <c r="CD105" s="102" t="s">
        <v>174</v>
      </c>
      <c r="CE105" s="102" t="s">
        <v>175</v>
      </c>
      <c r="CF105" s="102" t="s">
        <v>176</v>
      </c>
      <c r="CG105" s="103">
        <v>12.6920345894384</v>
      </c>
      <c r="CH105" s="103">
        <v>42.492486788500102</v>
      </c>
      <c r="CI105" s="98">
        <v>43.2</v>
      </c>
      <c r="CJ105" s="98">
        <v>31.8</v>
      </c>
      <c r="CK105" s="98">
        <v>21.5</v>
      </c>
      <c r="CL105" s="98">
        <v>29.6</v>
      </c>
      <c r="CM105" s="98">
        <v>70.400000000000006</v>
      </c>
      <c r="CN105" s="98">
        <v>3002</v>
      </c>
      <c r="CO105" s="98">
        <v>5.3</v>
      </c>
      <c r="CP105" s="98">
        <v>95</v>
      </c>
      <c r="CQ105" s="98" t="s">
        <v>145</v>
      </c>
      <c r="CR105" s="104">
        <v>9.4999938964843995</v>
      </c>
      <c r="CS105" s="104">
        <v>7.7000061035156504</v>
      </c>
      <c r="CT105" s="104">
        <v>9.0500122070312692</v>
      </c>
      <c r="CU105" s="104">
        <v>8.5200134277343995</v>
      </c>
      <c r="CV105" s="105">
        <v>8.6925064086914308</v>
      </c>
      <c r="CX105" s="8">
        <f t="shared" si="5"/>
        <v>5</v>
      </c>
      <c r="CY105" s="9">
        <f t="shared" si="6"/>
        <v>92.647058823529406</v>
      </c>
    </row>
    <row r="106" spans="1:103" x14ac:dyDescent="0.35">
      <c r="A106" s="70" t="s">
        <v>432</v>
      </c>
      <c r="B106" s="93" t="s">
        <v>433</v>
      </c>
      <c r="C106" s="47">
        <v>422</v>
      </c>
      <c r="D106" s="48">
        <v>8</v>
      </c>
      <c r="E106" s="48">
        <v>29</v>
      </c>
      <c r="F106" s="139">
        <f t="shared" si="7"/>
        <v>6.8720379146919433E-2</v>
      </c>
      <c r="G106" s="49">
        <v>142.51167025366101</v>
      </c>
      <c r="H106" s="49">
        <v>2.7016430379840899</v>
      </c>
      <c r="I106" s="49">
        <v>9.7934560126923191</v>
      </c>
      <c r="J106" s="50">
        <v>8.7534884617290008E-3</v>
      </c>
      <c r="K106" s="49">
        <v>3369450.19310557</v>
      </c>
      <c r="L106" s="49">
        <v>18632.252367583202</v>
      </c>
      <c r="M106" s="49">
        <v>4.7542240422770998E-2</v>
      </c>
      <c r="N106" s="49">
        <v>11.4672719608209</v>
      </c>
      <c r="O106" s="49">
        <v>18364.323548844601</v>
      </c>
      <c r="P106" s="50">
        <v>0.13119844305348799</v>
      </c>
      <c r="Q106" s="49">
        <v>32.069918403511501</v>
      </c>
      <c r="R106" s="49">
        <v>18360.811055960701</v>
      </c>
      <c r="S106" s="141" t="s">
        <v>256</v>
      </c>
      <c r="T106" s="51">
        <v>50</v>
      </c>
      <c r="U106" s="94" t="s">
        <v>145</v>
      </c>
      <c r="V106" s="94" t="s">
        <v>145</v>
      </c>
      <c r="W106" s="94" t="s">
        <v>145</v>
      </c>
      <c r="X106" s="94">
        <v>4090.48</v>
      </c>
      <c r="Y106" s="94">
        <v>-40</v>
      </c>
      <c r="Z106" s="94">
        <v>2</v>
      </c>
      <c r="AA106" s="94">
        <v>42</v>
      </c>
      <c r="AB106" s="94">
        <v>82.14</v>
      </c>
      <c r="AC106" s="94">
        <v>18.444927536231901</v>
      </c>
      <c r="AD106" s="94">
        <v>4</v>
      </c>
      <c r="AE106" s="94">
        <v>44.602590190639702</v>
      </c>
      <c r="AF106" s="94">
        <v>3.5</v>
      </c>
      <c r="AG106" s="96">
        <v>2934855</v>
      </c>
      <c r="AH106" s="96">
        <v>2961161</v>
      </c>
      <c r="AI106" s="96">
        <v>26</v>
      </c>
      <c r="AJ106" s="96">
        <v>72.8</v>
      </c>
      <c r="AK106" s="96">
        <v>76</v>
      </c>
      <c r="AL106" s="143">
        <f t="shared" si="4"/>
        <v>8.7000000000000022E-2</v>
      </c>
      <c r="AM106" s="96">
        <v>23.8</v>
      </c>
      <c r="AN106" s="96">
        <v>67.5</v>
      </c>
      <c r="AO106" s="96">
        <v>271</v>
      </c>
      <c r="AP106" s="96">
        <v>7.6</v>
      </c>
      <c r="AQ106" s="96">
        <v>2</v>
      </c>
      <c r="AR106" s="99">
        <v>14.7</v>
      </c>
      <c r="AS106" s="99">
        <v>14.4</v>
      </c>
      <c r="AT106" s="99">
        <v>0.46</v>
      </c>
      <c r="AU106" s="99">
        <v>1.7</v>
      </c>
      <c r="AV106" s="99">
        <v>89.5</v>
      </c>
      <c r="AW106" s="100">
        <v>5.3</v>
      </c>
      <c r="AX106" s="100">
        <v>89.8</v>
      </c>
      <c r="AY106" s="100">
        <v>87.5</v>
      </c>
      <c r="AZ106" s="100">
        <v>1</v>
      </c>
      <c r="BA106" s="101">
        <v>114</v>
      </c>
      <c r="BB106" s="101">
        <v>24.4</v>
      </c>
      <c r="BC106" s="101">
        <v>11.3</v>
      </c>
      <c r="BD106" s="101" t="s">
        <v>145</v>
      </c>
      <c r="BE106" s="95">
        <v>0.72599999999999998</v>
      </c>
      <c r="BF106" s="97" t="s">
        <v>146</v>
      </c>
      <c r="BG106" s="97" t="s">
        <v>163</v>
      </c>
      <c r="BH106" s="97">
        <v>48.9</v>
      </c>
      <c r="BI106" s="97">
        <v>34.700000000000003</v>
      </c>
      <c r="BJ106" s="97">
        <v>27</v>
      </c>
      <c r="BK106" s="97">
        <v>0.7</v>
      </c>
      <c r="BL106" s="97">
        <v>-56658</v>
      </c>
      <c r="BM106" s="97">
        <v>2453</v>
      </c>
      <c r="BN106" s="97">
        <v>180951.3</v>
      </c>
      <c r="BO106" s="97">
        <v>1833100</v>
      </c>
      <c r="BP106" s="97">
        <v>8900</v>
      </c>
      <c r="BQ106" s="97">
        <v>15713908816.146299</v>
      </c>
      <c r="BR106" s="97" t="s">
        <v>145</v>
      </c>
      <c r="BS106" s="97" t="s">
        <v>145</v>
      </c>
      <c r="BT106" s="97" t="s">
        <v>145</v>
      </c>
      <c r="BU106" s="97">
        <v>66</v>
      </c>
      <c r="BV106" s="97">
        <v>15.9</v>
      </c>
      <c r="BW106" s="97">
        <v>82.5</v>
      </c>
      <c r="BX106" s="97" t="s">
        <v>145</v>
      </c>
      <c r="BY106" s="97">
        <v>163.9</v>
      </c>
      <c r="BZ106" s="97">
        <v>1.4</v>
      </c>
      <c r="CA106" s="97">
        <v>99.5</v>
      </c>
      <c r="CB106" s="97">
        <v>53.4</v>
      </c>
      <c r="CC106" s="102" t="s">
        <v>148</v>
      </c>
      <c r="CD106" s="102" t="s">
        <v>149</v>
      </c>
      <c r="CE106" s="102" t="s">
        <v>150</v>
      </c>
      <c r="CF106" s="102" t="s">
        <v>151</v>
      </c>
      <c r="CG106" s="103">
        <v>-77.175826018889097</v>
      </c>
      <c r="CH106" s="103">
        <v>18.119147039500099</v>
      </c>
      <c r="CI106" s="98">
        <v>41</v>
      </c>
      <c r="CJ106" s="98">
        <v>30.9</v>
      </c>
      <c r="CK106" s="98">
        <v>15.9</v>
      </c>
      <c r="CL106" s="98">
        <v>44.3</v>
      </c>
      <c r="CM106" s="98">
        <v>55.7</v>
      </c>
      <c r="CN106" s="98">
        <v>3763</v>
      </c>
      <c r="CO106" s="98">
        <v>2.6</v>
      </c>
      <c r="CP106" s="98">
        <v>100</v>
      </c>
      <c r="CQ106" s="98">
        <v>20.7</v>
      </c>
      <c r="CR106" s="104">
        <v>26.270013427734401</v>
      </c>
      <c r="CS106" s="104">
        <v>25.450006103515602</v>
      </c>
      <c r="CT106" s="104">
        <v>25.980004882812501</v>
      </c>
      <c r="CU106" s="104">
        <v>25.719995117187501</v>
      </c>
      <c r="CV106" s="105">
        <v>25.855004882812501</v>
      </c>
      <c r="CX106" s="8">
        <f t="shared" si="5"/>
        <v>5</v>
      </c>
      <c r="CY106" s="9">
        <f t="shared" si="6"/>
        <v>92.647058823529406</v>
      </c>
    </row>
    <row r="107" spans="1:103" x14ac:dyDescent="0.35">
      <c r="A107" s="70" t="s">
        <v>434</v>
      </c>
      <c r="B107" s="93" t="s">
        <v>435</v>
      </c>
      <c r="C107" s="47">
        <v>453</v>
      </c>
      <c r="D107" s="48">
        <v>8</v>
      </c>
      <c r="E107" s="48">
        <v>362</v>
      </c>
      <c r="F107" s="139">
        <f t="shared" si="7"/>
        <v>0.79911699779249445</v>
      </c>
      <c r="G107" s="49">
        <v>44.398097056396402</v>
      </c>
      <c r="H107" s="49">
        <v>0.78407235419684496</v>
      </c>
      <c r="I107" s="49">
        <v>35.4792740274072</v>
      </c>
      <c r="J107" s="50">
        <v>0.113448553778834</v>
      </c>
      <c r="K107" s="49">
        <v>447.93201773080301</v>
      </c>
      <c r="L107" s="49">
        <v>18345.6570550045</v>
      </c>
      <c r="M107" s="49">
        <v>0.26372689453898501</v>
      </c>
      <c r="N107" s="49">
        <v>7.12195086131337</v>
      </c>
      <c r="O107" s="49">
        <v>18349.9735411578</v>
      </c>
      <c r="P107" s="50">
        <v>0.108179249006512</v>
      </c>
      <c r="Q107" s="49">
        <v>389.21842414775301</v>
      </c>
      <c r="R107" s="49">
        <v>18360.094466594201</v>
      </c>
      <c r="S107" s="141" t="s">
        <v>192</v>
      </c>
      <c r="T107" s="51">
        <v>58</v>
      </c>
      <c r="U107" s="94" t="s">
        <v>145</v>
      </c>
      <c r="V107" s="94" t="s">
        <v>145</v>
      </c>
      <c r="W107" s="94" t="s">
        <v>145</v>
      </c>
      <c r="X107" s="94">
        <v>4057.12</v>
      </c>
      <c r="Y107" s="94">
        <v>0</v>
      </c>
      <c r="Z107" s="94">
        <v>15</v>
      </c>
      <c r="AA107" s="94">
        <v>15</v>
      </c>
      <c r="AB107" s="94">
        <v>100</v>
      </c>
      <c r="AC107" s="94">
        <v>24.565340909090899</v>
      </c>
      <c r="AD107" s="94">
        <v>14</v>
      </c>
      <c r="AE107" s="94">
        <v>71.183333675350795</v>
      </c>
      <c r="AF107" s="94">
        <v>14</v>
      </c>
      <c r="AG107" s="96">
        <v>9956011</v>
      </c>
      <c r="AH107" s="96">
        <v>10203140</v>
      </c>
      <c r="AI107" s="96">
        <v>22.5</v>
      </c>
      <c r="AJ107" s="96">
        <v>72.7</v>
      </c>
      <c r="AK107" s="96">
        <v>76.2</v>
      </c>
      <c r="AL107" s="143">
        <f t="shared" si="4"/>
        <v>3.8999999999999986E-2</v>
      </c>
      <c r="AM107" s="96">
        <v>34.200000000000003</v>
      </c>
      <c r="AN107" s="96">
        <v>61.9</v>
      </c>
      <c r="AO107" s="96">
        <v>112.1</v>
      </c>
      <c r="AP107" s="96">
        <v>3.9</v>
      </c>
      <c r="AQ107" s="96">
        <v>2.8</v>
      </c>
      <c r="AR107" s="99">
        <v>19.2</v>
      </c>
      <c r="AS107" s="99">
        <v>16.2</v>
      </c>
      <c r="AT107" s="99">
        <v>1.41</v>
      </c>
      <c r="AU107" s="99">
        <v>1.8</v>
      </c>
      <c r="AV107" s="99">
        <v>96.3</v>
      </c>
      <c r="AW107" s="100">
        <v>3.8</v>
      </c>
      <c r="AX107" s="100">
        <v>80.8</v>
      </c>
      <c r="AY107" s="100">
        <v>71.3</v>
      </c>
      <c r="AZ107" s="100">
        <v>1</v>
      </c>
      <c r="BA107" s="101">
        <v>114</v>
      </c>
      <c r="BB107" s="101">
        <v>33.4</v>
      </c>
      <c r="BC107" s="101">
        <v>12.7</v>
      </c>
      <c r="BD107" s="101">
        <v>199.3</v>
      </c>
      <c r="BE107" s="95">
        <v>0.91500000000000004</v>
      </c>
      <c r="BF107" s="97" t="s">
        <v>146</v>
      </c>
      <c r="BG107" s="97" t="s">
        <v>163</v>
      </c>
      <c r="BH107" s="97">
        <v>56.4</v>
      </c>
      <c r="BI107" s="97">
        <v>35.1</v>
      </c>
      <c r="BJ107" s="97">
        <v>12.4</v>
      </c>
      <c r="BK107" s="97">
        <v>6</v>
      </c>
      <c r="BL107" s="97">
        <v>51099</v>
      </c>
      <c r="BM107" s="97">
        <v>2442</v>
      </c>
      <c r="BN107" s="97">
        <v>3383805</v>
      </c>
      <c r="BO107" s="97">
        <v>815345</v>
      </c>
      <c r="BP107" s="97">
        <v>9430</v>
      </c>
      <c r="BQ107" s="97">
        <v>42231295774.647903</v>
      </c>
      <c r="BR107" s="97" t="s">
        <v>145</v>
      </c>
      <c r="BS107" s="97" t="s">
        <v>145</v>
      </c>
      <c r="BT107" s="97" t="s">
        <v>145</v>
      </c>
      <c r="BU107" s="97">
        <v>39.299999999999997</v>
      </c>
      <c r="BV107" s="97">
        <v>3.1</v>
      </c>
      <c r="BW107" s="97">
        <v>22.6</v>
      </c>
      <c r="BX107" s="97" t="s">
        <v>145</v>
      </c>
      <c r="BY107" s="97">
        <v>2627.3</v>
      </c>
      <c r="BZ107" s="97">
        <v>4.7</v>
      </c>
      <c r="CA107" s="97">
        <v>100</v>
      </c>
      <c r="CB107" s="97">
        <v>41.3</v>
      </c>
      <c r="CC107" s="102" t="s">
        <v>157</v>
      </c>
      <c r="CD107" s="102" t="s">
        <v>157</v>
      </c>
      <c r="CE107" s="102" t="s">
        <v>184</v>
      </c>
      <c r="CF107" s="102" t="s">
        <v>185</v>
      </c>
      <c r="CG107" s="103">
        <v>36.299704869330498</v>
      </c>
      <c r="CH107" s="103">
        <v>31.269849549000099</v>
      </c>
      <c r="CI107" s="98">
        <v>12</v>
      </c>
      <c r="CJ107" s="98">
        <v>1.1000000000000001</v>
      </c>
      <c r="CK107" s="98">
        <v>1.8</v>
      </c>
      <c r="CL107" s="98">
        <v>9</v>
      </c>
      <c r="CM107" s="98">
        <v>91</v>
      </c>
      <c r="CN107" s="98">
        <v>76</v>
      </c>
      <c r="CO107" s="98">
        <v>3</v>
      </c>
      <c r="CP107" s="98">
        <v>100</v>
      </c>
      <c r="CQ107" s="98">
        <v>64.599999999999994</v>
      </c>
      <c r="CR107" s="104">
        <v>10.8300109863281</v>
      </c>
      <c r="CS107" s="104">
        <v>7.5100036621094004</v>
      </c>
      <c r="CT107" s="104">
        <v>9.1299987792968995</v>
      </c>
      <c r="CU107" s="104">
        <v>13.1799865722656</v>
      </c>
      <c r="CV107" s="105">
        <v>10.1625</v>
      </c>
      <c r="CX107" s="8">
        <f t="shared" si="5"/>
        <v>4</v>
      </c>
      <c r="CY107" s="9">
        <f t="shared" si="6"/>
        <v>94.117647058823536</v>
      </c>
    </row>
    <row r="108" spans="1:103" x14ac:dyDescent="0.35">
      <c r="A108" s="70" t="s">
        <v>436</v>
      </c>
      <c r="B108" s="93" t="s">
        <v>437</v>
      </c>
      <c r="C108" s="47">
        <v>14088</v>
      </c>
      <c r="D108" s="48">
        <v>430</v>
      </c>
      <c r="E108" s="48">
        <v>2460</v>
      </c>
      <c r="F108" s="139">
        <f t="shared" si="7"/>
        <v>0.17461669505962521</v>
      </c>
      <c r="G108" s="49">
        <v>111.388318607088</v>
      </c>
      <c r="H108" s="49">
        <v>3.3998422062072602</v>
      </c>
      <c r="I108" s="49">
        <v>19.450260063418298</v>
      </c>
      <c r="J108" s="50">
        <v>4.8464423950966999E-2</v>
      </c>
      <c r="K108" s="49">
        <v>27066.334316709799</v>
      </c>
      <c r="L108" s="49">
        <v>18370.901909520799</v>
      </c>
      <c r="M108" s="49">
        <v>6.1167652251599997E-3</v>
      </c>
      <c r="N108" s="49">
        <v>15861731.37435</v>
      </c>
      <c r="O108" s="49">
        <v>18765.5926982991</v>
      </c>
      <c r="P108" s="50">
        <v>4.5989365153669996E-3</v>
      </c>
      <c r="Q108" s="49">
        <v>494725093.64315701</v>
      </c>
      <c r="R108" s="49">
        <v>18927.690277785699</v>
      </c>
      <c r="S108" s="141" t="s">
        <v>290</v>
      </c>
      <c r="T108" s="51">
        <v>99</v>
      </c>
      <c r="U108" s="94">
        <v>294337</v>
      </c>
      <c r="V108" s="94">
        <v>2327.2078033684302</v>
      </c>
      <c r="W108" s="94" t="s">
        <v>191</v>
      </c>
      <c r="X108" s="94">
        <v>3347.25</v>
      </c>
      <c r="Y108" s="94">
        <v>-15</v>
      </c>
      <c r="Z108" s="94">
        <v>72</v>
      </c>
      <c r="AA108" s="94">
        <v>72</v>
      </c>
      <c r="AB108" s="94">
        <v>51.18</v>
      </c>
      <c r="AC108" s="94">
        <v>9.1952420016406897</v>
      </c>
      <c r="AD108" s="94">
        <v>76</v>
      </c>
      <c r="AE108" s="94">
        <v>18.124014360288399</v>
      </c>
      <c r="AF108" s="94">
        <v>76</v>
      </c>
      <c r="AG108" s="96">
        <v>126529100</v>
      </c>
      <c r="AH108" s="96">
        <v>126476458</v>
      </c>
      <c r="AI108" s="96">
        <v>47.3</v>
      </c>
      <c r="AJ108" s="96">
        <v>81.3</v>
      </c>
      <c r="AK108" s="96">
        <v>87.3</v>
      </c>
      <c r="AL108" s="143">
        <f t="shared" si="4"/>
        <v>0.27599999999999997</v>
      </c>
      <c r="AM108" s="96">
        <v>12.7</v>
      </c>
      <c r="AN108" s="96">
        <v>59.7</v>
      </c>
      <c r="AO108" s="96">
        <v>347.1</v>
      </c>
      <c r="AP108" s="96">
        <v>11</v>
      </c>
      <c r="AQ108" s="96">
        <v>1.4</v>
      </c>
      <c r="AR108" s="99">
        <v>8.4</v>
      </c>
      <c r="AS108" s="99">
        <v>2.5</v>
      </c>
      <c r="AT108" s="99">
        <v>2.41</v>
      </c>
      <c r="AU108" s="99" t="s">
        <v>145</v>
      </c>
      <c r="AV108" s="99" t="s">
        <v>145</v>
      </c>
      <c r="AW108" s="100">
        <v>3.2</v>
      </c>
      <c r="AX108" s="100" t="s">
        <v>145</v>
      </c>
      <c r="AY108" s="100" t="s">
        <v>145</v>
      </c>
      <c r="AZ108" s="100" t="s">
        <v>145</v>
      </c>
      <c r="BA108" s="101">
        <v>114</v>
      </c>
      <c r="BB108" s="101">
        <v>4.4000000000000004</v>
      </c>
      <c r="BC108" s="101">
        <v>5.6</v>
      </c>
      <c r="BD108" s="101" t="s">
        <v>145</v>
      </c>
      <c r="BE108" s="95">
        <v>0.72299999999999998</v>
      </c>
      <c r="BF108" s="97" t="s">
        <v>279</v>
      </c>
      <c r="BG108" s="97" t="s">
        <v>200</v>
      </c>
      <c r="BH108" s="97">
        <v>16.8</v>
      </c>
      <c r="BI108" s="97">
        <v>17.8</v>
      </c>
      <c r="BJ108" s="97" t="s">
        <v>145</v>
      </c>
      <c r="BK108" s="97" t="s">
        <v>145</v>
      </c>
      <c r="BL108" s="97">
        <v>357800</v>
      </c>
      <c r="BM108" s="97">
        <v>48</v>
      </c>
      <c r="BN108" s="97">
        <v>126387527</v>
      </c>
      <c r="BO108" s="97">
        <v>22433824</v>
      </c>
      <c r="BP108" s="97">
        <v>44380</v>
      </c>
      <c r="BQ108" s="97">
        <v>4971323079771.8701</v>
      </c>
      <c r="BR108" s="97" t="s">
        <v>145</v>
      </c>
      <c r="BS108" s="97" t="s">
        <v>145</v>
      </c>
      <c r="BT108" s="97" t="s">
        <v>145</v>
      </c>
      <c r="BU108" s="97">
        <v>61.7</v>
      </c>
      <c r="BV108" s="97">
        <v>3.4</v>
      </c>
      <c r="BW108" s="97">
        <v>74</v>
      </c>
      <c r="BX108" s="97">
        <v>3.2</v>
      </c>
      <c r="BY108" s="97">
        <v>98792.5</v>
      </c>
      <c r="BZ108" s="97">
        <v>0.9</v>
      </c>
      <c r="CA108" s="97">
        <v>100</v>
      </c>
      <c r="CB108" s="97">
        <v>4.9000000000000004</v>
      </c>
      <c r="CC108" s="102" t="s">
        <v>157</v>
      </c>
      <c r="CD108" s="102" t="s">
        <v>157</v>
      </c>
      <c r="CE108" s="102" t="s">
        <v>289</v>
      </c>
      <c r="CF108" s="102" t="s">
        <v>203</v>
      </c>
      <c r="CG108" s="103">
        <v>143.33765465904401</v>
      </c>
      <c r="CH108" s="103">
        <v>43.462123927500002</v>
      </c>
      <c r="CI108" s="98">
        <v>12.3</v>
      </c>
      <c r="CJ108" s="98">
        <v>68.5</v>
      </c>
      <c r="CK108" s="98">
        <v>29.4</v>
      </c>
      <c r="CL108" s="98">
        <v>8.4</v>
      </c>
      <c r="CM108" s="98">
        <v>91.6</v>
      </c>
      <c r="CN108" s="98">
        <v>3378</v>
      </c>
      <c r="CO108" s="98">
        <v>9.5</v>
      </c>
      <c r="CP108" s="98">
        <v>77</v>
      </c>
      <c r="CQ108" s="98">
        <v>15.9</v>
      </c>
      <c r="CR108" s="104">
        <v>-4.9400085449218496</v>
      </c>
      <c r="CS108" s="104">
        <v>-7.2299865722655996</v>
      </c>
      <c r="CT108" s="104">
        <v>-6.8800109863280996</v>
      </c>
      <c r="CU108" s="104">
        <v>-0.91998901367185204</v>
      </c>
      <c r="CV108" s="105">
        <v>-4.9924987792968496</v>
      </c>
      <c r="CX108" s="8">
        <f t="shared" si="5"/>
        <v>11</v>
      </c>
      <c r="CY108" s="9">
        <f t="shared" si="6"/>
        <v>83.82352941176471</v>
      </c>
    </row>
    <row r="109" spans="1:103" x14ac:dyDescent="0.35">
      <c r="A109" s="70" t="s">
        <v>438</v>
      </c>
      <c r="B109" s="93" t="s">
        <v>439</v>
      </c>
      <c r="C109" s="47">
        <v>3402</v>
      </c>
      <c r="D109" s="48">
        <v>25</v>
      </c>
      <c r="E109" s="48">
        <v>866</v>
      </c>
      <c r="F109" s="139">
        <f t="shared" si="7"/>
        <v>0.25455614344503236</v>
      </c>
      <c r="G109" s="49">
        <v>181.18192929143501</v>
      </c>
      <c r="H109" s="49">
        <v>1.33143687016046</v>
      </c>
      <c r="I109" s="49">
        <v>46.120973182358298</v>
      </c>
      <c r="J109" s="50">
        <v>2.8161617781994001E-2</v>
      </c>
      <c r="K109" s="49">
        <v>20383.463572925401</v>
      </c>
      <c r="L109" s="49">
        <v>18402.912782256899</v>
      </c>
      <c r="M109" s="49">
        <v>7.6394490716260005E-2</v>
      </c>
      <c r="N109" s="49">
        <v>34.785172669750899</v>
      </c>
      <c r="O109" s="49">
        <v>18365.305226538399</v>
      </c>
      <c r="P109" s="50">
        <v>8.7961313578872005E-2</v>
      </c>
      <c r="Q109" s="49">
        <v>1359.3039944586101</v>
      </c>
      <c r="R109" s="49">
        <v>18373.442841543299</v>
      </c>
      <c r="S109" s="141" t="s">
        <v>152</v>
      </c>
      <c r="T109" s="51">
        <v>48</v>
      </c>
      <c r="U109" s="94">
        <v>296136</v>
      </c>
      <c r="V109" s="94">
        <v>15771.4555592735</v>
      </c>
      <c r="W109" s="94" t="s">
        <v>191</v>
      </c>
      <c r="X109" s="94">
        <v>3306.38</v>
      </c>
      <c r="Y109" s="94">
        <v>-1</v>
      </c>
      <c r="Z109" s="94">
        <v>5</v>
      </c>
      <c r="AA109" s="94">
        <v>17</v>
      </c>
      <c r="AB109" s="94">
        <v>84.14</v>
      </c>
      <c r="AC109" s="94">
        <v>16.672903672903701</v>
      </c>
      <c r="AD109" s="94">
        <v>9</v>
      </c>
      <c r="AE109" s="94">
        <v>49.4699293788426</v>
      </c>
      <c r="AF109" s="94">
        <v>8</v>
      </c>
      <c r="AG109" s="96">
        <v>18272430</v>
      </c>
      <c r="AH109" s="96">
        <v>18776707</v>
      </c>
      <c r="AI109" s="96">
        <v>30.6</v>
      </c>
      <c r="AJ109" s="96">
        <v>68.8</v>
      </c>
      <c r="AK109" s="96">
        <v>77.2</v>
      </c>
      <c r="AL109" s="143">
        <f t="shared" si="4"/>
        <v>7.4000000000000052E-2</v>
      </c>
      <c r="AM109" s="96">
        <v>28.5</v>
      </c>
      <c r="AN109" s="96">
        <v>64.099999999999994</v>
      </c>
      <c r="AO109" s="96">
        <v>6.8</v>
      </c>
      <c r="AP109" s="96">
        <v>7.1</v>
      </c>
      <c r="AQ109" s="96">
        <v>2.8</v>
      </c>
      <c r="AR109" s="99">
        <v>26.8</v>
      </c>
      <c r="AS109" s="99">
        <v>9.9</v>
      </c>
      <c r="AT109" s="99" t="s">
        <v>145</v>
      </c>
      <c r="AU109" s="99">
        <v>6.7</v>
      </c>
      <c r="AV109" s="99">
        <v>99</v>
      </c>
      <c r="AW109" s="100">
        <v>3</v>
      </c>
      <c r="AX109" s="100">
        <v>108.7</v>
      </c>
      <c r="AY109" s="100">
        <v>109.7</v>
      </c>
      <c r="AZ109" s="100">
        <v>1</v>
      </c>
      <c r="BA109" s="101">
        <v>138</v>
      </c>
      <c r="BB109" s="101">
        <v>21.3</v>
      </c>
      <c r="BC109" s="101">
        <v>6.1</v>
      </c>
      <c r="BD109" s="101">
        <v>86</v>
      </c>
      <c r="BE109" s="95">
        <v>0.81699999999999995</v>
      </c>
      <c r="BF109" s="97" t="s">
        <v>146</v>
      </c>
      <c r="BG109" s="97" t="s">
        <v>163</v>
      </c>
      <c r="BH109" s="97">
        <v>25.6</v>
      </c>
      <c r="BI109" s="97">
        <v>33.6</v>
      </c>
      <c r="BJ109" s="97">
        <v>49.7</v>
      </c>
      <c r="BK109" s="97">
        <v>0</v>
      </c>
      <c r="BL109" s="97">
        <v>-90000</v>
      </c>
      <c r="BM109" s="97">
        <v>2529</v>
      </c>
      <c r="BN109" s="97">
        <v>7143797</v>
      </c>
      <c r="BO109" s="97" t="s">
        <v>145</v>
      </c>
      <c r="BP109" s="97">
        <v>24450</v>
      </c>
      <c r="BQ109" s="97">
        <v>179339994859.384</v>
      </c>
      <c r="BR109" s="97" t="s">
        <v>145</v>
      </c>
      <c r="BS109" s="97">
        <v>8.6</v>
      </c>
      <c r="BT109" s="97">
        <v>27.5</v>
      </c>
      <c r="BU109" s="97">
        <v>68.8</v>
      </c>
      <c r="BV109" s="97">
        <v>15.8</v>
      </c>
      <c r="BW109" s="97">
        <v>83</v>
      </c>
      <c r="BX109" s="97">
        <v>0.1</v>
      </c>
      <c r="BY109" s="97">
        <v>2367.5</v>
      </c>
      <c r="BZ109" s="97">
        <v>1</v>
      </c>
      <c r="CA109" s="97">
        <v>100</v>
      </c>
      <c r="CB109" s="97">
        <v>4</v>
      </c>
      <c r="CC109" s="102" t="s">
        <v>157</v>
      </c>
      <c r="CD109" s="102" t="s">
        <v>157</v>
      </c>
      <c r="CE109" s="102" t="s">
        <v>440</v>
      </c>
      <c r="CF109" s="102" t="s">
        <v>176</v>
      </c>
      <c r="CG109" s="103">
        <v>66.325899229936795</v>
      </c>
      <c r="CH109" s="103">
        <v>48.010869039000099</v>
      </c>
      <c r="CI109" s="98">
        <v>80.400000000000006</v>
      </c>
      <c r="CJ109" s="98">
        <v>1.2</v>
      </c>
      <c r="CK109" s="98">
        <v>3.3</v>
      </c>
      <c r="CL109" s="98">
        <v>42.6</v>
      </c>
      <c r="CM109" s="98">
        <v>57.4</v>
      </c>
      <c r="CN109" s="98">
        <v>3722</v>
      </c>
      <c r="CO109" s="98">
        <v>14.4</v>
      </c>
      <c r="CP109" s="98">
        <v>87</v>
      </c>
      <c r="CQ109" s="98">
        <v>10.9</v>
      </c>
      <c r="CR109" s="104">
        <v>-6.0700134277343496</v>
      </c>
      <c r="CS109" s="104">
        <v>-8.3200134277343505</v>
      </c>
      <c r="CT109" s="104">
        <v>-5.8899902343749799</v>
      </c>
      <c r="CU109" s="104">
        <v>0.29000244140627301</v>
      </c>
      <c r="CV109" s="105">
        <v>-4.9975036621093496</v>
      </c>
      <c r="CX109" s="8">
        <f t="shared" si="5"/>
        <v>3</v>
      </c>
      <c r="CY109" s="9">
        <f t="shared" si="6"/>
        <v>95.588235294117652</v>
      </c>
    </row>
    <row r="110" spans="1:103" x14ac:dyDescent="0.35">
      <c r="A110" s="70" t="s">
        <v>441</v>
      </c>
      <c r="B110" s="93" t="s">
        <v>442</v>
      </c>
      <c r="C110" s="47">
        <v>396</v>
      </c>
      <c r="D110" s="48">
        <v>17</v>
      </c>
      <c r="E110" s="48">
        <v>144</v>
      </c>
      <c r="F110" s="139">
        <f t="shared" si="7"/>
        <v>0.36363636363636365</v>
      </c>
      <c r="G110" s="49">
        <v>7.3645234539614997</v>
      </c>
      <c r="H110" s="49">
        <v>0.31615378463976102</v>
      </c>
      <c r="I110" s="49">
        <v>2.6780085287132702</v>
      </c>
      <c r="J110" s="50">
        <v>5.9668861202707001E-2</v>
      </c>
      <c r="K110" s="49">
        <v>530.81932581691694</v>
      </c>
      <c r="L110" s="49">
        <v>18363.288900549102</v>
      </c>
      <c r="M110" s="49">
        <v>0.10009630683752201</v>
      </c>
      <c r="N110" s="49">
        <v>17.451683678830399</v>
      </c>
      <c r="O110" s="49">
        <v>18360.442405364502</v>
      </c>
      <c r="P110" s="50">
        <v>6.3515842970788994E-2</v>
      </c>
      <c r="Q110" s="49">
        <v>284.25407557730398</v>
      </c>
      <c r="R110" s="49">
        <v>18377.2654196486</v>
      </c>
      <c r="S110" s="141" t="s">
        <v>152</v>
      </c>
      <c r="T110" s="51">
        <v>48</v>
      </c>
      <c r="U110" s="94">
        <v>23780</v>
      </c>
      <c r="V110" s="94">
        <v>442.24335286667798</v>
      </c>
      <c r="W110" s="94" t="s">
        <v>217</v>
      </c>
      <c r="X110" s="94">
        <v>3797.35</v>
      </c>
      <c r="Y110" s="94">
        <v>-53</v>
      </c>
      <c r="Z110" s="94">
        <v>2</v>
      </c>
      <c r="AA110" s="94">
        <v>33</v>
      </c>
      <c r="AB110" s="94">
        <v>91.54</v>
      </c>
      <c r="AC110" s="94">
        <v>20.689535689535699</v>
      </c>
      <c r="AD110" s="94">
        <v>9</v>
      </c>
      <c r="AE110" s="94">
        <v>39.860071951321899</v>
      </c>
      <c r="AF110" s="94">
        <v>8.5</v>
      </c>
      <c r="AG110" s="96">
        <v>51393010</v>
      </c>
      <c r="AH110" s="96">
        <v>53771300</v>
      </c>
      <c r="AI110" s="96">
        <v>19.7</v>
      </c>
      <c r="AJ110" s="96">
        <v>64</v>
      </c>
      <c r="AK110" s="96">
        <v>68.7</v>
      </c>
      <c r="AL110" s="143">
        <f t="shared" si="4"/>
        <v>2.3000000000000041E-2</v>
      </c>
      <c r="AM110" s="96">
        <v>39.799999999999997</v>
      </c>
      <c r="AN110" s="96">
        <v>57.9</v>
      </c>
      <c r="AO110" s="96">
        <v>90.3</v>
      </c>
      <c r="AP110" s="96">
        <v>5.5</v>
      </c>
      <c r="AQ110" s="96">
        <v>3.5</v>
      </c>
      <c r="AR110" s="99">
        <v>13.4</v>
      </c>
      <c r="AS110" s="99">
        <v>41.1</v>
      </c>
      <c r="AT110" s="99" t="s">
        <v>145</v>
      </c>
      <c r="AU110" s="99" t="s">
        <v>145</v>
      </c>
      <c r="AV110" s="99">
        <v>27</v>
      </c>
      <c r="AW110" s="100">
        <v>5.4</v>
      </c>
      <c r="AX110" s="100" t="s">
        <v>145</v>
      </c>
      <c r="AY110" s="100" t="s">
        <v>145</v>
      </c>
      <c r="AZ110" s="100" t="s">
        <v>145</v>
      </c>
      <c r="BA110" s="101">
        <v>98</v>
      </c>
      <c r="BB110" s="101">
        <v>6</v>
      </c>
      <c r="BC110" s="101">
        <v>3.1</v>
      </c>
      <c r="BD110" s="101">
        <v>11.9</v>
      </c>
      <c r="BE110" s="95">
        <v>0.57899999999999996</v>
      </c>
      <c r="BF110" s="97" t="s">
        <v>189</v>
      </c>
      <c r="BG110" s="97" t="s">
        <v>156</v>
      </c>
      <c r="BH110" s="97">
        <v>24.2</v>
      </c>
      <c r="BI110" s="97">
        <v>13.3</v>
      </c>
      <c r="BJ110" s="97">
        <v>14.6</v>
      </c>
      <c r="BK110" s="97">
        <v>2.9</v>
      </c>
      <c r="BL110" s="97">
        <v>-50000</v>
      </c>
      <c r="BM110" s="97">
        <v>7489</v>
      </c>
      <c r="BN110" s="97">
        <v>5935831.0999999996</v>
      </c>
      <c r="BO110" s="97">
        <v>1300000</v>
      </c>
      <c r="BP110" s="97">
        <v>3440</v>
      </c>
      <c r="BQ110" s="97">
        <v>87908262519.916397</v>
      </c>
      <c r="BR110" s="97" t="s">
        <v>145</v>
      </c>
      <c r="BS110" s="97" t="s">
        <v>145</v>
      </c>
      <c r="BT110" s="97" t="s">
        <v>145</v>
      </c>
      <c r="BU110" s="97">
        <v>74.7</v>
      </c>
      <c r="BV110" s="97">
        <v>54.4</v>
      </c>
      <c r="BW110" s="97">
        <v>93.3</v>
      </c>
      <c r="BX110" s="97" t="s">
        <v>145</v>
      </c>
      <c r="BY110" s="97">
        <v>1246.8</v>
      </c>
      <c r="BZ110" s="97">
        <v>1.2</v>
      </c>
      <c r="CA110" s="97">
        <v>63.8</v>
      </c>
      <c r="CB110" s="97">
        <v>15</v>
      </c>
      <c r="CC110" s="102" t="s">
        <v>164</v>
      </c>
      <c r="CD110" s="102" t="s">
        <v>164</v>
      </c>
      <c r="CE110" s="102" t="s">
        <v>213</v>
      </c>
      <c r="CF110" s="102" t="s">
        <v>166</v>
      </c>
      <c r="CG110" s="103">
        <v>37.447921283846</v>
      </c>
      <c r="CH110" s="103">
        <v>0.15482371000009501</v>
      </c>
      <c r="CI110" s="98">
        <v>48.5</v>
      </c>
      <c r="CJ110" s="98">
        <v>7.8</v>
      </c>
      <c r="CK110" s="98">
        <v>12.4</v>
      </c>
      <c r="CL110" s="98">
        <v>73</v>
      </c>
      <c r="CM110" s="98">
        <v>27</v>
      </c>
      <c r="CN110" s="98">
        <v>443</v>
      </c>
      <c r="CO110" s="98">
        <v>0.3</v>
      </c>
      <c r="CP110" s="98">
        <v>100</v>
      </c>
      <c r="CQ110" s="98" t="s">
        <v>145</v>
      </c>
      <c r="CR110" s="104">
        <v>17.550012207031301</v>
      </c>
      <c r="CS110" s="104">
        <v>17.939996337890602</v>
      </c>
      <c r="CT110" s="104">
        <v>18.469995117187501</v>
      </c>
      <c r="CU110" s="104">
        <v>19.010003662109401</v>
      </c>
      <c r="CV110" s="105">
        <v>18.2425018310547</v>
      </c>
      <c r="CX110" s="8">
        <f t="shared" si="5"/>
        <v>10</v>
      </c>
      <c r="CY110" s="9">
        <f t="shared" si="6"/>
        <v>85.294117647058826</v>
      </c>
    </row>
    <row r="111" spans="1:103" x14ac:dyDescent="0.35">
      <c r="A111" s="70" t="s">
        <v>443</v>
      </c>
      <c r="B111" s="93" t="s">
        <v>444</v>
      </c>
      <c r="C111" s="47">
        <v>746</v>
      </c>
      <c r="D111" s="48">
        <v>8</v>
      </c>
      <c r="E111" s="48">
        <v>462</v>
      </c>
      <c r="F111" s="139">
        <f t="shared" si="7"/>
        <v>0.61930294906166217</v>
      </c>
      <c r="G111" s="49">
        <v>114.34367877948399</v>
      </c>
      <c r="H111" s="49">
        <v>1.22620567055747</v>
      </c>
      <c r="I111" s="49">
        <v>70.813377474693795</v>
      </c>
      <c r="J111" s="50">
        <v>7.2319970813498002E-2</v>
      </c>
      <c r="K111" s="49">
        <v>980.136582777022</v>
      </c>
      <c r="L111" s="49">
        <v>18363.806507822501</v>
      </c>
      <c r="M111" s="49">
        <v>0.12739724907517999</v>
      </c>
      <c r="N111" s="49">
        <v>8.4226727048067591</v>
      </c>
      <c r="O111" s="49">
        <v>18359.898082206</v>
      </c>
      <c r="P111" s="50">
        <v>8.0327448623772002E-2</v>
      </c>
      <c r="Q111" s="49">
        <v>972.65868332183902</v>
      </c>
      <c r="R111" s="49">
        <v>18377.8124174943</v>
      </c>
      <c r="S111" s="141" t="s">
        <v>322</v>
      </c>
      <c r="T111" s="51">
        <v>43</v>
      </c>
      <c r="U111" s="94" t="s">
        <v>145</v>
      </c>
      <c r="V111" s="94" t="s">
        <v>145</v>
      </c>
      <c r="W111" s="94" t="s">
        <v>145</v>
      </c>
      <c r="X111" s="94" t="s">
        <v>145</v>
      </c>
      <c r="Y111" s="94">
        <v>-1</v>
      </c>
      <c r="Z111" s="94">
        <v>6</v>
      </c>
      <c r="AA111" s="94">
        <v>7</v>
      </c>
      <c r="AB111" s="94">
        <v>87.31</v>
      </c>
      <c r="AC111" s="94">
        <v>22.0880110880111</v>
      </c>
      <c r="AD111" s="94">
        <v>4</v>
      </c>
      <c r="AE111" s="94">
        <v>66.5516634552</v>
      </c>
      <c r="AF111" s="94">
        <v>3.5</v>
      </c>
      <c r="AG111" s="96">
        <v>6322800</v>
      </c>
      <c r="AH111" s="96">
        <v>6524191</v>
      </c>
      <c r="AI111" s="96">
        <v>26.5</v>
      </c>
      <c r="AJ111" s="96">
        <v>67.400000000000006</v>
      </c>
      <c r="AK111" s="96">
        <v>75.599999999999994</v>
      </c>
      <c r="AL111" s="143">
        <f t="shared" si="4"/>
        <v>4.3999999999999914E-2</v>
      </c>
      <c r="AM111" s="96">
        <v>32.4</v>
      </c>
      <c r="AN111" s="96">
        <v>63.2</v>
      </c>
      <c r="AO111" s="96">
        <v>32.9</v>
      </c>
      <c r="AP111" s="96">
        <v>5.2</v>
      </c>
      <c r="AQ111" s="96">
        <v>3.3</v>
      </c>
      <c r="AR111" s="99">
        <v>24.9</v>
      </c>
      <c r="AS111" s="99">
        <v>18.899999999999999</v>
      </c>
      <c r="AT111" s="99" t="s">
        <v>145</v>
      </c>
      <c r="AU111" s="99">
        <v>4.5</v>
      </c>
      <c r="AV111" s="99">
        <v>99.2</v>
      </c>
      <c r="AW111" s="100">
        <v>6.6</v>
      </c>
      <c r="AX111" s="100">
        <v>107</v>
      </c>
      <c r="AY111" s="100">
        <v>101.6</v>
      </c>
      <c r="AZ111" s="100">
        <v>1</v>
      </c>
      <c r="BA111" s="101">
        <v>120</v>
      </c>
      <c r="BB111" s="101">
        <v>15.4</v>
      </c>
      <c r="BC111" s="101">
        <v>6.1</v>
      </c>
      <c r="BD111" s="101">
        <v>82.5</v>
      </c>
      <c r="BE111" s="95">
        <v>0.90600000000000003</v>
      </c>
      <c r="BF111" s="97" t="s">
        <v>146</v>
      </c>
      <c r="BG111" s="97" t="s">
        <v>156</v>
      </c>
      <c r="BH111" s="97">
        <v>66.400000000000006</v>
      </c>
      <c r="BI111" s="97">
        <v>34.299999999999997</v>
      </c>
      <c r="BJ111" s="97">
        <v>30.2</v>
      </c>
      <c r="BK111" s="97">
        <v>5.2</v>
      </c>
      <c r="BL111" s="97">
        <v>-20000</v>
      </c>
      <c r="BM111" s="97">
        <v>2942</v>
      </c>
      <c r="BN111" s="97">
        <v>709198.9</v>
      </c>
      <c r="BO111" s="97" t="s">
        <v>145</v>
      </c>
      <c r="BP111" s="97">
        <v>3780</v>
      </c>
      <c r="BQ111" s="97">
        <v>8092836608.7887497</v>
      </c>
      <c r="BR111" s="97">
        <v>22.4</v>
      </c>
      <c r="BS111" s="97">
        <v>66.400000000000006</v>
      </c>
      <c r="BT111" s="97">
        <v>27.3</v>
      </c>
      <c r="BU111" s="97">
        <v>59.8</v>
      </c>
      <c r="BV111" s="97">
        <v>21.2</v>
      </c>
      <c r="BW111" s="97">
        <v>59.1</v>
      </c>
      <c r="BX111" s="97">
        <v>0.1</v>
      </c>
      <c r="BY111" s="97">
        <v>137.1</v>
      </c>
      <c r="BZ111" s="97">
        <v>1.6</v>
      </c>
      <c r="CA111" s="97">
        <v>100</v>
      </c>
      <c r="CB111" s="97">
        <v>18.7</v>
      </c>
      <c r="CC111" s="102" t="s">
        <v>157</v>
      </c>
      <c r="CD111" s="102" t="s">
        <v>157</v>
      </c>
      <c r="CE111" s="102" t="s">
        <v>440</v>
      </c>
      <c r="CF111" s="102" t="s">
        <v>176</v>
      </c>
      <c r="CG111" s="103">
        <v>75.069747361110103</v>
      </c>
      <c r="CH111" s="103">
        <v>41.224668274000102</v>
      </c>
      <c r="CI111" s="98">
        <v>55</v>
      </c>
      <c r="CJ111" s="98">
        <v>3.3</v>
      </c>
      <c r="CK111" s="98">
        <v>6.7</v>
      </c>
      <c r="CL111" s="98">
        <v>63.6</v>
      </c>
      <c r="CM111" s="98">
        <v>36.4</v>
      </c>
      <c r="CN111" s="98">
        <v>8385</v>
      </c>
      <c r="CO111" s="98">
        <v>1.6</v>
      </c>
      <c r="CP111" s="98">
        <v>97</v>
      </c>
      <c r="CQ111" s="98">
        <v>12</v>
      </c>
      <c r="CR111" s="104">
        <v>-8.6000122070312308</v>
      </c>
      <c r="CS111" s="104">
        <v>-12.410009765625</v>
      </c>
      <c r="CT111" s="104">
        <v>-6.6399902343749799</v>
      </c>
      <c r="CU111" s="104">
        <v>0.33999023437502301</v>
      </c>
      <c r="CV111" s="105">
        <v>-6.8275054931640398</v>
      </c>
      <c r="CX111" s="8">
        <f t="shared" si="5"/>
        <v>2</v>
      </c>
      <c r="CY111" s="9">
        <f t="shared" si="6"/>
        <v>97.058823529411768</v>
      </c>
    </row>
    <row r="112" spans="1:103" x14ac:dyDescent="0.35">
      <c r="A112" s="70" t="s">
        <v>445</v>
      </c>
      <c r="B112" s="93" t="s">
        <v>446</v>
      </c>
      <c r="C112" s="47">
        <v>122</v>
      </c>
      <c r="D112" s="48">
        <v>0</v>
      </c>
      <c r="E112" s="48">
        <v>119</v>
      </c>
      <c r="F112" s="139">
        <f t="shared" si="7"/>
        <v>0.97540983606557374</v>
      </c>
      <c r="G112" s="49">
        <v>7.2970998035704504</v>
      </c>
      <c r="H112" s="49">
        <v>0</v>
      </c>
      <c r="I112" s="49">
        <v>7.1176629231547803</v>
      </c>
      <c r="J112" s="50">
        <v>0.21663219838870201</v>
      </c>
      <c r="K112" s="49">
        <v>120.642136458447</v>
      </c>
      <c r="L112" s="49">
        <v>18340.104003109402</v>
      </c>
      <c r="M112" s="49">
        <v>9.9999998746876997E-2</v>
      </c>
      <c r="N112" s="49">
        <v>3.2799505028224099E-13</v>
      </c>
      <c r="O112" s="49">
        <v>18350.0000000863</v>
      </c>
      <c r="P112" s="50">
        <v>0.100715754468434</v>
      </c>
      <c r="Q112" s="49">
        <v>132.46551955840101</v>
      </c>
      <c r="R112" s="49">
        <v>18357.116618191001</v>
      </c>
      <c r="S112" s="141" t="s">
        <v>319</v>
      </c>
      <c r="T112" s="51">
        <v>94</v>
      </c>
      <c r="U112" s="94" t="s">
        <v>145</v>
      </c>
      <c r="V112" s="94" t="s">
        <v>145</v>
      </c>
      <c r="W112" s="94" t="s">
        <v>145</v>
      </c>
      <c r="X112" s="94" t="s">
        <v>145</v>
      </c>
      <c r="Y112" s="94" t="s">
        <v>145</v>
      </c>
      <c r="Z112" s="94" t="s">
        <v>145</v>
      </c>
      <c r="AA112" s="94" t="s">
        <v>145</v>
      </c>
      <c r="AB112" s="94" t="s">
        <v>145</v>
      </c>
      <c r="AC112" s="94">
        <v>9.6590909090909101</v>
      </c>
      <c r="AD112" s="94">
        <v>50</v>
      </c>
      <c r="AE112" s="94">
        <v>30.235005993926901</v>
      </c>
      <c r="AF112" s="94">
        <v>50</v>
      </c>
      <c r="AG112" s="96">
        <v>16249798</v>
      </c>
      <c r="AH112" s="96">
        <v>16718971</v>
      </c>
      <c r="AI112" s="96">
        <v>25.3</v>
      </c>
      <c r="AJ112" s="96">
        <v>67.3</v>
      </c>
      <c r="AK112" s="96">
        <v>71.599999999999994</v>
      </c>
      <c r="AL112" s="143">
        <f t="shared" si="4"/>
        <v>4.5999999999999944E-2</v>
      </c>
      <c r="AM112" s="96">
        <v>31.2</v>
      </c>
      <c r="AN112" s="96">
        <v>64.2</v>
      </c>
      <c r="AO112" s="96">
        <v>92.1</v>
      </c>
      <c r="AP112" s="96">
        <v>6</v>
      </c>
      <c r="AQ112" s="96">
        <v>2.5</v>
      </c>
      <c r="AR112" s="99">
        <v>21.1</v>
      </c>
      <c r="AS112" s="99">
        <v>28</v>
      </c>
      <c r="AT112" s="99" t="s">
        <v>145</v>
      </c>
      <c r="AU112" s="99">
        <v>0.7</v>
      </c>
      <c r="AV112" s="99">
        <v>48.3</v>
      </c>
      <c r="AW112" s="100" t="s">
        <v>145</v>
      </c>
      <c r="AX112" s="100">
        <v>107.8</v>
      </c>
      <c r="AY112" s="100">
        <v>89.5</v>
      </c>
      <c r="AZ112" s="100" t="s">
        <v>145</v>
      </c>
      <c r="BA112" s="101">
        <v>109</v>
      </c>
      <c r="BB112" s="101">
        <v>3.5</v>
      </c>
      <c r="BC112" s="101">
        <v>6.4</v>
      </c>
      <c r="BD112" s="101" t="s">
        <v>145</v>
      </c>
      <c r="BE112" s="95" t="s">
        <v>145</v>
      </c>
      <c r="BF112" s="97" t="s">
        <v>155</v>
      </c>
      <c r="BG112" s="97" t="s">
        <v>156</v>
      </c>
      <c r="BH112" s="97">
        <v>64.099999999999994</v>
      </c>
      <c r="BI112" s="97">
        <v>60.7</v>
      </c>
      <c r="BJ112" s="97">
        <v>6.2</v>
      </c>
      <c r="BK112" s="97">
        <v>3.4</v>
      </c>
      <c r="BL112" s="97">
        <v>-149999</v>
      </c>
      <c r="BM112" s="97">
        <v>12139</v>
      </c>
      <c r="BN112" s="97">
        <v>1411059</v>
      </c>
      <c r="BO112" s="97">
        <v>742100</v>
      </c>
      <c r="BP112" s="97">
        <v>4070</v>
      </c>
      <c r="BQ112" s="97">
        <v>24542474061.242599</v>
      </c>
      <c r="BR112" s="97" t="s">
        <v>145</v>
      </c>
      <c r="BS112" s="97" t="s">
        <v>145</v>
      </c>
      <c r="BT112" s="97" t="s">
        <v>145</v>
      </c>
      <c r="BU112" s="97">
        <v>82.3</v>
      </c>
      <c r="BV112" s="97">
        <v>32.299999999999997</v>
      </c>
      <c r="BW112" s="97">
        <v>85.9</v>
      </c>
      <c r="BX112" s="97" t="s">
        <v>145</v>
      </c>
      <c r="BY112" s="97">
        <v>145.69999999999999</v>
      </c>
      <c r="BZ112" s="97">
        <v>2.2000000000000002</v>
      </c>
      <c r="CA112" s="97">
        <v>89.1</v>
      </c>
      <c r="CB112" s="97">
        <v>26.2</v>
      </c>
      <c r="CC112" s="102" t="s">
        <v>157</v>
      </c>
      <c r="CD112" s="102" t="s">
        <v>157</v>
      </c>
      <c r="CE112" s="102" t="s">
        <v>266</v>
      </c>
      <c r="CF112" s="102" t="s">
        <v>203</v>
      </c>
      <c r="CG112" s="103">
        <v>105.102627596283</v>
      </c>
      <c r="CH112" s="103">
        <v>12.558769429500099</v>
      </c>
      <c r="CI112" s="98">
        <v>30.9</v>
      </c>
      <c r="CJ112" s="98">
        <v>52.9</v>
      </c>
      <c r="CK112" s="98">
        <v>26</v>
      </c>
      <c r="CL112" s="98">
        <v>76.599999999999994</v>
      </c>
      <c r="CM112" s="98">
        <v>23.4</v>
      </c>
      <c r="CN112" s="98">
        <v>7896</v>
      </c>
      <c r="CO112" s="98">
        <v>0.4</v>
      </c>
      <c r="CP112" s="98">
        <v>100</v>
      </c>
      <c r="CQ112" s="98" t="s">
        <v>145</v>
      </c>
      <c r="CR112" s="104">
        <v>26.459985351562501</v>
      </c>
      <c r="CS112" s="104">
        <v>27.860009765625001</v>
      </c>
      <c r="CT112" s="104">
        <v>28.020013427734401</v>
      </c>
      <c r="CU112" s="104">
        <v>30.290002441406301</v>
      </c>
      <c r="CV112" s="105">
        <v>28.1575027465821</v>
      </c>
      <c r="CX112" s="8">
        <f t="shared" si="5"/>
        <v>10</v>
      </c>
      <c r="CY112" s="9">
        <f t="shared" si="6"/>
        <v>85.294117647058826</v>
      </c>
    </row>
    <row r="113" spans="1:103" x14ac:dyDescent="0.35">
      <c r="A113" s="70" t="s">
        <v>447</v>
      </c>
      <c r="B113" s="93" t="s">
        <v>448</v>
      </c>
      <c r="C113" s="47">
        <v>15</v>
      </c>
      <c r="D113" s="48">
        <v>0</v>
      </c>
      <c r="E113" s="48">
        <v>6</v>
      </c>
      <c r="F113" s="139">
        <f t="shared" si="7"/>
        <v>0.4</v>
      </c>
      <c r="G113" s="49">
        <v>281.99729282598901</v>
      </c>
      <c r="H113" s="49">
        <v>0</v>
      </c>
      <c r="I113" s="49">
        <v>112.79891713039601</v>
      </c>
      <c r="J113" s="50">
        <v>0.15627155052414801</v>
      </c>
      <c r="K113" s="49">
        <v>15.039896092886201</v>
      </c>
      <c r="L113" s="49">
        <v>18351.469506357102</v>
      </c>
      <c r="M113" s="49">
        <v>9.9999998746876997E-2</v>
      </c>
      <c r="N113" s="49">
        <v>3.2799505028224099E-13</v>
      </c>
      <c r="O113" s="49">
        <v>18350.0000000863</v>
      </c>
      <c r="P113" s="50">
        <v>4.5738212484969003E-2</v>
      </c>
      <c r="Q113" s="49">
        <v>742.15817129280697</v>
      </c>
      <c r="R113" s="49">
        <v>18416.622945333402</v>
      </c>
      <c r="S113" s="141" t="s">
        <v>385</v>
      </c>
      <c r="T113" s="51">
        <v>36</v>
      </c>
      <c r="U113" s="94" t="s">
        <v>145</v>
      </c>
      <c r="V113" s="94" t="s">
        <v>145</v>
      </c>
      <c r="W113" s="94" t="s">
        <v>145</v>
      </c>
      <c r="X113" s="94" t="s">
        <v>145</v>
      </c>
      <c r="Y113" s="94" t="s">
        <v>145</v>
      </c>
      <c r="Z113" s="94" t="s">
        <v>145</v>
      </c>
      <c r="AA113" s="94" t="s">
        <v>145</v>
      </c>
      <c r="AB113" s="94" t="s">
        <v>145</v>
      </c>
      <c r="AC113" s="94" t="s">
        <v>145</v>
      </c>
      <c r="AD113" s="94" t="s">
        <v>145</v>
      </c>
      <c r="AE113" s="94" t="s">
        <v>145</v>
      </c>
      <c r="AF113" s="94" t="s">
        <v>145</v>
      </c>
      <c r="AG113" s="96">
        <v>52441</v>
      </c>
      <c r="AH113" s="96">
        <v>53192</v>
      </c>
      <c r="AI113" s="96">
        <v>35</v>
      </c>
      <c r="AJ113" s="96" t="s">
        <v>145</v>
      </c>
      <c r="AK113" s="96" t="s">
        <v>145</v>
      </c>
      <c r="AL113" s="143" t="str">
        <f t="shared" si="4"/>
        <v>NA</v>
      </c>
      <c r="AM113" s="96" t="s">
        <v>145</v>
      </c>
      <c r="AN113" s="96" t="s">
        <v>145</v>
      </c>
      <c r="AO113" s="96">
        <v>201.7</v>
      </c>
      <c r="AP113" s="96" t="s">
        <v>145</v>
      </c>
      <c r="AQ113" s="96" t="s">
        <v>145</v>
      </c>
      <c r="AR113" s="99" t="s">
        <v>145</v>
      </c>
      <c r="AS113" s="99">
        <v>12</v>
      </c>
      <c r="AT113" s="99" t="s">
        <v>145</v>
      </c>
      <c r="AU113" s="99" t="s">
        <v>145</v>
      </c>
      <c r="AV113" s="99" t="s">
        <v>145</v>
      </c>
      <c r="AW113" s="100" t="s">
        <v>145</v>
      </c>
      <c r="AX113" s="100" t="s">
        <v>145</v>
      </c>
      <c r="AY113" s="100" t="s">
        <v>145</v>
      </c>
      <c r="AZ113" s="100" t="s">
        <v>145</v>
      </c>
      <c r="BA113" s="101">
        <v>100</v>
      </c>
      <c r="BB113" s="101">
        <v>23.1</v>
      </c>
      <c r="BC113" s="101">
        <v>13.3</v>
      </c>
      <c r="BD113" s="101" t="s">
        <v>145</v>
      </c>
      <c r="BE113" s="95">
        <v>0.80800000000000005</v>
      </c>
      <c r="BF113" s="97" t="s">
        <v>146</v>
      </c>
      <c r="BG113" s="97" t="s">
        <v>147</v>
      </c>
      <c r="BH113" s="97">
        <v>54.4</v>
      </c>
      <c r="BI113" s="97">
        <v>51</v>
      </c>
      <c r="BJ113" s="97" t="s">
        <v>145</v>
      </c>
      <c r="BK113" s="97" t="s">
        <v>145</v>
      </c>
      <c r="BL113" s="97" t="s">
        <v>145</v>
      </c>
      <c r="BM113" s="97">
        <v>57</v>
      </c>
      <c r="BN113" s="97" t="s">
        <v>145</v>
      </c>
      <c r="BO113" s="97">
        <v>14402.3</v>
      </c>
      <c r="BP113" s="97">
        <v>28530</v>
      </c>
      <c r="BQ113" s="97">
        <v>1010822222.2222199</v>
      </c>
      <c r="BR113" s="97" t="s">
        <v>145</v>
      </c>
      <c r="BS113" s="97" t="s">
        <v>145</v>
      </c>
      <c r="BT113" s="97" t="s">
        <v>145</v>
      </c>
      <c r="BU113" s="97" t="s">
        <v>145</v>
      </c>
      <c r="BV113" s="97" t="s">
        <v>145</v>
      </c>
      <c r="BW113" s="97" t="s">
        <v>145</v>
      </c>
      <c r="BX113" s="97" t="s">
        <v>145</v>
      </c>
      <c r="BY113" s="97">
        <v>25.5</v>
      </c>
      <c r="BZ113" s="97" t="s">
        <v>145</v>
      </c>
      <c r="CA113" s="97">
        <v>100</v>
      </c>
      <c r="CB113" s="97">
        <v>60.6</v>
      </c>
      <c r="CC113" s="102" t="s">
        <v>148</v>
      </c>
      <c r="CD113" s="102" t="s">
        <v>149</v>
      </c>
      <c r="CE113" s="102" t="s">
        <v>150</v>
      </c>
      <c r="CF113" s="102" t="s">
        <v>151</v>
      </c>
      <c r="CG113" s="103">
        <v>-62.7494726470415</v>
      </c>
      <c r="CH113" s="103">
        <v>17.3174095725001</v>
      </c>
      <c r="CI113" s="98">
        <v>23.1</v>
      </c>
      <c r="CJ113" s="98">
        <v>42.3</v>
      </c>
      <c r="CK113" s="98">
        <v>3.3</v>
      </c>
      <c r="CL113" s="98">
        <v>69.2</v>
      </c>
      <c r="CM113" s="98">
        <v>30.8</v>
      </c>
      <c r="CN113" s="98">
        <v>473</v>
      </c>
      <c r="CO113" s="98">
        <v>4.5</v>
      </c>
      <c r="CP113" s="98" t="s">
        <v>145</v>
      </c>
      <c r="CQ113" s="98">
        <v>50.1</v>
      </c>
      <c r="CR113" s="104">
        <v>26.920007324218801</v>
      </c>
      <c r="CS113" s="104">
        <v>26.240014648437501</v>
      </c>
      <c r="CT113" s="104">
        <v>26.010003662109401</v>
      </c>
      <c r="CU113" s="104">
        <v>25.869989013671901</v>
      </c>
      <c r="CV113" s="105">
        <v>26.260003662109401</v>
      </c>
      <c r="CX113" s="8">
        <f t="shared" si="5"/>
        <v>29</v>
      </c>
      <c r="CY113" s="9">
        <f t="shared" si="6"/>
        <v>57.352941176470587</v>
      </c>
    </row>
    <row r="114" spans="1:103" x14ac:dyDescent="0.35">
      <c r="A114" s="70" t="s">
        <v>449</v>
      </c>
      <c r="B114" s="93" t="s">
        <v>450</v>
      </c>
      <c r="C114" s="47">
        <v>10774</v>
      </c>
      <c r="D114" s="48">
        <v>248</v>
      </c>
      <c r="E114" s="48">
        <v>9072</v>
      </c>
      <c r="F114" s="139">
        <f t="shared" si="7"/>
        <v>0.8420271022832746</v>
      </c>
      <c r="G114" s="49">
        <v>210.14573218379499</v>
      </c>
      <c r="H114" s="49">
        <v>4.8372138093169896</v>
      </c>
      <c r="I114" s="49">
        <v>176.94840192791801</v>
      </c>
      <c r="J114" s="50">
        <v>0.11649980274398999</v>
      </c>
      <c r="K114" s="49">
        <v>10414.153012430301</v>
      </c>
      <c r="L114" s="49">
        <v>18322.416403455802</v>
      </c>
      <c r="M114" s="49">
        <v>5.0479299218482002E-2</v>
      </c>
      <c r="N114" s="49">
        <v>290.406486046797</v>
      </c>
      <c r="O114" s="49">
        <v>18341.764440466901</v>
      </c>
      <c r="P114" s="50">
        <v>9.3060625259210994E-2</v>
      </c>
      <c r="Q114" s="49">
        <v>8989.2833333982107</v>
      </c>
      <c r="R114" s="49">
        <v>18345.212419866701</v>
      </c>
      <c r="S114" s="141" t="s">
        <v>290</v>
      </c>
      <c r="T114" s="51">
        <v>99</v>
      </c>
      <c r="U114" s="94">
        <v>630973</v>
      </c>
      <c r="V114" s="94">
        <v>12307.0617294604</v>
      </c>
      <c r="W114" s="94" t="s">
        <v>255</v>
      </c>
      <c r="X114" s="94">
        <v>4965.43</v>
      </c>
      <c r="Y114" s="94">
        <v>9</v>
      </c>
      <c r="Z114" s="94">
        <v>32</v>
      </c>
      <c r="AA114" s="94">
        <v>75</v>
      </c>
      <c r="AB114" s="94">
        <v>83.46</v>
      </c>
      <c r="AC114" s="94">
        <v>4.0910973084886102</v>
      </c>
      <c r="AD114" s="94">
        <v>30</v>
      </c>
      <c r="AE114" s="94">
        <v>13.764379333628799</v>
      </c>
      <c r="AF114" s="94">
        <v>65</v>
      </c>
      <c r="AG114" s="96">
        <v>51606633</v>
      </c>
      <c r="AH114" s="96">
        <v>51269183</v>
      </c>
      <c r="AI114" s="96">
        <v>41.8</v>
      </c>
      <c r="AJ114" s="96">
        <v>79.7</v>
      </c>
      <c r="AK114" s="96">
        <v>85.7</v>
      </c>
      <c r="AL114" s="143">
        <f t="shared" si="4"/>
        <v>0.14400000000000004</v>
      </c>
      <c r="AM114" s="96">
        <v>13</v>
      </c>
      <c r="AN114" s="96">
        <v>72.599999999999994</v>
      </c>
      <c r="AO114" s="96">
        <v>529.70000000000005</v>
      </c>
      <c r="AP114" s="96">
        <v>5.8</v>
      </c>
      <c r="AQ114" s="96">
        <v>1</v>
      </c>
      <c r="AR114" s="99">
        <v>7.8</v>
      </c>
      <c r="AS114" s="99">
        <v>3.2</v>
      </c>
      <c r="AT114" s="99">
        <v>2.31</v>
      </c>
      <c r="AU114" s="99" t="s">
        <v>145</v>
      </c>
      <c r="AV114" s="99" t="s">
        <v>145</v>
      </c>
      <c r="AW114" s="100">
        <v>4.5999999999999996</v>
      </c>
      <c r="AX114" s="100">
        <v>98.1</v>
      </c>
      <c r="AY114" s="100">
        <v>91.4</v>
      </c>
      <c r="AZ114" s="100">
        <v>1</v>
      </c>
      <c r="BA114" s="101">
        <v>135</v>
      </c>
      <c r="BB114" s="101">
        <v>4.9000000000000004</v>
      </c>
      <c r="BC114" s="101">
        <v>6.9</v>
      </c>
      <c r="BD114" s="101" t="s">
        <v>145</v>
      </c>
      <c r="BE114" s="95">
        <v>0.67400000000000004</v>
      </c>
      <c r="BF114" s="97" t="s">
        <v>411</v>
      </c>
      <c r="BG114" s="97" t="s">
        <v>200</v>
      </c>
      <c r="BH114" s="97">
        <v>37.700000000000003</v>
      </c>
      <c r="BI114" s="97">
        <v>43.1</v>
      </c>
      <c r="BJ114" s="97" t="s">
        <v>145</v>
      </c>
      <c r="BK114" s="97" t="s">
        <v>145</v>
      </c>
      <c r="BL114" s="97">
        <v>58657</v>
      </c>
      <c r="BM114" s="97">
        <v>279</v>
      </c>
      <c r="BN114" s="97">
        <v>88157579</v>
      </c>
      <c r="BO114" s="97">
        <v>28945400</v>
      </c>
      <c r="BP114" s="97">
        <v>40090</v>
      </c>
      <c r="BQ114" s="97">
        <v>1619423701169.6299</v>
      </c>
      <c r="BR114" s="97" t="s">
        <v>145</v>
      </c>
      <c r="BS114" s="97" t="s">
        <v>145</v>
      </c>
      <c r="BT114" s="97" t="s">
        <v>145</v>
      </c>
      <c r="BU114" s="97">
        <v>63</v>
      </c>
      <c r="BV114" s="97">
        <v>4.9000000000000004</v>
      </c>
      <c r="BW114" s="97">
        <v>72.400000000000006</v>
      </c>
      <c r="BX114" s="97">
        <v>4.5999999999999996</v>
      </c>
      <c r="BY114" s="97">
        <v>66376.2</v>
      </c>
      <c r="BZ114" s="97">
        <v>2.6</v>
      </c>
      <c r="CA114" s="97">
        <v>100</v>
      </c>
      <c r="CB114" s="97">
        <v>2.7</v>
      </c>
      <c r="CC114" s="102" t="s">
        <v>157</v>
      </c>
      <c r="CD114" s="102" t="s">
        <v>157</v>
      </c>
      <c r="CE114" s="102" t="s">
        <v>289</v>
      </c>
      <c r="CF114" s="102" t="s">
        <v>203</v>
      </c>
      <c r="CG114" s="103">
        <v>128.01105070332</v>
      </c>
      <c r="CH114" s="103">
        <v>36.460451240000097</v>
      </c>
      <c r="CI114" s="98">
        <v>17.399999999999999</v>
      </c>
      <c r="CJ114" s="98">
        <v>63.4</v>
      </c>
      <c r="CK114" s="98">
        <v>11.7</v>
      </c>
      <c r="CL114" s="98">
        <v>18.5</v>
      </c>
      <c r="CM114" s="98">
        <v>81.5</v>
      </c>
      <c r="CN114" s="98">
        <v>1278</v>
      </c>
      <c r="CO114" s="98">
        <v>11.6</v>
      </c>
      <c r="CP114" s="98">
        <v>100</v>
      </c>
      <c r="CQ114" s="98">
        <v>72.3</v>
      </c>
      <c r="CR114" s="104">
        <v>1.2300048828125201</v>
      </c>
      <c r="CS114" s="104">
        <v>1.3999877929687701</v>
      </c>
      <c r="CT114" s="104">
        <v>2.55999145507815</v>
      </c>
      <c r="CU114" s="104">
        <v>7.2300048828125201</v>
      </c>
      <c r="CV114" s="105">
        <v>3.1049972534179902</v>
      </c>
      <c r="CX114" s="8">
        <f t="shared" si="5"/>
        <v>8</v>
      </c>
      <c r="CY114" s="9">
        <f t="shared" si="6"/>
        <v>88.235294117647058</v>
      </c>
    </row>
    <row r="115" spans="1:103" x14ac:dyDescent="0.35">
      <c r="A115" s="70" t="s">
        <v>451</v>
      </c>
      <c r="B115" s="93" t="s">
        <v>452</v>
      </c>
      <c r="C115" s="47">
        <v>4024</v>
      </c>
      <c r="D115" s="48">
        <v>26</v>
      </c>
      <c r="E115" s="48">
        <v>1539</v>
      </c>
      <c r="F115" s="139">
        <f t="shared" si="7"/>
        <v>0.38245526838966204</v>
      </c>
      <c r="G115" s="49">
        <v>942.26452109475997</v>
      </c>
      <c r="H115" s="49">
        <v>6.0881902456420898</v>
      </c>
      <c r="I115" s="49">
        <v>360.37403030935297</v>
      </c>
      <c r="J115" s="50">
        <v>1.3173477564504E-2</v>
      </c>
      <c r="K115" s="49">
        <v>476336.572172641</v>
      </c>
      <c r="L115" s="49">
        <v>18500.892825343799</v>
      </c>
      <c r="M115" s="49">
        <v>0.10392293471051101</v>
      </c>
      <c r="N115" s="49">
        <v>46.684777805911096</v>
      </c>
      <c r="O115" s="49">
        <v>18376.6660509959</v>
      </c>
      <c r="P115" s="50">
        <v>1.0332492455514E-2</v>
      </c>
      <c r="Q115" s="49">
        <v>541707840.03647304</v>
      </c>
      <c r="R115" s="49">
        <v>18628.7634009539</v>
      </c>
      <c r="S115" s="141" t="s">
        <v>160</v>
      </c>
      <c r="T115" s="51">
        <v>66</v>
      </c>
      <c r="U115" s="94" t="s">
        <v>145</v>
      </c>
      <c r="V115" s="94" t="s">
        <v>145</v>
      </c>
      <c r="W115" s="94" t="s">
        <v>145</v>
      </c>
      <c r="X115" s="94">
        <v>4460.3549999999996</v>
      </c>
      <c r="Y115" s="94">
        <v>-32</v>
      </c>
      <c r="Z115" s="94">
        <v>16</v>
      </c>
      <c r="AA115" s="94">
        <v>42</v>
      </c>
      <c r="AB115" s="94">
        <v>90.49</v>
      </c>
      <c r="AC115" s="94">
        <v>21.1492753623188</v>
      </c>
      <c r="AD115" s="94">
        <v>20</v>
      </c>
      <c r="AE115" s="94">
        <v>51.156167686039403</v>
      </c>
      <c r="AF115" s="94">
        <v>18</v>
      </c>
      <c r="AG115" s="96">
        <v>4137309</v>
      </c>
      <c r="AH115" s="96">
        <v>4270563</v>
      </c>
      <c r="AI115" s="96">
        <v>29.3</v>
      </c>
      <c r="AJ115" s="96">
        <v>74.7</v>
      </c>
      <c r="AK115" s="96">
        <v>76.5</v>
      </c>
      <c r="AL115" s="143">
        <f t="shared" si="4"/>
        <v>2.5999999999999943E-2</v>
      </c>
      <c r="AM115" s="96">
        <v>21.5</v>
      </c>
      <c r="AN115" s="96">
        <v>75.900000000000006</v>
      </c>
      <c r="AO115" s="96">
        <v>232.2</v>
      </c>
      <c r="AP115" s="96">
        <v>2.7</v>
      </c>
      <c r="AQ115" s="96">
        <v>2.1</v>
      </c>
      <c r="AR115" s="99">
        <v>17.399999999999999</v>
      </c>
      <c r="AS115" s="99">
        <v>7.9</v>
      </c>
      <c r="AT115" s="99" t="s">
        <v>145</v>
      </c>
      <c r="AU115" s="99">
        <v>2.2000000000000002</v>
      </c>
      <c r="AV115" s="99" t="s">
        <v>145</v>
      </c>
      <c r="AW115" s="100" t="s">
        <v>145</v>
      </c>
      <c r="AX115" s="100">
        <v>95.7</v>
      </c>
      <c r="AY115" s="100">
        <v>95.4</v>
      </c>
      <c r="AZ115" s="100" t="s">
        <v>145</v>
      </c>
      <c r="BA115" s="101">
        <v>136</v>
      </c>
      <c r="BB115" s="101">
        <v>37</v>
      </c>
      <c r="BC115" s="101">
        <v>12.2</v>
      </c>
      <c r="BD115" s="101" t="s">
        <v>145</v>
      </c>
      <c r="BE115" s="95">
        <v>0.60399999999999998</v>
      </c>
      <c r="BF115" s="97" t="s">
        <v>146</v>
      </c>
      <c r="BG115" s="97" t="s">
        <v>147</v>
      </c>
      <c r="BH115" s="97">
        <v>46.6</v>
      </c>
      <c r="BI115" s="97">
        <v>51.2</v>
      </c>
      <c r="BJ115" s="97" t="s">
        <v>145</v>
      </c>
      <c r="BK115" s="97" t="s">
        <v>145</v>
      </c>
      <c r="BL115" s="97">
        <v>197600</v>
      </c>
      <c r="BM115" s="97">
        <v>1257</v>
      </c>
      <c r="BN115" s="97">
        <v>6464847</v>
      </c>
      <c r="BO115" s="97">
        <v>3099345</v>
      </c>
      <c r="BP115" s="97">
        <v>84250</v>
      </c>
      <c r="BQ115" s="97">
        <v>140645364238.41101</v>
      </c>
      <c r="BR115" s="97" t="s">
        <v>145</v>
      </c>
      <c r="BS115" s="97" t="s">
        <v>145</v>
      </c>
      <c r="BT115" s="97" t="s">
        <v>145</v>
      </c>
      <c r="BU115" s="97">
        <v>73.5</v>
      </c>
      <c r="BV115" s="97">
        <v>2</v>
      </c>
      <c r="BW115" s="97">
        <v>56.8</v>
      </c>
      <c r="BX115" s="97">
        <v>0.1</v>
      </c>
      <c r="BY115" s="97">
        <v>1003.8</v>
      </c>
      <c r="BZ115" s="97">
        <v>5.0999999999999996</v>
      </c>
      <c r="CA115" s="97">
        <v>100</v>
      </c>
      <c r="CB115" s="97">
        <v>1.1000000000000001</v>
      </c>
      <c r="CC115" s="102" t="s">
        <v>157</v>
      </c>
      <c r="CD115" s="102" t="s">
        <v>157</v>
      </c>
      <c r="CE115" s="102" t="s">
        <v>184</v>
      </c>
      <c r="CF115" s="102" t="s">
        <v>185</v>
      </c>
      <c r="CG115" s="103">
        <v>47.417742139319799</v>
      </c>
      <c r="CH115" s="103">
        <v>29.314304746500099</v>
      </c>
      <c r="CI115" s="98">
        <v>8.4</v>
      </c>
      <c r="CJ115" s="98">
        <v>0.4</v>
      </c>
      <c r="CK115" s="98">
        <v>17.5</v>
      </c>
      <c r="CL115" s="98">
        <v>0</v>
      </c>
      <c r="CM115" s="98">
        <v>100</v>
      </c>
      <c r="CN115" s="98">
        <v>0</v>
      </c>
      <c r="CO115" s="98">
        <v>25.8</v>
      </c>
      <c r="CP115" s="98">
        <v>100</v>
      </c>
      <c r="CQ115" s="98">
        <v>37.799999999999997</v>
      </c>
      <c r="CR115" s="104">
        <v>15.9399963378906</v>
      </c>
      <c r="CS115" s="104">
        <v>13.7499938964844</v>
      </c>
      <c r="CT115" s="104">
        <v>13.5200134277344</v>
      </c>
      <c r="CU115" s="104">
        <v>20.689996337890602</v>
      </c>
      <c r="CV115" s="105">
        <v>15.975</v>
      </c>
      <c r="CX115" s="8">
        <f t="shared" si="5"/>
        <v>10</v>
      </c>
      <c r="CY115" s="9">
        <f t="shared" si="6"/>
        <v>85.294117647058826</v>
      </c>
    </row>
    <row r="116" spans="1:103" x14ac:dyDescent="0.35">
      <c r="A116" s="70" t="s">
        <v>453</v>
      </c>
      <c r="B116" s="93" t="s">
        <v>454</v>
      </c>
      <c r="C116" s="47">
        <v>19</v>
      </c>
      <c r="D116" s="48">
        <v>0</v>
      </c>
      <c r="E116" s="48">
        <v>8</v>
      </c>
      <c r="F116" s="139">
        <f t="shared" si="7"/>
        <v>0.42105263157894735</v>
      </c>
      <c r="G116" s="49">
        <v>2.6114842631958299</v>
      </c>
      <c r="H116" s="49">
        <v>0</v>
      </c>
      <c r="I116" s="49">
        <v>1.0995723213456099</v>
      </c>
      <c r="J116" s="50">
        <v>0.136090897074298</v>
      </c>
      <c r="K116" s="49">
        <v>19.964916494062098</v>
      </c>
      <c r="L116" s="49">
        <v>18350.5516725776</v>
      </c>
      <c r="M116" s="49">
        <v>9.9999998746876997E-2</v>
      </c>
      <c r="N116" s="49">
        <v>3.2799505028224099E-13</v>
      </c>
      <c r="O116" s="49">
        <v>18350.0000000863</v>
      </c>
      <c r="P116" s="50">
        <v>0.111472827857528</v>
      </c>
      <c r="Q116" s="49">
        <v>13.9187142812677</v>
      </c>
      <c r="R116" s="49">
        <v>18376.375064320298</v>
      </c>
      <c r="S116" s="141" t="s">
        <v>455</v>
      </c>
      <c r="T116" s="51">
        <v>37</v>
      </c>
      <c r="U116" s="94" t="s">
        <v>145</v>
      </c>
      <c r="V116" s="94" t="s">
        <v>145</v>
      </c>
      <c r="W116" s="94" t="s">
        <v>145</v>
      </c>
      <c r="X116" s="94">
        <v>3059.605</v>
      </c>
      <c r="Y116" s="94">
        <v>-13</v>
      </c>
      <c r="Z116" s="94">
        <v>6</v>
      </c>
      <c r="AA116" s="94">
        <v>6</v>
      </c>
      <c r="AB116" s="94">
        <v>97.35</v>
      </c>
      <c r="AC116" s="94">
        <v>13.295911295911299</v>
      </c>
      <c r="AD116" s="94">
        <v>0</v>
      </c>
      <c r="AE116" s="94">
        <v>41.002686293600902</v>
      </c>
      <c r="AF116" s="94">
        <v>2</v>
      </c>
      <c r="AG116" s="96">
        <v>7061507</v>
      </c>
      <c r="AH116" s="96">
        <v>7275556</v>
      </c>
      <c r="AI116" s="96">
        <v>23</v>
      </c>
      <c r="AJ116" s="96">
        <v>65.8</v>
      </c>
      <c r="AK116" s="96">
        <v>69.400000000000006</v>
      </c>
      <c r="AL116" s="143">
        <f t="shared" si="4"/>
        <v>4.1000000000000085E-2</v>
      </c>
      <c r="AM116" s="96">
        <v>32.6</v>
      </c>
      <c r="AN116" s="96">
        <v>63.3</v>
      </c>
      <c r="AO116" s="96">
        <v>30.6</v>
      </c>
      <c r="AP116" s="96">
        <v>6.4</v>
      </c>
      <c r="AQ116" s="96">
        <v>2.7</v>
      </c>
      <c r="AR116" s="99">
        <v>27</v>
      </c>
      <c r="AS116" s="99">
        <v>47.3</v>
      </c>
      <c r="AT116" s="99" t="s">
        <v>145</v>
      </c>
      <c r="AU116" s="99" t="s">
        <v>145</v>
      </c>
      <c r="AV116" s="99">
        <v>63.5</v>
      </c>
      <c r="AW116" s="100" t="s">
        <v>145</v>
      </c>
      <c r="AX116" s="100">
        <v>106</v>
      </c>
      <c r="AY116" s="100">
        <v>101.4</v>
      </c>
      <c r="AZ116" s="100">
        <v>0.9</v>
      </c>
      <c r="BA116" s="101">
        <v>106</v>
      </c>
      <c r="BB116" s="101">
        <v>4.5</v>
      </c>
      <c r="BC116" s="101">
        <v>6.4</v>
      </c>
      <c r="BD116" s="101">
        <v>100.2</v>
      </c>
      <c r="BE116" s="95">
        <v>0.85399999999999998</v>
      </c>
      <c r="BF116" s="97" t="s">
        <v>155</v>
      </c>
      <c r="BG116" s="97" t="s">
        <v>173</v>
      </c>
      <c r="BH116" s="97" t="s">
        <v>145</v>
      </c>
      <c r="BI116" s="97" t="s">
        <v>145</v>
      </c>
      <c r="BJ116" s="97">
        <v>13.5</v>
      </c>
      <c r="BK116" s="97">
        <v>3.3</v>
      </c>
      <c r="BL116" s="97">
        <v>-73518</v>
      </c>
      <c r="BM116" s="97">
        <v>6938</v>
      </c>
      <c r="BN116" s="97">
        <v>1251961.8</v>
      </c>
      <c r="BO116" s="97" t="s">
        <v>145</v>
      </c>
      <c r="BP116" s="97">
        <v>7090</v>
      </c>
      <c r="BQ116" s="97">
        <v>17953786416.143101</v>
      </c>
      <c r="BR116" s="97" t="s">
        <v>145</v>
      </c>
      <c r="BS116" s="97" t="s">
        <v>145</v>
      </c>
      <c r="BT116" s="97" t="s">
        <v>145</v>
      </c>
      <c r="BU116" s="97">
        <v>78.5</v>
      </c>
      <c r="BV116" s="97">
        <v>62.4</v>
      </c>
      <c r="BW116" s="97">
        <v>95.7</v>
      </c>
      <c r="BX116" s="97" t="s">
        <v>145</v>
      </c>
      <c r="BY116" s="97">
        <v>86.9</v>
      </c>
      <c r="BZ116" s="97" t="s">
        <v>145</v>
      </c>
      <c r="CA116" s="97">
        <v>93.6</v>
      </c>
      <c r="CB116" s="97">
        <v>12.2</v>
      </c>
      <c r="CC116" s="102" t="s">
        <v>157</v>
      </c>
      <c r="CD116" s="102" t="s">
        <v>157</v>
      </c>
      <c r="CE116" s="102" t="s">
        <v>266</v>
      </c>
      <c r="CF116" s="102" t="s">
        <v>203</v>
      </c>
      <c r="CG116" s="103">
        <v>104.683522423417</v>
      </c>
      <c r="CH116" s="103">
        <v>18.2055048625</v>
      </c>
      <c r="CI116" s="98">
        <v>10.3</v>
      </c>
      <c r="CJ116" s="98">
        <v>82.1</v>
      </c>
      <c r="CK116" s="98">
        <v>16.7</v>
      </c>
      <c r="CL116" s="98">
        <v>65</v>
      </c>
      <c r="CM116" s="98">
        <v>35</v>
      </c>
      <c r="CN116" s="98">
        <v>28676</v>
      </c>
      <c r="CO116" s="98">
        <v>0.3</v>
      </c>
      <c r="CP116" s="98">
        <v>100</v>
      </c>
      <c r="CQ116" s="98">
        <v>34.799999999999997</v>
      </c>
      <c r="CR116" s="104">
        <v>19.490014648437501</v>
      </c>
      <c r="CS116" s="104">
        <v>21.279992675781301</v>
      </c>
      <c r="CT116" s="104">
        <v>21.390008544921901</v>
      </c>
      <c r="CU116" s="104">
        <v>25.290002441406301</v>
      </c>
      <c r="CV116" s="105">
        <v>21.862504577636699</v>
      </c>
      <c r="CX116" s="8">
        <f t="shared" si="5"/>
        <v>11</v>
      </c>
      <c r="CY116" s="9">
        <f t="shared" si="6"/>
        <v>83.82352941176471</v>
      </c>
    </row>
    <row r="117" spans="1:103" x14ac:dyDescent="0.35">
      <c r="A117" s="70" t="s">
        <v>456</v>
      </c>
      <c r="B117" s="93" t="s">
        <v>457</v>
      </c>
      <c r="C117" s="47">
        <v>725</v>
      </c>
      <c r="D117" s="48">
        <v>24</v>
      </c>
      <c r="E117" s="48">
        <v>150</v>
      </c>
      <c r="F117" s="139">
        <f t="shared" si="7"/>
        <v>0.20689655172413793</v>
      </c>
      <c r="G117" s="49">
        <v>106.220227202868</v>
      </c>
      <c r="H117" s="49">
        <v>3.5162557970604702</v>
      </c>
      <c r="I117" s="49">
        <v>21.976598731627899</v>
      </c>
      <c r="J117" s="50">
        <v>8.8789087906081005E-2</v>
      </c>
      <c r="K117" s="49">
        <v>740.21150527406701</v>
      </c>
      <c r="L117" s="49">
        <v>18343.9091461721</v>
      </c>
      <c r="M117" s="49">
        <v>9.8801552721439007E-2</v>
      </c>
      <c r="N117" s="49">
        <v>24.506016647162799</v>
      </c>
      <c r="O117" s="49">
        <v>18347.855574850899</v>
      </c>
      <c r="P117" s="50">
        <v>4.2092808616229001E-2</v>
      </c>
      <c r="Q117" s="49">
        <v>278.637271658663</v>
      </c>
      <c r="R117" s="49">
        <v>18369.6767962101</v>
      </c>
      <c r="S117" s="141" t="s">
        <v>429</v>
      </c>
      <c r="T117" s="51">
        <v>69</v>
      </c>
      <c r="U117" s="94" t="s">
        <v>145</v>
      </c>
      <c r="V117" s="94" t="s">
        <v>145</v>
      </c>
      <c r="W117" s="94" t="s">
        <v>145</v>
      </c>
      <c r="X117" s="94">
        <v>4216.6350000000002</v>
      </c>
      <c r="Y117" s="94">
        <v>-8</v>
      </c>
      <c r="Z117" s="94">
        <v>24</v>
      </c>
      <c r="AA117" s="94">
        <v>26</v>
      </c>
      <c r="AB117" s="94">
        <v>89.41</v>
      </c>
      <c r="AC117" s="94">
        <v>15.8563869992441</v>
      </c>
      <c r="AD117" s="94">
        <v>20</v>
      </c>
      <c r="AE117" s="94">
        <v>53.911533918807201</v>
      </c>
      <c r="AF117" s="94">
        <v>20</v>
      </c>
      <c r="AG117" s="96">
        <v>6848925</v>
      </c>
      <c r="AH117" s="96">
        <v>6825442</v>
      </c>
      <c r="AI117" s="96">
        <v>30.5</v>
      </c>
      <c r="AJ117" s="96">
        <v>77.099999999999994</v>
      </c>
      <c r="AK117" s="96">
        <v>80.8</v>
      </c>
      <c r="AL117" s="143">
        <f t="shared" si="4"/>
        <v>7.0000000000000007E-2</v>
      </c>
      <c r="AM117" s="96">
        <v>26.1</v>
      </c>
      <c r="AN117" s="96">
        <v>66.900000000000006</v>
      </c>
      <c r="AO117" s="96">
        <v>669.5</v>
      </c>
      <c r="AP117" s="96">
        <v>4.4000000000000004</v>
      </c>
      <c r="AQ117" s="96">
        <v>2.1</v>
      </c>
      <c r="AR117" s="99">
        <v>17.899999999999999</v>
      </c>
      <c r="AS117" s="99">
        <v>7.4</v>
      </c>
      <c r="AT117" s="99">
        <v>2.25</v>
      </c>
      <c r="AU117" s="99">
        <v>2.9</v>
      </c>
      <c r="AV117" s="99" t="s">
        <v>145</v>
      </c>
      <c r="AW117" s="100" t="s">
        <v>145</v>
      </c>
      <c r="AX117" s="100" t="s">
        <v>145</v>
      </c>
      <c r="AY117" s="100" t="s">
        <v>145</v>
      </c>
      <c r="AZ117" s="100" t="s">
        <v>145</v>
      </c>
      <c r="BA117" s="101">
        <v>114</v>
      </c>
      <c r="BB117" s="101">
        <v>31.3</v>
      </c>
      <c r="BC117" s="101">
        <v>11.2</v>
      </c>
      <c r="BD117" s="101" t="s">
        <v>145</v>
      </c>
      <c r="BE117" s="95">
        <v>0.73</v>
      </c>
      <c r="BF117" s="97" t="s">
        <v>146</v>
      </c>
      <c r="BG117" s="97" t="s">
        <v>163</v>
      </c>
      <c r="BH117" s="97">
        <v>48.6</v>
      </c>
      <c r="BI117" s="97">
        <v>23.9</v>
      </c>
      <c r="BJ117" s="97">
        <v>77.7</v>
      </c>
      <c r="BK117" s="97">
        <v>2.5</v>
      </c>
      <c r="BL117" s="97">
        <v>-150060</v>
      </c>
      <c r="BM117" s="97">
        <v>5639</v>
      </c>
      <c r="BN117" s="97">
        <v>2981937</v>
      </c>
      <c r="BO117" s="97">
        <v>1305800</v>
      </c>
      <c r="BP117" s="97">
        <v>13010</v>
      </c>
      <c r="BQ117" s="97">
        <v>56639155555.555603</v>
      </c>
      <c r="BR117" s="97" t="s">
        <v>145</v>
      </c>
      <c r="BS117" s="97" t="s">
        <v>145</v>
      </c>
      <c r="BT117" s="97" t="s">
        <v>145</v>
      </c>
      <c r="BU117" s="97">
        <v>47</v>
      </c>
      <c r="BV117" s="97">
        <v>13.6</v>
      </c>
      <c r="BW117" s="97">
        <v>32</v>
      </c>
      <c r="BX117" s="97" t="s">
        <v>145</v>
      </c>
      <c r="BY117" s="97">
        <v>1776.3</v>
      </c>
      <c r="BZ117" s="97">
        <v>5</v>
      </c>
      <c r="CA117" s="97">
        <v>100</v>
      </c>
      <c r="CB117" s="97">
        <v>45.4</v>
      </c>
      <c r="CC117" s="102" t="s">
        <v>157</v>
      </c>
      <c r="CD117" s="102" t="s">
        <v>157</v>
      </c>
      <c r="CE117" s="102" t="s">
        <v>184</v>
      </c>
      <c r="CF117" s="102" t="s">
        <v>185</v>
      </c>
      <c r="CG117" s="103">
        <v>35.906934886610898</v>
      </c>
      <c r="CH117" s="103">
        <v>33.869199931000097</v>
      </c>
      <c r="CI117" s="98">
        <v>64.3</v>
      </c>
      <c r="CJ117" s="98">
        <v>13.4</v>
      </c>
      <c r="CK117" s="98">
        <v>2.6</v>
      </c>
      <c r="CL117" s="98">
        <v>11.4</v>
      </c>
      <c r="CM117" s="98">
        <v>88.6</v>
      </c>
      <c r="CN117" s="98">
        <v>766</v>
      </c>
      <c r="CO117" s="98">
        <v>3.8</v>
      </c>
      <c r="CP117" s="98">
        <v>100</v>
      </c>
      <c r="CQ117" s="98">
        <v>29.4</v>
      </c>
      <c r="CR117" s="104">
        <v>9.7499938964843995</v>
      </c>
      <c r="CS117" s="104">
        <v>6.9800048828125201</v>
      </c>
      <c r="CT117" s="104">
        <v>7.8799987792969004</v>
      </c>
      <c r="CU117" s="104">
        <v>11.5800109863281</v>
      </c>
      <c r="CV117" s="105">
        <v>9.0475021362304897</v>
      </c>
      <c r="CX117" s="8">
        <f t="shared" si="5"/>
        <v>10</v>
      </c>
      <c r="CY117" s="9">
        <f t="shared" si="6"/>
        <v>85.294117647058826</v>
      </c>
    </row>
    <row r="118" spans="1:103" x14ac:dyDescent="0.35">
      <c r="A118" s="70" t="s">
        <v>458</v>
      </c>
      <c r="B118" s="93" t="s">
        <v>459</v>
      </c>
      <c r="C118" s="47">
        <v>141</v>
      </c>
      <c r="D118" s="48">
        <v>16</v>
      </c>
      <c r="E118" s="48">
        <v>45</v>
      </c>
      <c r="F118" s="139">
        <f t="shared" si="7"/>
        <v>0.31914893617021278</v>
      </c>
      <c r="G118" s="49">
        <v>27.878411373442798</v>
      </c>
      <c r="H118" s="49">
        <v>3.1635076735821599</v>
      </c>
      <c r="I118" s="49">
        <v>8.89736533194983</v>
      </c>
      <c r="J118" s="50">
        <v>8.1066305258599994E-2</v>
      </c>
      <c r="K118" s="49">
        <v>200.32851095312299</v>
      </c>
      <c r="L118" s="49">
        <v>18368.767174467499</v>
      </c>
      <c r="M118" s="49">
        <v>3.1049252831811001E-2</v>
      </c>
      <c r="N118" s="49">
        <v>88.276042278365793</v>
      </c>
      <c r="O118" s="49">
        <v>18399.933381361599</v>
      </c>
      <c r="P118" s="50">
        <v>1.4693642178046E-2</v>
      </c>
      <c r="Q118" s="49">
        <v>592450.70293784596</v>
      </c>
      <c r="R118" s="49">
        <v>18534.513883181899</v>
      </c>
      <c r="S118" s="141" t="s">
        <v>222</v>
      </c>
      <c r="T118" s="51">
        <v>45</v>
      </c>
      <c r="U118" s="94" t="s">
        <v>145</v>
      </c>
      <c r="V118" s="94" t="s">
        <v>145</v>
      </c>
      <c r="W118" s="94" t="s">
        <v>145</v>
      </c>
      <c r="X118" s="94">
        <v>2868.5450000000001</v>
      </c>
      <c r="Y118" s="94">
        <v>-2</v>
      </c>
      <c r="Z118" s="94">
        <v>6</v>
      </c>
      <c r="AA118" s="94">
        <v>27</v>
      </c>
      <c r="AB118" s="94">
        <v>80.290000000000006</v>
      </c>
      <c r="AC118" s="94" t="s">
        <v>145</v>
      </c>
      <c r="AD118" s="94" t="s">
        <v>145</v>
      </c>
      <c r="AE118" s="94" t="s">
        <v>145</v>
      </c>
      <c r="AF118" s="94" t="s">
        <v>145</v>
      </c>
      <c r="AG118" s="96">
        <v>4818977</v>
      </c>
      <c r="AH118" s="96">
        <v>5057677</v>
      </c>
      <c r="AI118" s="96">
        <v>17.8</v>
      </c>
      <c r="AJ118" s="96">
        <v>62.3</v>
      </c>
      <c r="AK118" s="96">
        <v>65.099999999999994</v>
      </c>
      <c r="AL118" s="143">
        <f t="shared" si="4"/>
        <v>3.2999999999999974E-2</v>
      </c>
      <c r="AM118" s="96">
        <v>41.1</v>
      </c>
      <c r="AN118" s="96">
        <v>55.6</v>
      </c>
      <c r="AO118" s="96">
        <v>50</v>
      </c>
      <c r="AP118" s="96">
        <v>7.5</v>
      </c>
      <c r="AQ118" s="96">
        <v>4.3</v>
      </c>
      <c r="AR118" s="99">
        <v>17.600000000000001</v>
      </c>
      <c r="AS118" s="99">
        <v>70.900000000000006</v>
      </c>
      <c r="AT118" s="99" t="s">
        <v>145</v>
      </c>
      <c r="AU118" s="99" t="s">
        <v>145</v>
      </c>
      <c r="AV118" s="99">
        <v>5.9</v>
      </c>
      <c r="AW118" s="100" t="s">
        <v>145</v>
      </c>
      <c r="AX118" s="100">
        <v>85.1</v>
      </c>
      <c r="AY118" s="100">
        <v>60.6</v>
      </c>
      <c r="AZ118" s="100" t="s">
        <v>145</v>
      </c>
      <c r="BA118" s="101">
        <v>113</v>
      </c>
      <c r="BB118" s="101">
        <v>8.6</v>
      </c>
      <c r="BC118" s="101">
        <v>2.4</v>
      </c>
      <c r="BD118" s="101" t="s">
        <v>145</v>
      </c>
      <c r="BE118" s="95">
        <v>0.46500000000000002</v>
      </c>
      <c r="BF118" s="97" t="s">
        <v>155</v>
      </c>
      <c r="BG118" s="97" t="s">
        <v>156</v>
      </c>
      <c r="BH118" s="97">
        <v>98.7</v>
      </c>
      <c r="BI118" s="97">
        <v>24.3</v>
      </c>
      <c r="BJ118" s="97">
        <v>2.8</v>
      </c>
      <c r="BK118" s="97">
        <v>20.2</v>
      </c>
      <c r="BL118" s="97">
        <v>-25000</v>
      </c>
      <c r="BM118" s="97">
        <v>5525</v>
      </c>
      <c r="BN118" s="97" t="s">
        <v>145</v>
      </c>
      <c r="BO118" s="97">
        <v>128125</v>
      </c>
      <c r="BP118" s="97">
        <v>1130</v>
      </c>
      <c r="BQ118" s="97">
        <v>3264000000</v>
      </c>
      <c r="BR118" s="97" t="s">
        <v>145</v>
      </c>
      <c r="BS118" s="97" t="s">
        <v>145</v>
      </c>
      <c r="BT118" s="97" t="s">
        <v>145</v>
      </c>
      <c r="BU118" s="97">
        <v>76.3</v>
      </c>
      <c r="BV118" s="97">
        <v>43.3</v>
      </c>
      <c r="BW118" s="97">
        <v>89.4</v>
      </c>
      <c r="BX118" s="97" t="s">
        <v>145</v>
      </c>
      <c r="BY118" s="97">
        <v>25.4</v>
      </c>
      <c r="BZ118" s="97">
        <v>0.8</v>
      </c>
      <c r="CA118" s="97">
        <v>21.5</v>
      </c>
      <c r="CB118" s="97" t="s">
        <v>145</v>
      </c>
      <c r="CC118" s="102" t="s">
        <v>164</v>
      </c>
      <c r="CD118" s="102" t="s">
        <v>164</v>
      </c>
      <c r="CE118" s="102" t="s">
        <v>221</v>
      </c>
      <c r="CF118" s="102" t="s">
        <v>166</v>
      </c>
      <c r="CG118" s="103">
        <v>-9.68519563585971</v>
      </c>
      <c r="CH118" s="103">
        <v>6.4556794235000803</v>
      </c>
      <c r="CI118" s="98">
        <v>28</v>
      </c>
      <c r="CJ118" s="98">
        <v>43.1</v>
      </c>
      <c r="CK118" s="98">
        <v>4.0999999999999996</v>
      </c>
      <c r="CL118" s="98">
        <v>48.8</v>
      </c>
      <c r="CM118" s="98">
        <v>51.2</v>
      </c>
      <c r="CN118" s="98">
        <v>45877</v>
      </c>
      <c r="CO118" s="98">
        <v>0.2</v>
      </c>
      <c r="CP118" s="98">
        <v>100</v>
      </c>
      <c r="CQ118" s="98">
        <v>17.3</v>
      </c>
      <c r="CR118" s="104">
        <v>28.070001220703102</v>
      </c>
      <c r="CS118" s="104">
        <v>27.730004882812501</v>
      </c>
      <c r="CT118" s="104">
        <v>28.920007324218801</v>
      </c>
      <c r="CU118" s="104">
        <v>29.040002441406301</v>
      </c>
      <c r="CV118" s="105">
        <v>28.4400039672852</v>
      </c>
      <c r="CX118" s="8">
        <f t="shared" si="5"/>
        <v>11</v>
      </c>
      <c r="CY118" s="9">
        <f t="shared" si="6"/>
        <v>83.82352941176471</v>
      </c>
    </row>
    <row r="119" spans="1:103" x14ac:dyDescent="0.35">
      <c r="A119" s="70" t="s">
        <v>460</v>
      </c>
      <c r="B119" s="93" t="s">
        <v>461</v>
      </c>
      <c r="C119" s="47">
        <v>61</v>
      </c>
      <c r="D119" s="48">
        <v>3</v>
      </c>
      <c r="E119" s="48">
        <v>18</v>
      </c>
      <c r="F119" s="139">
        <f t="shared" si="7"/>
        <v>0.29508196721311475</v>
      </c>
      <c r="G119" s="49">
        <v>8.8775217801264894</v>
      </c>
      <c r="H119" s="49">
        <v>0.43659943180949901</v>
      </c>
      <c r="I119" s="49">
        <v>2.6195965908569998</v>
      </c>
      <c r="J119" s="50">
        <v>8.5648212293474996E-2</v>
      </c>
      <c r="K119" s="49">
        <v>79.126004101982303</v>
      </c>
      <c r="L119" s="49">
        <v>18362.475600834801</v>
      </c>
      <c r="M119" s="49">
        <v>2.5591289422474E-2</v>
      </c>
      <c r="N119" s="49">
        <v>12.023985861538799</v>
      </c>
      <c r="O119" s="49">
        <v>18401.4852264334</v>
      </c>
      <c r="P119" s="50">
        <v>0.121055992183873</v>
      </c>
      <c r="Q119" s="49">
        <v>20.600562461482198</v>
      </c>
      <c r="R119" s="49">
        <v>18363.825532200601</v>
      </c>
      <c r="S119" s="141" t="s">
        <v>455</v>
      </c>
      <c r="T119" s="51">
        <v>37</v>
      </c>
      <c r="U119" s="94" t="s">
        <v>145</v>
      </c>
      <c r="V119" s="94" t="s">
        <v>145</v>
      </c>
      <c r="W119" s="94" t="s">
        <v>145</v>
      </c>
      <c r="X119" s="94">
        <v>3645.73</v>
      </c>
      <c r="Y119" s="94">
        <v>-10</v>
      </c>
      <c r="Z119" s="94">
        <v>-8</v>
      </c>
      <c r="AA119" s="94">
        <v>24</v>
      </c>
      <c r="AB119" s="94">
        <v>100</v>
      </c>
      <c r="AC119" s="94">
        <v>14.356589147286799</v>
      </c>
      <c r="AD119" s="94">
        <v>-6</v>
      </c>
      <c r="AE119" s="94">
        <v>41.487117394879</v>
      </c>
      <c r="AF119" s="94">
        <v>-6</v>
      </c>
      <c r="AG119" s="96">
        <v>6678567</v>
      </c>
      <c r="AH119" s="96">
        <v>6871287</v>
      </c>
      <c r="AI119" s="96">
        <v>28.9</v>
      </c>
      <c r="AJ119" s="96">
        <v>69.900000000000006</v>
      </c>
      <c r="AK119" s="96">
        <v>75.8</v>
      </c>
      <c r="AL119" s="143">
        <f t="shared" si="4"/>
        <v>4.400000000000006E-2</v>
      </c>
      <c r="AM119" s="96">
        <v>28.3</v>
      </c>
      <c r="AN119" s="96">
        <v>67.3</v>
      </c>
      <c r="AO119" s="96">
        <v>3.8</v>
      </c>
      <c r="AP119" s="96">
        <v>5.0999999999999996</v>
      </c>
      <c r="AQ119" s="96">
        <v>2.2000000000000002</v>
      </c>
      <c r="AR119" s="99">
        <v>20.100000000000001</v>
      </c>
      <c r="AS119" s="99">
        <v>12</v>
      </c>
      <c r="AT119" s="99">
        <v>2.16</v>
      </c>
      <c r="AU119" s="99">
        <v>3.7</v>
      </c>
      <c r="AV119" s="99" t="s">
        <v>145</v>
      </c>
      <c r="AW119" s="100" t="s">
        <v>145</v>
      </c>
      <c r="AX119" s="100" t="s">
        <v>145</v>
      </c>
      <c r="AY119" s="100" t="s">
        <v>145</v>
      </c>
      <c r="AZ119" s="100" t="s">
        <v>145</v>
      </c>
      <c r="BA119" s="101">
        <v>101</v>
      </c>
      <c r="BB119" s="101">
        <v>31.8</v>
      </c>
      <c r="BC119" s="101">
        <v>10.199999999999999</v>
      </c>
      <c r="BD119" s="101" t="s">
        <v>145</v>
      </c>
      <c r="BE119" s="95">
        <v>0.70799999999999996</v>
      </c>
      <c r="BF119" s="97" t="s">
        <v>146</v>
      </c>
      <c r="BG119" s="97" t="s">
        <v>163</v>
      </c>
      <c r="BH119" s="97">
        <v>39.799999999999997</v>
      </c>
      <c r="BI119" s="97">
        <v>49.9</v>
      </c>
      <c r="BJ119" s="97" t="s">
        <v>145</v>
      </c>
      <c r="BK119" s="97">
        <v>0.6</v>
      </c>
      <c r="BL119" s="97">
        <v>-9997</v>
      </c>
      <c r="BM119" s="97">
        <v>13874</v>
      </c>
      <c r="BN119" s="97">
        <v>927153.9</v>
      </c>
      <c r="BO119" s="97">
        <v>97700</v>
      </c>
      <c r="BP119" s="97">
        <v>21340</v>
      </c>
      <c r="BQ119" s="97">
        <v>48364208571.428596</v>
      </c>
      <c r="BR119" s="97" t="s">
        <v>145</v>
      </c>
      <c r="BS119" s="97" t="s">
        <v>145</v>
      </c>
      <c r="BT119" s="97" t="s">
        <v>145</v>
      </c>
      <c r="BU119" s="97">
        <v>49.7</v>
      </c>
      <c r="BV119" s="97">
        <v>18.899999999999999</v>
      </c>
      <c r="BW119" s="97">
        <v>52</v>
      </c>
      <c r="BX119" s="97" t="s">
        <v>145</v>
      </c>
      <c r="BY119" s="97">
        <v>161.9</v>
      </c>
      <c r="BZ119" s="97" t="s">
        <v>145</v>
      </c>
      <c r="CA119" s="97">
        <v>70.099999999999994</v>
      </c>
      <c r="CB119" s="97" t="s">
        <v>145</v>
      </c>
      <c r="CC119" s="102" t="s">
        <v>164</v>
      </c>
      <c r="CD119" s="102" t="s">
        <v>164</v>
      </c>
      <c r="CE119" s="102" t="s">
        <v>334</v>
      </c>
      <c r="CF119" s="102" t="s">
        <v>185</v>
      </c>
      <c r="CG119" s="103">
        <v>17.2316144202501</v>
      </c>
      <c r="CH119" s="103">
        <v>26.342579244</v>
      </c>
      <c r="CI119" s="98">
        <v>8.6999999999999993</v>
      </c>
      <c r="CJ119" s="98">
        <v>0.1</v>
      </c>
      <c r="CK119" s="98">
        <v>0.2</v>
      </c>
      <c r="CL119" s="98">
        <v>19.899999999999999</v>
      </c>
      <c r="CM119" s="98">
        <v>80.099999999999994</v>
      </c>
      <c r="CN119" s="98">
        <v>110</v>
      </c>
      <c r="CO119" s="98">
        <v>9</v>
      </c>
      <c r="CP119" s="98">
        <v>100</v>
      </c>
      <c r="CQ119" s="98" t="s">
        <v>145</v>
      </c>
      <c r="CR119" s="104">
        <v>14.4699951171875</v>
      </c>
      <c r="CS119" s="104">
        <v>12.0100036621094</v>
      </c>
      <c r="CT119" s="104">
        <v>14.040002441406299</v>
      </c>
      <c r="CU119" s="104">
        <v>19.179986572265602</v>
      </c>
      <c r="CV119" s="105">
        <v>14.9249969482422</v>
      </c>
      <c r="CX119" s="8">
        <f t="shared" si="5"/>
        <v>14</v>
      </c>
      <c r="CY119" s="9">
        <f t="shared" si="6"/>
        <v>79.411764705882348</v>
      </c>
    </row>
    <row r="120" spans="1:103" x14ac:dyDescent="0.35">
      <c r="A120" s="70" t="s">
        <v>462</v>
      </c>
      <c r="B120" s="93" t="s">
        <v>463</v>
      </c>
      <c r="C120" s="47">
        <v>17</v>
      </c>
      <c r="D120" s="48">
        <v>0</v>
      </c>
      <c r="E120" s="48">
        <v>15</v>
      </c>
      <c r="F120" s="139">
        <f t="shared" si="7"/>
        <v>0.88235294117647056</v>
      </c>
      <c r="G120" s="49">
        <v>92.577969710666594</v>
      </c>
      <c r="H120" s="49">
        <v>0</v>
      </c>
      <c r="I120" s="49">
        <v>81.686443862352903</v>
      </c>
      <c r="J120" s="50">
        <v>0.269816563055428</v>
      </c>
      <c r="K120" s="49">
        <v>15.281821226138799</v>
      </c>
      <c r="L120" s="49">
        <v>18348.345661508702</v>
      </c>
      <c r="M120" s="49">
        <v>9.9999998746876997E-2</v>
      </c>
      <c r="N120" s="49">
        <v>3.2799505028224099E-13</v>
      </c>
      <c r="O120" s="49">
        <v>18350.0000000863</v>
      </c>
      <c r="P120" s="50">
        <v>0.33149458467076798</v>
      </c>
      <c r="Q120" s="49">
        <v>14.9069638991358</v>
      </c>
      <c r="R120" s="49">
        <v>18364.762268207502</v>
      </c>
      <c r="S120" s="141" t="s">
        <v>310</v>
      </c>
      <c r="T120" s="51">
        <v>47</v>
      </c>
      <c r="U120" s="94" t="s">
        <v>145</v>
      </c>
      <c r="V120" s="94" t="s">
        <v>145</v>
      </c>
      <c r="W120" s="94" t="s">
        <v>145</v>
      </c>
      <c r="X120" s="94" t="s">
        <v>145</v>
      </c>
      <c r="Y120" s="94" t="s">
        <v>145</v>
      </c>
      <c r="Z120" s="94" t="s">
        <v>145</v>
      </c>
      <c r="AA120" s="94" t="s">
        <v>145</v>
      </c>
      <c r="AB120" s="94" t="s">
        <v>145</v>
      </c>
      <c r="AC120" s="94" t="s">
        <v>145</v>
      </c>
      <c r="AD120" s="94" t="s">
        <v>145</v>
      </c>
      <c r="AE120" s="94" t="s">
        <v>145</v>
      </c>
      <c r="AF120" s="94" t="s">
        <v>145</v>
      </c>
      <c r="AG120" s="96">
        <v>181889</v>
      </c>
      <c r="AH120" s="96">
        <v>183629</v>
      </c>
      <c r="AI120" s="96">
        <v>34.799999999999997</v>
      </c>
      <c r="AJ120" s="96">
        <v>74.7</v>
      </c>
      <c r="AK120" s="96">
        <v>77.400000000000006</v>
      </c>
      <c r="AL120" s="143">
        <f t="shared" si="4"/>
        <v>9.7999999999999976E-2</v>
      </c>
      <c r="AM120" s="96">
        <v>18.5</v>
      </c>
      <c r="AN120" s="96">
        <v>71.7</v>
      </c>
      <c r="AO120" s="96">
        <v>298.2</v>
      </c>
      <c r="AP120" s="96">
        <v>7.2</v>
      </c>
      <c r="AQ120" s="96">
        <v>1.4</v>
      </c>
      <c r="AR120" s="99">
        <v>18.8</v>
      </c>
      <c r="AS120" s="99">
        <v>16.600000000000001</v>
      </c>
      <c r="AT120" s="99" t="s">
        <v>145</v>
      </c>
      <c r="AU120" s="99">
        <v>1.3</v>
      </c>
      <c r="AV120" s="99">
        <v>90.8</v>
      </c>
      <c r="AW120" s="100">
        <v>5.7</v>
      </c>
      <c r="AX120" s="100">
        <v>102</v>
      </c>
      <c r="AY120" s="100">
        <v>92.1</v>
      </c>
      <c r="AZ120" s="100">
        <v>1</v>
      </c>
      <c r="BA120" s="101">
        <v>94</v>
      </c>
      <c r="BB120" s="101">
        <v>19.8</v>
      </c>
      <c r="BC120" s="101">
        <v>11.6</v>
      </c>
      <c r="BD120" s="101" t="s">
        <v>145</v>
      </c>
      <c r="BE120" s="95">
        <v>0.91700000000000004</v>
      </c>
      <c r="BF120" s="97" t="s">
        <v>146</v>
      </c>
      <c r="BG120" s="97" t="s">
        <v>163</v>
      </c>
      <c r="BH120" s="97" t="s">
        <v>145</v>
      </c>
      <c r="BI120" s="97" t="s">
        <v>145</v>
      </c>
      <c r="BJ120" s="97">
        <v>4.5999999999999996</v>
      </c>
      <c r="BK120" s="97">
        <v>0.5</v>
      </c>
      <c r="BL120" s="97">
        <v>0</v>
      </c>
      <c r="BM120" s="97">
        <v>1027</v>
      </c>
      <c r="BN120" s="97" t="s">
        <v>145</v>
      </c>
      <c r="BO120" s="97">
        <v>29706</v>
      </c>
      <c r="BP120" s="97">
        <v>12990</v>
      </c>
      <c r="BQ120" s="97">
        <v>1921848222.2222199</v>
      </c>
      <c r="BR120" s="97" t="s">
        <v>145</v>
      </c>
      <c r="BS120" s="97" t="s">
        <v>145</v>
      </c>
      <c r="BT120" s="97" t="s">
        <v>145</v>
      </c>
      <c r="BU120" s="97">
        <v>67.099999999999994</v>
      </c>
      <c r="BV120" s="97">
        <v>17.3</v>
      </c>
      <c r="BW120" s="97">
        <v>79.400000000000006</v>
      </c>
      <c r="BX120" s="97" t="s">
        <v>145</v>
      </c>
      <c r="BY120" s="97">
        <v>3.8</v>
      </c>
      <c r="BZ120" s="97" t="s">
        <v>145</v>
      </c>
      <c r="CA120" s="97">
        <v>98.8</v>
      </c>
      <c r="CB120" s="97">
        <v>81.3</v>
      </c>
      <c r="CC120" s="102" t="s">
        <v>148</v>
      </c>
      <c r="CD120" s="102" t="s">
        <v>149</v>
      </c>
      <c r="CE120" s="102" t="s">
        <v>150</v>
      </c>
      <c r="CF120" s="102" t="s">
        <v>151</v>
      </c>
      <c r="CG120" s="103">
        <v>-60.977700791750799</v>
      </c>
      <c r="CH120" s="103">
        <v>13.913153387500101</v>
      </c>
      <c r="CI120" s="98">
        <v>17.399999999999999</v>
      </c>
      <c r="CJ120" s="98">
        <v>33.200000000000003</v>
      </c>
      <c r="CK120" s="98">
        <v>18.7</v>
      </c>
      <c r="CL120" s="98">
        <v>81.3</v>
      </c>
      <c r="CM120" s="98">
        <v>18.7</v>
      </c>
      <c r="CN120" s="98">
        <v>1683</v>
      </c>
      <c r="CO120" s="98">
        <v>2.2999999999999998</v>
      </c>
      <c r="CP120" s="98">
        <v>100</v>
      </c>
      <c r="CQ120" s="98">
        <v>38</v>
      </c>
      <c r="CR120" s="104">
        <v>27.719995117187501</v>
      </c>
      <c r="CS120" s="104">
        <v>27.070001220703102</v>
      </c>
      <c r="CT120" s="104">
        <v>26.879998779296901</v>
      </c>
      <c r="CU120" s="104">
        <v>26.740014648437501</v>
      </c>
      <c r="CV120" s="105">
        <v>27.102502441406301</v>
      </c>
      <c r="CX120" s="8">
        <f t="shared" si="5"/>
        <v>10</v>
      </c>
      <c r="CY120" s="9">
        <f t="shared" si="6"/>
        <v>85.294117647058826</v>
      </c>
    </row>
    <row r="121" spans="1:103" x14ac:dyDescent="0.35">
      <c r="A121" s="70" t="s">
        <v>464</v>
      </c>
      <c r="B121" s="93" t="s">
        <v>465</v>
      </c>
      <c r="C121" s="47">
        <v>82</v>
      </c>
      <c r="D121" s="48">
        <v>1</v>
      </c>
      <c r="E121" s="48">
        <v>55</v>
      </c>
      <c r="F121" s="139">
        <f t="shared" si="7"/>
        <v>0.67073170731707321</v>
      </c>
      <c r="G121" s="49">
        <v>2150.1429058394701</v>
      </c>
      <c r="H121" s="49">
        <v>26.221254949261901</v>
      </c>
      <c r="I121" s="49">
        <v>1442.1690222094001</v>
      </c>
      <c r="J121" s="50">
        <v>0.16553199715247999</v>
      </c>
      <c r="K121" s="49">
        <v>81.126877546464499</v>
      </c>
      <c r="L121" s="49">
        <v>18341.2361079318</v>
      </c>
      <c r="M121" s="49">
        <v>35.621903093670603</v>
      </c>
      <c r="N121" s="49">
        <v>1</v>
      </c>
      <c r="O121" s="49">
        <v>18355.099013836101</v>
      </c>
      <c r="P121" s="50">
        <v>36.667446899919803</v>
      </c>
      <c r="Q121" s="49">
        <v>55</v>
      </c>
      <c r="R121" s="49">
        <v>18357.097485391401</v>
      </c>
      <c r="S121" s="141" t="s">
        <v>242</v>
      </c>
      <c r="T121" s="51">
        <v>57</v>
      </c>
      <c r="U121" s="94" t="s">
        <v>145</v>
      </c>
      <c r="V121" s="94" t="s">
        <v>145</v>
      </c>
      <c r="W121" s="94" t="s">
        <v>145</v>
      </c>
      <c r="X121" s="94" t="s">
        <v>145</v>
      </c>
      <c r="Y121" s="94" t="s">
        <v>145</v>
      </c>
      <c r="Z121" s="94" t="s">
        <v>145</v>
      </c>
      <c r="AA121" s="94" t="s">
        <v>145</v>
      </c>
      <c r="AB121" s="94" t="s">
        <v>145</v>
      </c>
      <c r="AC121" s="94">
        <v>0</v>
      </c>
      <c r="AD121" s="94" t="s">
        <v>145</v>
      </c>
      <c r="AE121" s="94">
        <v>27.444193310692999</v>
      </c>
      <c r="AF121" s="94">
        <v>12</v>
      </c>
      <c r="AG121" s="96">
        <v>37910</v>
      </c>
      <c r="AH121" s="96">
        <v>38137</v>
      </c>
      <c r="AI121" s="96">
        <v>43.2</v>
      </c>
      <c r="AJ121" s="96">
        <v>81.599999999999994</v>
      </c>
      <c r="AK121" s="96">
        <v>86</v>
      </c>
      <c r="AL121" s="143" t="str">
        <f t="shared" si="4"/>
        <v>NA</v>
      </c>
      <c r="AM121" s="96" t="s">
        <v>145</v>
      </c>
      <c r="AN121" s="96" t="s">
        <v>145</v>
      </c>
      <c r="AO121" s="96">
        <v>236.9</v>
      </c>
      <c r="AP121" s="96">
        <v>7.2</v>
      </c>
      <c r="AQ121" s="96">
        <v>1.4</v>
      </c>
      <c r="AR121" s="99" t="s">
        <v>145</v>
      </c>
      <c r="AS121" s="99" t="s">
        <v>145</v>
      </c>
      <c r="AT121" s="99" t="s">
        <v>145</v>
      </c>
      <c r="AU121" s="99" t="s">
        <v>145</v>
      </c>
      <c r="AV121" s="99" t="s">
        <v>145</v>
      </c>
      <c r="AW121" s="100" t="s">
        <v>145</v>
      </c>
      <c r="AX121" s="100">
        <v>104.7</v>
      </c>
      <c r="AY121" s="100">
        <v>90.4</v>
      </c>
      <c r="AZ121" s="100">
        <v>0.9</v>
      </c>
      <c r="BA121" s="101">
        <v>139</v>
      </c>
      <c r="BB121" s="101" t="s">
        <v>145</v>
      </c>
      <c r="BC121" s="101">
        <v>9.4</v>
      </c>
      <c r="BD121" s="101">
        <v>98</v>
      </c>
      <c r="BE121" s="95">
        <v>0.86899999999999999</v>
      </c>
      <c r="BF121" s="97" t="s">
        <v>180</v>
      </c>
      <c r="BG121" s="97" t="s">
        <v>147</v>
      </c>
      <c r="BH121" s="97" t="s">
        <v>145</v>
      </c>
      <c r="BI121" s="97" t="s">
        <v>145</v>
      </c>
      <c r="BJ121" s="97" t="s">
        <v>145</v>
      </c>
      <c r="BK121" s="97" t="s">
        <v>145</v>
      </c>
      <c r="BL121" s="97" t="s">
        <v>145</v>
      </c>
      <c r="BM121" s="97" t="s">
        <v>145</v>
      </c>
      <c r="BN121" s="97" t="s">
        <v>145</v>
      </c>
      <c r="BO121" s="97" t="s">
        <v>145</v>
      </c>
      <c r="BP121" s="97" t="s">
        <v>145</v>
      </c>
      <c r="BQ121" s="97" t="s">
        <v>145</v>
      </c>
      <c r="BR121" s="97" t="s">
        <v>145</v>
      </c>
      <c r="BS121" s="97" t="s">
        <v>145</v>
      </c>
      <c r="BT121" s="97" t="s">
        <v>145</v>
      </c>
      <c r="BU121" s="97" t="s">
        <v>145</v>
      </c>
      <c r="BV121" s="97" t="s">
        <v>145</v>
      </c>
      <c r="BW121" s="97" t="s">
        <v>145</v>
      </c>
      <c r="BX121" s="97" t="s">
        <v>145</v>
      </c>
      <c r="BY121" s="97">
        <v>30.4</v>
      </c>
      <c r="BZ121" s="97" t="s">
        <v>145</v>
      </c>
      <c r="CA121" s="97">
        <v>100</v>
      </c>
      <c r="CB121" s="97" t="s">
        <v>145</v>
      </c>
      <c r="CC121" s="102" t="s">
        <v>174</v>
      </c>
      <c r="CD121" s="102" t="s">
        <v>174</v>
      </c>
      <c r="CE121" s="102" t="s">
        <v>207</v>
      </c>
      <c r="CF121" s="102" t="s">
        <v>176</v>
      </c>
      <c r="CG121" s="103">
        <v>9.5351028540743901</v>
      </c>
      <c r="CH121" s="103">
        <v>47.1573552455</v>
      </c>
      <c r="CI121" s="98">
        <v>32.200000000000003</v>
      </c>
      <c r="CJ121" s="98">
        <v>43.1</v>
      </c>
      <c r="CK121" s="98">
        <v>11.9</v>
      </c>
      <c r="CL121" s="98">
        <v>85.7</v>
      </c>
      <c r="CM121" s="98">
        <v>14.3</v>
      </c>
      <c r="CN121" s="98" t="s">
        <v>145</v>
      </c>
      <c r="CO121" s="98">
        <v>1.2</v>
      </c>
      <c r="CP121" s="98" t="s">
        <v>145</v>
      </c>
      <c r="CQ121" s="98" t="s">
        <v>145</v>
      </c>
      <c r="CR121" s="104">
        <v>0.73000488281252296</v>
      </c>
      <c r="CS121" s="104">
        <v>-0.13001098632810201</v>
      </c>
      <c r="CT121" s="104">
        <v>1.8600097656250201</v>
      </c>
      <c r="CU121" s="104">
        <v>2.3900085449219</v>
      </c>
      <c r="CV121" s="105">
        <v>1.2125030517578399</v>
      </c>
      <c r="CX121" s="8">
        <f t="shared" si="5"/>
        <v>32</v>
      </c>
      <c r="CY121" s="9">
        <f t="shared" si="6"/>
        <v>52.941176470588239</v>
      </c>
    </row>
    <row r="122" spans="1:103" x14ac:dyDescent="0.35">
      <c r="A122" s="70" t="s">
        <v>466</v>
      </c>
      <c r="B122" s="93" t="s">
        <v>467</v>
      </c>
      <c r="C122" s="47">
        <v>663</v>
      </c>
      <c r="D122" s="48">
        <v>7</v>
      </c>
      <c r="E122" s="48">
        <v>154</v>
      </c>
      <c r="F122" s="139">
        <f t="shared" si="7"/>
        <v>0.23227752639517346</v>
      </c>
      <c r="G122" s="49">
        <v>30.962137928619001</v>
      </c>
      <c r="H122" s="49">
        <v>0.32690040045299101</v>
      </c>
      <c r="I122" s="49">
        <v>7.1918088099657904</v>
      </c>
      <c r="J122" s="50">
        <v>4.7499021724889999E-3</v>
      </c>
      <c r="K122" s="49">
        <v>96749497.109028906</v>
      </c>
      <c r="L122" s="49">
        <v>18904.209029868802</v>
      </c>
      <c r="M122" s="49">
        <v>0.27659014611657401</v>
      </c>
      <c r="N122" s="49">
        <v>7.10094588168496</v>
      </c>
      <c r="O122" s="49">
        <v>18352.3961547117</v>
      </c>
      <c r="P122" s="50">
        <v>4.4699062100453997E-2</v>
      </c>
      <c r="Q122" s="49">
        <v>306.25537892309501</v>
      </c>
      <c r="R122" s="49">
        <v>18375.733194844601</v>
      </c>
      <c r="S122" s="141" t="s">
        <v>319</v>
      </c>
      <c r="T122" s="51">
        <v>94</v>
      </c>
      <c r="U122" s="94" t="s">
        <v>145</v>
      </c>
      <c r="V122" s="94" t="s">
        <v>145</v>
      </c>
      <c r="W122" s="94" t="s">
        <v>145</v>
      </c>
      <c r="X122" s="94">
        <v>4348.625</v>
      </c>
      <c r="Y122" s="94">
        <v>-1</v>
      </c>
      <c r="Z122" s="94">
        <v>47</v>
      </c>
      <c r="AA122" s="94">
        <v>61</v>
      </c>
      <c r="AB122" s="94">
        <v>100</v>
      </c>
      <c r="AC122" s="94">
        <v>33.9188405797101</v>
      </c>
      <c r="AD122" s="94">
        <v>48</v>
      </c>
      <c r="AE122" s="94">
        <v>74.033306953379807</v>
      </c>
      <c r="AF122" s="94">
        <v>50.5</v>
      </c>
      <c r="AG122" s="96">
        <v>21670000</v>
      </c>
      <c r="AH122" s="96">
        <v>21413250</v>
      </c>
      <c r="AI122" s="96">
        <v>32.799999999999997</v>
      </c>
      <c r="AJ122" s="96">
        <v>73.400000000000006</v>
      </c>
      <c r="AK122" s="96">
        <v>80.099999999999994</v>
      </c>
      <c r="AL122" s="143">
        <f t="shared" si="4"/>
        <v>0.105</v>
      </c>
      <c r="AM122" s="96">
        <v>24.2</v>
      </c>
      <c r="AN122" s="96">
        <v>65.3</v>
      </c>
      <c r="AO122" s="96">
        <v>345.6</v>
      </c>
      <c r="AP122" s="96">
        <v>6.7</v>
      </c>
      <c r="AQ122" s="96">
        <v>2.2000000000000002</v>
      </c>
      <c r="AR122" s="99">
        <v>17.399999999999999</v>
      </c>
      <c r="AS122" s="99">
        <v>7.4</v>
      </c>
      <c r="AT122" s="99">
        <v>1.06</v>
      </c>
      <c r="AU122" s="99" t="s">
        <v>145</v>
      </c>
      <c r="AV122" s="99">
        <v>96</v>
      </c>
      <c r="AW122" s="100">
        <v>3.4</v>
      </c>
      <c r="AX122" s="100">
        <v>100.6</v>
      </c>
      <c r="AY122" s="100">
        <v>102.3</v>
      </c>
      <c r="AZ122" s="100">
        <v>1</v>
      </c>
      <c r="BA122" s="101">
        <v>115</v>
      </c>
      <c r="BB122" s="101">
        <v>5.4</v>
      </c>
      <c r="BC122" s="101">
        <v>10.7</v>
      </c>
      <c r="BD122" s="101" t="s">
        <v>145</v>
      </c>
      <c r="BE122" s="95">
        <v>0.90900000000000003</v>
      </c>
      <c r="BF122" s="97" t="s">
        <v>146</v>
      </c>
      <c r="BG122" s="97" t="s">
        <v>173</v>
      </c>
      <c r="BH122" s="97">
        <v>28.9</v>
      </c>
      <c r="BI122" s="97">
        <v>21.7</v>
      </c>
      <c r="BJ122" s="97">
        <v>21.8</v>
      </c>
      <c r="BK122" s="97">
        <v>-0.3</v>
      </c>
      <c r="BL122" s="97">
        <v>-489932</v>
      </c>
      <c r="BM122" s="97">
        <v>113963</v>
      </c>
      <c r="BN122" s="97">
        <v>5882376</v>
      </c>
      <c r="BO122" s="97">
        <v>7000000</v>
      </c>
      <c r="BP122" s="97">
        <v>13110</v>
      </c>
      <c r="BQ122" s="97">
        <v>88900770857.635101</v>
      </c>
      <c r="BR122" s="97" t="s">
        <v>145</v>
      </c>
      <c r="BS122" s="97" t="s">
        <v>145</v>
      </c>
      <c r="BT122" s="97" t="s">
        <v>145</v>
      </c>
      <c r="BU122" s="97">
        <v>53.9</v>
      </c>
      <c r="BV122" s="97">
        <v>24.5</v>
      </c>
      <c r="BW122" s="97">
        <v>47.5</v>
      </c>
      <c r="BX122" s="97" t="s">
        <v>145</v>
      </c>
      <c r="BY122" s="97">
        <v>1347.5</v>
      </c>
      <c r="BZ122" s="97">
        <v>1.9</v>
      </c>
      <c r="CA122" s="97">
        <v>97.5</v>
      </c>
      <c r="CB122" s="97">
        <v>27.7</v>
      </c>
      <c r="CC122" s="102" t="s">
        <v>157</v>
      </c>
      <c r="CD122" s="102" t="s">
        <v>157</v>
      </c>
      <c r="CE122" s="102" t="s">
        <v>158</v>
      </c>
      <c r="CF122" s="102" t="s">
        <v>159</v>
      </c>
      <c r="CG122" s="103">
        <v>80.667331290397897</v>
      </c>
      <c r="CH122" s="103">
        <v>7.87889232000009</v>
      </c>
      <c r="CI122" s="98">
        <v>43.7</v>
      </c>
      <c r="CJ122" s="98">
        <v>32.9</v>
      </c>
      <c r="CK122" s="98">
        <v>29.9</v>
      </c>
      <c r="CL122" s="98">
        <v>81.5</v>
      </c>
      <c r="CM122" s="98">
        <v>18.5</v>
      </c>
      <c r="CN122" s="98">
        <v>2541</v>
      </c>
      <c r="CO122" s="98">
        <v>0.9</v>
      </c>
      <c r="CP122" s="98">
        <v>46</v>
      </c>
      <c r="CQ122" s="98">
        <v>16.2</v>
      </c>
      <c r="CR122" s="104">
        <v>25.330010986328102</v>
      </c>
      <c r="CS122" s="104">
        <v>25.820001220703102</v>
      </c>
      <c r="CT122" s="104">
        <v>26.240014648437501</v>
      </c>
      <c r="CU122" s="104">
        <v>27.270013427734401</v>
      </c>
      <c r="CV122" s="105">
        <v>26.1650100708008</v>
      </c>
      <c r="CX122" s="8">
        <f t="shared" si="5"/>
        <v>6</v>
      </c>
      <c r="CY122" s="9">
        <f t="shared" si="6"/>
        <v>91.17647058823529</v>
      </c>
    </row>
    <row r="123" spans="1:103" x14ac:dyDescent="0.35">
      <c r="A123" s="70" t="s">
        <v>468</v>
      </c>
      <c r="B123" s="93" t="s">
        <v>469</v>
      </c>
      <c r="C123" s="47">
        <v>1385</v>
      </c>
      <c r="D123" s="48">
        <v>45</v>
      </c>
      <c r="E123" s="48">
        <v>589</v>
      </c>
      <c r="F123" s="139">
        <f t="shared" si="7"/>
        <v>0.42527075812274368</v>
      </c>
      <c r="G123" s="49">
        <v>508.76265615982999</v>
      </c>
      <c r="H123" s="49">
        <v>16.530194604470999</v>
      </c>
      <c r="I123" s="49">
        <v>216.361880489632</v>
      </c>
      <c r="J123" s="50">
        <v>8.8846396110480994E-2</v>
      </c>
      <c r="K123" s="49">
        <v>1542.1119350553899</v>
      </c>
      <c r="L123" s="49">
        <v>18352.656741142298</v>
      </c>
      <c r="M123" s="49">
        <v>7.1626120640977994E-2</v>
      </c>
      <c r="N123" s="49">
        <v>58.406664423378601</v>
      </c>
      <c r="O123" s="49">
        <v>18362.306788215701</v>
      </c>
      <c r="P123" s="50">
        <v>9.5081103101409006E-2</v>
      </c>
      <c r="Q123" s="49">
        <v>923.94419664957604</v>
      </c>
      <c r="R123" s="49">
        <v>18373.7480793328</v>
      </c>
      <c r="S123" s="141" t="s">
        <v>244</v>
      </c>
      <c r="T123" s="51">
        <v>62</v>
      </c>
      <c r="U123" s="94">
        <v>141678</v>
      </c>
      <c r="V123" s="94">
        <v>52043.664692716498</v>
      </c>
      <c r="W123" s="94" t="s">
        <v>228</v>
      </c>
      <c r="X123" s="94" t="s">
        <v>145</v>
      </c>
      <c r="Y123" s="94" t="s">
        <v>145</v>
      </c>
      <c r="Z123" s="94" t="s">
        <v>145</v>
      </c>
      <c r="AA123" s="94" t="s">
        <v>145</v>
      </c>
      <c r="AB123" s="94" t="s">
        <v>145</v>
      </c>
      <c r="AC123" s="94">
        <v>15.5652173913043</v>
      </c>
      <c r="AD123" s="94">
        <v>16</v>
      </c>
      <c r="AE123" s="94">
        <v>47.731752305665403</v>
      </c>
      <c r="AF123" s="94">
        <v>16</v>
      </c>
      <c r="AG123" s="96">
        <v>2801543</v>
      </c>
      <c r="AH123" s="96">
        <v>2722291</v>
      </c>
      <c r="AI123" s="96">
        <v>43.7</v>
      </c>
      <c r="AJ123" s="96">
        <v>71.900000000000006</v>
      </c>
      <c r="AK123" s="96">
        <v>80.900000000000006</v>
      </c>
      <c r="AL123" s="143">
        <f t="shared" si="4"/>
        <v>0.1969999999999999</v>
      </c>
      <c r="AM123" s="96">
        <v>14.9</v>
      </c>
      <c r="AN123" s="96">
        <v>65.400000000000006</v>
      </c>
      <c r="AO123" s="96">
        <v>44.5</v>
      </c>
      <c r="AP123" s="96">
        <v>14.1</v>
      </c>
      <c r="AQ123" s="96">
        <v>1.6</v>
      </c>
      <c r="AR123" s="99">
        <v>20.7</v>
      </c>
      <c r="AS123" s="99">
        <v>4</v>
      </c>
      <c r="AT123" s="99">
        <v>4.34</v>
      </c>
      <c r="AU123" s="99">
        <v>7.3</v>
      </c>
      <c r="AV123" s="99">
        <v>85.1</v>
      </c>
      <c r="AW123" s="100">
        <v>4</v>
      </c>
      <c r="AX123" s="100">
        <v>103.9</v>
      </c>
      <c r="AY123" s="100">
        <v>102</v>
      </c>
      <c r="AZ123" s="100">
        <v>1</v>
      </c>
      <c r="BA123" s="101">
        <v>138</v>
      </c>
      <c r="BB123" s="101">
        <v>28.4</v>
      </c>
      <c r="BC123" s="101">
        <v>3.8</v>
      </c>
      <c r="BD123" s="101" t="s">
        <v>145</v>
      </c>
      <c r="BE123" s="95">
        <v>0.52100000000000002</v>
      </c>
      <c r="BF123" s="97" t="s">
        <v>180</v>
      </c>
      <c r="BG123" s="97" t="s">
        <v>163</v>
      </c>
      <c r="BH123" s="97">
        <v>71.2</v>
      </c>
      <c r="BI123" s="97">
        <v>73.599999999999994</v>
      </c>
      <c r="BJ123" s="97" t="s">
        <v>145</v>
      </c>
      <c r="BK123" s="97" t="s">
        <v>145</v>
      </c>
      <c r="BL123" s="97">
        <v>-163902</v>
      </c>
      <c r="BM123" s="97">
        <v>70</v>
      </c>
      <c r="BN123" s="97">
        <v>26031</v>
      </c>
      <c r="BO123" s="97">
        <v>750000</v>
      </c>
      <c r="BP123" s="97">
        <v>34320</v>
      </c>
      <c r="BQ123" s="97">
        <v>53429066429.125099</v>
      </c>
      <c r="BR123" s="97" t="s">
        <v>145</v>
      </c>
      <c r="BS123" s="97">
        <v>3.8</v>
      </c>
      <c r="BT123" s="97">
        <v>37.299999999999997</v>
      </c>
      <c r="BU123" s="97">
        <v>61.6</v>
      </c>
      <c r="BV123" s="97">
        <v>6.9</v>
      </c>
      <c r="BW123" s="97">
        <v>83.5</v>
      </c>
      <c r="BX123" s="97">
        <v>0.9</v>
      </c>
      <c r="BY123" s="97">
        <v>2267.3000000000002</v>
      </c>
      <c r="BZ123" s="97">
        <v>2</v>
      </c>
      <c r="CA123" s="97">
        <v>100</v>
      </c>
      <c r="CB123" s="97">
        <v>3.2</v>
      </c>
      <c r="CC123" s="102" t="s">
        <v>174</v>
      </c>
      <c r="CD123" s="102" t="s">
        <v>174</v>
      </c>
      <c r="CE123" s="102" t="s">
        <v>328</v>
      </c>
      <c r="CF123" s="102" t="s">
        <v>176</v>
      </c>
      <c r="CG123" s="103">
        <v>24.146872869298601</v>
      </c>
      <c r="CH123" s="103">
        <v>55.172731628500102</v>
      </c>
      <c r="CI123" s="98">
        <v>47.2</v>
      </c>
      <c r="CJ123" s="98">
        <v>34.799999999999997</v>
      </c>
      <c r="CK123" s="98">
        <v>17</v>
      </c>
      <c r="CL123" s="98">
        <v>32.299999999999997</v>
      </c>
      <c r="CM123" s="98">
        <v>67.7</v>
      </c>
      <c r="CN123" s="98">
        <v>5272</v>
      </c>
      <c r="CO123" s="98">
        <v>4.4000000000000004</v>
      </c>
      <c r="CP123" s="98">
        <v>96</v>
      </c>
      <c r="CQ123" s="98" t="s">
        <v>145</v>
      </c>
      <c r="CR123" s="104">
        <v>3.0100036621094</v>
      </c>
      <c r="CS123" s="104">
        <v>2.95000610351565</v>
      </c>
      <c r="CT123" s="104">
        <v>2.9599853515625201</v>
      </c>
      <c r="CU123" s="104">
        <v>4.0800109863281504</v>
      </c>
      <c r="CV123" s="105">
        <v>3.2500015258789299</v>
      </c>
      <c r="CX123" s="8">
        <f t="shared" si="5"/>
        <v>5</v>
      </c>
      <c r="CY123" s="9">
        <f t="shared" si="6"/>
        <v>92.647058823529406</v>
      </c>
    </row>
    <row r="124" spans="1:103" x14ac:dyDescent="0.35">
      <c r="A124" s="70" t="s">
        <v>470</v>
      </c>
      <c r="B124" s="93" t="s">
        <v>471</v>
      </c>
      <c r="C124" s="47">
        <v>3784</v>
      </c>
      <c r="D124" s="48">
        <v>90</v>
      </c>
      <c r="E124" s="48">
        <v>3213</v>
      </c>
      <c r="F124" s="139">
        <f t="shared" si="7"/>
        <v>0.84910147991543339</v>
      </c>
      <c r="G124" s="49">
        <v>6044.9601901670403</v>
      </c>
      <c r="H124" s="49">
        <v>143.77548021010401</v>
      </c>
      <c r="I124" s="49">
        <v>5132.7846435007104</v>
      </c>
      <c r="J124" s="50">
        <v>0.11895109335845699</v>
      </c>
      <c r="K124" s="49">
        <v>3777.64736235398</v>
      </c>
      <c r="L124" s="49">
        <v>18346.867836446501</v>
      </c>
      <c r="M124" s="49">
        <v>8.1289632050582997E-2</v>
      </c>
      <c r="N124" s="49">
        <v>103.015387339094</v>
      </c>
      <c r="O124" s="49">
        <v>18356.470066459198</v>
      </c>
      <c r="P124" s="50">
        <v>1.0005595073911E-2</v>
      </c>
      <c r="Q124" s="49">
        <v>285908755.17935997</v>
      </c>
      <c r="R124" s="49">
        <v>18623.796936450999</v>
      </c>
      <c r="S124" s="141" t="s">
        <v>419</v>
      </c>
      <c r="T124" s="51">
        <v>61</v>
      </c>
      <c r="U124" s="94">
        <v>48118</v>
      </c>
      <c r="V124" s="94">
        <v>76868.761741664202</v>
      </c>
      <c r="W124" s="94" t="s">
        <v>280</v>
      </c>
      <c r="X124" s="94">
        <v>3596.06</v>
      </c>
      <c r="Y124" s="94">
        <v>5</v>
      </c>
      <c r="Z124" s="94">
        <v>15</v>
      </c>
      <c r="AA124" s="94">
        <v>17</v>
      </c>
      <c r="AB124" s="94">
        <v>82.27</v>
      </c>
      <c r="AC124" s="94">
        <v>27.518181818181802</v>
      </c>
      <c r="AD124" s="94">
        <v>15</v>
      </c>
      <c r="AE124" s="94">
        <v>62.011979257577899</v>
      </c>
      <c r="AF124" s="94">
        <v>15.5</v>
      </c>
      <c r="AG124" s="96">
        <v>607950</v>
      </c>
      <c r="AH124" s="96">
        <v>625976</v>
      </c>
      <c r="AI124" s="96">
        <v>39.299999999999997</v>
      </c>
      <c r="AJ124" s="96">
        <v>79.900000000000006</v>
      </c>
      <c r="AK124" s="96">
        <v>84.4</v>
      </c>
      <c r="AL124" s="143">
        <f t="shared" si="4"/>
        <v>0.14199999999999988</v>
      </c>
      <c r="AM124" s="96">
        <v>15.9</v>
      </c>
      <c r="AN124" s="96">
        <v>69.900000000000006</v>
      </c>
      <c r="AO124" s="96">
        <v>250.1</v>
      </c>
      <c r="AP124" s="96">
        <v>7.1</v>
      </c>
      <c r="AQ124" s="96">
        <v>1.4</v>
      </c>
      <c r="AR124" s="99">
        <v>10</v>
      </c>
      <c r="AS124" s="99">
        <v>2.4</v>
      </c>
      <c r="AT124" s="99">
        <v>2.92</v>
      </c>
      <c r="AU124" s="99">
        <v>5.0999999999999996</v>
      </c>
      <c r="AV124" s="99">
        <v>98.7</v>
      </c>
      <c r="AW124" s="100" t="s">
        <v>145</v>
      </c>
      <c r="AX124" s="100">
        <v>102.3</v>
      </c>
      <c r="AY124" s="100">
        <v>80.3</v>
      </c>
      <c r="AZ124" s="100">
        <v>1</v>
      </c>
      <c r="BA124" s="101">
        <v>134</v>
      </c>
      <c r="BB124" s="101">
        <v>24.2</v>
      </c>
      <c r="BC124" s="101">
        <v>5</v>
      </c>
      <c r="BD124" s="101" t="s">
        <v>145</v>
      </c>
      <c r="BE124" s="95">
        <v>0.48499999999999999</v>
      </c>
      <c r="BF124" s="97" t="s">
        <v>180</v>
      </c>
      <c r="BG124" s="97" t="s">
        <v>200</v>
      </c>
      <c r="BH124" s="97">
        <v>182.5</v>
      </c>
      <c r="BI124" s="97">
        <v>217.6</v>
      </c>
      <c r="BJ124" s="97" t="s">
        <v>145</v>
      </c>
      <c r="BK124" s="97" t="s">
        <v>145</v>
      </c>
      <c r="BL124" s="97">
        <v>48704</v>
      </c>
      <c r="BM124" s="97">
        <v>3</v>
      </c>
      <c r="BN124" s="97">
        <v>2099102</v>
      </c>
      <c r="BO124" s="97" t="s">
        <v>145</v>
      </c>
      <c r="BP124" s="97">
        <v>72200</v>
      </c>
      <c r="BQ124" s="97">
        <v>70885325883.094101</v>
      </c>
      <c r="BR124" s="97" t="s">
        <v>145</v>
      </c>
      <c r="BS124" s="97">
        <v>0.7</v>
      </c>
      <c r="BT124" s="97">
        <v>34.9</v>
      </c>
      <c r="BU124" s="97">
        <v>59.3</v>
      </c>
      <c r="BV124" s="97">
        <v>1</v>
      </c>
      <c r="BW124" s="97">
        <v>86.2</v>
      </c>
      <c r="BX124" s="97">
        <v>1.3</v>
      </c>
      <c r="BY124" s="97">
        <v>869.1</v>
      </c>
      <c r="BZ124" s="97">
        <v>0.6</v>
      </c>
      <c r="CA124" s="97">
        <v>100</v>
      </c>
      <c r="CB124" s="97">
        <v>4</v>
      </c>
      <c r="CC124" s="102" t="s">
        <v>174</v>
      </c>
      <c r="CD124" s="102" t="s">
        <v>174</v>
      </c>
      <c r="CE124" s="102" t="s">
        <v>207</v>
      </c>
      <c r="CF124" s="102" t="s">
        <v>176</v>
      </c>
      <c r="CG124" s="103">
        <v>6.0651099967775801</v>
      </c>
      <c r="CH124" s="103">
        <v>49.807038473000098</v>
      </c>
      <c r="CI124" s="98">
        <v>53.7</v>
      </c>
      <c r="CJ124" s="98">
        <v>35.700000000000003</v>
      </c>
      <c r="CK124" s="98">
        <v>40.9</v>
      </c>
      <c r="CL124" s="98">
        <v>9</v>
      </c>
      <c r="CM124" s="98">
        <v>91</v>
      </c>
      <c r="CN124" s="98">
        <v>1798</v>
      </c>
      <c r="CO124" s="98">
        <v>17.399999999999999</v>
      </c>
      <c r="CP124" s="98">
        <v>69</v>
      </c>
      <c r="CQ124" s="98" t="s">
        <v>145</v>
      </c>
      <c r="CR124" s="104">
        <v>3.67998657226565</v>
      </c>
      <c r="CS124" s="104">
        <v>3.0299926757812701</v>
      </c>
      <c r="CT124" s="104">
        <v>4.8999877929687701</v>
      </c>
      <c r="CU124" s="104">
        <v>5.5800109863281504</v>
      </c>
      <c r="CV124" s="105">
        <v>4.2974945068359602</v>
      </c>
      <c r="CX124" s="8">
        <f t="shared" si="5"/>
        <v>7</v>
      </c>
      <c r="CY124" s="9">
        <f t="shared" si="6"/>
        <v>89.705882352941174</v>
      </c>
    </row>
    <row r="125" spans="1:103" x14ac:dyDescent="0.35">
      <c r="A125" s="70" t="s">
        <v>472</v>
      </c>
      <c r="B125" s="93" t="s">
        <v>473</v>
      </c>
      <c r="C125" s="47">
        <v>858</v>
      </c>
      <c r="D125" s="48">
        <v>15</v>
      </c>
      <c r="E125" s="48">
        <v>348</v>
      </c>
      <c r="F125" s="139">
        <f t="shared" si="7"/>
        <v>0.40559440559440557</v>
      </c>
      <c r="G125" s="49">
        <v>454.88235088288502</v>
      </c>
      <c r="H125" s="49">
        <v>7.9524886517987001</v>
      </c>
      <c r="I125" s="49">
        <v>184.49773672173001</v>
      </c>
      <c r="J125" s="50">
        <v>8.3856251199438001E-2</v>
      </c>
      <c r="K125" s="49">
        <v>876.86409815148204</v>
      </c>
      <c r="L125" s="49">
        <v>18349.587578992199</v>
      </c>
      <c r="M125" s="49">
        <v>4.7903063136068999E-2</v>
      </c>
      <c r="N125" s="49">
        <v>46.762503155568098</v>
      </c>
      <c r="O125" s="49">
        <v>18384.165420745801</v>
      </c>
      <c r="P125" s="50">
        <v>8.6440604207422E-2</v>
      </c>
      <c r="Q125" s="49">
        <v>801.568239448692</v>
      </c>
      <c r="R125" s="49">
        <v>18379.642373209001</v>
      </c>
      <c r="S125" s="141" t="s">
        <v>181</v>
      </c>
      <c r="T125" s="51">
        <v>59</v>
      </c>
      <c r="U125" s="94">
        <v>64245</v>
      </c>
      <c r="V125" s="94">
        <v>34060.508895653802</v>
      </c>
      <c r="W125" s="94" t="s">
        <v>191</v>
      </c>
      <c r="X125" s="94" t="s">
        <v>145</v>
      </c>
      <c r="Y125" s="94" t="s">
        <v>145</v>
      </c>
      <c r="Z125" s="94" t="s">
        <v>145</v>
      </c>
      <c r="AA125" s="94" t="s">
        <v>145</v>
      </c>
      <c r="AB125" s="94" t="s">
        <v>145</v>
      </c>
      <c r="AC125" s="94">
        <v>11.902898550724601</v>
      </c>
      <c r="AD125" s="94">
        <v>13</v>
      </c>
      <c r="AE125" s="94">
        <v>32.951303053830202</v>
      </c>
      <c r="AF125" s="94">
        <v>13</v>
      </c>
      <c r="AG125" s="96">
        <v>1927174</v>
      </c>
      <c r="AH125" s="96">
        <v>1886202</v>
      </c>
      <c r="AI125" s="96">
        <v>43.6</v>
      </c>
      <c r="AJ125" s="96">
        <v>69.8</v>
      </c>
      <c r="AK125" s="96">
        <v>79.8</v>
      </c>
      <c r="AL125" s="143">
        <f t="shared" si="4"/>
        <v>0.2</v>
      </c>
      <c r="AM125" s="96">
        <v>16</v>
      </c>
      <c r="AN125" s="96">
        <v>64</v>
      </c>
      <c r="AO125" s="96">
        <v>31</v>
      </c>
      <c r="AP125" s="96">
        <v>15</v>
      </c>
      <c r="AQ125" s="96">
        <v>1.7</v>
      </c>
      <c r="AR125" s="99">
        <v>21.9</v>
      </c>
      <c r="AS125" s="99">
        <v>3.9</v>
      </c>
      <c r="AT125" s="99">
        <v>3.19</v>
      </c>
      <c r="AU125" s="99">
        <v>5.8</v>
      </c>
      <c r="AV125" s="99">
        <v>83.4</v>
      </c>
      <c r="AW125" s="100">
        <v>4.7</v>
      </c>
      <c r="AX125" s="100">
        <v>99.4</v>
      </c>
      <c r="AY125" s="100">
        <v>99.3</v>
      </c>
      <c r="AZ125" s="100">
        <v>1</v>
      </c>
      <c r="BA125" s="101">
        <v>130</v>
      </c>
      <c r="BB125" s="101">
        <v>25.7</v>
      </c>
      <c r="BC125" s="101">
        <v>5</v>
      </c>
      <c r="BD125" s="101">
        <v>56.6</v>
      </c>
      <c r="BE125" s="95">
        <v>0.80400000000000005</v>
      </c>
      <c r="BF125" s="97" t="s">
        <v>180</v>
      </c>
      <c r="BG125" s="97" t="s">
        <v>163</v>
      </c>
      <c r="BH125" s="97">
        <v>62</v>
      </c>
      <c r="BI125" s="97">
        <v>62.1</v>
      </c>
      <c r="BJ125" s="97" t="s">
        <v>145</v>
      </c>
      <c r="BK125" s="97" t="s">
        <v>145</v>
      </c>
      <c r="BL125" s="97">
        <v>-74186</v>
      </c>
      <c r="BM125" s="97">
        <v>156</v>
      </c>
      <c r="BN125" s="97">
        <v>4058762</v>
      </c>
      <c r="BO125" s="97">
        <v>472532</v>
      </c>
      <c r="BP125" s="97">
        <v>29780</v>
      </c>
      <c r="BQ125" s="97">
        <v>34409229177.9105</v>
      </c>
      <c r="BR125" s="97" t="s">
        <v>145</v>
      </c>
      <c r="BS125" s="97">
        <v>3.4</v>
      </c>
      <c r="BT125" s="97">
        <v>35.6</v>
      </c>
      <c r="BU125" s="97">
        <v>61.4</v>
      </c>
      <c r="BV125" s="97">
        <v>6.8</v>
      </c>
      <c r="BW125" s="97">
        <v>81.5</v>
      </c>
      <c r="BX125" s="97">
        <v>0.5</v>
      </c>
      <c r="BY125" s="97">
        <v>1417.7</v>
      </c>
      <c r="BZ125" s="97">
        <v>2</v>
      </c>
      <c r="CA125" s="97">
        <v>100</v>
      </c>
      <c r="CB125" s="97">
        <v>5</v>
      </c>
      <c r="CC125" s="102" t="s">
        <v>174</v>
      </c>
      <c r="CD125" s="102" t="s">
        <v>174</v>
      </c>
      <c r="CE125" s="102" t="s">
        <v>328</v>
      </c>
      <c r="CF125" s="102" t="s">
        <v>176</v>
      </c>
      <c r="CG125" s="103">
        <v>24.383287890141801</v>
      </c>
      <c r="CH125" s="103">
        <v>56.868028666500102</v>
      </c>
      <c r="CI125" s="98">
        <v>31.1</v>
      </c>
      <c r="CJ125" s="98">
        <v>54</v>
      </c>
      <c r="CK125" s="98">
        <v>18.2</v>
      </c>
      <c r="CL125" s="98">
        <v>31.9</v>
      </c>
      <c r="CM125" s="98">
        <v>68.099999999999994</v>
      </c>
      <c r="CN125" s="98">
        <v>8496</v>
      </c>
      <c r="CO125" s="98">
        <v>3.5</v>
      </c>
      <c r="CP125" s="98">
        <v>89</v>
      </c>
      <c r="CQ125" s="98" t="s">
        <v>145</v>
      </c>
      <c r="CR125" s="104">
        <v>2.5400024414062701</v>
      </c>
      <c r="CS125" s="104">
        <v>3.05999145507815</v>
      </c>
      <c r="CT125" s="104">
        <v>2.6100097656250201</v>
      </c>
      <c r="CU125" s="104">
        <v>3.8999877929687701</v>
      </c>
      <c r="CV125" s="105">
        <v>3.02749786376955</v>
      </c>
      <c r="CX125" s="8">
        <f t="shared" si="5"/>
        <v>4</v>
      </c>
      <c r="CY125" s="9">
        <f t="shared" si="6"/>
        <v>94.117647058823536</v>
      </c>
    </row>
    <row r="126" spans="1:103" x14ac:dyDescent="0.35">
      <c r="A126" s="70" t="s">
        <v>474</v>
      </c>
      <c r="B126" s="93" t="s">
        <v>475</v>
      </c>
      <c r="C126" s="47">
        <v>38</v>
      </c>
      <c r="D126" s="48">
        <v>3</v>
      </c>
      <c r="E126" s="48">
        <v>24</v>
      </c>
      <c r="F126" s="139">
        <f t="shared" si="7"/>
        <v>0.63157894736842102</v>
      </c>
      <c r="G126" s="49">
        <v>982.95351664554198</v>
      </c>
      <c r="H126" s="49">
        <v>77.601593419384898</v>
      </c>
      <c r="I126" s="49">
        <v>620.81274735507895</v>
      </c>
      <c r="J126" s="50">
        <v>0.11347441392973601</v>
      </c>
      <c r="K126" s="49">
        <v>39.9321944288859</v>
      </c>
      <c r="L126" s="49">
        <v>18349.621185003201</v>
      </c>
      <c r="M126" s="49">
        <v>0.174700376559109</v>
      </c>
      <c r="N126" s="49">
        <v>2.52524396192644</v>
      </c>
      <c r="O126" s="49">
        <v>18352.855728262301</v>
      </c>
      <c r="P126" s="50">
        <v>8.0497623689625E-2</v>
      </c>
      <c r="Q126" s="49">
        <v>32.692586800342802</v>
      </c>
      <c r="R126" s="49">
        <v>18365.112954120501</v>
      </c>
      <c r="S126" s="141" t="s">
        <v>177</v>
      </c>
      <c r="T126" s="51">
        <v>52</v>
      </c>
      <c r="U126" s="94" t="s">
        <v>145</v>
      </c>
      <c r="V126" s="94" t="s">
        <v>145</v>
      </c>
      <c r="W126" s="94" t="s">
        <v>145</v>
      </c>
      <c r="X126" s="94" t="s">
        <v>145</v>
      </c>
      <c r="Y126" s="94" t="s">
        <v>145</v>
      </c>
      <c r="Z126" s="94" t="s">
        <v>145</v>
      </c>
      <c r="AA126" s="94" t="s">
        <v>145</v>
      </c>
      <c r="AB126" s="94" t="s">
        <v>145</v>
      </c>
      <c r="AC126" s="94" t="s">
        <v>145</v>
      </c>
      <c r="AD126" s="94" t="s">
        <v>145</v>
      </c>
      <c r="AE126" s="94" t="s">
        <v>145</v>
      </c>
      <c r="AF126" s="94" t="s">
        <v>145</v>
      </c>
      <c r="AG126" s="96">
        <v>37264</v>
      </c>
      <c r="AH126" s="96">
        <v>38659</v>
      </c>
      <c r="AI126" s="96">
        <v>32.5</v>
      </c>
      <c r="AJ126" s="96">
        <v>76.7</v>
      </c>
      <c r="AK126" s="96">
        <v>83.2</v>
      </c>
      <c r="AL126" s="143" t="str">
        <f t="shared" si="4"/>
        <v>NA</v>
      </c>
      <c r="AM126" s="96" t="s">
        <v>145</v>
      </c>
      <c r="AN126" s="96" t="s">
        <v>145</v>
      </c>
      <c r="AO126" s="96" t="s">
        <v>145</v>
      </c>
      <c r="AP126" s="96">
        <v>4.4000000000000004</v>
      </c>
      <c r="AQ126" s="96">
        <v>1.8</v>
      </c>
      <c r="AR126" s="99" t="s">
        <v>145</v>
      </c>
      <c r="AS126" s="99" t="s">
        <v>145</v>
      </c>
      <c r="AT126" s="99" t="s">
        <v>145</v>
      </c>
      <c r="AU126" s="99" t="s">
        <v>145</v>
      </c>
      <c r="AV126" s="99" t="s">
        <v>145</v>
      </c>
      <c r="AW126" s="100" t="s">
        <v>145</v>
      </c>
      <c r="AX126" s="100" t="s">
        <v>145</v>
      </c>
      <c r="AY126" s="100" t="s">
        <v>145</v>
      </c>
      <c r="AZ126" s="100" t="s">
        <v>145</v>
      </c>
      <c r="BA126" s="101" t="s">
        <v>145</v>
      </c>
      <c r="BB126" s="101" t="s">
        <v>145</v>
      </c>
      <c r="BC126" s="101" t="s">
        <v>145</v>
      </c>
      <c r="BD126" s="101" t="s">
        <v>145</v>
      </c>
      <c r="BE126" s="95">
        <v>0.71899999999999997</v>
      </c>
      <c r="BF126" s="97" t="s">
        <v>146</v>
      </c>
      <c r="BG126" s="97" t="s">
        <v>147</v>
      </c>
      <c r="BH126" s="97" t="s">
        <v>145</v>
      </c>
      <c r="BI126" s="97" t="s">
        <v>145</v>
      </c>
      <c r="BJ126" s="97" t="s">
        <v>145</v>
      </c>
      <c r="BK126" s="97" t="s">
        <v>145</v>
      </c>
      <c r="BL126" s="97" t="s">
        <v>145</v>
      </c>
      <c r="BM126" s="97" t="s">
        <v>145</v>
      </c>
      <c r="BN126" s="97" t="s">
        <v>145</v>
      </c>
      <c r="BO126" s="97" t="s">
        <v>145</v>
      </c>
      <c r="BP126" s="97" t="s">
        <v>145</v>
      </c>
      <c r="BQ126" s="97" t="s">
        <v>145</v>
      </c>
      <c r="BR126" s="97" t="s">
        <v>145</v>
      </c>
      <c r="BS126" s="97" t="s">
        <v>145</v>
      </c>
      <c r="BT126" s="97" t="s">
        <v>145</v>
      </c>
      <c r="BU126" s="97" t="s">
        <v>145</v>
      </c>
      <c r="BV126" s="97" t="s">
        <v>145</v>
      </c>
      <c r="BW126" s="97" t="s">
        <v>145</v>
      </c>
      <c r="BX126" s="97" t="s">
        <v>145</v>
      </c>
      <c r="BY126" s="97" t="s">
        <v>145</v>
      </c>
      <c r="BZ126" s="97" t="s">
        <v>145</v>
      </c>
      <c r="CA126" s="97">
        <v>100</v>
      </c>
      <c r="CB126" s="97" t="s">
        <v>145</v>
      </c>
      <c r="CC126" s="102" t="s">
        <v>148</v>
      </c>
      <c r="CD126" s="102" t="s">
        <v>149</v>
      </c>
      <c r="CE126" s="102" t="s">
        <v>150</v>
      </c>
      <c r="CF126" s="102" t="s">
        <v>151</v>
      </c>
      <c r="CG126" s="103">
        <v>-63.058699871090703</v>
      </c>
      <c r="CH126" s="103">
        <v>18.0767276065</v>
      </c>
      <c r="CI126" s="98" t="s">
        <v>145</v>
      </c>
      <c r="CJ126" s="98" t="s">
        <v>145</v>
      </c>
      <c r="CK126" s="98">
        <v>12.8</v>
      </c>
      <c r="CL126" s="98" t="s">
        <v>145</v>
      </c>
      <c r="CM126" s="98" t="s">
        <v>145</v>
      </c>
      <c r="CN126" s="98" t="s">
        <v>145</v>
      </c>
      <c r="CO126" s="98" t="s">
        <v>145</v>
      </c>
      <c r="CP126" s="98" t="s">
        <v>145</v>
      </c>
      <c r="CQ126" s="98">
        <v>21.7</v>
      </c>
      <c r="CR126" s="104">
        <v>27.629998779296901</v>
      </c>
      <c r="CS126" s="104">
        <v>26.85</v>
      </c>
      <c r="CT126" s="104">
        <v>27.110009765625001</v>
      </c>
      <c r="CU126" s="104">
        <v>26.570001220703102</v>
      </c>
      <c r="CV126" s="105">
        <v>27.040002441406301</v>
      </c>
      <c r="CX126" s="8">
        <f t="shared" si="5"/>
        <v>44</v>
      </c>
      <c r="CY126" s="9">
        <f t="shared" si="6"/>
        <v>35.294117647058826</v>
      </c>
    </row>
    <row r="127" spans="1:103" x14ac:dyDescent="0.35">
      <c r="A127" s="70" t="s">
        <v>476</v>
      </c>
      <c r="B127" s="93" t="s">
        <v>477</v>
      </c>
      <c r="C127" s="47">
        <v>4423</v>
      </c>
      <c r="D127" s="48">
        <v>170</v>
      </c>
      <c r="E127" s="48">
        <v>984</v>
      </c>
      <c r="F127" s="139">
        <f t="shared" si="7"/>
        <v>0.22247343432059688</v>
      </c>
      <c r="G127" s="49">
        <v>119.830212266095</v>
      </c>
      <c r="H127" s="49">
        <v>4.6057282580230803</v>
      </c>
      <c r="I127" s="49">
        <v>26.659038858204202</v>
      </c>
      <c r="J127" s="50">
        <v>4.2925916019935E-2</v>
      </c>
      <c r="K127" s="49">
        <v>10415.7332412659</v>
      </c>
      <c r="L127" s="49">
        <v>18377.250438228199</v>
      </c>
      <c r="M127" s="49">
        <v>0.106086915603719</v>
      </c>
      <c r="N127" s="49">
        <v>177.47587305224101</v>
      </c>
      <c r="O127" s="49">
        <v>18356.275384136599</v>
      </c>
      <c r="P127" s="50">
        <v>9.3117815116060005E-3</v>
      </c>
      <c r="Q127" s="49">
        <v>23707452.585192401</v>
      </c>
      <c r="R127" s="49">
        <v>18630.618126551701</v>
      </c>
      <c r="S127" s="141" t="s">
        <v>181</v>
      </c>
      <c r="T127" s="51">
        <v>59</v>
      </c>
      <c r="U127" s="94">
        <v>37006</v>
      </c>
      <c r="V127" s="94">
        <v>1002.58576421413</v>
      </c>
      <c r="W127" s="94" t="s">
        <v>280</v>
      </c>
      <c r="X127" s="94">
        <v>3689.76</v>
      </c>
      <c r="Y127" s="94">
        <v>2</v>
      </c>
      <c r="Z127" s="94">
        <v>18</v>
      </c>
      <c r="AA127" s="94">
        <v>23</v>
      </c>
      <c r="AB127" s="94">
        <v>93.38</v>
      </c>
      <c r="AC127" s="94" t="s">
        <v>145</v>
      </c>
      <c r="AD127" s="94" t="s">
        <v>145</v>
      </c>
      <c r="AE127" s="94" t="s">
        <v>145</v>
      </c>
      <c r="AF127" s="94" t="s">
        <v>145</v>
      </c>
      <c r="AG127" s="96">
        <v>36029138</v>
      </c>
      <c r="AH127" s="96">
        <v>36910558</v>
      </c>
      <c r="AI127" s="96">
        <v>29.3</v>
      </c>
      <c r="AJ127" s="96">
        <v>75.2</v>
      </c>
      <c r="AK127" s="96">
        <v>77.7</v>
      </c>
      <c r="AL127" s="143">
        <f t="shared" si="4"/>
        <v>7.0000000000000007E-2</v>
      </c>
      <c r="AM127" s="96">
        <v>27.2</v>
      </c>
      <c r="AN127" s="96">
        <v>65.8</v>
      </c>
      <c r="AO127" s="96">
        <v>80.7</v>
      </c>
      <c r="AP127" s="96">
        <v>5.0999999999999996</v>
      </c>
      <c r="AQ127" s="96">
        <v>2.4</v>
      </c>
      <c r="AR127" s="99">
        <v>12.4</v>
      </c>
      <c r="AS127" s="99">
        <v>22.4</v>
      </c>
      <c r="AT127" s="99" t="s">
        <v>145</v>
      </c>
      <c r="AU127" s="99">
        <v>0.9</v>
      </c>
      <c r="AV127" s="99">
        <v>79</v>
      </c>
      <c r="AW127" s="100" t="s">
        <v>145</v>
      </c>
      <c r="AX127" s="100">
        <v>112.4</v>
      </c>
      <c r="AY127" s="100">
        <v>92.9</v>
      </c>
      <c r="AZ127" s="100">
        <v>0.9</v>
      </c>
      <c r="BA127" s="101">
        <v>150</v>
      </c>
      <c r="BB127" s="101">
        <v>25.6</v>
      </c>
      <c r="BC127" s="101">
        <v>7</v>
      </c>
      <c r="BD127" s="101" t="s">
        <v>145</v>
      </c>
      <c r="BE127" s="95">
        <v>0.42699999999999999</v>
      </c>
      <c r="BF127" s="97" t="s">
        <v>146</v>
      </c>
      <c r="BG127" s="97" t="s">
        <v>173</v>
      </c>
      <c r="BH127" s="97">
        <v>46.8</v>
      </c>
      <c r="BI127" s="97">
        <v>37.200000000000003</v>
      </c>
      <c r="BJ127" s="97">
        <v>9.8000000000000007</v>
      </c>
      <c r="BK127" s="97">
        <v>0.7</v>
      </c>
      <c r="BL127" s="97">
        <v>-257096</v>
      </c>
      <c r="BM127" s="97">
        <v>3888</v>
      </c>
      <c r="BN127" s="97">
        <v>8132917</v>
      </c>
      <c r="BO127" s="97">
        <v>4763500</v>
      </c>
      <c r="BP127" s="97">
        <v>8430</v>
      </c>
      <c r="BQ127" s="97">
        <v>117921394402.36099</v>
      </c>
      <c r="BR127" s="97" t="s">
        <v>145</v>
      </c>
      <c r="BS127" s="97" t="s">
        <v>145</v>
      </c>
      <c r="BT127" s="97" t="s">
        <v>145</v>
      </c>
      <c r="BU127" s="97">
        <v>45.3</v>
      </c>
      <c r="BV127" s="97">
        <v>34.700000000000003</v>
      </c>
      <c r="BW127" s="97">
        <v>30.6</v>
      </c>
      <c r="BX127" s="97" t="s">
        <v>145</v>
      </c>
      <c r="BY127" s="97">
        <v>5056.8</v>
      </c>
      <c r="BZ127" s="97">
        <v>3.1</v>
      </c>
      <c r="CA127" s="97">
        <v>100</v>
      </c>
      <c r="CB127" s="97">
        <v>22.1</v>
      </c>
      <c r="CC127" s="102" t="s">
        <v>164</v>
      </c>
      <c r="CD127" s="102" t="s">
        <v>164</v>
      </c>
      <c r="CE127" s="102" t="s">
        <v>334</v>
      </c>
      <c r="CF127" s="102" t="s">
        <v>185</v>
      </c>
      <c r="CG127" s="103">
        <v>-9.9062965818422803</v>
      </c>
      <c r="CH127" s="103">
        <v>28.67975495</v>
      </c>
      <c r="CI127" s="98">
        <v>68.5</v>
      </c>
      <c r="CJ127" s="98">
        <v>12.6</v>
      </c>
      <c r="CK127" s="98">
        <v>30.8</v>
      </c>
      <c r="CL127" s="98">
        <v>37.5</v>
      </c>
      <c r="CM127" s="98">
        <v>62.5</v>
      </c>
      <c r="CN127" s="98">
        <v>848</v>
      </c>
      <c r="CO127" s="98">
        <v>1.8</v>
      </c>
      <c r="CP127" s="98">
        <v>100</v>
      </c>
      <c r="CQ127" s="98" t="s">
        <v>145</v>
      </c>
      <c r="CR127" s="104">
        <v>15.1</v>
      </c>
      <c r="CS127" s="104">
        <v>13.3900085449219</v>
      </c>
      <c r="CT127" s="104">
        <v>17.080010986328102</v>
      </c>
      <c r="CU127" s="104">
        <v>15.339990234375</v>
      </c>
      <c r="CV127" s="105">
        <v>15.227502441406299</v>
      </c>
      <c r="CX127" s="8">
        <f t="shared" si="5"/>
        <v>8</v>
      </c>
      <c r="CY127" s="9">
        <f t="shared" si="6"/>
        <v>88.235294117647058</v>
      </c>
    </row>
    <row r="128" spans="1:103" x14ac:dyDescent="0.35">
      <c r="A128" s="70" t="s">
        <v>478</v>
      </c>
      <c r="B128" s="93" t="s">
        <v>479</v>
      </c>
      <c r="C128" s="47">
        <v>95</v>
      </c>
      <c r="D128" s="48">
        <v>4</v>
      </c>
      <c r="E128" s="48">
        <v>64</v>
      </c>
      <c r="F128" s="139">
        <f t="shared" si="7"/>
        <v>0.67368421052631577</v>
      </c>
      <c r="G128" s="49">
        <v>2420.7522168994001</v>
      </c>
      <c r="H128" s="49">
        <v>101.926409132606</v>
      </c>
      <c r="I128" s="49">
        <v>1630.8225461217</v>
      </c>
      <c r="J128" s="50">
        <v>0.124689953520718</v>
      </c>
      <c r="K128" s="49">
        <v>98.940360579887297</v>
      </c>
      <c r="L128" s="49">
        <v>18347.4969532211</v>
      </c>
      <c r="M128" s="49">
        <v>5.1178115001263E-2</v>
      </c>
      <c r="N128" s="49">
        <v>8.2354924056718701</v>
      </c>
      <c r="O128" s="49">
        <v>18372.544017115299</v>
      </c>
      <c r="P128" s="50">
        <v>3.7038800327972E-2</v>
      </c>
      <c r="Q128" s="49">
        <v>544.97695368687096</v>
      </c>
      <c r="R128" s="49">
        <v>18402.9942028855</v>
      </c>
      <c r="S128" s="141" t="s">
        <v>419</v>
      </c>
      <c r="T128" s="51">
        <v>61</v>
      </c>
      <c r="U128" s="94" t="s">
        <v>145</v>
      </c>
      <c r="V128" s="94" t="s">
        <v>145</v>
      </c>
      <c r="W128" s="94" t="s">
        <v>145</v>
      </c>
      <c r="X128" s="94" t="s">
        <v>145</v>
      </c>
      <c r="Y128" s="94" t="s">
        <v>145</v>
      </c>
      <c r="Z128" s="94" t="s">
        <v>145</v>
      </c>
      <c r="AA128" s="94" t="s">
        <v>145</v>
      </c>
      <c r="AB128" s="94" t="s">
        <v>145</v>
      </c>
      <c r="AC128" s="94" t="s">
        <v>145</v>
      </c>
      <c r="AD128" s="94" t="s">
        <v>145</v>
      </c>
      <c r="AE128" s="94" t="s">
        <v>145</v>
      </c>
      <c r="AF128" s="94" t="s">
        <v>145</v>
      </c>
      <c r="AG128" s="96">
        <v>38682</v>
      </c>
      <c r="AH128" s="96">
        <v>39244</v>
      </c>
      <c r="AI128" s="96">
        <v>53.1</v>
      </c>
      <c r="AJ128" s="96" t="s">
        <v>145</v>
      </c>
      <c r="AK128" s="96" t="s">
        <v>145</v>
      </c>
      <c r="AL128" s="143" t="str">
        <f t="shared" si="4"/>
        <v>NA</v>
      </c>
      <c r="AM128" s="96" t="s">
        <v>145</v>
      </c>
      <c r="AN128" s="96" t="s">
        <v>145</v>
      </c>
      <c r="AO128" s="96" t="s">
        <v>145</v>
      </c>
      <c r="AP128" s="96">
        <v>6.6</v>
      </c>
      <c r="AQ128" s="96" t="s">
        <v>145</v>
      </c>
      <c r="AR128" s="99" t="s">
        <v>145</v>
      </c>
      <c r="AS128" s="99">
        <v>3.2</v>
      </c>
      <c r="AT128" s="99" t="s">
        <v>145</v>
      </c>
      <c r="AU128" s="99" t="s">
        <v>145</v>
      </c>
      <c r="AV128" s="99" t="s">
        <v>145</v>
      </c>
      <c r="AW128" s="100">
        <v>1.4</v>
      </c>
      <c r="AX128" s="100" t="s">
        <v>145</v>
      </c>
      <c r="AY128" s="100" t="s">
        <v>145</v>
      </c>
      <c r="AZ128" s="100" t="s">
        <v>145</v>
      </c>
      <c r="BA128" s="101" t="s">
        <v>145</v>
      </c>
      <c r="BB128" s="101" t="s">
        <v>145</v>
      </c>
      <c r="BC128" s="101">
        <v>2.9</v>
      </c>
      <c r="BD128" s="101" t="s">
        <v>145</v>
      </c>
      <c r="BE128" s="95">
        <v>0.88500000000000001</v>
      </c>
      <c r="BF128" s="97" t="s">
        <v>180</v>
      </c>
      <c r="BG128" s="97" t="s">
        <v>147</v>
      </c>
      <c r="BH128" s="97" t="s">
        <v>145</v>
      </c>
      <c r="BI128" s="97" t="s">
        <v>145</v>
      </c>
      <c r="BJ128" s="97" t="s">
        <v>145</v>
      </c>
      <c r="BK128" s="97" t="s">
        <v>145</v>
      </c>
      <c r="BL128" s="97" t="s">
        <v>145</v>
      </c>
      <c r="BM128" s="97">
        <v>3</v>
      </c>
      <c r="BN128" s="97">
        <v>316</v>
      </c>
      <c r="BO128" s="97" t="s">
        <v>145</v>
      </c>
      <c r="BP128" s="97" t="s">
        <v>145</v>
      </c>
      <c r="BQ128" s="97">
        <v>7184844192.6345596</v>
      </c>
      <c r="BR128" s="97" t="s">
        <v>145</v>
      </c>
      <c r="BS128" s="97" t="s">
        <v>145</v>
      </c>
      <c r="BT128" s="97" t="s">
        <v>145</v>
      </c>
      <c r="BU128" s="97" t="s">
        <v>145</v>
      </c>
      <c r="BV128" s="97" t="s">
        <v>145</v>
      </c>
      <c r="BW128" s="97" t="s">
        <v>145</v>
      </c>
      <c r="BX128" s="97" t="s">
        <v>145</v>
      </c>
      <c r="BY128" s="97">
        <v>45.1</v>
      </c>
      <c r="BZ128" s="97" t="s">
        <v>145</v>
      </c>
      <c r="CA128" s="97">
        <v>100</v>
      </c>
      <c r="CB128" s="97" t="s">
        <v>145</v>
      </c>
      <c r="CC128" s="102" t="s">
        <v>174</v>
      </c>
      <c r="CD128" s="102" t="s">
        <v>174</v>
      </c>
      <c r="CE128" s="102" t="s">
        <v>207</v>
      </c>
      <c r="CF128" s="102" t="s">
        <v>176</v>
      </c>
      <c r="CG128" s="103">
        <v>7.4029292886567397</v>
      </c>
      <c r="CH128" s="103">
        <v>43.741606544417401</v>
      </c>
      <c r="CI128" s="98" t="s">
        <v>145</v>
      </c>
      <c r="CJ128" s="98" t="s">
        <v>145</v>
      </c>
      <c r="CK128" s="98">
        <v>33.200000000000003</v>
      </c>
      <c r="CL128" s="98">
        <v>0</v>
      </c>
      <c r="CM128" s="98">
        <v>100</v>
      </c>
      <c r="CN128" s="98" t="s">
        <v>145</v>
      </c>
      <c r="CO128" s="98" t="s">
        <v>145</v>
      </c>
      <c r="CP128" s="98" t="s">
        <v>145</v>
      </c>
      <c r="CQ128" s="98" t="s">
        <v>145</v>
      </c>
      <c r="CR128" s="104">
        <v>10.7199951171875</v>
      </c>
      <c r="CS128" s="104">
        <v>9.2700134277343995</v>
      </c>
      <c r="CT128" s="104">
        <v>10.610009765625</v>
      </c>
      <c r="CU128" s="104">
        <v>10.0100036621094</v>
      </c>
      <c r="CV128" s="105">
        <v>10.152505493164099</v>
      </c>
      <c r="CX128" s="8">
        <f t="shared" si="5"/>
        <v>39</v>
      </c>
      <c r="CY128" s="9">
        <f t="shared" si="6"/>
        <v>42.647058823529413</v>
      </c>
    </row>
    <row r="129" spans="1:103" x14ac:dyDescent="0.35">
      <c r="A129" s="70" t="s">
        <v>480</v>
      </c>
      <c r="B129" s="93" t="s">
        <v>481</v>
      </c>
      <c r="C129" s="47">
        <v>3897</v>
      </c>
      <c r="D129" s="48">
        <v>116</v>
      </c>
      <c r="E129" s="48">
        <v>1182</v>
      </c>
      <c r="F129" s="139">
        <f t="shared" si="7"/>
        <v>0.30331023864511164</v>
      </c>
      <c r="G129" s="49">
        <v>966.04753191836403</v>
      </c>
      <c r="H129" s="49">
        <v>28.755841340141199</v>
      </c>
      <c r="I129" s="49">
        <v>293.01210744868001</v>
      </c>
      <c r="J129" s="50">
        <v>5.6832921691340001E-2</v>
      </c>
      <c r="K129" s="49">
        <v>6225.9476093393896</v>
      </c>
      <c r="L129" s="49">
        <v>18369.336489588401</v>
      </c>
      <c r="M129" s="49">
        <v>5.5523434389335997E-2</v>
      </c>
      <c r="N129" s="49">
        <v>229.06772337458099</v>
      </c>
      <c r="O129" s="49">
        <v>18375.442658394299</v>
      </c>
      <c r="P129" s="50">
        <v>8.0785524346579998E-2</v>
      </c>
      <c r="Q129" s="49">
        <v>2463.98686245524</v>
      </c>
      <c r="R129" s="49">
        <v>18378.393887675102</v>
      </c>
      <c r="S129" s="141" t="s">
        <v>229</v>
      </c>
      <c r="T129" s="51">
        <v>53</v>
      </c>
      <c r="U129" s="94" t="s">
        <v>145</v>
      </c>
      <c r="V129" s="94" t="s">
        <v>145</v>
      </c>
      <c r="W129" s="94" t="s">
        <v>145</v>
      </c>
      <c r="X129" s="94">
        <v>3834.08</v>
      </c>
      <c r="Y129" s="94">
        <v>-13</v>
      </c>
      <c r="Z129" s="94">
        <v>3</v>
      </c>
      <c r="AA129" s="94">
        <v>16</v>
      </c>
      <c r="AB129" s="94">
        <v>90.74</v>
      </c>
      <c r="AC129" s="94">
        <v>16.898550724637701</v>
      </c>
      <c r="AD129" s="94">
        <v>7</v>
      </c>
      <c r="AE129" s="94">
        <v>52.916426801470003</v>
      </c>
      <c r="AF129" s="94">
        <v>7</v>
      </c>
      <c r="AG129" s="96">
        <v>2706049</v>
      </c>
      <c r="AH129" s="96">
        <v>4033963</v>
      </c>
      <c r="AI129" s="96">
        <v>36.700000000000003</v>
      </c>
      <c r="AJ129" s="96">
        <v>67.5</v>
      </c>
      <c r="AK129" s="96">
        <v>76.099999999999994</v>
      </c>
      <c r="AL129" s="143">
        <f t="shared" si="4"/>
        <v>0.11399999999999992</v>
      </c>
      <c r="AM129" s="96">
        <v>15.9</v>
      </c>
      <c r="AN129" s="96">
        <v>72.7</v>
      </c>
      <c r="AO129" s="96">
        <v>123.5</v>
      </c>
      <c r="AP129" s="96">
        <v>11.6</v>
      </c>
      <c r="AQ129" s="96">
        <v>1.3</v>
      </c>
      <c r="AR129" s="99">
        <v>24.9</v>
      </c>
      <c r="AS129" s="99">
        <v>15.8</v>
      </c>
      <c r="AT129" s="99" t="s">
        <v>145</v>
      </c>
      <c r="AU129" s="99">
        <v>5.8</v>
      </c>
      <c r="AV129" s="99">
        <v>68.900000000000006</v>
      </c>
      <c r="AW129" s="100">
        <v>5.6</v>
      </c>
      <c r="AX129" s="100">
        <v>91.3</v>
      </c>
      <c r="AY129" s="100">
        <v>89.9</v>
      </c>
      <c r="AZ129" s="100">
        <v>1</v>
      </c>
      <c r="BA129" s="101">
        <v>106</v>
      </c>
      <c r="BB129" s="101">
        <v>20.100000000000001</v>
      </c>
      <c r="BC129" s="101">
        <v>5.7</v>
      </c>
      <c r="BD129" s="101" t="s">
        <v>145</v>
      </c>
      <c r="BE129" s="95" t="s">
        <v>145</v>
      </c>
      <c r="BF129" s="97" t="s">
        <v>146</v>
      </c>
      <c r="BG129" s="97" t="s">
        <v>173</v>
      </c>
      <c r="BH129" s="97">
        <v>54.5</v>
      </c>
      <c r="BI129" s="97">
        <v>31.1</v>
      </c>
      <c r="BJ129" s="97">
        <v>10.7</v>
      </c>
      <c r="BK129" s="97">
        <v>1.9</v>
      </c>
      <c r="BL129" s="97">
        <v>-6935</v>
      </c>
      <c r="BM129" s="97">
        <v>2401</v>
      </c>
      <c r="BN129" s="97">
        <v>1135999</v>
      </c>
      <c r="BO129" s="97" t="s">
        <v>145</v>
      </c>
      <c r="BP129" s="97">
        <v>7620</v>
      </c>
      <c r="BQ129" s="97">
        <v>11443671435.902399</v>
      </c>
      <c r="BR129" s="97" t="s">
        <v>145</v>
      </c>
      <c r="BS129" s="97">
        <v>16.3</v>
      </c>
      <c r="BT129" s="97">
        <v>25.9</v>
      </c>
      <c r="BU129" s="97">
        <v>43.1</v>
      </c>
      <c r="BV129" s="97">
        <v>35.9</v>
      </c>
      <c r="BW129" s="97">
        <v>88.1</v>
      </c>
      <c r="BX129" s="97">
        <v>0.3</v>
      </c>
      <c r="BY129" s="97">
        <v>210.4</v>
      </c>
      <c r="BZ129" s="97">
        <v>0.3</v>
      </c>
      <c r="CA129" s="97">
        <v>100</v>
      </c>
      <c r="CB129" s="97">
        <v>14.5</v>
      </c>
      <c r="CC129" s="102" t="s">
        <v>174</v>
      </c>
      <c r="CD129" s="102" t="s">
        <v>174</v>
      </c>
      <c r="CE129" s="102" t="s">
        <v>232</v>
      </c>
      <c r="CF129" s="102" t="s">
        <v>176</v>
      </c>
      <c r="CG129" s="103">
        <v>28.823010422775699</v>
      </c>
      <c r="CH129" s="103">
        <v>46.973012492500096</v>
      </c>
      <c r="CI129" s="98">
        <v>74.2</v>
      </c>
      <c r="CJ129" s="98">
        <v>12.6</v>
      </c>
      <c r="CK129" s="98">
        <v>4.2</v>
      </c>
      <c r="CL129" s="98">
        <v>57.4</v>
      </c>
      <c r="CM129" s="98">
        <v>42.6</v>
      </c>
      <c r="CN129" s="98">
        <v>456</v>
      </c>
      <c r="CO129" s="98">
        <v>1.4</v>
      </c>
      <c r="CP129" s="98">
        <v>100</v>
      </c>
      <c r="CQ129" s="98">
        <v>11.6</v>
      </c>
      <c r="CR129" s="104">
        <v>3.3699890136719</v>
      </c>
      <c r="CS129" s="104">
        <v>1.3999877929687701</v>
      </c>
      <c r="CT129" s="104">
        <v>4.7400146484375201</v>
      </c>
      <c r="CU129" s="104">
        <v>7.9900146484375201</v>
      </c>
      <c r="CV129" s="105">
        <v>4.3750015258789299</v>
      </c>
      <c r="CX129" s="8">
        <f t="shared" si="5"/>
        <v>5</v>
      </c>
      <c r="CY129" s="9">
        <f t="shared" si="6"/>
        <v>92.647058823529406</v>
      </c>
    </row>
    <row r="130" spans="1:103" x14ac:dyDescent="0.35">
      <c r="A130" s="70" t="s">
        <v>482</v>
      </c>
      <c r="B130" s="93" t="s">
        <v>483</v>
      </c>
      <c r="C130" s="47">
        <v>128</v>
      </c>
      <c r="D130" s="48">
        <v>0</v>
      </c>
      <c r="E130" s="48">
        <v>92</v>
      </c>
      <c r="F130" s="139">
        <f t="shared" si="7"/>
        <v>0.71875</v>
      </c>
      <c r="G130" s="49">
        <v>4.6224373324795298</v>
      </c>
      <c r="H130" s="49">
        <v>0</v>
      </c>
      <c r="I130" s="49">
        <v>3.3223768327196601</v>
      </c>
      <c r="J130" s="50">
        <v>0.120834558192873</v>
      </c>
      <c r="K130" s="49">
        <v>130.67389337173699</v>
      </c>
      <c r="L130" s="49">
        <v>18351.750170424701</v>
      </c>
      <c r="M130" s="49">
        <v>9.9999998746876997E-2</v>
      </c>
      <c r="N130" s="49">
        <v>3.2799505028224099E-13</v>
      </c>
      <c r="O130" s="49">
        <v>18350.0000000863</v>
      </c>
      <c r="P130" s="50">
        <v>5.6119417700329001E-2</v>
      </c>
      <c r="Q130" s="49">
        <v>245.002056098004</v>
      </c>
      <c r="R130" s="49">
        <v>18381.741410938499</v>
      </c>
      <c r="S130" s="141" t="s">
        <v>167</v>
      </c>
      <c r="T130" s="51">
        <v>41</v>
      </c>
      <c r="U130" s="94" t="s">
        <v>145</v>
      </c>
      <c r="V130" s="94" t="s">
        <v>145</v>
      </c>
      <c r="W130" s="94" t="s">
        <v>145</v>
      </c>
      <c r="X130" s="94">
        <v>3258.17</v>
      </c>
      <c r="Y130" s="94">
        <v>-5</v>
      </c>
      <c r="Z130" s="94">
        <v>1</v>
      </c>
      <c r="AA130" s="94">
        <v>16</v>
      </c>
      <c r="AB130" s="94">
        <v>94.84</v>
      </c>
      <c r="AC130" s="94" t="s">
        <v>145</v>
      </c>
      <c r="AD130" s="94" t="s">
        <v>145</v>
      </c>
      <c r="AE130" s="94" t="s">
        <v>145</v>
      </c>
      <c r="AF130" s="94" t="s">
        <v>145</v>
      </c>
      <c r="AG130" s="96">
        <v>26262368</v>
      </c>
      <c r="AH130" s="96">
        <v>27691019</v>
      </c>
      <c r="AI130" s="96">
        <v>19.7</v>
      </c>
      <c r="AJ130" s="96">
        <v>65.099999999999994</v>
      </c>
      <c r="AK130" s="96">
        <v>68.3</v>
      </c>
      <c r="AL130" s="143">
        <f t="shared" si="4"/>
        <v>0.03</v>
      </c>
      <c r="AM130" s="96">
        <v>40.700000000000003</v>
      </c>
      <c r="AN130" s="96">
        <v>56.3</v>
      </c>
      <c r="AO130" s="96">
        <v>45.1</v>
      </c>
      <c r="AP130" s="96">
        <v>6.1</v>
      </c>
      <c r="AQ130" s="96">
        <v>4.0999999999999996</v>
      </c>
      <c r="AR130" s="99">
        <v>22.9</v>
      </c>
      <c r="AS130" s="99">
        <v>53.6</v>
      </c>
      <c r="AT130" s="99" t="s">
        <v>145</v>
      </c>
      <c r="AU130" s="99" t="s">
        <v>145</v>
      </c>
      <c r="AV130" s="99">
        <v>6.3</v>
      </c>
      <c r="AW130" s="100">
        <v>3.2</v>
      </c>
      <c r="AX130" s="100" t="s">
        <v>145</v>
      </c>
      <c r="AY130" s="100" t="s">
        <v>145</v>
      </c>
      <c r="AZ130" s="100" t="s">
        <v>145</v>
      </c>
      <c r="BA130" s="101">
        <v>89</v>
      </c>
      <c r="BB130" s="101">
        <v>4.5</v>
      </c>
      <c r="BC130" s="101">
        <v>4.5</v>
      </c>
      <c r="BD130" s="101" t="s">
        <v>145</v>
      </c>
      <c r="BE130" s="95">
        <v>0.52700000000000002</v>
      </c>
      <c r="BF130" s="97" t="s">
        <v>155</v>
      </c>
      <c r="BG130" s="97" t="s">
        <v>156</v>
      </c>
      <c r="BH130" s="97">
        <v>34.4</v>
      </c>
      <c r="BI130" s="97">
        <v>30.9</v>
      </c>
      <c r="BJ130" s="97">
        <v>3.2</v>
      </c>
      <c r="BK130" s="97">
        <v>5.0999999999999996</v>
      </c>
      <c r="BL130" s="97">
        <v>-7500</v>
      </c>
      <c r="BM130" s="97">
        <v>298</v>
      </c>
      <c r="BN130" s="97">
        <v>541290</v>
      </c>
      <c r="BO130" s="97">
        <v>173706</v>
      </c>
      <c r="BP130" s="97">
        <v>1840</v>
      </c>
      <c r="BQ130" s="97">
        <v>13853432868.226999</v>
      </c>
      <c r="BR130" s="97" t="s">
        <v>145</v>
      </c>
      <c r="BS130" s="97" t="s">
        <v>145</v>
      </c>
      <c r="BT130" s="97" t="s">
        <v>145</v>
      </c>
      <c r="BU130" s="97">
        <v>86.1</v>
      </c>
      <c r="BV130" s="97">
        <v>64.2</v>
      </c>
      <c r="BW130" s="97">
        <v>93.7</v>
      </c>
      <c r="BX130" s="97">
        <v>0</v>
      </c>
      <c r="BY130" s="97">
        <v>127.4</v>
      </c>
      <c r="BZ130" s="97">
        <v>0.6</v>
      </c>
      <c r="CA130" s="97">
        <v>24.1</v>
      </c>
      <c r="CB130" s="97">
        <v>20.2</v>
      </c>
      <c r="CC130" s="102" t="s">
        <v>164</v>
      </c>
      <c r="CD130" s="102" t="s">
        <v>164</v>
      </c>
      <c r="CE130" s="102" t="s">
        <v>213</v>
      </c>
      <c r="CF130" s="102" t="s">
        <v>166</v>
      </c>
      <c r="CG130" s="103">
        <v>46.728566758427</v>
      </c>
      <c r="CH130" s="103">
        <v>-18.769016208999901</v>
      </c>
      <c r="CI130" s="98">
        <v>71.2</v>
      </c>
      <c r="CJ130" s="98">
        <v>21.4</v>
      </c>
      <c r="CK130" s="98">
        <v>5.6</v>
      </c>
      <c r="CL130" s="98">
        <v>62.8</v>
      </c>
      <c r="CM130" s="98">
        <v>37.200000000000003</v>
      </c>
      <c r="CN130" s="98">
        <v>14286</v>
      </c>
      <c r="CO130" s="98">
        <v>0.1</v>
      </c>
      <c r="CP130" s="98">
        <v>100</v>
      </c>
      <c r="CQ130" s="98" t="s">
        <v>145</v>
      </c>
      <c r="CR130" s="104">
        <v>19.320001220703102</v>
      </c>
      <c r="CS130" s="104">
        <v>18.629998779296901</v>
      </c>
      <c r="CT130" s="104">
        <v>18.790002441406301</v>
      </c>
      <c r="CU130" s="104">
        <v>17.189996337890602</v>
      </c>
      <c r="CV130" s="105">
        <v>18.482499694824199</v>
      </c>
      <c r="CX130" s="8">
        <f t="shared" si="5"/>
        <v>10</v>
      </c>
      <c r="CY130" s="9">
        <f t="shared" si="6"/>
        <v>85.294117647058826</v>
      </c>
    </row>
    <row r="131" spans="1:103" x14ac:dyDescent="0.35">
      <c r="A131" s="70" t="s">
        <v>484</v>
      </c>
      <c r="B131" s="93" t="s">
        <v>485</v>
      </c>
      <c r="C131" s="47">
        <v>468</v>
      </c>
      <c r="D131" s="48">
        <v>1</v>
      </c>
      <c r="E131" s="48">
        <v>17</v>
      </c>
      <c r="F131" s="139">
        <f t="shared" si="7"/>
        <v>3.6324786324786328E-2</v>
      </c>
      <c r="G131" s="49">
        <v>865.79766234631199</v>
      </c>
      <c r="H131" s="49">
        <v>1.8499950050134899</v>
      </c>
      <c r="I131" s="49">
        <v>31.4499150852293</v>
      </c>
      <c r="J131" s="50">
        <v>1.531509022995E-2</v>
      </c>
      <c r="K131" s="49">
        <v>36436526.705241501</v>
      </c>
      <c r="L131" s="49">
        <v>18540.9810233721</v>
      </c>
      <c r="M131" s="49">
        <v>36.8504413177427</v>
      </c>
      <c r="N131" s="49">
        <v>1</v>
      </c>
      <c r="O131" s="49">
        <v>18380.0972992022</v>
      </c>
      <c r="P131" s="50">
        <v>0.260250644765744</v>
      </c>
      <c r="Q131" s="49">
        <v>15.441993629676</v>
      </c>
      <c r="R131" s="49">
        <v>18345.984099620699</v>
      </c>
      <c r="S131" s="141" t="s">
        <v>229</v>
      </c>
      <c r="T131" s="51">
        <v>53</v>
      </c>
      <c r="U131" s="94" t="s">
        <v>145</v>
      </c>
      <c r="V131" s="94" t="s">
        <v>145</v>
      </c>
      <c r="W131" s="94" t="s">
        <v>145</v>
      </c>
      <c r="X131" s="94" t="s">
        <v>145</v>
      </c>
      <c r="Y131" s="94" t="s">
        <v>145</v>
      </c>
      <c r="Z131" s="94" t="s">
        <v>145</v>
      </c>
      <c r="AA131" s="94" t="s">
        <v>145</v>
      </c>
      <c r="AB131" s="94" t="s">
        <v>145</v>
      </c>
      <c r="AC131" s="94" t="s">
        <v>145</v>
      </c>
      <c r="AD131" s="94" t="s">
        <v>145</v>
      </c>
      <c r="AE131" s="94" t="s">
        <v>145</v>
      </c>
      <c r="AF131" s="94" t="s">
        <v>145</v>
      </c>
      <c r="AG131" s="96">
        <v>515696</v>
      </c>
      <c r="AH131" s="96">
        <v>540542</v>
      </c>
      <c r="AI131" s="96">
        <v>28.2</v>
      </c>
      <c r="AJ131" s="96">
        <v>77.2</v>
      </c>
      <c r="AK131" s="96">
        <v>80.5</v>
      </c>
      <c r="AL131" s="143">
        <f t="shared" si="4"/>
        <v>3.8000000000000117E-2</v>
      </c>
      <c r="AM131" s="96">
        <v>20.100000000000001</v>
      </c>
      <c r="AN131" s="96">
        <v>76.099999999999994</v>
      </c>
      <c r="AO131" s="96">
        <v>1719</v>
      </c>
      <c r="AP131" s="96">
        <v>2.8</v>
      </c>
      <c r="AQ131" s="96">
        <v>1.9</v>
      </c>
      <c r="AR131" s="99">
        <v>13.4</v>
      </c>
      <c r="AS131" s="99">
        <v>8.6</v>
      </c>
      <c r="AT131" s="99">
        <v>1.04</v>
      </c>
      <c r="AU131" s="99" t="s">
        <v>145</v>
      </c>
      <c r="AV131" s="99">
        <v>99.4</v>
      </c>
      <c r="AW131" s="100">
        <v>4.0999999999999996</v>
      </c>
      <c r="AX131" s="100">
        <v>97.1</v>
      </c>
      <c r="AY131" s="100">
        <v>97.4</v>
      </c>
      <c r="AZ131" s="100" t="s">
        <v>145</v>
      </c>
      <c r="BA131" s="101">
        <v>117</v>
      </c>
      <c r="BB131" s="101">
        <v>7.9</v>
      </c>
      <c r="BC131" s="101">
        <v>9.1999999999999993</v>
      </c>
      <c r="BD131" s="101" t="s">
        <v>145</v>
      </c>
      <c r="BE131" s="95">
        <v>0.79600000000000004</v>
      </c>
      <c r="BF131" s="97" t="s">
        <v>146</v>
      </c>
      <c r="BG131" s="97" t="s">
        <v>163</v>
      </c>
      <c r="BH131" s="97">
        <v>74.099999999999994</v>
      </c>
      <c r="BI131" s="97">
        <v>70.099999999999994</v>
      </c>
      <c r="BJ131" s="97">
        <v>4.8</v>
      </c>
      <c r="BK131" s="97">
        <v>2.4</v>
      </c>
      <c r="BL131" s="97">
        <v>56851</v>
      </c>
      <c r="BM131" s="97">
        <v>73</v>
      </c>
      <c r="BN131" s="97">
        <v>1147247</v>
      </c>
      <c r="BO131" s="97">
        <v>88898</v>
      </c>
      <c r="BP131" s="97">
        <v>14110</v>
      </c>
      <c r="BQ131" s="97">
        <v>5327457149.7258101</v>
      </c>
      <c r="BR131" s="97" t="s">
        <v>145</v>
      </c>
      <c r="BS131" s="97" t="s">
        <v>145</v>
      </c>
      <c r="BT131" s="97" t="s">
        <v>145</v>
      </c>
      <c r="BU131" s="97">
        <v>69.8</v>
      </c>
      <c r="BV131" s="97">
        <v>8.5</v>
      </c>
      <c r="BW131" s="97">
        <v>49.4</v>
      </c>
      <c r="BX131" s="97" t="s">
        <v>145</v>
      </c>
      <c r="BY131" s="97">
        <v>7.4</v>
      </c>
      <c r="BZ131" s="97" t="s">
        <v>145</v>
      </c>
      <c r="CA131" s="97">
        <v>99.8</v>
      </c>
      <c r="CB131" s="97">
        <v>82.7</v>
      </c>
      <c r="CC131" s="102" t="s">
        <v>486</v>
      </c>
      <c r="CD131" s="102" t="s">
        <v>157</v>
      </c>
      <c r="CE131" s="102" t="s">
        <v>158</v>
      </c>
      <c r="CF131" s="102" t="s">
        <v>159</v>
      </c>
      <c r="CG131" s="103">
        <v>73.533863517550202</v>
      </c>
      <c r="CH131" s="103">
        <v>4.1994747440419804</v>
      </c>
      <c r="CI131" s="98">
        <v>26.3</v>
      </c>
      <c r="CJ131" s="98">
        <v>3.3</v>
      </c>
      <c r="CK131" s="98">
        <v>1.2</v>
      </c>
      <c r="CL131" s="98">
        <v>60.2</v>
      </c>
      <c r="CM131" s="98">
        <v>39.799999999999997</v>
      </c>
      <c r="CN131" s="98">
        <v>69</v>
      </c>
      <c r="CO131" s="98">
        <v>3.1</v>
      </c>
      <c r="CP131" s="98">
        <v>0</v>
      </c>
      <c r="CQ131" s="98">
        <v>26</v>
      </c>
      <c r="CR131" s="104">
        <v>31.760003662109401</v>
      </c>
      <c r="CS131" s="104">
        <v>31.570001220703102</v>
      </c>
      <c r="CT131" s="104">
        <v>31.879998779296901</v>
      </c>
      <c r="CU131" s="104">
        <v>31.640008544921901</v>
      </c>
      <c r="CV131" s="105">
        <v>31.7125030517578</v>
      </c>
      <c r="CX131" s="8">
        <f t="shared" si="5"/>
        <v>8</v>
      </c>
      <c r="CY131" s="9">
        <f t="shared" si="6"/>
        <v>88.235294117647058</v>
      </c>
    </row>
    <row r="132" spans="1:103" x14ac:dyDescent="0.35">
      <c r="A132" s="70" t="s">
        <v>487</v>
      </c>
      <c r="B132" s="93" t="s">
        <v>488</v>
      </c>
      <c r="C132" s="47">
        <v>19224</v>
      </c>
      <c r="D132" s="48">
        <v>1859</v>
      </c>
      <c r="E132" s="48">
        <v>11423</v>
      </c>
      <c r="F132" s="139">
        <f t="shared" si="7"/>
        <v>0.59420516021639613</v>
      </c>
      <c r="G132" s="49">
        <v>149.10098134645401</v>
      </c>
      <c r="H132" s="49">
        <v>14.4183689306626</v>
      </c>
      <c r="I132" s="49">
        <v>88.596572509391805</v>
      </c>
      <c r="J132" s="50">
        <v>1.9453475162875999E-2</v>
      </c>
      <c r="K132" s="49">
        <v>630721.62235346402</v>
      </c>
      <c r="L132" s="49">
        <v>18446.250904921599</v>
      </c>
      <c r="M132" s="49">
        <v>3.8487008676255E-2</v>
      </c>
      <c r="N132" s="49">
        <v>11519.969089464599</v>
      </c>
      <c r="O132" s="49">
        <v>18397.682709302</v>
      </c>
      <c r="P132" s="50">
        <v>1.2493489520753E-2</v>
      </c>
      <c r="Q132" s="49">
        <v>796098464.86424804</v>
      </c>
      <c r="R132" s="49">
        <v>18574.3125697461</v>
      </c>
      <c r="S132" s="141" t="s">
        <v>244</v>
      </c>
      <c r="T132" s="51">
        <v>62</v>
      </c>
      <c r="U132" s="94">
        <v>96448</v>
      </c>
      <c r="V132" s="94">
        <v>748.04886854467497</v>
      </c>
      <c r="W132" s="94" t="s">
        <v>255</v>
      </c>
      <c r="X132" s="94">
        <v>2765.6</v>
      </c>
      <c r="Y132" s="94">
        <v>0</v>
      </c>
      <c r="Z132" s="94">
        <v>25</v>
      </c>
      <c r="AA132" s="94">
        <v>50</v>
      </c>
      <c r="AB132" s="94">
        <v>88.62</v>
      </c>
      <c r="AC132" s="94">
        <v>17.756063756063799</v>
      </c>
      <c r="AD132" s="94">
        <v>23</v>
      </c>
      <c r="AE132" s="94">
        <v>46.537732097115203</v>
      </c>
      <c r="AF132" s="94">
        <v>21.5</v>
      </c>
      <c r="AG132" s="96">
        <v>126190788</v>
      </c>
      <c r="AH132" s="96">
        <v>128932753</v>
      </c>
      <c r="AI132" s="96">
        <v>28.3</v>
      </c>
      <c r="AJ132" s="96">
        <v>72.099999999999994</v>
      </c>
      <c r="AK132" s="96">
        <v>77.8</v>
      </c>
      <c r="AL132" s="143">
        <f t="shared" si="4"/>
        <v>7.2000000000000022E-2</v>
      </c>
      <c r="AM132" s="96">
        <v>26.6</v>
      </c>
      <c r="AN132" s="96">
        <v>66.2</v>
      </c>
      <c r="AO132" s="96">
        <v>64.900000000000006</v>
      </c>
      <c r="AP132" s="96">
        <v>6</v>
      </c>
      <c r="AQ132" s="96">
        <v>2.1</v>
      </c>
      <c r="AR132" s="99">
        <v>15.7</v>
      </c>
      <c r="AS132" s="99">
        <v>12.7</v>
      </c>
      <c r="AT132" s="99">
        <v>2.25</v>
      </c>
      <c r="AU132" s="99">
        <v>1.6</v>
      </c>
      <c r="AV132" s="99">
        <v>82.4</v>
      </c>
      <c r="AW132" s="100">
        <v>4.9000000000000004</v>
      </c>
      <c r="AX132" s="100">
        <v>105.8</v>
      </c>
      <c r="AY132" s="100">
        <v>104.1</v>
      </c>
      <c r="AZ132" s="100">
        <v>1</v>
      </c>
      <c r="BA132" s="101">
        <v>132</v>
      </c>
      <c r="BB132" s="101">
        <v>28.4</v>
      </c>
      <c r="BC132" s="101">
        <v>13.5</v>
      </c>
      <c r="BD132" s="101" t="s">
        <v>145</v>
      </c>
      <c r="BE132" s="95" t="s">
        <v>145</v>
      </c>
      <c r="BF132" s="97" t="s">
        <v>411</v>
      </c>
      <c r="BG132" s="97" t="s">
        <v>163</v>
      </c>
      <c r="BH132" s="97">
        <v>39.5</v>
      </c>
      <c r="BI132" s="97">
        <v>37.700000000000003</v>
      </c>
      <c r="BJ132" s="97">
        <v>14.6</v>
      </c>
      <c r="BK132" s="97">
        <v>0</v>
      </c>
      <c r="BL132" s="97">
        <v>-300000</v>
      </c>
      <c r="BM132" s="97">
        <v>12870</v>
      </c>
      <c r="BN132" s="97">
        <v>64569640</v>
      </c>
      <c r="BO132" s="97">
        <v>6980300</v>
      </c>
      <c r="BP132" s="97">
        <v>19340</v>
      </c>
      <c r="BQ132" s="97">
        <v>1220699479845.98</v>
      </c>
      <c r="BR132" s="97">
        <v>41.9</v>
      </c>
      <c r="BS132" s="97" t="s">
        <v>145</v>
      </c>
      <c r="BT132" s="97" t="s">
        <v>145</v>
      </c>
      <c r="BU132" s="97">
        <v>60.7</v>
      </c>
      <c r="BV132" s="97">
        <v>12.6</v>
      </c>
      <c r="BW132" s="97">
        <v>56.3</v>
      </c>
      <c r="BX132" s="97" t="s">
        <v>145</v>
      </c>
      <c r="BY132" s="97">
        <v>16345.6</v>
      </c>
      <c r="BZ132" s="97">
        <v>0.5</v>
      </c>
      <c r="CA132" s="97">
        <v>100</v>
      </c>
      <c r="CB132" s="97">
        <v>5</v>
      </c>
      <c r="CC132" s="102" t="s">
        <v>148</v>
      </c>
      <c r="CD132" s="102" t="s">
        <v>149</v>
      </c>
      <c r="CE132" s="102" t="s">
        <v>247</v>
      </c>
      <c r="CF132" s="102" t="s">
        <v>151</v>
      </c>
      <c r="CG132" s="103">
        <v>-102.258149518645</v>
      </c>
      <c r="CH132" s="103">
        <v>23.6292664240001</v>
      </c>
      <c r="CI132" s="98">
        <v>54.6</v>
      </c>
      <c r="CJ132" s="98">
        <v>33.9</v>
      </c>
      <c r="CK132" s="98">
        <v>14.5</v>
      </c>
      <c r="CL132" s="98">
        <v>19.8</v>
      </c>
      <c r="CM132" s="98">
        <v>80.2</v>
      </c>
      <c r="CN132" s="98">
        <v>3398</v>
      </c>
      <c r="CO132" s="98">
        <v>4</v>
      </c>
      <c r="CP132" s="98">
        <v>100</v>
      </c>
      <c r="CQ132" s="98" t="s">
        <v>145</v>
      </c>
      <c r="CR132" s="104">
        <v>11.610009765625</v>
      </c>
      <c r="CS132" s="104">
        <v>11.3099914550781</v>
      </c>
      <c r="CT132" s="104">
        <v>13.0800109863281</v>
      </c>
      <c r="CU132" s="104">
        <v>18.029992675781301</v>
      </c>
      <c r="CV132" s="105">
        <v>13.5075012207031</v>
      </c>
      <c r="CX132" s="8">
        <f t="shared" si="5"/>
        <v>6</v>
      </c>
      <c r="CY132" s="9">
        <f t="shared" si="6"/>
        <v>91.17647058823529</v>
      </c>
    </row>
    <row r="133" spans="1:103" x14ac:dyDescent="0.35">
      <c r="A133" s="70" t="s">
        <v>489</v>
      </c>
      <c r="B133" s="93" t="s">
        <v>490</v>
      </c>
      <c r="C133" s="47">
        <v>1465</v>
      </c>
      <c r="D133" s="48">
        <v>77</v>
      </c>
      <c r="E133" s="48">
        <v>738</v>
      </c>
      <c r="F133" s="139">
        <f t="shared" si="7"/>
        <v>0.50375426621160413</v>
      </c>
      <c r="G133" s="49">
        <v>703.18424867282999</v>
      </c>
      <c r="H133" s="49">
        <v>36.9591721145446</v>
      </c>
      <c r="I133" s="49">
        <v>354.23206520173898</v>
      </c>
      <c r="J133" s="50">
        <v>6.1172479935045002E-2</v>
      </c>
      <c r="K133" s="49">
        <v>2005.05753052522</v>
      </c>
      <c r="L133" s="49">
        <v>18361.636128655598</v>
      </c>
      <c r="M133" s="49">
        <v>7.4829475519073999E-2</v>
      </c>
      <c r="N133" s="49">
        <v>89.355622492614103</v>
      </c>
      <c r="O133" s="49">
        <v>18362.824782494099</v>
      </c>
      <c r="P133" s="50">
        <v>2.1502747785663998E-2</v>
      </c>
      <c r="Q133" s="49">
        <v>154402.90298821099</v>
      </c>
      <c r="R133" s="49">
        <v>18459.935462930898</v>
      </c>
      <c r="S133" s="141" t="s">
        <v>260</v>
      </c>
      <c r="T133" s="51">
        <v>64</v>
      </c>
      <c r="U133" s="94" t="s">
        <v>145</v>
      </c>
      <c r="V133" s="94" t="s">
        <v>145</v>
      </c>
      <c r="W133" s="94" t="s">
        <v>145</v>
      </c>
      <c r="X133" s="94" t="s">
        <v>145</v>
      </c>
      <c r="Y133" s="94" t="s">
        <v>145</v>
      </c>
      <c r="Z133" s="94" t="s">
        <v>145</v>
      </c>
      <c r="AA133" s="94" t="s">
        <v>145</v>
      </c>
      <c r="AB133" s="94" t="s">
        <v>145</v>
      </c>
      <c r="AC133" s="94">
        <v>19.359501100513601</v>
      </c>
      <c r="AD133" s="94">
        <v>17</v>
      </c>
      <c r="AE133" s="94">
        <v>55.601872259841599</v>
      </c>
      <c r="AF133" s="94">
        <v>17</v>
      </c>
      <c r="AG133" s="96">
        <v>2082958</v>
      </c>
      <c r="AH133" s="96">
        <v>2083380</v>
      </c>
      <c r="AI133" s="96">
        <v>37.9</v>
      </c>
      <c r="AJ133" s="96">
        <v>73.7</v>
      </c>
      <c r="AK133" s="96">
        <v>77.7</v>
      </c>
      <c r="AL133" s="143">
        <f t="shared" si="4"/>
        <v>0.13700000000000004</v>
      </c>
      <c r="AM133" s="96">
        <v>16.5</v>
      </c>
      <c r="AN133" s="96">
        <v>69.8</v>
      </c>
      <c r="AO133" s="96">
        <v>82.6</v>
      </c>
      <c r="AP133" s="96">
        <v>10.1</v>
      </c>
      <c r="AQ133" s="96">
        <v>1.5</v>
      </c>
      <c r="AR133" s="99">
        <v>20.3</v>
      </c>
      <c r="AS133" s="99">
        <v>9.9</v>
      </c>
      <c r="AT133" s="99" t="s">
        <v>145</v>
      </c>
      <c r="AU133" s="99">
        <v>4.4000000000000004</v>
      </c>
      <c r="AV133" s="99">
        <v>97.9</v>
      </c>
      <c r="AW133" s="100" t="s">
        <v>145</v>
      </c>
      <c r="AX133" s="100">
        <v>97.1</v>
      </c>
      <c r="AY133" s="100">
        <v>91.1</v>
      </c>
      <c r="AZ133" s="100">
        <v>1</v>
      </c>
      <c r="BA133" s="101">
        <v>120</v>
      </c>
      <c r="BB133" s="101">
        <v>23.9</v>
      </c>
      <c r="BC133" s="101">
        <v>9.3000000000000007</v>
      </c>
      <c r="BD133" s="101">
        <v>214</v>
      </c>
      <c r="BE133" s="95">
        <v>0.76700000000000002</v>
      </c>
      <c r="BF133" s="97" t="s">
        <v>146</v>
      </c>
      <c r="BG133" s="97" t="s">
        <v>163</v>
      </c>
      <c r="BH133" s="97">
        <v>69.2</v>
      </c>
      <c r="BI133" s="97">
        <v>55.4</v>
      </c>
      <c r="BJ133" s="97">
        <v>13.7</v>
      </c>
      <c r="BK133" s="97">
        <v>1.4</v>
      </c>
      <c r="BL133" s="97">
        <v>-4999</v>
      </c>
      <c r="BM133" s="97">
        <v>1731</v>
      </c>
      <c r="BN133" s="97" t="s">
        <v>145</v>
      </c>
      <c r="BO133" s="97" t="s">
        <v>145</v>
      </c>
      <c r="BP133" s="97">
        <v>15670</v>
      </c>
      <c r="BQ133" s="97">
        <v>12672131053.157801</v>
      </c>
      <c r="BR133" s="97">
        <v>21.9</v>
      </c>
      <c r="BS133" s="97">
        <v>18.2</v>
      </c>
      <c r="BT133" s="97">
        <v>34.200000000000003</v>
      </c>
      <c r="BU133" s="97">
        <v>55.1</v>
      </c>
      <c r="BV133" s="97">
        <v>15.4</v>
      </c>
      <c r="BW133" s="97">
        <v>63.8</v>
      </c>
      <c r="BX133" s="97">
        <v>0.4</v>
      </c>
      <c r="BY133" s="97">
        <v>493.1</v>
      </c>
      <c r="BZ133" s="97">
        <v>1</v>
      </c>
      <c r="CA133" s="97">
        <v>100</v>
      </c>
      <c r="CB133" s="97">
        <v>5.0999999999999996</v>
      </c>
      <c r="CC133" s="102" t="s">
        <v>174</v>
      </c>
      <c r="CD133" s="102" t="s">
        <v>174</v>
      </c>
      <c r="CE133" s="102" t="s">
        <v>175</v>
      </c>
      <c r="CF133" s="102" t="s">
        <v>176</v>
      </c>
      <c r="CG133" s="103">
        <v>21.7310211391022</v>
      </c>
      <c r="CH133" s="103">
        <v>41.605148926000098</v>
      </c>
      <c r="CI133" s="98">
        <v>50.2</v>
      </c>
      <c r="CJ133" s="98">
        <v>39.6</v>
      </c>
      <c r="CK133" s="98">
        <v>9.6999999999999993</v>
      </c>
      <c r="CL133" s="98">
        <v>42</v>
      </c>
      <c r="CM133" s="98">
        <v>58</v>
      </c>
      <c r="CN133" s="98">
        <v>2599</v>
      </c>
      <c r="CO133" s="98">
        <v>3.6</v>
      </c>
      <c r="CP133" s="98">
        <v>100</v>
      </c>
      <c r="CQ133" s="98">
        <v>12.8</v>
      </c>
      <c r="CR133" s="104">
        <v>3.2700134277344</v>
      </c>
      <c r="CS133" s="104">
        <v>0.62999877929689796</v>
      </c>
      <c r="CT133" s="104">
        <v>4.6199890136719004</v>
      </c>
      <c r="CU133" s="104">
        <v>7.1199890136719004</v>
      </c>
      <c r="CV133" s="105">
        <v>3.9099975585937701</v>
      </c>
      <c r="CX133" s="8">
        <f t="shared" si="5"/>
        <v>4</v>
      </c>
      <c r="CY133" s="9">
        <f t="shared" si="6"/>
        <v>94.117647058823536</v>
      </c>
    </row>
    <row r="134" spans="1:103" x14ac:dyDescent="0.35">
      <c r="A134" s="70" t="s">
        <v>491</v>
      </c>
      <c r="B134" s="93" t="s">
        <v>492</v>
      </c>
      <c r="C134" s="47">
        <v>490</v>
      </c>
      <c r="D134" s="48">
        <v>26</v>
      </c>
      <c r="E134" s="48">
        <v>135</v>
      </c>
      <c r="F134" s="139">
        <f t="shared" si="7"/>
        <v>0.27551020408163263</v>
      </c>
      <c r="G134" s="49">
        <v>24.1965343254505</v>
      </c>
      <c r="H134" s="49">
        <v>1.28389773971778</v>
      </c>
      <c r="I134" s="49">
        <v>6.6663921100731001</v>
      </c>
      <c r="J134" s="50">
        <v>3.5594512845827E-2</v>
      </c>
      <c r="K134" s="49">
        <v>2661.9227014890698</v>
      </c>
      <c r="L134" s="49">
        <v>18396.553695794599</v>
      </c>
      <c r="M134" s="49">
        <v>5.0016847326212997E-2</v>
      </c>
      <c r="N134" s="49">
        <v>54.155457744141003</v>
      </c>
      <c r="O134" s="49">
        <v>18375.899577033699</v>
      </c>
      <c r="P134" s="50">
        <v>3.6347561720483999E-2</v>
      </c>
      <c r="Q134" s="49">
        <v>1090.00747796312</v>
      </c>
      <c r="R134" s="49">
        <v>18401.773393079799</v>
      </c>
      <c r="S134" s="141" t="s">
        <v>385</v>
      </c>
      <c r="T134" s="51">
        <v>36</v>
      </c>
      <c r="U134" s="94" t="s">
        <v>145</v>
      </c>
      <c r="V134" s="94" t="s">
        <v>145</v>
      </c>
      <c r="W134" s="94" t="s">
        <v>145</v>
      </c>
      <c r="X134" s="94">
        <v>2660.6950000000002</v>
      </c>
      <c r="Y134" s="94">
        <v>-6</v>
      </c>
      <c r="Z134" s="94">
        <v>0</v>
      </c>
      <c r="AA134" s="94">
        <v>1</v>
      </c>
      <c r="AB134" s="94">
        <v>78.83</v>
      </c>
      <c r="AC134" s="94">
        <v>9.9694444444444503</v>
      </c>
      <c r="AD134" s="94">
        <v>0</v>
      </c>
      <c r="AE134" s="94">
        <v>19.920729975344901</v>
      </c>
      <c r="AF134" s="94">
        <v>0</v>
      </c>
      <c r="AG134" s="96">
        <v>19077690</v>
      </c>
      <c r="AH134" s="96">
        <v>20250834</v>
      </c>
      <c r="AI134" s="96">
        <v>15.8</v>
      </c>
      <c r="AJ134" s="96">
        <v>58.1</v>
      </c>
      <c r="AK134" s="96">
        <v>59.6</v>
      </c>
      <c r="AL134" s="143">
        <f t="shared" si="4"/>
        <v>2.6000000000000013E-2</v>
      </c>
      <c r="AM134" s="96">
        <v>47.5</v>
      </c>
      <c r="AN134" s="96">
        <v>49.9</v>
      </c>
      <c r="AO134" s="96">
        <v>15.6</v>
      </c>
      <c r="AP134" s="96">
        <v>9.6999999999999993</v>
      </c>
      <c r="AQ134" s="96">
        <v>5.9</v>
      </c>
      <c r="AR134" s="99">
        <v>24.6</v>
      </c>
      <c r="AS134" s="99">
        <v>97.8</v>
      </c>
      <c r="AT134" s="99">
        <v>0.14000000000000001</v>
      </c>
      <c r="AU134" s="99" t="s">
        <v>145</v>
      </c>
      <c r="AV134" s="99">
        <v>29.4</v>
      </c>
      <c r="AW134" s="100">
        <v>3.1</v>
      </c>
      <c r="AX134" s="100">
        <v>80.2</v>
      </c>
      <c r="AY134" s="100">
        <v>49.6</v>
      </c>
      <c r="AZ134" s="100">
        <v>0.9</v>
      </c>
      <c r="BA134" s="101">
        <v>141</v>
      </c>
      <c r="BB134" s="101">
        <v>7.1</v>
      </c>
      <c r="BC134" s="101">
        <v>2.4</v>
      </c>
      <c r="BD134" s="101" t="s">
        <v>145</v>
      </c>
      <c r="BE134" s="95">
        <v>0.71099999999999997</v>
      </c>
      <c r="BF134" s="97" t="s">
        <v>155</v>
      </c>
      <c r="BG134" s="97" t="s">
        <v>156</v>
      </c>
      <c r="BH134" s="97">
        <v>35.799999999999997</v>
      </c>
      <c r="BI134" s="97">
        <v>22.2</v>
      </c>
      <c r="BJ134" s="97">
        <v>4.4000000000000004</v>
      </c>
      <c r="BK134" s="97">
        <v>8.9</v>
      </c>
      <c r="BL134" s="97">
        <v>-200000</v>
      </c>
      <c r="BM134" s="97">
        <v>158275</v>
      </c>
      <c r="BN134" s="97" t="s">
        <v>145</v>
      </c>
      <c r="BO134" s="97" t="s">
        <v>145</v>
      </c>
      <c r="BP134" s="97">
        <v>2260</v>
      </c>
      <c r="BQ134" s="97">
        <v>17163432832.095699</v>
      </c>
      <c r="BR134" s="97" t="s">
        <v>145</v>
      </c>
      <c r="BS134" s="97" t="s">
        <v>145</v>
      </c>
      <c r="BT134" s="97" t="s">
        <v>145</v>
      </c>
      <c r="BU134" s="97">
        <v>70.8</v>
      </c>
      <c r="BV134" s="97">
        <v>62.6</v>
      </c>
      <c r="BW134" s="97">
        <v>76</v>
      </c>
      <c r="BX134" s="97">
        <v>0.3</v>
      </c>
      <c r="BY134" s="97">
        <v>90.4</v>
      </c>
      <c r="BZ134" s="97">
        <v>2.9</v>
      </c>
      <c r="CA134" s="97">
        <v>43.1</v>
      </c>
      <c r="CB134" s="97">
        <v>6.1</v>
      </c>
      <c r="CC134" s="102" t="s">
        <v>164</v>
      </c>
      <c r="CD134" s="102" t="s">
        <v>164</v>
      </c>
      <c r="CE134" s="102" t="s">
        <v>221</v>
      </c>
      <c r="CF134" s="102" t="s">
        <v>166</v>
      </c>
      <c r="CG134" s="103">
        <v>-0.75405997736504304</v>
      </c>
      <c r="CH134" s="103">
        <v>17.605670675000098</v>
      </c>
      <c r="CI134" s="98">
        <v>33.799999999999997</v>
      </c>
      <c r="CJ134" s="98">
        <v>3.8</v>
      </c>
      <c r="CK134" s="98">
        <v>8.1999999999999993</v>
      </c>
      <c r="CL134" s="98">
        <v>57.6</v>
      </c>
      <c r="CM134" s="98">
        <v>42.4</v>
      </c>
      <c r="CN134" s="98">
        <v>3543</v>
      </c>
      <c r="CO134" s="98">
        <v>0.1</v>
      </c>
      <c r="CP134" s="98">
        <v>100</v>
      </c>
      <c r="CQ134" s="98" t="s">
        <v>145</v>
      </c>
      <c r="CR134" s="104">
        <v>23.339990234375001</v>
      </c>
      <c r="CS134" s="104">
        <v>22.149987792968801</v>
      </c>
      <c r="CT134" s="104">
        <v>24.360009765625001</v>
      </c>
      <c r="CU134" s="104">
        <v>29.619989013671901</v>
      </c>
      <c r="CV134" s="105">
        <v>24.8674942016602</v>
      </c>
      <c r="CX134" s="8">
        <f t="shared" si="5"/>
        <v>8</v>
      </c>
      <c r="CY134" s="9">
        <f t="shared" si="6"/>
        <v>88.235294117647058</v>
      </c>
    </row>
    <row r="135" spans="1:103" x14ac:dyDescent="0.35">
      <c r="A135" s="70" t="s">
        <v>493</v>
      </c>
      <c r="B135" s="93" t="s">
        <v>494</v>
      </c>
      <c r="C135" s="47">
        <v>465</v>
      </c>
      <c r="D135" s="48">
        <v>4</v>
      </c>
      <c r="E135" s="48">
        <v>351</v>
      </c>
      <c r="F135" s="139">
        <f t="shared" si="7"/>
        <v>0.75483870967741939</v>
      </c>
      <c r="G135" s="49">
        <v>1053.13460419125</v>
      </c>
      <c r="H135" s="49">
        <v>9.0592224016451492</v>
      </c>
      <c r="I135" s="49">
        <v>794.94676574436198</v>
      </c>
      <c r="J135" s="50">
        <v>7.2853177617579007E-2</v>
      </c>
      <c r="K135" s="49">
        <v>541.44321527914701</v>
      </c>
      <c r="L135" s="49">
        <v>18352.4976763013</v>
      </c>
      <c r="M135" s="49">
        <v>0.577843057173268</v>
      </c>
      <c r="N135" s="49">
        <v>3.37737633571128</v>
      </c>
      <c r="O135" s="49">
        <v>18360.4116265911</v>
      </c>
      <c r="P135" s="50">
        <v>7.6246057706928994E-2</v>
      </c>
      <c r="Q135" s="49">
        <v>830.11985522606903</v>
      </c>
      <c r="R135" s="49">
        <v>18379.7410411702</v>
      </c>
      <c r="S135" s="141" t="s">
        <v>398</v>
      </c>
      <c r="T135" s="51">
        <v>54</v>
      </c>
      <c r="U135" s="94" t="s">
        <v>145</v>
      </c>
      <c r="V135" s="94" t="s">
        <v>145</v>
      </c>
      <c r="W135" s="94" t="s">
        <v>145</v>
      </c>
      <c r="X135" s="94" t="s">
        <v>145</v>
      </c>
      <c r="Y135" s="94" t="s">
        <v>145</v>
      </c>
      <c r="Z135" s="94" t="s">
        <v>145</v>
      </c>
      <c r="AA135" s="94" t="s">
        <v>145</v>
      </c>
      <c r="AB135" s="94" t="s">
        <v>145</v>
      </c>
      <c r="AC135" s="94">
        <v>22.515942028985499</v>
      </c>
      <c r="AD135" s="94">
        <v>8</v>
      </c>
      <c r="AE135" s="94">
        <v>57.7705984771885</v>
      </c>
      <c r="AF135" s="94">
        <v>7</v>
      </c>
      <c r="AG135" s="96">
        <v>484630</v>
      </c>
      <c r="AH135" s="96">
        <v>441539</v>
      </c>
      <c r="AI135" s="96">
        <v>41.8</v>
      </c>
      <c r="AJ135" s="96">
        <v>80.2</v>
      </c>
      <c r="AK135" s="96">
        <v>84.6</v>
      </c>
      <c r="AL135" s="143">
        <f t="shared" si="4"/>
        <v>0.20299999999999996</v>
      </c>
      <c r="AM135" s="96">
        <v>14.3</v>
      </c>
      <c r="AN135" s="96">
        <v>65.400000000000006</v>
      </c>
      <c r="AO135" s="96">
        <v>1511</v>
      </c>
      <c r="AP135" s="96">
        <v>7.6</v>
      </c>
      <c r="AQ135" s="96">
        <v>1.3</v>
      </c>
      <c r="AR135" s="99">
        <v>10.8</v>
      </c>
      <c r="AS135" s="99">
        <v>7</v>
      </c>
      <c r="AT135" s="99" t="s">
        <v>145</v>
      </c>
      <c r="AU135" s="99">
        <v>4.8</v>
      </c>
      <c r="AV135" s="99">
        <v>100</v>
      </c>
      <c r="AW135" s="100" t="s">
        <v>145</v>
      </c>
      <c r="AX135" s="100">
        <v>105</v>
      </c>
      <c r="AY135" s="100">
        <v>101.9</v>
      </c>
      <c r="AZ135" s="100">
        <v>1</v>
      </c>
      <c r="BA135" s="101">
        <v>135</v>
      </c>
      <c r="BB135" s="101">
        <v>31</v>
      </c>
      <c r="BC135" s="101">
        <v>8.3000000000000007</v>
      </c>
      <c r="BD135" s="101" t="s">
        <v>145</v>
      </c>
      <c r="BE135" s="95" t="s">
        <v>145</v>
      </c>
      <c r="BF135" s="97" t="s">
        <v>180</v>
      </c>
      <c r="BG135" s="97" t="s">
        <v>147</v>
      </c>
      <c r="BH135" s="97">
        <v>128.5</v>
      </c>
      <c r="BI135" s="97">
        <v>149.80000000000001</v>
      </c>
      <c r="BJ135" s="97" t="s">
        <v>145</v>
      </c>
      <c r="BK135" s="97" t="s">
        <v>145</v>
      </c>
      <c r="BL135" s="97">
        <v>4501</v>
      </c>
      <c r="BM135" s="97">
        <v>4</v>
      </c>
      <c r="BN135" s="97">
        <v>2576898</v>
      </c>
      <c r="BO135" s="97">
        <v>3314500</v>
      </c>
      <c r="BP135" s="97">
        <v>39230</v>
      </c>
      <c r="BQ135" s="97">
        <v>14553422928.883101</v>
      </c>
      <c r="BR135" s="97" t="s">
        <v>145</v>
      </c>
      <c r="BS135" s="97">
        <v>0.3</v>
      </c>
      <c r="BT135" s="97">
        <v>29.2</v>
      </c>
      <c r="BU135" s="97">
        <v>56.5</v>
      </c>
      <c r="BV135" s="97">
        <v>1</v>
      </c>
      <c r="BW135" s="97">
        <v>68.7</v>
      </c>
      <c r="BX135" s="97">
        <v>0.5</v>
      </c>
      <c r="BY135" s="97">
        <v>422</v>
      </c>
      <c r="BZ135" s="97">
        <v>0.5</v>
      </c>
      <c r="CA135" s="97">
        <v>100</v>
      </c>
      <c r="CB135" s="97">
        <v>8.8000000000000007</v>
      </c>
      <c r="CC135" s="102" t="s">
        <v>174</v>
      </c>
      <c r="CD135" s="102" t="s">
        <v>174</v>
      </c>
      <c r="CE135" s="102" t="s">
        <v>175</v>
      </c>
      <c r="CF135" s="102" t="s">
        <v>185</v>
      </c>
      <c r="CG135" s="103">
        <v>14.4381413095001</v>
      </c>
      <c r="CH135" s="103">
        <v>35.895005601000101</v>
      </c>
      <c r="CI135" s="98">
        <v>32.4</v>
      </c>
      <c r="CJ135" s="98">
        <v>1.1000000000000001</v>
      </c>
      <c r="CK135" s="98">
        <v>30.3</v>
      </c>
      <c r="CL135" s="98">
        <v>5.4</v>
      </c>
      <c r="CM135" s="98">
        <v>94.6</v>
      </c>
      <c r="CN135" s="98">
        <v>116</v>
      </c>
      <c r="CO135" s="98">
        <v>5.4</v>
      </c>
      <c r="CP135" s="98">
        <v>100</v>
      </c>
      <c r="CQ135" s="98">
        <v>12.2</v>
      </c>
      <c r="CR135" s="104">
        <v>17.320001220703102</v>
      </c>
      <c r="CS135" s="104">
        <v>14.409997558593799</v>
      </c>
      <c r="CT135" s="104">
        <v>15.9699951171875</v>
      </c>
      <c r="CU135" s="104">
        <v>15.610009765625</v>
      </c>
      <c r="CV135" s="105">
        <v>15.8275009155274</v>
      </c>
      <c r="CX135" s="8">
        <f t="shared" si="5"/>
        <v>7</v>
      </c>
      <c r="CY135" s="9">
        <f t="shared" si="6"/>
        <v>89.705882352941174</v>
      </c>
    </row>
    <row r="136" spans="1:103" x14ac:dyDescent="0.35">
      <c r="A136" s="70" t="s">
        <v>495</v>
      </c>
      <c r="B136" s="93" t="s">
        <v>496</v>
      </c>
      <c r="C136" s="47">
        <v>151</v>
      </c>
      <c r="D136" s="48">
        <v>6</v>
      </c>
      <c r="E136" s="48">
        <v>27</v>
      </c>
      <c r="F136" s="139">
        <f t="shared" si="7"/>
        <v>0.17880794701986755</v>
      </c>
      <c r="G136" s="49">
        <v>2.7752356496699799</v>
      </c>
      <c r="H136" s="49">
        <v>0.110274264225297</v>
      </c>
      <c r="I136" s="49">
        <v>0.49623418901383798</v>
      </c>
      <c r="J136" s="50">
        <v>9.7122473508022E-2</v>
      </c>
      <c r="K136" s="49">
        <v>203.83164975411</v>
      </c>
      <c r="L136" s="49">
        <v>18366.9697438113</v>
      </c>
      <c r="M136" s="49">
        <v>0.14539266393691799</v>
      </c>
      <c r="N136" s="49">
        <v>5.6644258894537796</v>
      </c>
      <c r="O136" s="49">
        <v>18359.210114148798</v>
      </c>
      <c r="P136" s="50">
        <v>1.0563691117436999E-2</v>
      </c>
      <c r="Q136" s="49">
        <v>47191170.739216499</v>
      </c>
      <c r="R136" s="49">
        <v>18634.538743512501</v>
      </c>
      <c r="S136" s="141" t="s">
        <v>497</v>
      </c>
      <c r="T136" s="51">
        <v>34</v>
      </c>
      <c r="U136" s="94">
        <v>8794</v>
      </c>
      <c r="V136" s="94">
        <v>161.62531326621101</v>
      </c>
      <c r="W136" s="94" t="s">
        <v>228</v>
      </c>
      <c r="X136" s="94">
        <v>3496.665</v>
      </c>
      <c r="Y136" s="94">
        <v>-81</v>
      </c>
      <c r="Z136" s="94">
        <v>-1</v>
      </c>
      <c r="AA136" s="94">
        <v>21</v>
      </c>
      <c r="AB136" s="94">
        <v>81.89</v>
      </c>
      <c r="AC136" s="94">
        <v>16.3616724738676</v>
      </c>
      <c r="AD136" s="94">
        <v>-1</v>
      </c>
      <c r="AE136" s="94">
        <v>44.849198606271798</v>
      </c>
      <c r="AF136" s="94">
        <v>-1</v>
      </c>
      <c r="AG136" s="96">
        <v>53708395</v>
      </c>
      <c r="AH136" s="96">
        <v>54409794</v>
      </c>
      <c r="AI136" s="96">
        <v>28.2</v>
      </c>
      <c r="AJ136" s="96">
        <v>63.8</v>
      </c>
      <c r="AK136" s="96">
        <v>69.900000000000006</v>
      </c>
      <c r="AL136" s="143">
        <f t="shared" si="4"/>
        <v>5.7999999999999968E-2</v>
      </c>
      <c r="AM136" s="96">
        <v>26.4</v>
      </c>
      <c r="AN136" s="96">
        <v>67.8</v>
      </c>
      <c r="AO136" s="96">
        <v>82.2</v>
      </c>
      <c r="AP136" s="96">
        <v>8.1999999999999993</v>
      </c>
      <c r="AQ136" s="96">
        <v>2.2000000000000002</v>
      </c>
      <c r="AR136" s="99">
        <v>24.2</v>
      </c>
      <c r="AS136" s="99">
        <v>46.2</v>
      </c>
      <c r="AT136" s="99">
        <v>0.62</v>
      </c>
      <c r="AU136" s="99" t="s">
        <v>145</v>
      </c>
      <c r="AV136" s="99">
        <v>59.3</v>
      </c>
      <c r="AW136" s="100" t="s">
        <v>145</v>
      </c>
      <c r="AX136" s="100">
        <v>112.2</v>
      </c>
      <c r="AY136" s="100" t="s">
        <v>145</v>
      </c>
      <c r="AZ136" s="100">
        <v>1</v>
      </c>
      <c r="BA136" s="101">
        <v>118</v>
      </c>
      <c r="BB136" s="101">
        <v>5.7</v>
      </c>
      <c r="BC136" s="101">
        <v>3.9</v>
      </c>
      <c r="BD136" s="101" t="s">
        <v>145</v>
      </c>
      <c r="BE136" s="95">
        <v>0.73499999999999999</v>
      </c>
      <c r="BF136" s="97" t="s">
        <v>155</v>
      </c>
      <c r="BG136" s="97" t="s">
        <v>156</v>
      </c>
      <c r="BH136" s="97">
        <v>28</v>
      </c>
      <c r="BI136" s="97">
        <v>20</v>
      </c>
      <c r="BJ136" s="97">
        <v>4.5999999999999996</v>
      </c>
      <c r="BK136" s="97">
        <v>2.4</v>
      </c>
      <c r="BL136" s="97">
        <v>-816564</v>
      </c>
      <c r="BM136" s="97">
        <v>1145154</v>
      </c>
      <c r="BN136" s="97">
        <v>3407788.4</v>
      </c>
      <c r="BO136" s="97">
        <v>1288000</v>
      </c>
      <c r="BP136" s="97">
        <v>6500</v>
      </c>
      <c r="BQ136" s="97">
        <v>71214803377.8284</v>
      </c>
      <c r="BR136" s="97" t="s">
        <v>145</v>
      </c>
      <c r="BS136" s="97">
        <v>60.8</v>
      </c>
      <c r="BT136" s="97">
        <v>30.7</v>
      </c>
      <c r="BU136" s="97">
        <v>61.7</v>
      </c>
      <c r="BV136" s="97">
        <v>48.9</v>
      </c>
      <c r="BW136" s="97">
        <v>61.4</v>
      </c>
      <c r="BX136" s="97">
        <v>0</v>
      </c>
      <c r="BY136" s="97">
        <v>230.7</v>
      </c>
      <c r="BZ136" s="97">
        <v>2.9</v>
      </c>
      <c r="CA136" s="97">
        <v>69.8</v>
      </c>
      <c r="CB136" s="97">
        <v>10.6</v>
      </c>
      <c r="CC136" s="102" t="s">
        <v>157</v>
      </c>
      <c r="CD136" s="102" t="s">
        <v>157</v>
      </c>
      <c r="CE136" s="102" t="s">
        <v>266</v>
      </c>
      <c r="CF136" s="102" t="s">
        <v>203</v>
      </c>
      <c r="CG136" s="103">
        <v>95.908277725558705</v>
      </c>
      <c r="CH136" s="103">
        <v>19.261835734000101</v>
      </c>
      <c r="CI136" s="98">
        <v>19.5</v>
      </c>
      <c r="CJ136" s="98">
        <v>43.6</v>
      </c>
      <c r="CK136" s="98">
        <v>6.4</v>
      </c>
      <c r="CL136" s="98">
        <v>69.400000000000006</v>
      </c>
      <c r="CM136" s="98">
        <v>30.6</v>
      </c>
      <c r="CN136" s="98">
        <v>19185</v>
      </c>
      <c r="CO136" s="98">
        <v>0.4</v>
      </c>
      <c r="CP136" s="98">
        <v>100</v>
      </c>
      <c r="CQ136" s="98">
        <v>21.9</v>
      </c>
      <c r="CR136" s="104">
        <v>22.839990234375001</v>
      </c>
      <c r="CS136" s="104">
        <v>22.879998779296901</v>
      </c>
      <c r="CT136" s="104">
        <v>24.290002441406301</v>
      </c>
      <c r="CU136" s="104">
        <v>28.369989013671901</v>
      </c>
      <c r="CV136" s="105">
        <v>24.594995117187501</v>
      </c>
      <c r="CX136" s="8">
        <f t="shared" si="5"/>
        <v>5</v>
      </c>
      <c r="CY136" s="9">
        <f t="shared" si="6"/>
        <v>92.647058823529406</v>
      </c>
    </row>
    <row r="137" spans="1:103" x14ac:dyDescent="0.35">
      <c r="A137" s="70" t="s">
        <v>498</v>
      </c>
      <c r="B137" s="93" t="s">
        <v>499</v>
      </c>
      <c r="C137" s="47">
        <v>322</v>
      </c>
      <c r="D137" s="48">
        <v>7</v>
      </c>
      <c r="E137" s="48">
        <v>214</v>
      </c>
      <c r="F137" s="139">
        <f t="shared" si="7"/>
        <v>0.6645962732919255</v>
      </c>
      <c r="G137" s="49">
        <v>512.68823778544197</v>
      </c>
      <c r="H137" s="49">
        <v>11.1453964735966</v>
      </c>
      <c r="I137" s="49">
        <v>340.73069219280899</v>
      </c>
      <c r="J137" s="50">
        <v>0.12879487503689299</v>
      </c>
      <c r="K137" s="49">
        <v>333.29577533817701</v>
      </c>
      <c r="L137" s="49">
        <v>18351.565440999701</v>
      </c>
      <c r="M137" s="49">
        <v>3.3818999985223003E-2</v>
      </c>
      <c r="N137" s="49">
        <v>20.264335465850301</v>
      </c>
      <c r="O137" s="49">
        <v>18382.274109719801</v>
      </c>
      <c r="P137" s="50">
        <v>8.7153188767643996E-2</v>
      </c>
      <c r="Q137" s="49">
        <v>428.35297565857701</v>
      </c>
      <c r="R137" s="49">
        <v>18377.538865741801</v>
      </c>
      <c r="S137" s="141" t="s">
        <v>263</v>
      </c>
      <c r="T137" s="51">
        <v>44</v>
      </c>
      <c r="U137" s="94" t="s">
        <v>145</v>
      </c>
      <c r="V137" s="94" t="s">
        <v>145</v>
      </c>
      <c r="W137" s="94" t="s">
        <v>145</v>
      </c>
      <c r="X137" s="94" t="s">
        <v>145</v>
      </c>
      <c r="Y137" s="94" t="s">
        <v>145</v>
      </c>
      <c r="Z137" s="94" t="s">
        <v>145</v>
      </c>
      <c r="AA137" s="94" t="s">
        <v>145</v>
      </c>
      <c r="AB137" s="94" t="s">
        <v>145</v>
      </c>
      <c r="AC137" s="94" t="s">
        <v>145</v>
      </c>
      <c r="AD137" s="94" t="s">
        <v>145</v>
      </c>
      <c r="AE137" s="94" t="s">
        <v>145</v>
      </c>
      <c r="AF137" s="94" t="s">
        <v>145</v>
      </c>
      <c r="AG137" s="96">
        <v>622227</v>
      </c>
      <c r="AH137" s="96">
        <v>628062</v>
      </c>
      <c r="AI137" s="96">
        <v>40.700000000000003</v>
      </c>
      <c r="AJ137" s="96">
        <v>74.3</v>
      </c>
      <c r="AK137" s="96">
        <v>79.2</v>
      </c>
      <c r="AL137" s="143">
        <f t="shared" ref="AL137:AL200" si="8">IF(AN137="NA","NA",(100-AM137-AN137)/100)</f>
        <v>0.15</v>
      </c>
      <c r="AM137" s="96">
        <v>18.2</v>
      </c>
      <c r="AN137" s="96">
        <v>66.8</v>
      </c>
      <c r="AO137" s="96">
        <v>46.3</v>
      </c>
      <c r="AP137" s="96">
        <v>10.7</v>
      </c>
      <c r="AQ137" s="96">
        <v>1.7</v>
      </c>
      <c r="AR137" s="99">
        <v>20.6</v>
      </c>
      <c r="AS137" s="99">
        <v>2.5</v>
      </c>
      <c r="AT137" s="99" t="s">
        <v>145</v>
      </c>
      <c r="AU137" s="99" t="s">
        <v>145</v>
      </c>
      <c r="AV137" s="99">
        <v>93.9</v>
      </c>
      <c r="AW137" s="100" t="s">
        <v>145</v>
      </c>
      <c r="AX137" s="100">
        <v>98.1</v>
      </c>
      <c r="AY137" s="100">
        <v>90.3</v>
      </c>
      <c r="AZ137" s="100">
        <v>1</v>
      </c>
      <c r="BA137" s="101">
        <v>141</v>
      </c>
      <c r="BB137" s="101">
        <v>24.9</v>
      </c>
      <c r="BC137" s="101">
        <v>9</v>
      </c>
      <c r="BD137" s="101" t="s">
        <v>145</v>
      </c>
      <c r="BE137" s="95">
        <v>0.81599999999999995</v>
      </c>
      <c r="BF137" s="97" t="s">
        <v>146</v>
      </c>
      <c r="BG137" s="97" t="s">
        <v>163</v>
      </c>
      <c r="BH137" s="97">
        <v>64.5</v>
      </c>
      <c r="BI137" s="97">
        <v>41.1</v>
      </c>
      <c r="BJ137" s="97">
        <v>52.1</v>
      </c>
      <c r="BK137" s="97">
        <v>2.8</v>
      </c>
      <c r="BL137" s="97">
        <v>-2400</v>
      </c>
      <c r="BM137" s="97">
        <v>716</v>
      </c>
      <c r="BN137" s="97">
        <v>565522</v>
      </c>
      <c r="BO137" s="97" t="s">
        <v>145</v>
      </c>
      <c r="BP137" s="97">
        <v>20930</v>
      </c>
      <c r="BQ137" s="97">
        <v>5504166666.6666698</v>
      </c>
      <c r="BR137" s="97" t="s">
        <v>145</v>
      </c>
      <c r="BS137" s="97" t="s">
        <v>145</v>
      </c>
      <c r="BT137" s="97" t="s">
        <v>145</v>
      </c>
      <c r="BU137" s="97">
        <v>54.4</v>
      </c>
      <c r="BV137" s="97">
        <v>7.9</v>
      </c>
      <c r="BW137" s="97">
        <v>74</v>
      </c>
      <c r="BX137" s="97" t="s">
        <v>145</v>
      </c>
      <c r="BY137" s="97">
        <v>249.5</v>
      </c>
      <c r="BZ137" s="97">
        <v>1.5</v>
      </c>
      <c r="CA137" s="97">
        <v>100</v>
      </c>
      <c r="CB137" s="97">
        <v>52.2</v>
      </c>
      <c r="CC137" s="102" t="s">
        <v>174</v>
      </c>
      <c r="CD137" s="102" t="s">
        <v>174</v>
      </c>
      <c r="CE137" s="102" t="s">
        <v>175</v>
      </c>
      <c r="CF137" s="102" t="s">
        <v>176</v>
      </c>
      <c r="CG137" s="103">
        <v>19.289448884507902</v>
      </c>
      <c r="CH137" s="103">
        <v>42.701410074500103</v>
      </c>
      <c r="CI137" s="98">
        <v>19</v>
      </c>
      <c r="CJ137" s="98">
        <v>61.5</v>
      </c>
      <c r="CK137" s="98">
        <v>6.4</v>
      </c>
      <c r="CL137" s="98">
        <v>33.200000000000003</v>
      </c>
      <c r="CM137" s="98">
        <v>66.8</v>
      </c>
      <c r="CN137" s="98" t="s">
        <v>145</v>
      </c>
      <c r="CO137" s="98">
        <v>3.6</v>
      </c>
      <c r="CP137" s="98">
        <v>100</v>
      </c>
      <c r="CQ137" s="98">
        <v>48</v>
      </c>
      <c r="CR137" s="104">
        <v>4.4299865722656504</v>
      </c>
      <c r="CS137" s="104">
        <v>1.55999145507815</v>
      </c>
      <c r="CT137" s="104">
        <v>3.6400085449219</v>
      </c>
      <c r="CU137" s="104">
        <v>4.6100097656250201</v>
      </c>
      <c r="CV137" s="105">
        <v>3.5599990844726799</v>
      </c>
      <c r="CX137" s="8">
        <f t="shared" ref="CX137:CX200" si="9">COUNTIF(AG137:CV137, "NA")</f>
        <v>10</v>
      </c>
      <c r="CY137" s="9">
        <f t="shared" ref="CY137:CY200" si="10">100-COUNTIF(AG137:CV137, "NA")/COLUMNS(AG137:CV137)*100</f>
        <v>85.294117647058826</v>
      </c>
    </row>
    <row r="138" spans="1:103" x14ac:dyDescent="0.35">
      <c r="A138" s="70" t="s">
        <v>500</v>
      </c>
      <c r="B138" s="93" t="s">
        <v>501</v>
      </c>
      <c r="C138" s="47">
        <v>38</v>
      </c>
      <c r="D138" s="48">
        <v>0</v>
      </c>
      <c r="E138" s="48">
        <v>10</v>
      </c>
      <c r="F138" s="139">
        <f t="shared" ref="F138:F201" si="11">E138/C138</f>
        <v>0.26315789473684209</v>
      </c>
      <c r="G138" s="49">
        <v>11.5914018641414</v>
      </c>
      <c r="H138" s="49">
        <v>0</v>
      </c>
      <c r="I138" s="49">
        <v>3.0503689116161699</v>
      </c>
      <c r="J138" s="50">
        <v>3.1065404739476998E-2</v>
      </c>
      <c r="K138" s="49">
        <v>92.2408472100431</v>
      </c>
      <c r="L138" s="49">
        <v>18374.838408234998</v>
      </c>
      <c r="M138" s="49">
        <v>9.9999998746876997E-2</v>
      </c>
      <c r="N138" s="49">
        <v>3.2799505028224099E-13</v>
      </c>
      <c r="O138" s="49">
        <v>18350.0000000863</v>
      </c>
      <c r="P138" s="50">
        <v>5.2327855194499E-2</v>
      </c>
      <c r="Q138" s="49">
        <v>18.537009241022901</v>
      </c>
      <c r="R138" s="49">
        <v>18371.215629488899</v>
      </c>
      <c r="S138" s="141" t="s">
        <v>225</v>
      </c>
      <c r="T138" s="51">
        <v>51</v>
      </c>
      <c r="U138" s="94" t="s">
        <v>145</v>
      </c>
      <c r="V138" s="94" t="s">
        <v>145</v>
      </c>
      <c r="W138" s="94" t="s">
        <v>145</v>
      </c>
      <c r="X138" s="94">
        <v>5226.2749999999996</v>
      </c>
      <c r="Y138" s="94">
        <v>-69</v>
      </c>
      <c r="Z138" s="94">
        <v>-43</v>
      </c>
      <c r="AA138" s="94">
        <v>-18</v>
      </c>
      <c r="AB138" s="94">
        <v>66.010000000000005</v>
      </c>
      <c r="AC138" s="94">
        <v>-5.3165266106442601</v>
      </c>
      <c r="AD138" s="94">
        <v>17</v>
      </c>
      <c r="AE138" s="94">
        <v>15.793122116222399</v>
      </c>
      <c r="AF138" s="94">
        <v>18.5</v>
      </c>
      <c r="AG138" s="96">
        <v>3170208</v>
      </c>
      <c r="AH138" s="96">
        <v>3278292</v>
      </c>
      <c r="AI138" s="96">
        <v>28.3</v>
      </c>
      <c r="AJ138" s="96">
        <v>65.599999999999994</v>
      </c>
      <c r="AK138" s="96">
        <v>74</v>
      </c>
      <c r="AL138" s="143">
        <f t="shared" si="8"/>
        <v>4.0999999999999946E-2</v>
      </c>
      <c r="AM138" s="96">
        <v>30.4</v>
      </c>
      <c r="AN138" s="96">
        <v>65.5</v>
      </c>
      <c r="AO138" s="96">
        <v>2</v>
      </c>
      <c r="AP138" s="96">
        <v>6.3</v>
      </c>
      <c r="AQ138" s="96">
        <v>2.9</v>
      </c>
      <c r="AR138" s="99">
        <v>30.2</v>
      </c>
      <c r="AS138" s="99">
        <v>16.3</v>
      </c>
      <c r="AT138" s="99">
        <v>2.89</v>
      </c>
      <c r="AU138" s="99" t="s">
        <v>145</v>
      </c>
      <c r="AV138" s="99">
        <v>41.5</v>
      </c>
      <c r="AW138" s="100">
        <v>5.2</v>
      </c>
      <c r="AX138" s="100">
        <v>102.9</v>
      </c>
      <c r="AY138" s="100">
        <v>91.5</v>
      </c>
      <c r="AZ138" s="100" t="s">
        <v>145</v>
      </c>
      <c r="BA138" s="101">
        <v>113</v>
      </c>
      <c r="BB138" s="101">
        <v>19.600000000000001</v>
      </c>
      <c r="BC138" s="101">
        <v>4.7</v>
      </c>
      <c r="BD138" s="101" t="s">
        <v>145</v>
      </c>
      <c r="BE138" s="95" t="s">
        <v>145</v>
      </c>
      <c r="BF138" s="97" t="s">
        <v>146</v>
      </c>
      <c r="BG138" s="97" t="s">
        <v>173</v>
      </c>
      <c r="BH138" s="97">
        <v>57.4</v>
      </c>
      <c r="BI138" s="97">
        <v>59.8</v>
      </c>
      <c r="BJ138" s="97">
        <v>56.4</v>
      </c>
      <c r="BK138" s="97">
        <v>2.8</v>
      </c>
      <c r="BL138" s="97">
        <v>-4262</v>
      </c>
      <c r="BM138" s="97">
        <v>2254</v>
      </c>
      <c r="BN138" s="97">
        <v>670360</v>
      </c>
      <c r="BO138" s="97" t="s">
        <v>145</v>
      </c>
      <c r="BP138" s="97">
        <v>12500</v>
      </c>
      <c r="BQ138" s="97">
        <v>13066749138.326099</v>
      </c>
      <c r="BR138" s="97">
        <v>28.4</v>
      </c>
      <c r="BS138" s="97" t="s">
        <v>145</v>
      </c>
      <c r="BT138" s="97" t="s">
        <v>145</v>
      </c>
      <c r="BU138" s="97">
        <v>59.7</v>
      </c>
      <c r="BV138" s="97">
        <v>27.4</v>
      </c>
      <c r="BW138" s="97">
        <v>80.3</v>
      </c>
      <c r="BX138" s="97">
        <v>0.1</v>
      </c>
      <c r="BY138" s="97">
        <v>140.9</v>
      </c>
      <c r="BZ138" s="97">
        <v>0.8</v>
      </c>
      <c r="CA138" s="97">
        <v>85.9</v>
      </c>
      <c r="CB138" s="97">
        <v>6.8</v>
      </c>
      <c r="CC138" s="102" t="s">
        <v>157</v>
      </c>
      <c r="CD138" s="102" t="s">
        <v>157</v>
      </c>
      <c r="CE138" s="102" t="s">
        <v>289</v>
      </c>
      <c r="CF138" s="102" t="s">
        <v>203</v>
      </c>
      <c r="CG138" s="103">
        <v>105.408425665267</v>
      </c>
      <c r="CH138" s="103">
        <v>46.8586913050001</v>
      </c>
      <c r="CI138" s="98">
        <v>71.5</v>
      </c>
      <c r="CJ138" s="98">
        <v>8</v>
      </c>
      <c r="CK138" s="98">
        <v>17.7</v>
      </c>
      <c r="CL138" s="98">
        <v>31.6</v>
      </c>
      <c r="CM138" s="98">
        <v>68.400000000000006</v>
      </c>
      <c r="CN138" s="98">
        <v>11836</v>
      </c>
      <c r="CO138" s="98">
        <v>7.1</v>
      </c>
      <c r="CP138" s="98">
        <v>97</v>
      </c>
      <c r="CQ138" s="98" t="s">
        <v>145</v>
      </c>
      <c r="CR138" s="104">
        <v>-14.840002441406201</v>
      </c>
      <c r="CS138" s="104">
        <v>-15.4</v>
      </c>
      <c r="CT138" s="104">
        <v>-11.100012207031201</v>
      </c>
      <c r="CU138" s="104">
        <v>-4.6099914550780996</v>
      </c>
      <c r="CV138" s="105">
        <v>-11.487501525878899</v>
      </c>
      <c r="CX138" s="8">
        <f t="shared" si="9"/>
        <v>8</v>
      </c>
      <c r="CY138" s="9">
        <f t="shared" si="10"/>
        <v>88.235294117647058</v>
      </c>
    </row>
    <row r="139" spans="1:103" x14ac:dyDescent="0.35">
      <c r="A139" s="70" t="s">
        <v>502</v>
      </c>
      <c r="B139" s="93" t="s">
        <v>503</v>
      </c>
      <c r="C139" s="47">
        <v>76</v>
      </c>
      <c r="D139" s="48">
        <v>0</v>
      </c>
      <c r="E139" s="48">
        <v>12</v>
      </c>
      <c r="F139" s="139">
        <f t="shared" si="11"/>
        <v>0.15789473684210525</v>
      </c>
      <c r="G139" s="49">
        <v>2.4315771001107498</v>
      </c>
      <c r="H139" s="49">
        <v>0</v>
      </c>
      <c r="I139" s="49">
        <v>0.38393322633327598</v>
      </c>
      <c r="J139" s="50">
        <v>1.8927847035464001E-2</v>
      </c>
      <c r="K139" s="49">
        <v>2343.1068971378199</v>
      </c>
      <c r="L139" s="49">
        <v>18445.396635458699</v>
      </c>
      <c r="M139" s="49">
        <v>9.9999998746876997E-2</v>
      </c>
      <c r="N139" s="49">
        <v>3.2799505028224099E-13</v>
      </c>
      <c r="O139" s="49">
        <v>18350.0000000863</v>
      </c>
      <c r="P139" s="50">
        <v>0.172749181679686</v>
      </c>
      <c r="Q139" s="49">
        <v>14.816310808092</v>
      </c>
      <c r="R139" s="49">
        <v>18370.238545664899</v>
      </c>
      <c r="S139" s="141" t="s">
        <v>325</v>
      </c>
      <c r="T139" s="51">
        <v>39</v>
      </c>
      <c r="U139" s="94" t="s">
        <v>145</v>
      </c>
      <c r="V139" s="94" t="s">
        <v>145</v>
      </c>
      <c r="W139" s="94" t="s">
        <v>145</v>
      </c>
      <c r="X139" s="94">
        <v>2220.8049999999998</v>
      </c>
      <c r="Y139" s="94">
        <v>-40</v>
      </c>
      <c r="Z139" s="94">
        <v>6</v>
      </c>
      <c r="AA139" s="94">
        <v>10</v>
      </c>
      <c r="AB139" s="94">
        <v>53.83</v>
      </c>
      <c r="AC139" s="94">
        <v>13.210526315789499</v>
      </c>
      <c r="AD139" s="94">
        <v>1</v>
      </c>
      <c r="AE139" s="94">
        <v>24.6868693320346</v>
      </c>
      <c r="AF139" s="94">
        <v>1.5</v>
      </c>
      <c r="AG139" s="96">
        <v>29495962</v>
      </c>
      <c r="AH139" s="96">
        <v>31255435</v>
      </c>
      <c r="AI139" s="96">
        <v>17.2</v>
      </c>
      <c r="AJ139" s="96">
        <v>57.1</v>
      </c>
      <c r="AK139" s="96">
        <v>63</v>
      </c>
      <c r="AL139" s="143">
        <f t="shared" si="8"/>
        <v>2.8999999999999984E-2</v>
      </c>
      <c r="AM139" s="96">
        <v>44.7</v>
      </c>
      <c r="AN139" s="96">
        <v>52.4</v>
      </c>
      <c r="AO139" s="96">
        <v>37.5</v>
      </c>
      <c r="AP139" s="96">
        <v>8.5</v>
      </c>
      <c r="AQ139" s="96">
        <v>4.9000000000000004</v>
      </c>
      <c r="AR139" s="99">
        <v>18.399999999999999</v>
      </c>
      <c r="AS139" s="99">
        <v>73.2</v>
      </c>
      <c r="AT139" s="99">
        <v>7.0000000000000007E-2</v>
      </c>
      <c r="AU139" s="99" t="s">
        <v>145</v>
      </c>
      <c r="AV139" s="99">
        <v>16.8</v>
      </c>
      <c r="AW139" s="100">
        <v>6.4</v>
      </c>
      <c r="AX139" s="100">
        <v>107.8</v>
      </c>
      <c r="AY139" s="100">
        <v>47.1</v>
      </c>
      <c r="AZ139" s="100">
        <v>0.9</v>
      </c>
      <c r="BA139" s="101">
        <v>106</v>
      </c>
      <c r="BB139" s="101">
        <v>6</v>
      </c>
      <c r="BC139" s="101">
        <v>3.3</v>
      </c>
      <c r="BD139" s="101">
        <v>32.9</v>
      </c>
      <c r="BE139" s="95">
        <v>0.67600000000000005</v>
      </c>
      <c r="BF139" s="97" t="s">
        <v>155</v>
      </c>
      <c r="BG139" s="97" t="s">
        <v>156</v>
      </c>
      <c r="BH139" s="97">
        <v>61.1</v>
      </c>
      <c r="BI139" s="97">
        <v>38.6</v>
      </c>
      <c r="BJ139" s="97">
        <v>24.6</v>
      </c>
      <c r="BK139" s="97">
        <v>12.6</v>
      </c>
      <c r="BL139" s="97">
        <v>-25000</v>
      </c>
      <c r="BM139" s="97">
        <v>58</v>
      </c>
      <c r="BN139" s="97">
        <v>540124</v>
      </c>
      <c r="BO139" s="97">
        <v>454300</v>
      </c>
      <c r="BP139" s="97">
        <v>1430</v>
      </c>
      <c r="BQ139" s="97">
        <v>14717223206.9</v>
      </c>
      <c r="BR139" s="97" t="s">
        <v>145</v>
      </c>
      <c r="BS139" s="97" t="s">
        <v>145</v>
      </c>
      <c r="BT139" s="97" t="s">
        <v>145</v>
      </c>
      <c r="BU139" s="97">
        <v>78.099999999999994</v>
      </c>
      <c r="BV139" s="97">
        <v>70.3</v>
      </c>
      <c r="BW139" s="97">
        <v>97.8</v>
      </c>
      <c r="BX139" s="97" t="s">
        <v>145</v>
      </c>
      <c r="BY139" s="97">
        <v>139.30000000000001</v>
      </c>
      <c r="BZ139" s="97">
        <v>1</v>
      </c>
      <c r="CA139" s="97">
        <v>27.4</v>
      </c>
      <c r="CB139" s="97">
        <v>5.5</v>
      </c>
      <c r="CC139" s="102" t="s">
        <v>164</v>
      </c>
      <c r="CD139" s="102" t="s">
        <v>164</v>
      </c>
      <c r="CE139" s="102" t="s">
        <v>213</v>
      </c>
      <c r="CF139" s="102" t="s">
        <v>166</v>
      </c>
      <c r="CG139" s="103">
        <v>34.671061702720202</v>
      </c>
      <c r="CH139" s="103">
        <v>-18.637465921999901</v>
      </c>
      <c r="CI139" s="98">
        <v>63.5</v>
      </c>
      <c r="CJ139" s="98">
        <v>48</v>
      </c>
      <c r="CK139" s="98">
        <v>21.6</v>
      </c>
      <c r="CL139" s="98">
        <v>64</v>
      </c>
      <c r="CM139" s="98">
        <v>36</v>
      </c>
      <c r="CN139" s="98">
        <v>3816</v>
      </c>
      <c r="CO139" s="98">
        <v>0.3</v>
      </c>
      <c r="CP139" s="98">
        <v>100</v>
      </c>
      <c r="CQ139" s="98">
        <v>27.4</v>
      </c>
      <c r="CR139" s="104">
        <v>31.149987792968801</v>
      </c>
      <c r="CS139" s="104">
        <v>30.360009765625001</v>
      </c>
      <c r="CT139" s="104">
        <v>28.679986572265602</v>
      </c>
      <c r="CU139" s="104">
        <v>29.809991455078102</v>
      </c>
      <c r="CV139" s="105">
        <v>29.999993896484401</v>
      </c>
      <c r="CX139" s="8">
        <f t="shared" si="9"/>
        <v>5</v>
      </c>
      <c r="CY139" s="9">
        <f t="shared" si="10"/>
        <v>92.647058823529406</v>
      </c>
    </row>
    <row r="140" spans="1:103" x14ac:dyDescent="0.35">
      <c r="A140" s="70" t="s">
        <v>504</v>
      </c>
      <c r="B140" s="93" t="s">
        <v>505</v>
      </c>
      <c r="C140" s="47">
        <v>8</v>
      </c>
      <c r="D140" s="48">
        <v>1</v>
      </c>
      <c r="E140" s="48">
        <v>6</v>
      </c>
      <c r="F140" s="139">
        <f t="shared" si="11"/>
        <v>0.75</v>
      </c>
      <c r="G140" s="49">
        <v>1.72055591161504</v>
      </c>
      <c r="H140" s="49">
        <v>0.21506948895187999</v>
      </c>
      <c r="I140" s="49">
        <v>1.2904169337112801</v>
      </c>
      <c r="J140" s="50">
        <v>0.128222685035842</v>
      </c>
      <c r="K140" s="49">
        <v>7.3894589635481598</v>
      </c>
      <c r="L140" s="49">
        <v>18344.3763721377</v>
      </c>
      <c r="M140" s="49">
        <v>36.864375785018098</v>
      </c>
      <c r="N140" s="49">
        <v>1</v>
      </c>
      <c r="O140" s="49">
        <v>18350.097012813101</v>
      </c>
      <c r="P140" s="50">
        <v>3.3741020052909E-2</v>
      </c>
      <c r="Q140" s="49">
        <v>21.046339286219101</v>
      </c>
      <c r="R140" s="49">
        <v>18385.4474912927</v>
      </c>
      <c r="S140" s="141" t="s">
        <v>310</v>
      </c>
      <c r="T140" s="51">
        <v>47</v>
      </c>
      <c r="U140" s="94" t="s">
        <v>145</v>
      </c>
      <c r="V140" s="94" t="s">
        <v>145</v>
      </c>
      <c r="W140" s="94" t="s">
        <v>145</v>
      </c>
      <c r="X140" s="94">
        <v>3194.7950000000001</v>
      </c>
      <c r="Y140" s="94">
        <v>-38</v>
      </c>
      <c r="Z140" s="94">
        <v>5</v>
      </c>
      <c r="AA140" s="94">
        <v>15</v>
      </c>
      <c r="AB140" s="94">
        <v>80.95</v>
      </c>
      <c r="AC140" s="94" t="s">
        <v>145</v>
      </c>
      <c r="AD140" s="94" t="s">
        <v>145</v>
      </c>
      <c r="AE140" s="94" t="s">
        <v>145</v>
      </c>
      <c r="AF140" s="94" t="s">
        <v>145</v>
      </c>
      <c r="AG140" s="96">
        <v>4403319</v>
      </c>
      <c r="AH140" s="96">
        <v>4649660</v>
      </c>
      <c r="AI140" s="96">
        <v>20.5</v>
      </c>
      <c r="AJ140" s="96">
        <v>63.1</v>
      </c>
      <c r="AK140" s="96">
        <v>66.3</v>
      </c>
      <c r="AL140" s="143">
        <f t="shared" si="8"/>
        <v>3.1000000000000014E-2</v>
      </c>
      <c r="AM140" s="96">
        <v>40.1</v>
      </c>
      <c r="AN140" s="96">
        <v>56.8</v>
      </c>
      <c r="AO140" s="96">
        <v>4.3</v>
      </c>
      <c r="AP140" s="96">
        <v>7.2</v>
      </c>
      <c r="AQ140" s="96">
        <v>4.5999999999999996</v>
      </c>
      <c r="AR140" s="99">
        <v>18.100000000000001</v>
      </c>
      <c r="AS140" s="99">
        <v>75.7</v>
      </c>
      <c r="AT140" s="99">
        <v>0.18</v>
      </c>
      <c r="AU140" s="99" t="s">
        <v>145</v>
      </c>
      <c r="AV140" s="99">
        <v>18.899999999999999</v>
      </c>
      <c r="AW140" s="100">
        <v>2.6</v>
      </c>
      <c r="AX140" s="100">
        <v>96.7</v>
      </c>
      <c r="AY140" s="100">
        <v>69.7</v>
      </c>
      <c r="AZ140" s="100">
        <v>1.1000000000000001</v>
      </c>
      <c r="BA140" s="101">
        <v>124</v>
      </c>
      <c r="BB140" s="101">
        <v>11.3</v>
      </c>
      <c r="BC140" s="101">
        <v>7.1</v>
      </c>
      <c r="BD140" s="101" t="s">
        <v>145</v>
      </c>
      <c r="BE140" s="95">
        <v>0.44600000000000001</v>
      </c>
      <c r="BF140" s="97" t="s">
        <v>155</v>
      </c>
      <c r="BG140" s="97" t="s">
        <v>156</v>
      </c>
      <c r="BH140" s="97">
        <v>72</v>
      </c>
      <c r="BI140" s="97">
        <v>46</v>
      </c>
      <c r="BJ140" s="97">
        <v>15.7</v>
      </c>
      <c r="BK140" s="97">
        <v>8.6</v>
      </c>
      <c r="BL140" s="97">
        <v>25002</v>
      </c>
      <c r="BM140" s="97">
        <v>37059</v>
      </c>
      <c r="BN140" s="97">
        <v>454435.7</v>
      </c>
      <c r="BO140" s="97">
        <v>90168</v>
      </c>
      <c r="BP140" s="97">
        <v>4120</v>
      </c>
      <c r="BQ140" s="97">
        <v>5234817927.1708698</v>
      </c>
      <c r="BR140" s="97" t="s">
        <v>145</v>
      </c>
      <c r="BS140" s="97" t="s">
        <v>145</v>
      </c>
      <c r="BT140" s="97" t="s">
        <v>145</v>
      </c>
      <c r="BU140" s="97">
        <v>45.9</v>
      </c>
      <c r="BV140" s="97">
        <v>51.3</v>
      </c>
      <c r="BW140" s="97">
        <v>45.8</v>
      </c>
      <c r="BX140" s="97" t="s">
        <v>145</v>
      </c>
      <c r="BY140" s="97">
        <v>20.3</v>
      </c>
      <c r="BZ140" s="97">
        <v>3</v>
      </c>
      <c r="CA140" s="97">
        <v>42.9</v>
      </c>
      <c r="CB140" s="97">
        <v>0.3</v>
      </c>
      <c r="CC140" s="102" t="s">
        <v>164</v>
      </c>
      <c r="CD140" s="102" t="s">
        <v>164</v>
      </c>
      <c r="CE140" s="102" t="s">
        <v>221</v>
      </c>
      <c r="CF140" s="102" t="s">
        <v>166</v>
      </c>
      <c r="CG140" s="103">
        <v>-11.4826483011782</v>
      </c>
      <c r="CH140" s="103">
        <v>21.011440334</v>
      </c>
      <c r="CI140" s="98">
        <v>38.5</v>
      </c>
      <c r="CJ140" s="98">
        <v>0.2</v>
      </c>
      <c r="CK140" s="98">
        <v>0.6</v>
      </c>
      <c r="CL140" s="98">
        <v>46.3</v>
      </c>
      <c r="CM140" s="98">
        <v>53.7</v>
      </c>
      <c r="CN140" s="98">
        <v>102</v>
      </c>
      <c r="CO140" s="98">
        <v>0.7</v>
      </c>
      <c r="CP140" s="98">
        <v>100</v>
      </c>
      <c r="CQ140" s="98" t="s">
        <v>145</v>
      </c>
      <c r="CR140" s="104">
        <v>22.330010986328102</v>
      </c>
      <c r="CS140" s="104">
        <v>20.839990234375001</v>
      </c>
      <c r="CT140" s="104">
        <v>24.869989013671901</v>
      </c>
      <c r="CU140" s="104">
        <v>25.820001220703102</v>
      </c>
      <c r="CV140" s="105">
        <v>23.4649978637696</v>
      </c>
      <c r="CX140" s="8">
        <f t="shared" si="9"/>
        <v>7</v>
      </c>
      <c r="CY140" s="9">
        <f t="shared" si="10"/>
        <v>89.705882352941174</v>
      </c>
    </row>
    <row r="141" spans="1:103" x14ac:dyDescent="0.35">
      <c r="A141" s="70" t="s">
        <v>506</v>
      </c>
      <c r="B141" s="93" t="s">
        <v>507</v>
      </c>
      <c r="C141" s="47">
        <v>11</v>
      </c>
      <c r="D141" s="48">
        <v>1</v>
      </c>
      <c r="E141" s="48">
        <v>2</v>
      </c>
      <c r="F141" s="139">
        <f t="shared" si="11"/>
        <v>0.18181818181818182</v>
      </c>
      <c r="G141" s="49">
        <v>2200.4400880175999</v>
      </c>
      <c r="H141" s="49">
        <v>200.0400080016</v>
      </c>
      <c r="I141" s="49">
        <v>400.08001600320102</v>
      </c>
      <c r="J141" s="50">
        <v>0.108756998768486</v>
      </c>
      <c r="K141" s="49">
        <v>11.8794373103014</v>
      </c>
      <c r="L141" s="49">
        <v>18350.192351342401</v>
      </c>
      <c r="M141" s="49">
        <v>2.2550597230343E-2</v>
      </c>
      <c r="N141" s="49">
        <v>0.15443760948921201</v>
      </c>
      <c r="O141" s="49">
        <v>18300.217984066199</v>
      </c>
      <c r="P141" s="50">
        <v>0.36999238712702598</v>
      </c>
      <c r="Q141" s="49">
        <v>2.0554343948009199</v>
      </c>
      <c r="R141" s="49">
        <v>18365.8055889512</v>
      </c>
      <c r="S141" s="141" t="s">
        <v>322</v>
      </c>
      <c r="T141" s="51">
        <v>43</v>
      </c>
      <c r="U141" s="94" t="s">
        <v>145</v>
      </c>
      <c r="V141" s="94" t="s">
        <v>145</v>
      </c>
      <c r="W141" s="94" t="s">
        <v>145</v>
      </c>
      <c r="X141" s="94" t="s">
        <v>145</v>
      </c>
      <c r="Y141" s="94" t="s">
        <v>145</v>
      </c>
      <c r="Z141" s="94" t="s">
        <v>145</v>
      </c>
      <c r="AA141" s="94" t="s">
        <v>145</v>
      </c>
      <c r="AB141" s="94" t="s">
        <v>145</v>
      </c>
      <c r="AC141" s="94" t="s">
        <v>145</v>
      </c>
      <c r="AD141" s="94" t="s">
        <v>145</v>
      </c>
      <c r="AE141" s="94" t="s">
        <v>145</v>
      </c>
      <c r="AF141" s="94" t="s">
        <v>145</v>
      </c>
      <c r="AG141" s="96" t="s">
        <v>145</v>
      </c>
      <c r="AH141" s="96">
        <v>4999</v>
      </c>
      <c r="AI141" s="96">
        <v>33.200000000000003</v>
      </c>
      <c r="AJ141" s="96" t="s">
        <v>145</v>
      </c>
      <c r="AK141" s="96" t="s">
        <v>145</v>
      </c>
      <c r="AL141" s="143" t="str">
        <f t="shared" si="8"/>
        <v>NA</v>
      </c>
      <c r="AM141" s="96" t="s">
        <v>145</v>
      </c>
      <c r="AN141" s="96" t="s">
        <v>145</v>
      </c>
      <c r="AO141" s="96" t="s">
        <v>145</v>
      </c>
      <c r="AP141" s="96" t="s">
        <v>145</v>
      </c>
      <c r="AQ141" s="96" t="s">
        <v>145</v>
      </c>
      <c r="AR141" s="99" t="s">
        <v>145</v>
      </c>
      <c r="AS141" s="99" t="s">
        <v>145</v>
      </c>
      <c r="AT141" s="99" t="s">
        <v>145</v>
      </c>
      <c r="AU141" s="99" t="s">
        <v>145</v>
      </c>
      <c r="AV141" s="99" t="s">
        <v>145</v>
      </c>
      <c r="AW141" s="100" t="s">
        <v>145</v>
      </c>
      <c r="AX141" s="100" t="s">
        <v>145</v>
      </c>
      <c r="AY141" s="100" t="s">
        <v>145</v>
      </c>
      <c r="AZ141" s="100" t="s">
        <v>145</v>
      </c>
      <c r="BA141" s="101" t="s">
        <v>145</v>
      </c>
      <c r="BB141" s="101" t="s">
        <v>145</v>
      </c>
      <c r="BC141" s="101" t="s">
        <v>145</v>
      </c>
      <c r="BD141" s="101" t="s">
        <v>145</v>
      </c>
      <c r="BE141" s="95">
        <v>0.58399999999999996</v>
      </c>
      <c r="BF141" s="97" t="s">
        <v>146</v>
      </c>
      <c r="BG141" s="97" t="s">
        <v>173</v>
      </c>
      <c r="BH141" s="97" t="s">
        <v>145</v>
      </c>
      <c r="BI141" s="97" t="s">
        <v>145</v>
      </c>
      <c r="BJ141" s="97" t="s">
        <v>145</v>
      </c>
      <c r="BK141" s="97" t="s">
        <v>145</v>
      </c>
      <c r="BL141" s="97" t="s">
        <v>145</v>
      </c>
      <c r="BM141" s="97" t="s">
        <v>145</v>
      </c>
      <c r="BN141" s="97" t="s">
        <v>145</v>
      </c>
      <c r="BO141" s="97" t="s">
        <v>145</v>
      </c>
      <c r="BP141" s="97" t="s">
        <v>145</v>
      </c>
      <c r="BQ141" s="97" t="s">
        <v>145</v>
      </c>
      <c r="BR141" s="97" t="s">
        <v>145</v>
      </c>
      <c r="BS141" s="97" t="s">
        <v>145</v>
      </c>
      <c r="BT141" s="97" t="s">
        <v>145</v>
      </c>
      <c r="BU141" s="97" t="s">
        <v>145</v>
      </c>
      <c r="BV141" s="97" t="s">
        <v>145</v>
      </c>
      <c r="BW141" s="97" t="s">
        <v>145</v>
      </c>
      <c r="BX141" s="97" t="s">
        <v>145</v>
      </c>
      <c r="BY141" s="97" t="s">
        <v>145</v>
      </c>
      <c r="BZ141" s="97" t="s">
        <v>145</v>
      </c>
      <c r="CA141" s="97" t="s">
        <v>145</v>
      </c>
      <c r="CB141" s="97" t="s">
        <v>145</v>
      </c>
      <c r="CC141" s="102" t="s">
        <v>148</v>
      </c>
      <c r="CD141" s="102" t="s">
        <v>149</v>
      </c>
      <c r="CE141" s="102" t="s">
        <v>150</v>
      </c>
      <c r="CF141" s="102" t="s">
        <v>151</v>
      </c>
      <c r="CG141" s="103">
        <v>-62.188130927251997</v>
      </c>
      <c r="CH141" s="103">
        <v>16.752305405500099</v>
      </c>
      <c r="CI141" s="98" t="s">
        <v>145</v>
      </c>
      <c r="CJ141" s="98" t="s">
        <v>145</v>
      </c>
      <c r="CK141" s="98" t="s">
        <v>145</v>
      </c>
      <c r="CL141" s="98" t="s">
        <v>145</v>
      </c>
      <c r="CM141" s="98" t="s">
        <v>145</v>
      </c>
      <c r="CN141" s="98" t="s">
        <v>145</v>
      </c>
      <c r="CO141" s="98" t="s">
        <v>145</v>
      </c>
      <c r="CP141" s="98" t="s">
        <v>145</v>
      </c>
      <c r="CQ141" s="98" t="s">
        <v>145</v>
      </c>
      <c r="CR141" s="104">
        <v>26.990014648437501</v>
      </c>
      <c r="CS141" s="104">
        <v>26.330010986328102</v>
      </c>
      <c r="CT141" s="104">
        <v>26.070001220703102</v>
      </c>
      <c r="CU141" s="104">
        <v>25.950006103515602</v>
      </c>
      <c r="CV141" s="105">
        <v>26.335008239746099</v>
      </c>
      <c r="CX141" s="8">
        <f t="shared" si="9"/>
        <v>52</v>
      </c>
      <c r="CY141" s="9">
        <f t="shared" si="10"/>
        <v>23.529411764705884</v>
      </c>
    </row>
    <row r="142" spans="1:103" x14ac:dyDescent="0.35">
      <c r="A142" s="70" t="s">
        <v>508</v>
      </c>
      <c r="B142" s="93" t="s">
        <v>509</v>
      </c>
      <c r="C142" s="47">
        <v>178</v>
      </c>
      <c r="D142" s="48">
        <v>14</v>
      </c>
      <c r="E142" s="48">
        <v>83</v>
      </c>
      <c r="F142" s="139">
        <f t="shared" si="11"/>
        <v>0.46629213483146065</v>
      </c>
      <c r="G142" s="49">
        <v>474.331472426152</v>
      </c>
      <c r="H142" s="49">
        <v>37.306969741382701</v>
      </c>
      <c r="I142" s="49">
        <v>221.177034895341</v>
      </c>
      <c r="J142" s="50">
        <v>0.139769568702479</v>
      </c>
      <c r="K142" s="49">
        <v>171.44495942056901</v>
      </c>
      <c r="L142" s="49">
        <v>18345.255380303399</v>
      </c>
      <c r="M142" s="49">
        <v>5.3015754663137002E-2</v>
      </c>
      <c r="N142" s="49">
        <v>26.142402244382399</v>
      </c>
      <c r="O142" s="49">
        <v>18369.460140118001</v>
      </c>
      <c r="P142" s="50">
        <v>0.138487024698246</v>
      </c>
      <c r="Q142" s="49">
        <v>81.105255686820399</v>
      </c>
      <c r="R142" s="49">
        <v>18355.508967562801</v>
      </c>
      <c r="S142" s="141" t="s">
        <v>398</v>
      </c>
      <c r="T142" s="51">
        <v>54</v>
      </c>
      <c r="U142" s="94" t="s">
        <v>145</v>
      </c>
      <c r="V142" s="94" t="s">
        <v>145</v>
      </c>
      <c r="W142" s="94" t="s">
        <v>145</v>
      </c>
      <c r="X142" s="94" t="s">
        <v>145</v>
      </c>
      <c r="Y142" s="94" t="s">
        <v>145</v>
      </c>
      <c r="Z142" s="94" t="s">
        <v>145</v>
      </c>
      <c r="AA142" s="94" t="s">
        <v>145</v>
      </c>
      <c r="AB142" s="94" t="s">
        <v>145</v>
      </c>
      <c r="AC142" s="94" t="s">
        <v>145</v>
      </c>
      <c r="AD142" s="94" t="s">
        <v>145</v>
      </c>
      <c r="AE142" s="94" t="s">
        <v>145</v>
      </c>
      <c r="AF142" s="94" t="s">
        <v>145</v>
      </c>
      <c r="AG142" s="96" t="s">
        <v>145</v>
      </c>
      <c r="AH142" s="96">
        <v>375265</v>
      </c>
      <c r="AI142" s="96" t="s">
        <v>145</v>
      </c>
      <c r="AJ142" s="96" t="s">
        <v>145</v>
      </c>
      <c r="AK142" s="96" t="s">
        <v>145</v>
      </c>
      <c r="AL142" s="143" t="str">
        <f t="shared" si="8"/>
        <v>NA</v>
      </c>
      <c r="AM142" s="96" t="s">
        <v>145</v>
      </c>
      <c r="AN142" s="96" t="s">
        <v>145</v>
      </c>
      <c r="AO142" s="96" t="s">
        <v>145</v>
      </c>
      <c r="AP142" s="96" t="s">
        <v>145</v>
      </c>
      <c r="AQ142" s="96" t="s">
        <v>145</v>
      </c>
      <c r="AR142" s="99" t="s">
        <v>145</v>
      </c>
      <c r="AS142" s="99" t="s">
        <v>145</v>
      </c>
      <c r="AT142" s="99" t="s">
        <v>145</v>
      </c>
      <c r="AU142" s="99" t="s">
        <v>145</v>
      </c>
      <c r="AV142" s="99" t="s">
        <v>145</v>
      </c>
      <c r="AW142" s="100" t="s">
        <v>145</v>
      </c>
      <c r="AX142" s="100" t="s">
        <v>145</v>
      </c>
      <c r="AY142" s="100" t="s">
        <v>145</v>
      </c>
      <c r="AZ142" s="100" t="s">
        <v>145</v>
      </c>
      <c r="BA142" s="101" t="s">
        <v>145</v>
      </c>
      <c r="BB142" s="101" t="s">
        <v>145</v>
      </c>
      <c r="BC142" s="101" t="s">
        <v>145</v>
      </c>
      <c r="BD142" s="101" t="s">
        <v>145</v>
      </c>
      <c r="BE142" s="95">
        <v>0.64500000000000002</v>
      </c>
      <c r="BF142" s="97" t="s">
        <v>145</v>
      </c>
      <c r="BG142" s="97" t="s">
        <v>145</v>
      </c>
      <c r="BH142" s="97" t="s">
        <v>145</v>
      </c>
      <c r="BI142" s="97" t="s">
        <v>145</v>
      </c>
      <c r="BJ142" s="97" t="s">
        <v>145</v>
      </c>
      <c r="BK142" s="97" t="s">
        <v>145</v>
      </c>
      <c r="BL142" s="97" t="s">
        <v>145</v>
      </c>
      <c r="BM142" s="97" t="s">
        <v>145</v>
      </c>
      <c r="BN142" s="97" t="s">
        <v>145</v>
      </c>
      <c r="BO142" s="97" t="s">
        <v>145</v>
      </c>
      <c r="BP142" s="97" t="s">
        <v>145</v>
      </c>
      <c r="BQ142" s="97" t="s">
        <v>145</v>
      </c>
      <c r="BR142" s="97" t="s">
        <v>145</v>
      </c>
      <c r="BS142" s="97" t="s">
        <v>145</v>
      </c>
      <c r="BT142" s="97" t="s">
        <v>145</v>
      </c>
      <c r="BU142" s="97" t="s">
        <v>145</v>
      </c>
      <c r="BV142" s="97" t="s">
        <v>145</v>
      </c>
      <c r="BW142" s="97" t="s">
        <v>145</v>
      </c>
      <c r="BX142" s="97" t="s">
        <v>145</v>
      </c>
      <c r="BY142" s="97" t="s">
        <v>145</v>
      </c>
      <c r="BZ142" s="97" t="s">
        <v>145</v>
      </c>
      <c r="CA142" s="97" t="s">
        <v>145</v>
      </c>
      <c r="CB142" s="97" t="s">
        <v>145</v>
      </c>
      <c r="CC142" s="102" t="s">
        <v>145</v>
      </c>
      <c r="CD142" s="102" t="s">
        <v>145</v>
      </c>
      <c r="CE142" s="102" t="s">
        <v>145</v>
      </c>
      <c r="CF142" s="102" t="s">
        <v>145</v>
      </c>
      <c r="CG142" s="103">
        <v>-60.997992000000004</v>
      </c>
      <c r="CH142" s="103">
        <v>14.652649</v>
      </c>
      <c r="CI142" s="98" t="s">
        <v>145</v>
      </c>
      <c r="CJ142" s="98" t="s">
        <v>145</v>
      </c>
      <c r="CK142" s="98" t="s">
        <v>145</v>
      </c>
      <c r="CL142" s="98" t="s">
        <v>145</v>
      </c>
      <c r="CM142" s="98" t="s">
        <v>145</v>
      </c>
      <c r="CN142" s="98" t="s">
        <v>145</v>
      </c>
      <c r="CO142" s="98" t="s">
        <v>145</v>
      </c>
      <c r="CP142" s="98" t="s">
        <v>145</v>
      </c>
      <c r="CQ142" s="98" t="s">
        <v>145</v>
      </c>
      <c r="CR142" s="104">
        <v>27.550012207031301</v>
      </c>
      <c r="CS142" s="104">
        <v>26.899987792968801</v>
      </c>
      <c r="CT142" s="104">
        <v>26.659997558593801</v>
      </c>
      <c r="CU142" s="104">
        <v>26.529992675781301</v>
      </c>
      <c r="CV142" s="105">
        <v>26.909997558593801</v>
      </c>
      <c r="CX142" s="8">
        <f t="shared" si="9"/>
        <v>59</v>
      </c>
      <c r="CY142" s="9">
        <f t="shared" si="10"/>
        <v>13.235294117647058</v>
      </c>
    </row>
    <row r="143" spans="1:103" x14ac:dyDescent="0.35">
      <c r="A143" s="70" t="s">
        <v>510</v>
      </c>
      <c r="B143" s="93" t="s">
        <v>511</v>
      </c>
      <c r="C143" s="47">
        <v>332</v>
      </c>
      <c r="D143" s="48">
        <v>10</v>
      </c>
      <c r="E143" s="48">
        <v>310</v>
      </c>
      <c r="F143" s="139">
        <f t="shared" si="11"/>
        <v>0.9337349397590361</v>
      </c>
      <c r="G143" s="49">
        <v>261.05410818176603</v>
      </c>
      <c r="H143" s="49">
        <v>7.8630755476435503</v>
      </c>
      <c r="I143" s="49">
        <v>243.75534197695001</v>
      </c>
      <c r="J143" s="50">
        <v>0.150405508597134</v>
      </c>
      <c r="K143" s="49">
        <v>344.89033635903797</v>
      </c>
      <c r="L143" s="49">
        <v>18350.548824492402</v>
      </c>
      <c r="M143" s="49">
        <v>0.14331868676752299</v>
      </c>
      <c r="N143" s="49">
        <v>9.6514313440565296</v>
      </c>
      <c r="O143" s="49">
        <v>18349.490730639602</v>
      </c>
      <c r="P143" s="50">
        <v>0.25229816535452598</v>
      </c>
      <c r="Q143" s="49">
        <v>325.77393480501001</v>
      </c>
      <c r="R143" s="49">
        <v>18368.4563787519</v>
      </c>
      <c r="S143" s="141" t="s">
        <v>322</v>
      </c>
      <c r="T143" s="51">
        <v>43</v>
      </c>
      <c r="U143" s="94" t="s">
        <v>145</v>
      </c>
      <c r="V143" s="94" t="s">
        <v>145</v>
      </c>
      <c r="W143" s="94" t="s">
        <v>145</v>
      </c>
      <c r="X143" s="94">
        <v>3061.88</v>
      </c>
      <c r="Y143" s="94">
        <v>0</v>
      </c>
      <c r="Z143" s="94">
        <v>2</v>
      </c>
      <c r="AA143" s="94">
        <v>31</v>
      </c>
      <c r="AB143" s="94">
        <v>91.4</v>
      </c>
      <c r="AC143" s="94">
        <v>30.068627450980401</v>
      </c>
      <c r="AD143" s="94">
        <v>1</v>
      </c>
      <c r="AE143" s="94">
        <v>82.067226890756302</v>
      </c>
      <c r="AF143" s="94">
        <v>1</v>
      </c>
      <c r="AG143" s="96">
        <v>1265303</v>
      </c>
      <c r="AH143" s="96">
        <v>1271767</v>
      </c>
      <c r="AI143" s="96">
        <v>35.299999999999997</v>
      </c>
      <c r="AJ143" s="96">
        <v>71.3</v>
      </c>
      <c r="AK143" s="96">
        <v>77.7</v>
      </c>
      <c r="AL143" s="143">
        <f t="shared" si="8"/>
        <v>0.115</v>
      </c>
      <c r="AM143" s="96">
        <v>17.8</v>
      </c>
      <c r="AN143" s="96">
        <v>70.7</v>
      </c>
      <c r="AO143" s="96">
        <v>623.29999999999995</v>
      </c>
      <c r="AP143" s="96">
        <v>8.5</v>
      </c>
      <c r="AQ143" s="96">
        <v>1.4</v>
      </c>
      <c r="AR143" s="99">
        <v>22.6</v>
      </c>
      <c r="AS143" s="99">
        <v>15.5</v>
      </c>
      <c r="AT143" s="99" t="s">
        <v>145</v>
      </c>
      <c r="AU143" s="99" t="s">
        <v>145</v>
      </c>
      <c r="AV143" s="99">
        <v>95.2</v>
      </c>
      <c r="AW143" s="100">
        <v>5</v>
      </c>
      <c r="AX143" s="100">
        <v>101.5</v>
      </c>
      <c r="AY143" s="100">
        <v>98.2</v>
      </c>
      <c r="AZ143" s="100">
        <v>1</v>
      </c>
      <c r="BA143" s="101">
        <v>124</v>
      </c>
      <c r="BB143" s="101">
        <v>11.5</v>
      </c>
      <c r="BC143" s="101">
        <v>22</v>
      </c>
      <c r="BD143" s="101" t="s">
        <v>145</v>
      </c>
      <c r="BE143" s="95">
        <v>0.57899999999999996</v>
      </c>
      <c r="BF143" s="97" t="s">
        <v>146</v>
      </c>
      <c r="BG143" s="97" t="s">
        <v>163</v>
      </c>
      <c r="BH143" s="97">
        <v>55.1</v>
      </c>
      <c r="BI143" s="97">
        <v>42.5</v>
      </c>
      <c r="BJ143" s="97">
        <v>17</v>
      </c>
      <c r="BK143" s="97">
        <v>0.4</v>
      </c>
      <c r="BL143" s="97">
        <v>0</v>
      </c>
      <c r="BM143" s="97">
        <v>161</v>
      </c>
      <c r="BN143" s="97">
        <v>1745291</v>
      </c>
      <c r="BO143" s="97">
        <v>451446</v>
      </c>
      <c r="BP143" s="97">
        <v>26080</v>
      </c>
      <c r="BQ143" s="97">
        <v>14220348672.733299</v>
      </c>
      <c r="BR143" s="97" t="s">
        <v>145</v>
      </c>
      <c r="BS143" s="97">
        <v>12.1</v>
      </c>
      <c r="BT143" s="97">
        <v>36.799999999999997</v>
      </c>
      <c r="BU143" s="97">
        <v>58.3</v>
      </c>
      <c r="BV143" s="97">
        <v>6.1</v>
      </c>
      <c r="BW143" s="97">
        <v>62.7</v>
      </c>
      <c r="BX143" s="97">
        <v>0.4</v>
      </c>
      <c r="BY143" s="97">
        <v>126.9</v>
      </c>
      <c r="BZ143" s="97">
        <v>0.2</v>
      </c>
      <c r="CA143" s="97">
        <v>98</v>
      </c>
      <c r="CB143" s="97">
        <v>38.9</v>
      </c>
      <c r="CC143" s="102" t="s">
        <v>486</v>
      </c>
      <c r="CD143" s="102" t="s">
        <v>164</v>
      </c>
      <c r="CE143" s="102" t="s">
        <v>213</v>
      </c>
      <c r="CF143" s="102" t="s">
        <v>166</v>
      </c>
      <c r="CG143" s="103">
        <v>57.583003053804298</v>
      </c>
      <c r="CH143" s="103">
        <v>-20.253635349499898</v>
      </c>
      <c r="CI143" s="98">
        <v>42.4</v>
      </c>
      <c r="CJ143" s="98">
        <v>19</v>
      </c>
      <c r="CK143" s="98">
        <v>4.7</v>
      </c>
      <c r="CL143" s="98">
        <v>59.2</v>
      </c>
      <c r="CM143" s="98">
        <v>40.799999999999997</v>
      </c>
      <c r="CN143" s="98">
        <v>2182</v>
      </c>
      <c r="CO143" s="98">
        <v>3.4</v>
      </c>
      <c r="CP143" s="98">
        <v>100</v>
      </c>
      <c r="CQ143" s="98">
        <v>5.7</v>
      </c>
      <c r="CR143" s="104">
        <v>25.899987792968801</v>
      </c>
      <c r="CS143" s="104">
        <v>25.659997558593801</v>
      </c>
      <c r="CT143" s="104">
        <v>26.129998779296901</v>
      </c>
      <c r="CU143" s="104">
        <v>23.860009765625001</v>
      </c>
      <c r="CV143" s="105">
        <v>25.387498474121099</v>
      </c>
      <c r="CX143" s="8">
        <f t="shared" si="9"/>
        <v>4</v>
      </c>
      <c r="CY143" s="9">
        <f t="shared" si="10"/>
        <v>94.117647058823536</v>
      </c>
    </row>
    <row r="144" spans="1:103" x14ac:dyDescent="0.35">
      <c r="A144" s="70" t="s">
        <v>512</v>
      </c>
      <c r="B144" s="93" t="s">
        <v>513</v>
      </c>
      <c r="C144" s="47">
        <v>37</v>
      </c>
      <c r="D144" s="48">
        <v>3</v>
      </c>
      <c r="E144" s="48">
        <v>7</v>
      </c>
      <c r="F144" s="139">
        <f t="shared" si="11"/>
        <v>0.1891891891891892</v>
      </c>
      <c r="G144" s="49">
        <v>1.9341394164283201</v>
      </c>
      <c r="H144" s="49">
        <v>0.15682211484553901</v>
      </c>
      <c r="I144" s="49">
        <v>0.36591826797292498</v>
      </c>
      <c r="J144" s="50">
        <v>5.2646822934936E-2</v>
      </c>
      <c r="K144" s="49">
        <v>86.158756649184497</v>
      </c>
      <c r="L144" s="49">
        <v>18377.611783280801</v>
      </c>
      <c r="M144" s="49">
        <v>0.165656054840286</v>
      </c>
      <c r="N144" s="49">
        <v>3.05053689929486</v>
      </c>
      <c r="O144" s="49">
        <v>18361.642630369101</v>
      </c>
      <c r="P144" s="50">
        <v>9.9296616918875993E-2</v>
      </c>
      <c r="Q144" s="49">
        <v>11.0758267699845</v>
      </c>
      <c r="R144" s="49">
        <v>18376.299450656101</v>
      </c>
      <c r="S144" s="141" t="s">
        <v>514</v>
      </c>
      <c r="T144" s="51">
        <v>28</v>
      </c>
      <c r="U144" s="94" t="s">
        <v>145</v>
      </c>
      <c r="V144" s="94" t="s">
        <v>145</v>
      </c>
      <c r="W144" s="94" t="s">
        <v>145</v>
      </c>
      <c r="X144" s="94">
        <v>2332.9949999999999</v>
      </c>
      <c r="Y144" s="94">
        <v>-51</v>
      </c>
      <c r="Z144" s="94">
        <v>-10</v>
      </c>
      <c r="AA144" s="94">
        <v>16</v>
      </c>
      <c r="AB144" s="94">
        <v>59.39</v>
      </c>
      <c r="AC144" s="94" t="s">
        <v>145</v>
      </c>
      <c r="AD144" s="94" t="s">
        <v>145</v>
      </c>
      <c r="AE144" s="94" t="s">
        <v>145</v>
      </c>
      <c r="AF144" s="94" t="s">
        <v>145</v>
      </c>
      <c r="AG144" s="96">
        <v>18143315</v>
      </c>
      <c r="AH144" s="96">
        <v>19129955</v>
      </c>
      <c r="AI144" s="96">
        <v>16.5</v>
      </c>
      <c r="AJ144" s="96">
        <v>60.7</v>
      </c>
      <c r="AK144" s="96">
        <v>66.900000000000006</v>
      </c>
      <c r="AL144" s="143">
        <f t="shared" si="8"/>
        <v>2.6000000000000013E-2</v>
      </c>
      <c r="AM144" s="96">
        <v>43.9</v>
      </c>
      <c r="AN144" s="96">
        <v>53.5</v>
      </c>
      <c r="AO144" s="96">
        <v>192.4</v>
      </c>
      <c r="AP144" s="96">
        <v>6.6</v>
      </c>
      <c r="AQ144" s="96">
        <v>4.2</v>
      </c>
      <c r="AR144" s="99">
        <v>16.399999999999999</v>
      </c>
      <c r="AS144" s="99">
        <v>49.7</v>
      </c>
      <c r="AT144" s="99">
        <v>0.02</v>
      </c>
      <c r="AU144" s="99" t="s">
        <v>145</v>
      </c>
      <c r="AV144" s="99">
        <v>24.7</v>
      </c>
      <c r="AW144" s="100">
        <v>4.7</v>
      </c>
      <c r="AX144" s="100">
        <v>145.5</v>
      </c>
      <c r="AY144" s="100" t="s">
        <v>145</v>
      </c>
      <c r="AZ144" s="100">
        <v>1</v>
      </c>
      <c r="BA144" s="101">
        <v>115</v>
      </c>
      <c r="BB144" s="101">
        <v>4.7</v>
      </c>
      <c r="BC144" s="101">
        <v>4.5</v>
      </c>
      <c r="BD144" s="101">
        <v>192.3</v>
      </c>
      <c r="BE144" s="95">
        <v>0.93300000000000005</v>
      </c>
      <c r="BF144" s="97" t="s">
        <v>155</v>
      </c>
      <c r="BG144" s="97" t="s">
        <v>156</v>
      </c>
      <c r="BH144" s="97">
        <v>36.200000000000003</v>
      </c>
      <c r="BI144" s="97">
        <v>29.2</v>
      </c>
      <c r="BJ144" s="97">
        <v>5.7</v>
      </c>
      <c r="BK144" s="97">
        <v>18</v>
      </c>
      <c r="BL144" s="97">
        <v>-80263</v>
      </c>
      <c r="BM144" s="97">
        <v>475</v>
      </c>
      <c r="BN144" s="97">
        <v>10545</v>
      </c>
      <c r="BO144" s="97" t="s">
        <v>145</v>
      </c>
      <c r="BP144" s="97">
        <v>1310</v>
      </c>
      <c r="BQ144" s="97">
        <v>7064971176.34408</v>
      </c>
      <c r="BR144" s="97" t="s">
        <v>145</v>
      </c>
      <c r="BS144" s="97" t="s">
        <v>145</v>
      </c>
      <c r="BT144" s="97" t="s">
        <v>145</v>
      </c>
      <c r="BU144" s="97">
        <v>76.7</v>
      </c>
      <c r="BV144" s="97">
        <v>43.6</v>
      </c>
      <c r="BW144" s="97">
        <v>89.5</v>
      </c>
      <c r="BX144" s="97" t="s">
        <v>145</v>
      </c>
      <c r="BY144" s="97">
        <v>231.2</v>
      </c>
      <c r="BZ144" s="97">
        <v>0.8</v>
      </c>
      <c r="CA144" s="97">
        <v>12.7</v>
      </c>
      <c r="CB144" s="97">
        <v>3.8</v>
      </c>
      <c r="CC144" s="102" t="s">
        <v>164</v>
      </c>
      <c r="CD144" s="102" t="s">
        <v>164</v>
      </c>
      <c r="CE144" s="102" t="s">
        <v>213</v>
      </c>
      <c r="CF144" s="102" t="s">
        <v>166</v>
      </c>
      <c r="CG144" s="103">
        <v>33.736265698009902</v>
      </c>
      <c r="CH144" s="103">
        <v>-13.2753642779999</v>
      </c>
      <c r="CI144" s="98">
        <v>61.4</v>
      </c>
      <c r="CJ144" s="98">
        <v>33.200000000000003</v>
      </c>
      <c r="CK144" s="98">
        <v>22.9</v>
      </c>
      <c r="CL144" s="98">
        <v>83.1</v>
      </c>
      <c r="CM144" s="98">
        <v>16.899999999999999</v>
      </c>
      <c r="CN144" s="98">
        <v>991</v>
      </c>
      <c r="CO144" s="98">
        <v>0.1</v>
      </c>
      <c r="CP144" s="98">
        <v>100</v>
      </c>
      <c r="CQ144" s="98">
        <v>24</v>
      </c>
      <c r="CR144" s="104">
        <v>23.800012207031301</v>
      </c>
      <c r="CS144" s="104">
        <v>24.040002441406301</v>
      </c>
      <c r="CT144" s="104">
        <v>22.939996337890602</v>
      </c>
      <c r="CU144" s="104">
        <v>23.140008544921901</v>
      </c>
      <c r="CV144" s="105">
        <v>23.480004882812501</v>
      </c>
      <c r="CX144" s="8">
        <f t="shared" si="9"/>
        <v>7</v>
      </c>
      <c r="CY144" s="9">
        <f t="shared" si="10"/>
        <v>89.705882352941174</v>
      </c>
    </row>
    <row r="145" spans="1:103" x14ac:dyDescent="0.35">
      <c r="A145" s="70" t="s">
        <v>515</v>
      </c>
      <c r="B145" s="93" t="s">
        <v>516</v>
      </c>
      <c r="C145" s="47">
        <v>6002</v>
      </c>
      <c r="D145" s="48">
        <v>102</v>
      </c>
      <c r="E145" s="48">
        <v>4171</v>
      </c>
      <c r="F145" s="139">
        <f t="shared" si="11"/>
        <v>0.69493502165944687</v>
      </c>
      <c r="G145" s="49">
        <v>185.441524157543</v>
      </c>
      <c r="H145" s="49">
        <v>3.15145542553639</v>
      </c>
      <c r="I145" s="49">
        <v>128.86980960698301</v>
      </c>
      <c r="J145" s="50">
        <v>7.3251139161800996E-2</v>
      </c>
      <c r="K145" s="49">
        <v>6588.72731505724</v>
      </c>
      <c r="L145" s="49">
        <v>18349.638211553302</v>
      </c>
      <c r="M145" s="49">
        <v>9.5755449940749998E-2</v>
      </c>
      <c r="N145" s="49">
        <v>105.175933477288</v>
      </c>
      <c r="O145" s="49">
        <v>18351.635204194699</v>
      </c>
      <c r="P145" s="50">
        <v>7.8764571612964004E-2</v>
      </c>
      <c r="Q145" s="49">
        <v>5200.5067456609904</v>
      </c>
      <c r="R145" s="49">
        <v>18362.466262580601</v>
      </c>
      <c r="S145" s="141" t="s">
        <v>517</v>
      </c>
      <c r="T145" s="51">
        <v>96</v>
      </c>
      <c r="U145" s="94">
        <v>195833</v>
      </c>
      <c r="V145" s="94">
        <v>6050.5781406771403</v>
      </c>
      <c r="W145" s="94" t="s">
        <v>255</v>
      </c>
      <c r="X145" s="94">
        <v>3933.125</v>
      </c>
      <c r="Y145" s="94">
        <v>-9</v>
      </c>
      <c r="Z145" s="94">
        <v>53</v>
      </c>
      <c r="AA145" s="94">
        <v>53</v>
      </c>
      <c r="AB145" s="94">
        <v>71.03</v>
      </c>
      <c r="AC145" s="94">
        <v>34.056818181818201</v>
      </c>
      <c r="AD145" s="94">
        <v>52</v>
      </c>
      <c r="AE145" s="94">
        <v>68.746220930232596</v>
      </c>
      <c r="AF145" s="94">
        <v>52</v>
      </c>
      <c r="AG145" s="96">
        <v>31528585</v>
      </c>
      <c r="AH145" s="96">
        <v>32365998</v>
      </c>
      <c r="AI145" s="96">
        <v>28.5</v>
      </c>
      <c r="AJ145" s="96">
        <v>74.099999999999994</v>
      </c>
      <c r="AK145" s="96">
        <v>78.2</v>
      </c>
      <c r="AL145" s="143">
        <f t="shared" si="8"/>
        <v>6.7000000000000032E-2</v>
      </c>
      <c r="AM145" s="96">
        <v>24</v>
      </c>
      <c r="AN145" s="96">
        <v>69.3</v>
      </c>
      <c r="AO145" s="96">
        <v>96</v>
      </c>
      <c r="AP145" s="96">
        <v>5.0999999999999996</v>
      </c>
      <c r="AQ145" s="96">
        <v>2</v>
      </c>
      <c r="AR145" s="99">
        <v>17.2</v>
      </c>
      <c r="AS145" s="99">
        <v>7.8</v>
      </c>
      <c r="AT145" s="99" t="s">
        <v>145</v>
      </c>
      <c r="AU145" s="99" t="s">
        <v>145</v>
      </c>
      <c r="AV145" s="99">
        <v>98.7</v>
      </c>
      <c r="AW145" s="100">
        <v>4.8</v>
      </c>
      <c r="AX145" s="100">
        <v>105.3</v>
      </c>
      <c r="AY145" s="100">
        <v>99.5</v>
      </c>
      <c r="AZ145" s="100">
        <v>1</v>
      </c>
      <c r="BA145" s="101">
        <v>125</v>
      </c>
      <c r="BB145" s="101">
        <v>15.3</v>
      </c>
      <c r="BC145" s="101">
        <v>16.7</v>
      </c>
      <c r="BD145" s="101" t="s">
        <v>145</v>
      </c>
      <c r="BE145" s="95" t="s">
        <v>145</v>
      </c>
      <c r="BF145" s="97" t="s">
        <v>146</v>
      </c>
      <c r="BG145" s="97" t="s">
        <v>163</v>
      </c>
      <c r="BH145" s="97">
        <v>63.2</v>
      </c>
      <c r="BI145" s="97">
        <v>70</v>
      </c>
      <c r="BJ145" s="97" t="s">
        <v>145</v>
      </c>
      <c r="BK145" s="97">
        <v>0</v>
      </c>
      <c r="BL145" s="97">
        <v>249999</v>
      </c>
      <c r="BM145" s="97">
        <v>823</v>
      </c>
      <c r="BN145" s="97">
        <v>60481772</v>
      </c>
      <c r="BO145" s="97">
        <v>24956000</v>
      </c>
      <c r="BP145" s="97">
        <v>30650</v>
      </c>
      <c r="BQ145" s="97">
        <v>358581943446.25897</v>
      </c>
      <c r="BR145" s="97" t="s">
        <v>145</v>
      </c>
      <c r="BS145" s="97" t="s">
        <v>145</v>
      </c>
      <c r="BT145" s="97" t="s">
        <v>145</v>
      </c>
      <c r="BU145" s="97">
        <v>64.3</v>
      </c>
      <c r="BV145" s="97">
        <v>10.4</v>
      </c>
      <c r="BW145" s="97">
        <v>65.8</v>
      </c>
      <c r="BX145" s="97" t="s">
        <v>145</v>
      </c>
      <c r="BY145" s="97">
        <v>23661.3</v>
      </c>
      <c r="BZ145" s="97">
        <v>1</v>
      </c>
      <c r="CA145" s="97">
        <v>100</v>
      </c>
      <c r="CB145" s="97">
        <v>8.8000000000000007</v>
      </c>
      <c r="CC145" s="102" t="s">
        <v>157</v>
      </c>
      <c r="CD145" s="102" t="s">
        <v>157</v>
      </c>
      <c r="CE145" s="102" t="s">
        <v>266</v>
      </c>
      <c r="CF145" s="102" t="s">
        <v>203</v>
      </c>
      <c r="CG145" s="103">
        <v>102.111531335442</v>
      </c>
      <c r="CH145" s="103">
        <v>3.9894473325000499</v>
      </c>
      <c r="CI145" s="98">
        <v>26.3</v>
      </c>
      <c r="CJ145" s="98">
        <v>67.599999999999994</v>
      </c>
      <c r="CK145" s="98">
        <v>19.100000000000001</v>
      </c>
      <c r="CL145" s="98">
        <v>24</v>
      </c>
      <c r="CM145" s="98">
        <v>76</v>
      </c>
      <c r="CN145" s="98">
        <v>19420</v>
      </c>
      <c r="CO145" s="98">
        <v>8.1</v>
      </c>
      <c r="CP145" s="98">
        <v>91</v>
      </c>
      <c r="CQ145" s="98">
        <v>46.2</v>
      </c>
      <c r="CR145" s="104">
        <v>27.080010986328102</v>
      </c>
      <c r="CS145" s="104">
        <v>27.779992675781301</v>
      </c>
      <c r="CT145" s="104">
        <v>27.800012207031301</v>
      </c>
      <c r="CU145" s="104">
        <v>28.689996337890602</v>
      </c>
      <c r="CV145" s="105">
        <v>27.8375030517578</v>
      </c>
      <c r="CX145" s="8">
        <f t="shared" si="9"/>
        <v>9</v>
      </c>
      <c r="CY145" s="9">
        <f t="shared" si="10"/>
        <v>86.764705882352942</v>
      </c>
    </row>
    <row r="146" spans="1:103" x14ac:dyDescent="0.35">
      <c r="A146" s="70" t="s">
        <v>518</v>
      </c>
      <c r="B146" s="93" t="s">
        <v>519</v>
      </c>
      <c r="C146" s="47">
        <v>539</v>
      </c>
      <c r="D146" s="48">
        <v>4</v>
      </c>
      <c r="E146" s="48">
        <v>235</v>
      </c>
      <c r="F146" s="139">
        <f t="shared" si="11"/>
        <v>0.4359925788497217</v>
      </c>
      <c r="G146" s="49">
        <v>1975.7123011000201</v>
      </c>
      <c r="H146" s="49">
        <v>14.6620578931356</v>
      </c>
      <c r="I146" s="49">
        <v>861.39590122171603</v>
      </c>
      <c r="J146" s="50">
        <v>2.6371290701673E-2</v>
      </c>
      <c r="K146" s="49">
        <v>2102.17947849556</v>
      </c>
      <c r="L146" s="49">
        <v>18396.959186283999</v>
      </c>
      <c r="M146" s="49">
        <v>0.13357110551656401</v>
      </c>
      <c r="N146" s="49">
        <v>4.2744156222360097</v>
      </c>
      <c r="O146" s="49">
        <v>18356.499880428699</v>
      </c>
      <c r="P146" s="50">
        <v>3.7036179277151998E-2</v>
      </c>
      <c r="Q146" s="49">
        <v>1077.03716300581</v>
      </c>
      <c r="R146" s="49">
        <v>18394.144819633799</v>
      </c>
      <c r="S146" s="141" t="s">
        <v>276</v>
      </c>
      <c r="T146" s="51">
        <v>46</v>
      </c>
      <c r="U146" s="94" t="s">
        <v>145</v>
      </c>
      <c r="V146" s="94" t="s">
        <v>145</v>
      </c>
      <c r="W146" s="94" t="s">
        <v>145</v>
      </c>
      <c r="X146" s="94" t="s">
        <v>145</v>
      </c>
      <c r="Y146" s="94" t="s">
        <v>145</v>
      </c>
      <c r="Z146" s="94" t="s">
        <v>145</v>
      </c>
      <c r="AA146" s="94" t="s">
        <v>145</v>
      </c>
      <c r="AB146" s="94" t="s">
        <v>145</v>
      </c>
      <c r="AC146" s="94" t="s">
        <v>145</v>
      </c>
      <c r="AD146" s="94" t="s">
        <v>145</v>
      </c>
      <c r="AE146" s="94" t="s">
        <v>145</v>
      </c>
      <c r="AF146" s="94" t="s">
        <v>145</v>
      </c>
      <c r="AG146" s="96" t="s">
        <v>145</v>
      </c>
      <c r="AH146" s="96">
        <v>272813</v>
      </c>
      <c r="AI146" s="96" t="s">
        <v>145</v>
      </c>
      <c r="AJ146" s="96" t="s">
        <v>145</v>
      </c>
      <c r="AK146" s="96" t="s">
        <v>145</v>
      </c>
      <c r="AL146" s="143" t="str">
        <f t="shared" si="8"/>
        <v>NA</v>
      </c>
      <c r="AM146" s="96" t="s">
        <v>145</v>
      </c>
      <c r="AN146" s="96" t="s">
        <v>145</v>
      </c>
      <c r="AO146" s="96" t="s">
        <v>145</v>
      </c>
      <c r="AP146" s="96" t="s">
        <v>145</v>
      </c>
      <c r="AQ146" s="96" t="s">
        <v>145</v>
      </c>
      <c r="AR146" s="99" t="s">
        <v>145</v>
      </c>
      <c r="AS146" s="99" t="s">
        <v>145</v>
      </c>
      <c r="AT146" s="99" t="s">
        <v>145</v>
      </c>
      <c r="AU146" s="99" t="s">
        <v>145</v>
      </c>
      <c r="AV146" s="99" t="s">
        <v>145</v>
      </c>
      <c r="AW146" s="100" t="s">
        <v>145</v>
      </c>
      <c r="AX146" s="100" t="s">
        <v>145</v>
      </c>
      <c r="AY146" s="100" t="s">
        <v>145</v>
      </c>
      <c r="AZ146" s="100" t="s">
        <v>145</v>
      </c>
      <c r="BA146" s="101" t="s">
        <v>145</v>
      </c>
      <c r="BB146" s="101" t="s">
        <v>145</v>
      </c>
      <c r="BC146" s="101" t="s">
        <v>145</v>
      </c>
      <c r="BD146" s="101">
        <v>180.1</v>
      </c>
      <c r="BE146" s="95">
        <v>0.92100000000000004</v>
      </c>
      <c r="BF146" s="97" t="s">
        <v>145</v>
      </c>
      <c r="BG146" s="97" t="s">
        <v>145</v>
      </c>
      <c r="BH146" s="97" t="s">
        <v>145</v>
      </c>
      <c r="BI146" s="97" t="s">
        <v>145</v>
      </c>
      <c r="BJ146" s="97" t="s">
        <v>145</v>
      </c>
      <c r="BK146" s="97" t="s">
        <v>145</v>
      </c>
      <c r="BL146" s="97" t="s">
        <v>145</v>
      </c>
      <c r="BM146" s="97" t="s">
        <v>145</v>
      </c>
      <c r="BN146" s="97" t="s">
        <v>145</v>
      </c>
      <c r="BO146" s="97" t="s">
        <v>145</v>
      </c>
      <c r="BP146" s="97" t="s">
        <v>145</v>
      </c>
      <c r="BQ146" s="97" t="s">
        <v>145</v>
      </c>
      <c r="BR146" s="97" t="s">
        <v>145</v>
      </c>
      <c r="BS146" s="97" t="s">
        <v>145</v>
      </c>
      <c r="BT146" s="97" t="s">
        <v>145</v>
      </c>
      <c r="BU146" s="97" t="s">
        <v>145</v>
      </c>
      <c r="BV146" s="97" t="s">
        <v>145</v>
      </c>
      <c r="BW146" s="97" t="s">
        <v>145</v>
      </c>
      <c r="BX146" s="97" t="s">
        <v>145</v>
      </c>
      <c r="BY146" s="97" t="s">
        <v>145</v>
      </c>
      <c r="BZ146" s="97" t="s">
        <v>145</v>
      </c>
      <c r="CA146" s="97" t="s">
        <v>145</v>
      </c>
      <c r="CB146" s="97" t="s">
        <v>145</v>
      </c>
      <c r="CC146" s="102" t="s">
        <v>145</v>
      </c>
      <c r="CD146" s="102" t="s">
        <v>145</v>
      </c>
      <c r="CE146" s="102" t="s">
        <v>145</v>
      </c>
      <c r="CF146" s="102" t="s">
        <v>145</v>
      </c>
      <c r="CG146" s="103">
        <v>45.153713000000003</v>
      </c>
      <c r="CH146" s="103">
        <v>-12.835302</v>
      </c>
      <c r="CI146" s="98" t="s">
        <v>145</v>
      </c>
      <c r="CJ146" s="98" t="s">
        <v>145</v>
      </c>
      <c r="CK146" s="98" t="s">
        <v>145</v>
      </c>
      <c r="CL146" s="98" t="s">
        <v>145</v>
      </c>
      <c r="CM146" s="98" t="s">
        <v>145</v>
      </c>
      <c r="CN146" s="98" t="s">
        <v>145</v>
      </c>
      <c r="CO146" s="98" t="s">
        <v>145</v>
      </c>
      <c r="CP146" s="98" t="s">
        <v>145</v>
      </c>
      <c r="CQ146" s="98" t="s">
        <v>145</v>
      </c>
      <c r="CR146" s="104">
        <v>29.659997558593801</v>
      </c>
      <c r="CS146" s="104">
        <v>27.670007324218801</v>
      </c>
      <c r="CT146" s="104">
        <v>28.469995117187501</v>
      </c>
      <c r="CU146" s="104">
        <v>28.219995117187501</v>
      </c>
      <c r="CV146" s="105">
        <v>28.504998779296901</v>
      </c>
      <c r="CX146" s="8">
        <f t="shared" si="9"/>
        <v>58</v>
      </c>
      <c r="CY146" s="9">
        <f t="shared" si="10"/>
        <v>14.705882352941174</v>
      </c>
    </row>
    <row r="147" spans="1:103" x14ac:dyDescent="0.35">
      <c r="A147" s="70" t="s">
        <v>520</v>
      </c>
      <c r="B147" s="93" t="s">
        <v>521</v>
      </c>
      <c r="C147" s="47">
        <v>16</v>
      </c>
      <c r="D147" s="48">
        <v>0</v>
      </c>
      <c r="E147" s="48">
        <v>8</v>
      </c>
      <c r="F147" s="139">
        <f t="shared" si="11"/>
        <v>0.5</v>
      </c>
      <c r="G147" s="49">
        <v>6.2969417328239103</v>
      </c>
      <c r="H147" s="49">
        <v>0</v>
      </c>
      <c r="I147" s="49">
        <v>3.1484708664119601</v>
      </c>
      <c r="J147" s="50">
        <v>0.164083045369846</v>
      </c>
      <c r="K147" s="49">
        <v>16.478505037494799</v>
      </c>
      <c r="L147" s="49">
        <v>18344.841284696598</v>
      </c>
      <c r="M147" s="49">
        <v>9.9999998746876997E-2</v>
      </c>
      <c r="N147" s="49">
        <v>3.2799505028224099E-13</v>
      </c>
      <c r="O147" s="49">
        <v>18350.0000000863</v>
      </c>
      <c r="P147" s="50">
        <v>2.4650141995530998E-2</v>
      </c>
      <c r="Q147" s="49">
        <v>36.677685351799099</v>
      </c>
      <c r="R147" s="49">
        <v>18397.414586087201</v>
      </c>
      <c r="S147" s="141" t="s">
        <v>310</v>
      </c>
      <c r="T147" s="51">
        <v>47</v>
      </c>
      <c r="U147" s="94" t="s">
        <v>145</v>
      </c>
      <c r="V147" s="94" t="s">
        <v>145</v>
      </c>
      <c r="W147" s="94" t="s">
        <v>145</v>
      </c>
      <c r="X147" s="94">
        <v>2624.3850000000002</v>
      </c>
      <c r="Y147" s="94">
        <v>-13</v>
      </c>
      <c r="Z147" s="94">
        <v>3</v>
      </c>
      <c r="AA147" s="94">
        <v>34</v>
      </c>
      <c r="AB147" s="94">
        <v>75.790000000000006</v>
      </c>
      <c r="AC147" s="94">
        <v>20.2156862745098</v>
      </c>
      <c r="AD147" s="94">
        <v>13</v>
      </c>
      <c r="AE147" s="94">
        <v>48.062771059643403</v>
      </c>
      <c r="AF147" s="94">
        <v>13</v>
      </c>
      <c r="AG147" s="96">
        <v>2448255</v>
      </c>
      <c r="AH147" s="96">
        <v>2540916</v>
      </c>
      <c r="AI147" s="96">
        <v>21.2</v>
      </c>
      <c r="AJ147" s="96">
        <v>60.4</v>
      </c>
      <c r="AK147" s="96">
        <v>66.2</v>
      </c>
      <c r="AL147" s="143">
        <f t="shared" si="8"/>
        <v>3.6000000000000011E-2</v>
      </c>
      <c r="AM147" s="96">
        <v>36.9</v>
      </c>
      <c r="AN147" s="96">
        <v>59.5</v>
      </c>
      <c r="AO147" s="96">
        <v>3</v>
      </c>
      <c r="AP147" s="96">
        <v>8.1</v>
      </c>
      <c r="AQ147" s="96">
        <v>3.4</v>
      </c>
      <c r="AR147" s="99">
        <v>21.3</v>
      </c>
      <c r="AS147" s="99">
        <v>39.6</v>
      </c>
      <c r="AT147" s="99" t="s">
        <v>145</v>
      </c>
      <c r="AU147" s="99" t="s">
        <v>145</v>
      </c>
      <c r="AV147" s="99">
        <v>18.2</v>
      </c>
      <c r="AW147" s="100" t="s">
        <v>145</v>
      </c>
      <c r="AX147" s="100">
        <v>124.2</v>
      </c>
      <c r="AY147" s="100">
        <v>94.1</v>
      </c>
      <c r="AZ147" s="100" t="s">
        <v>145</v>
      </c>
      <c r="BA147" s="101" t="s">
        <v>145</v>
      </c>
      <c r="BB147" s="101">
        <v>15</v>
      </c>
      <c r="BC147" s="101">
        <v>4.5</v>
      </c>
      <c r="BD147" s="101" t="s">
        <v>145</v>
      </c>
      <c r="BE147" s="95">
        <v>0.65100000000000002</v>
      </c>
      <c r="BF147" s="97" t="s">
        <v>146</v>
      </c>
      <c r="BG147" s="97" t="s">
        <v>163</v>
      </c>
      <c r="BH147" s="97">
        <v>46.6</v>
      </c>
      <c r="BI147" s="97">
        <v>37.5</v>
      </c>
      <c r="BJ147" s="97" t="s">
        <v>145</v>
      </c>
      <c r="BK147" s="97">
        <v>1.1000000000000001</v>
      </c>
      <c r="BL147" s="97">
        <v>-24030</v>
      </c>
      <c r="BM147" s="97">
        <v>1336</v>
      </c>
      <c r="BN147" s="97">
        <v>602893</v>
      </c>
      <c r="BO147" s="97">
        <v>360214</v>
      </c>
      <c r="BP147" s="97">
        <v>10870</v>
      </c>
      <c r="BQ147" s="97">
        <v>14521711633.9533</v>
      </c>
      <c r="BR147" s="97" t="s">
        <v>145</v>
      </c>
      <c r="BS147" s="97" t="s">
        <v>145</v>
      </c>
      <c r="BT147" s="97" t="s">
        <v>145</v>
      </c>
      <c r="BU147" s="97">
        <v>59.5</v>
      </c>
      <c r="BV147" s="97">
        <v>22.1</v>
      </c>
      <c r="BW147" s="97">
        <v>88.6</v>
      </c>
      <c r="BX147" s="97" t="s">
        <v>145</v>
      </c>
      <c r="BY147" s="97">
        <v>156.30000000000001</v>
      </c>
      <c r="BZ147" s="97">
        <v>3.3</v>
      </c>
      <c r="CA147" s="97">
        <v>52.5</v>
      </c>
      <c r="CB147" s="97">
        <v>9.8000000000000007</v>
      </c>
      <c r="CC147" s="102" t="s">
        <v>164</v>
      </c>
      <c r="CD147" s="102" t="s">
        <v>164</v>
      </c>
      <c r="CE147" s="102" t="s">
        <v>272</v>
      </c>
      <c r="CF147" s="102" t="s">
        <v>166</v>
      </c>
      <c r="CG147" s="103">
        <v>17.233769414966499</v>
      </c>
      <c r="CH147" s="103">
        <v>-22.957492771499901</v>
      </c>
      <c r="CI147" s="98">
        <v>47.1</v>
      </c>
      <c r="CJ147" s="98">
        <v>8.3000000000000007</v>
      </c>
      <c r="CK147" s="98">
        <v>37.9</v>
      </c>
      <c r="CL147" s="98">
        <v>50</v>
      </c>
      <c r="CM147" s="98">
        <v>50</v>
      </c>
      <c r="CN147" s="98">
        <v>2710</v>
      </c>
      <c r="CO147" s="98">
        <v>1.7</v>
      </c>
      <c r="CP147" s="98">
        <v>100</v>
      </c>
      <c r="CQ147" s="98" t="s">
        <v>145</v>
      </c>
      <c r="CR147" s="104">
        <v>21.110009765625001</v>
      </c>
      <c r="CS147" s="104">
        <v>21.809991455078102</v>
      </c>
      <c r="CT147" s="104">
        <v>17.640008544921901</v>
      </c>
      <c r="CU147" s="104">
        <v>18.580010986328102</v>
      </c>
      <c r="CV147" s="105">
        <v>19.7850051879883</v>
      </c>
      <c r="CX147" s="8">
        <f t="shared" si="9"/>
        <v>12</v>
      </c>
      <c r="CY147" s="9">
        <f t="shared" si="10"/>
        <v>82.35294117647058</v>
      </c>
    </row>
    <row r="148" spans="1:103" x14ac:dyDescent="0.35">
      <c r="A148" s="70" t="s">
        <v>522</v>
      </c>
      <c r="B148" s="93" t="s">
        <v>523</v>
      </c>
      <c r="C148" s="47">
        <v>18</v>
      </c>
      <c r="D148" s="48">
        <v>0</v>
      </c>
      <c r="E148" s="48">
        <v>17</v>
      </c>
      <c r="F148" s="139">
        <f t="shared" si="11"/>
        <v>0.94444444444444442</v>
      </c>
      <c r="G148" s="49">
        <v>63.049273006854897</v>
      </c>
      <c r="H148" s="49">
        <v>0</v>
      </c>
      <c r="I148" s="49">
        <v>59.5465356175851</v>
      </c>
      <c r="J148" s="50">
        <v>0.32616416270329701</v>
      </c>
      <c r="K148" s="49">
        <v>17.9394948267533</v>
      </c>
      <c r="L148" s="49">
        <v>18343.3330808026</v>
      </c>
      <c r="M148" s="49">
        <v>9.9999998746876997E-2</v>
      </c>
      <c r="N148" s="49">
        <v>3.2799505028224099E-13</v>
      </c>
      <c r="O148" s="49">
        <v>18350.0000000863</v>
      </c>
      <c r="P148" s="50">
        <v>2.5900449128869898</v>
      </c>
      <c r="Q148" s="49">
        <v>16.5112514859923</v>
      </c>
      <c r="R148" s="49">
        <v>18368.372925040701</v>
      </c>
      <c r="S148" s="141" t="s">
        <v>252</v>
      </c>
      <c r="T148" s="51">
        <v>42</v>
      </c>
      <c r="U148" s="94" t="s">
        <v>145</v>
      </c>
      <c r="V148" s="94" t="s">
        <v>145</v>
      </c>
      <c r="W148" s="94" t="s">
        <v>145</v>
      </c>
      <c r="X148" s="94" t="s">
        <v>145</v>
      </c>
      <c r="Y148" s="94" t="s">
        <v>145</v>
      </c>
      <c r="Z148" s="94" t="s">
        <v>145</v>
      </c>
      <c r="AA148" s="94" t="s">
        <v>145</v>
      </c>
      <c r="AB148" s="94" t="s">
        <v>145</v>
      </c>
      <c r="AC148" s="94" t="s">
        <v>145</v>
      </c>
      <c r="AD148" s="94" t="s">
        <v>145</v>
      </c>
      <c r="AE148" s="94" t="s">
        <v>145</v>
      </c>
      <c r="AF148" s="94" t="s">
        <v>145</v>
      </c>
      <c r="AG148" s="96">
        <v>284060</v>
      </c>
      <c r="AH148" s="96">
        <v>285491</v>
      </c>
      <c r="AI148" s="96">
        <v>32</v>
      </c>
      <c r="AJ148" s="96">
        <v>75.099999999999994</v>
      </c>
      <c r="AK148" s="96">
        <v>79.3</v>
      </c>
      <c r="AL148" s="143">
        <f t="shared" si="8"/>
        <v>9.2000000000000026E-2</v>
      </c>
      <c r="AM148" s="96">
        <v>22.7</v>
      </c>
      <c r="AN148" s="96">
        <v>68.099999999999994</v>
      </c>
      <c r="AO148" s="96">
        <v>15.5</v>
      </c>
      <c r="AP148" s="96">
        <v>5.5</v>
      </c>
      <c r="AQ148" s="96">
        <v>2</v>
      </c>
      <c r="AR148" s="99" t="s">
        <v>145</v>
      </c>
      <c r="AS148" s="99" t="s">
        <v>145</v>
      </c>
      <c r="AT148" s="99" t="s">
        <v>145</v>
      </c>
      <c r="AU148" s="99" t="s">
        <v>145</v>
      </c>
      <c r="AV148" s="99" t="s">
        <v>145</v>
      </c>
      <c r="AW148" s="100" t="s">
        <v>145</v>
      </c>
      <c r="AX148" s="100" t="s">
        <v>145</v>
      </c>
      <c r="AY148" s="100" t="s">
        <v>145</v>
      </c>
      <c r="AZ148" s="100" t="s">
        <v>145</v>
      </c>
      <c r="BA148" s="101">
        <v>123</v>
      </c>
      <c r="BB148" s="101" t="s">
        <v>145</v>
      </c>
      <c r="BC148" s="101">
        <v>21.8</v>
      </c>
      <c r="BD148" s="101" t="s">
        <v>145</v>
      </c>
      <c r="BE148" s="95">
        <v>0.377</v>
      </c>
      <c r="BF148" s="97" t="s">
        <v>146</v>
      </c>
      <c r="BG148" s="97" t="s">
        <v>147</v>
      </c>
      <c r="BH148" s="97" t="s">
        <v>145</v>
      </c>
      <c r="BI148" s="97" t="s">
        <v>145</v>
      </c>
      <c r="BJ148" s="97" t="s">
        <v>145</v>
      </c>
      <c r="BK148" s="97" t="s">
        <v>145</v>
      </c>
      <c r="BL148" s="97">
        <v>2510</v>
      </c>
      <c r="BM148" s="97" t="s">
        <v>145</v>
      </c>
      <c r="BN148" s="97" t="s">
        <v>145</v>
      </c>
      <c r="BO148" s="97">
        <v>117181</v>
      </c>
      <c r="BP148" s="97" t="s">
        <v>145</v>
      </c>
      <c r="BQ148" s="97" t="s">
        <v>145</v>
      </c>
      <c r="BR148" s="97" t="s">
        <v>145</v>
      </c>
      <c r="BS148" s="97" t="s">
        <v>145</v>
      </c>
      <c r="BT148" s="97" t="s">
        <v>145</v>
      </c>
      <c r="BU148" s="97">
        <v>63.1</v>
      </c>
      <c r="BV148" s="97">
        <v>1.9</v>
      </c>
      <c r="BW148" s="97">
        <v>84.5</v>
      </c>
      <c r="BX148" s="97" t="s">
        <v>145</v>
      </c>
      <c r="BY148" s="97" t="s">
        <v>145</v>
      </c>
      <c r="BZ148" s="97" t="s">
        <v>145</v>
      </c>
      <c r="CA148" s="97">
        <v>100</v>
      </c>
      <c r="CB148" s="97">
        <v>13.2</v>
      </c>
      <c r="CC148" s="102" t="s">
        <v>201</v>
      </c>
      <c r="CD148" s="102" t="s">
        <v>201</v>
      </c>
      <c r="CE148" s="102" t="s">
        <v>357</v>
      </c>
      <c r="CF148" s="102" t="s">
        <v>203</v>
      </c>
      <c r="CG148" s="103">
        <v>165.242432228588</v>
      </c>
      <c r="CH148" s="103">
        <v>-21.233819268999898</v>
      </c>
      <c r="CI148" s="98">
        <v>10.1</v>
      </c>
      <c r="CJ148" s="98">
        <v>45.9</v>
      </c>
      <c r="CK148" s="98">
        <v>54.4</v>
      </c>
      <c r="CL148" s="98">
        <v>29.3</v>
      </c>
      <c r="CM148" s="98">
        <v>70.7</v>
      </c>
      <c r="CN148" s="98" t="s">
        <v>145</v>
      </c>
      <c r="CO148" s="98">
        <v>16</v>
      </c>
      <c r="CP148" s="98" t="s">
        <v>145</v>
      </c>
      <c r="CQ148" s="98">
        <v>5.4</v>
      </c>
      <c r="CR148" s="104">
        <v>23.510003662109401</v>
      </c>
      <c r="CS148" s="104">
        <v>24.279992675781301</v>
      </c>
      <c r="CT148" s="104">
        <v>25.689996337890602</v>
      </c>
      <c r="CU148" s="104">
        <v>24.140008544921901</v>
      </c>
      <c r="CV148" s="105">
        <v>24.4050003051758</v>
      </c>
      <c r="CX148" s="8">
        <f t="shared" si="9"/>
        <v>27</v>
      </c>
      <c r="CY148" s="9">
        <f t="shared" si="10"/>
        <v>60.294117647058826</v>
      </c>
    </row>
    <row r="149" spans="1:103" x14ac:dyDescent="0.35">
      <c r="A149" s="70" t="s">
        <v>524</v>
      </c>
      <c r="B149" s="93" t="s">
        <v>525</v>
      </c>
      <c r="C149" s="47">
        <v>719</v>
      </c>
      <c r="D149" s="48">
        <v>32</v>
      </c>
      <c r="E149" s="48">
        <v>452</v>
      </c>
      <c r="F149" s="139">
        <f t="shared" si="11"/>
        <v>0.62865090403337964</v>
      </c>
      <c r="G149" s="49">
        <v>29.702598907175702</v>
      </c>
      <c r="H149" s="49">
        <v>1.3219515508061499</v>
      </c>
      <c r="I149" s="49">
        <v>18.6725656551369</v>
      </c>
      <c r="J149" s="50">
        <v>0.18287539581756601</v>
      </c>
      <c r="K149" s="49">
        <v>713.55132187010497</v>
      </c>
      <c r="L149" s="49">
        <v>18358.1935715894</v>
      </c>
      <c r="M149" s="49">
        <v>4.2397001277091E-2</v>
      </c>
      <c r="N149" s="49">
        <v>74.044815992792095</v>
      </c>
      <c r="O149" s="49">
        <v>18377.646786080499</v>
      </c>
      <c r="P149" s="50">
        <v>3.5800078480485997E-2</v>
      </c>
      <c r="Q149" s="49">
        <v>5948.2208433694504</v>
      </c>
      <c r="R149" s="49">
        <v>18407.752360870101</v>
      </c>
      <c r="S149" s="141" t="s">
        <v>167</v>
      </c>
      <c r="T149" s="51">
        <v>41</v>
      </c>
      <c r="U149" s="94" t="s">
        <v>145</v>
      </c>
      <c r="V149" s="94" t="s">
        <v>145</v>
      </c>
      <c r="W149" s="94" t="s">
        <v>145</v>
      </c>
      <c r="X149" s="94">
        <v>2343.895</v>
      </c>
      <c r="Y149" s="94">
        <v>-7</v>
      </c>
      <c r="Z149" s="94">
        <v>0</v>
      </c>
      <c r="AA149" s="94">
        <v>8</v>
      </c>
      <c r="AB149" s="94">
        <v>61.51</v>
      </c>
      <c r="AC149" s="94">
        <v>12.6978516978517</v>
      </c>
      <c r="AD149" s="94">
        <v>4</v>
      </c>
      <c r="AE149" s="94">
        <v>24.167448960619701</v>
      </c>
      <c r="AF149" s="94">
        <v>2</v>
      </c>
      <c r="AG149" s="96">
        <v>22442948</v>
      </c>
      <c r="AH149" s="96">
        <v>24206636</v>
      </c>
      <c r="AI149" s="96">
        <v>15.4</v>
      </c>
      <c r="AJ149" s="96">
        <v>60.9</v>
      </c>
      <c r="AK149" s="96">
        <v>63.2</v>
      </c>
      <c r="AL149" s="143">
        <f t="shared" si="8"/>
        <v>2.6000000000000013E-2</v>
      </c>
      <c r="AM149" s="96">
        <v>50</v>
      </c>
      <c r="AN149" s="96">
        <v>47.4</v>
      </c>
      <c r="AO149" s="96">
        <v>17.7</v>
      </c>
      <c r="AP149" s="96">
        <v>8.3000000000000007</v>
      </c>
      <c r="AQ149" s="96">
        <v>6.9</v>
      </c>
      <c r="AR149" s="99">
        <v>20</v>
      </c>
      <c r="AS149" s="99">
        <v>83.7</v>
      </c>
      <c r="AT149" s="99" t="s">
        <v>145</v>
      </c>
      <c r="AU149" s="99" t="s">
        <v>145</v>
      </c>
      <c r="AV149" s="99">
        <v>7.7</v>
      </c>
      <c r="AW149" s="100">
        <v>4.0999999999999996</v>
      </c>
      <c r="AX149" s="100">
        <v>74.7</v>
      </c>
      <c r="AY149" s="100" t="s">
        <v>145</v>
      </c>
      <c r="AZ149" s="100">
        <v>0.8</v>
      </c>
      <c r="BA149" s="101">
        <v>124</v>
      </c>
      <c r="BB149" s="101">
        <v>4.7</v>
      </c>
      <c r="BC149" s="101">
        <v>2.4</v>
      </c>
      <c r="BD149" s="101">
        <v>16.7</v>
      </c>
      <c r="BE149" s="95">
        <v>0.53400000000000003</v>
      </c>
      <c r="BF149" s="97" t="s">
        <v>155</v>
      </c>
      <c r="BG149" s="97" t="s">
        <v>156</v>
      </c>
      <c r="BH149" s="97">
        <v>33</v>
      </c>
      <c r="BI149" s="97">
        <v>16.600000000000001</v>
      </c>
      <c r="BJ149" s="97">
        <v>8.5</v>
      </c>
      <c r="BK149" s="97">
        <v>13.2</v>
      </c>
      <c r="BL149" s="97">
        <v>20001</v>
      </c>
      <c r="BM149" s="97">
        <v>2725</v>
      </c>
      <c r="BN149" s="97" t="s">
        <v>145</v>
      </c>
      <c r="BO149" s="97" t="s">
        <v>145</v>
      </c>
      <c r="BP149" s="97">
        <v>1040</v>
      </c>
      <c r="BQ149" s="97">
        <v>9290938457.2882996</v>
      </c>
      <c r="BR149" s="97" t="s">
        <v>145</v>
      </c>
      <c r="BS149" s="97" t="s">
        <v>145</v>
      </c>
      <c r="BT149" s="97" t="s">
        <v>145</v>
      </c>
      <c r="BU149" s="97">
        <v>72</v>
      </c>
      <c r="BV149" s="97">
        <v>75.099999999999994</v>
      </c>
      <c r="BW149" s="97">
        <v>72.400000000000006</v>
      </c>
      <c r="BX149" s="97" t="s">
        <v>145</v>
      </c>
      <c r="BY149" s="97">
        <v>55.2</v>
      </c>
      <c r="BZ149" s="97">
        <v>2.5</v>
      </c>
      <c r="CA149" s="97">
        <v>20</v>
      </c>
      <c r="CB149" s="97">
        <v>6.4</v>
      </c>
      <c r="CC149" s="102" t="s">
        <v>164</v>
      </c>
      <c r="CD149" s="102" t="s">
        <v>164</v>
      </c>
      <c r="CE149" s="102" t="s">
        <v>221</v>
      </c>
      <c r="CF149" s="102" t="s">
        <v>166</v>
      </c>
      <c r="CG149" s="103">
        <v>9.8831108211838892</v>
      </c>
      <c r="CH149" s="103">
        <v>17.603551941000099</v>
      </c>
      <c r="CI149" s="98">
        <v>36.1</v>
      </c>
      <c r="CJ149" s="98">
        <v>0.9</v>
      </c>
      <c r="CK149" s="98">
        <v>17.3</v>
      </c>
      <c r="CL149" s="98">
        <v>83.6</v>
      </c>
      <c r="CM149" s="98">
        <v>16.399999999999999</v>
      </c>
      <c r="CN149" s="98">
        <v>182</v>
      </c>
      <c r="CO149" s="98">
        <v>0.1</v>
      </c>
      <c r="CP149" s="98">
        <v>100</v>
      </c>
      <c r="CQ149" s="98">
        <v>16.5</v>
      </c>
      <c r="CR149" s="104">
        <v>20.619989013671901</v>
      </c>
      <c r="CS149" s="104">
        <v>19.369989013671901</v>
      </c>
      <c r="CT149" s="104">
        <v>20.909997558593801</v>
      </c>
      <c r="CU149" s="104">
        <v>27.149987792968801</v>
      </c>
      <c r="CV149" s="105">
        <v>22.012490844726599</v>
      </c>
      <c r="CX149" s="8">
        <f t="shared" si="9"/>
        <v>9</v>
      </c>
      <c r="CY149" s="9">
        <f t="shared" si="10"/>
        <v>86.764705882352942</v>
      </c>
    </row>
    <row r="150" spans="1:103" x14ac:dyDescent="0.35">
      <c r="A150" s="70" t="s">
        <v>526</v>
      </c>
      <c r="B150" s="93" t="s">
        <v>527</v>
      </c>
      <c r="C150" s="47">
        <v>1932</v>
      </c>
      <c r="D150" s="48">
        <v>58</v>
      </c>
      <c r="E150" s="48">
        <v>319</v>
      </c>
      <c r="F150" s="139">
        <f t="shared" si="11"/>
        <v>0.16511387163561075</v>
      </c>
      <c r="G150" s="49">
        <v>9.3722900492664696</v>
      </c>
      <c r="H150" s="49">
        <v>0.28136274475023598</v>
      </c>
      <c r="I150" s="49">
        <v>1.5474950961263001</v>
      </c>
      <c r="J150" s="50">
        <v>7.7309050649390001E-3</v>
      </c>
      <c r="K150" s="49">
        <v>191116894.04866901</v>
      </c>
      <c r="L150" s="49">
        <v>18698.496077277101</v>
      </c>
      <c r="M150" s="49">
        <v>1.3205188470139E-2</v>
      </c>
      <c r="N150" s="49">
        <v>41340.702347235099</v>
      </c>
      <c r="O150" s="49">
        <v>18525.036430937598</v>
      </c>
      <c r="P150" s="50">
        <v>6.3510754882839998E-2</v>
      </c>
      <c r="Q150" s="49">
        <v>528.05740307623898</v>
      </c>
      <c r="R150" s="49">
        <v>18373.424097879601</v>
      </c>
      <c r="S150" s="141" t="s">
        <v>244</v>
      </c>
      <c r="T150" s="51">
        <v>62</v>
      </c>
      <c r="U150" s="94">
        <v>16588</v>
      </c>
      <c r="V150" s="94">
        <v>80.469744998567407</v>
      </c>
      <c r="W150" s="94" t="s">
        <v>228</v>
      </c>
      <c r="X150" s="94">
        <v>4032.13</v>
      </c>
      <c r="Y150" s="94">
        <v>-58</v>
      </c>
      <c r="Z150" s="94">
        <v>29</v>
      </c>
      <c r="AA150" s="94">
        <v>55</v>
      </c>
      <c r="AB150" s="94">
        <v>80.97</v>
      </c>
      <c r="AC150" s="94">
        <v>24.2361111111111</v>
      </c>
      <c r="AD150" s="94">
        <v>26</v>
      </c>
      <c r="AE150" s="94">
        <v>49.838270069076501</v>
      </c>
      <c r="AF150" s="94">
        <v>26</v>
      </c>
      <c r="AG150" s="96">
        <v>195874740</v>
      </c>
      <c r="AH150" s="96">
        <v>206139587</v>
      </c>
      <c r="AI150" s="96">
        <v>18.399999999999999</v>
      </c>
      <c r="AJ150" s="96">
        <v>53.5</v>
      </c>
      <c r="AK150" s="96">
        <v>55.2</v>
      </c>
      <c r="AL150" s="143">
        <f t="shared" si="8"/>
        <v>2.7000000000000027E-2</v>
      </c>
      <c r="AM150" s="96">
        <v>43.9</v>
      </c>
      <c r="AN150" s="96">
        <v>53.4</v>
      </c>
      <c r="AO150" s="96">
        <v>215.1</v>
      </c>
      <c r="AP150" s="96">
        <v>11.9</v>
      </c>
      <c r="AQ150" s="96">
        <v>5.4</v>
      </c>
      <c r="AR150" s="99">
        <v>22.5</v>
      </c>
      <c r="AS150" s="99">
        <v>119.9</v>
      </c>
      <c r="AT150" s="99" t="s">
        <v>145</v>
      </c>
      <c r="AU150" s="99" t="s">
        <v>145</v>
      </c>
      <c r="AV150" s="99">
        <v>30.7</v>
      </c>
      <c r="AW150" s="100" t="s">
        <v>145</v>
      </c>
      <c r="AX150" s="100" t="s">
        <v>145</v>
      </c>
      <c r="AY150" s="100" t="s">
        <v>145</v>
      </c>
      <c r="AZ150" s="100" t="s">
        <v>145</v>
      </c>
      <c r="BA150" s="101">
        <v>116</v>
      </c>
      <c r="BB150" s="101">
        <v>7.8</v>
      </c>
      <c r="BC150" s="101">
        <v>3.1</v>
      </c>
      <c r="BD150" s="101">
        <v>102.9</v>
      </c>
      <c r="BE150" s="95">
        <v>0.75900000000000001</v>
      </c>
      <c r="BF150" s="97" t="s">
        <v>189</v>
      </c>
      <c r="BG150" s="97" t="s">
        <v>173</v>
      </c>
      <c r="BH150" s="97">
        <v>13.2</v>
      </c>
      <c r="BI150" s="97">
        <v>13.2</v>
      </c>
      <c r="BJ150" s="97">
        <v>6.8</v>
      </c>
      <c r="BK150" s="97">
        <v>0.9</v>
      </c>
      <c r="BL150" s="97">
        <v>-300000</v>
      </c>
      <c r="BM150" s="97">
        <v>276853</v>
      </c>
      <c r="BN150" s="97">
        <v>8169192.2999999998</v>
      </c>
      <c r="BO150" s="97">
        <v>1210000</v>
      </c>
      <c r="BP150" s="97">
        <v>5710</v>
      </c>
      <c r="BQ150" s="97">
        <v>397269616080.90802</v>
      </c>
      <c r="BR150" s="97" t="s">
        <v>145</v>
      </c>
      <c r="BS150" s="97" t="s">
        <v>145</v>
      </c>
      <c r="BT150" s="97" t="s">
        <v>145</v>
      </c>
      <c r="BU150" s="97">
        <v>52.9</v>
      </c>
      <c r="BV150" s="97">
        <v>35.1</v>
      </c>
      <c r="BW150" s="97">
        <v>82.7</v>
      </c>
      <c r="BX150" s="97" t="s">
        <v>145</v>
      </c>
      <c r="BY150" s="97">
        <v>5602.3</v>
      </c>
      <c r="BZ150" s="97">
        <v>0.5</v>
      </c>
      <c r="CA150" s="97">
        <v>54.4</v>
      </c>
      <c r="CB150" s="97">
        <v>2.9</v>
      </c>
      <c r="CC150" s="102" t="s">
        <v>164</v>
      </c>
      <c r="CD150" s="102" t="s">
        <v>164</v>
      </c>
      <c r="CE150" s="102" t="s">
        <v>221</v>
      </c>
      <c r="CF150" s="102" t="s">
        <v>166</v>
      </c>
      <c r="CG150" s="103">
        <v>7.9326291668833298</v>
      </c>
      <c r="CH150" s="103">
        <v>9.0762171430000507</v>
      </c>
      <c r="CI150" s="98">
        <v>77.7</v>
      </c>
      <c r="CJ150" s="98">
        <v>7.2</v>
      </c>
      <c r="CK150" s="98">
        <v>13.9</v>
      </c>
      <c r="CL150" s="98">
        <v>49.7</v>
      </c>
      <c r="CM150" s="98">
        <v>50.3</v>
      </c>
      <c r="CN150" s="98">
        <v>1253</v>
      </c>
      <c r="CO150" s="98">
        <v>0.5</v>
      </c>
      <c r="CP150" s="98">
        <v>100</v>
      </c>
      <c r="CQ150" s="98">
        <v>16.2</v>
      </c>
      <c r="CR150" s="104">
        <v>25.520013427734401</v>
      </c>
      <c r="CS150" s="104">
        <v>25.709985351562501</v>
      </c>
      <c r="CT150" s="104">
        <v>27.969995117187501</v>
      </c>
      <c r="CU150" s="104">
        <v>29.050012207031301</v>
      </c>
      <c r="CV150" s="105">
        <v>27.062501525878901</v>
      </c>
      <c r="CX150" s="8">
        <f t="shared" si="9"/>
        <v>10</v>
      </c>
      <c r="CY150" s="9">
        <f t="shared" si="10"/>
        <v>85.294117647058826</v>
      </c>
    </row>
    <row r="151" spans="1:103" x14ac:dyDescent="0.35">
      <c r="A151" s="70" t="s">
        <v>528</v>
      </c>
      <c r="B151" s="93" t="s">
        <v>529</v>
      </c>
      <c r="C151" s="47">
        <v>14</v>
      </c>
      <c r="D151" s="48">
        <v>3</v>
      </c>
      <c r="E151" s="48">
        <v>7</v>
      </c>
      <c r="F151" s="139">
        <f t="shared" si="11"/>
        <v>0.5</v>
      </c>
      <c r="G151" s="49">
        <v>2.1133498194746401</v>
      </c>
      <c r="H151" s="49">
        <v>0.45286067560170801</v>
      </c>
      <c r="I151" s="49">
        <v>1.05667490973732</v>
      </c>
      <c r="J151" s="50">
        <v>5.2959685654853997E-2</v>
      </c>
      <c r="K151" s="49">
        <v>17.700603456376601</v>
      </c>
      <c r="L151" s="49">
        <v>18359.593305434701</v>
      </c>
      <c r="M151" s="49">
        <v>1.7002273687321001E-2</v>
      </c>
      <c r="N151" s="49">
        <v>51.036422332325202</v>
      </c>
      <c r="O151" s="49">
        <v>18441.062410866602</v>
      </c>
      <c r="P151" s="50">
        <v>0.28597485114600701</v>
      </c>
      <c r="Q151" s="49">
        <v>7.1359411105175496</v>
      </c>
      <c r="R151" s="49">
        <v>18364.689106143502</v>
      </c>
      <c r="S151" s="141" t="s">
        <v>252</v>
      </c>
      <c r="T151" s="51">
        <v>42</v>
      </c>
      <c r="U151" s="94" t="s">
        <v>145</v>
      </c>
      <c r="V151" s="94" t="s">
        <v>145</v>
      </c>
      <c r="W151" s="94" t="s">
        <v>145</v>
      </c>
      <c r="X151" s="94">
        <v>714.21500000000003</v>
      </c>
      <c r="Y151" s="94">
        <v>-27</v>
      </c>
      <c r="Z151" s="94" t="s">
        <v>145</v>
      </c>
      <c r="AA151" s="94">
        <v>27</v>
      </c>
      <c r="AB151" s="94">
        <v>16.670000000000002</v>
      </c>
      <c r="AC151" s="94">
        <v>10.327731092437</v>
      </c>
      <c r="AD151" s="94">
        <v>0</v>
      </c>
      <c r="AE151" s="94">
        <v>28.5159118634305</v>
      </c>
      <c r="AF151" s="94">
        <v>0.5</v>
      </c>
      <c r="AG151" s="96">
        <v>6465513</v>
      </c>
      <c r="AH151" s="96">
        <v>6624554</v>
      </c>
      <c r="AI151" s="96">
        <v>25.7</v>
      </c>
      <c r="AJ151" s="96">
        <v>70.7</v>
      </c>
      <c r="AK151" s="96">
        <v>77.8</v>
      </c>
      <c r="AL151" s="143">
        <f t="shared" si="8"/>
        <v>5.2000000000000025E-2</v>
      </c>
      <c r="AM151" s="96">
        <v>30.2</v>
      </c>
      <c r="AN151" s="96">
        <v>64.599999999999994</v>
      </c>
      <c r="AO151" s="96">
        <v>53.7</v>
      </c>
      <c r="AP151" s="96">
        <v>5.0999999999999996</v>
      </c>
      <c r="AQ151" s="96">
        <v>2.4</v>
      </c>
      <c r="AR151" s="99">
        <v>14.2</v>
      </c>
      <c r="AS151" s="99">
        <v>18.3</v>
      </c>
      <c r="AT151" s="99" t="s">
        <v>145</v>
      </c>
      <c r="AU151" s="99">
        <v>0.9</v>
      </c>
      <c r="AV151" s="99">
        <v>61.5</v>
      </c>
      <c r="AW151" s="100">
        <v>4.0999999999999996</v>
      </c>
      <c r="AX151" s="100" t="s">
        <v>145</v>
      </c>
      <c r="AY151" s="100" t="s">
        <v>145</v>
      </c>
      <c r="AZ151" s="100" t="s">
        <v>145</v>
      </c>
      <c r="BA151" s="101">
        <v>116</v>
      </c>
      <c r="BB151" s="101">
        <v>21.8</v>
      </c>
      <c r="BC151" s="101">
        <v>11.4</v>
      </c>
      <c r="BD151" s="101">
        <v>201.7</v>
      </c>
      <c r="BE151" s="95">
        <v>0.95399999999999996</v>
      </c>
      <c r="BF151" s="97" t="s">
        <v>146</v>
      </c>
      <c r="BG151" s="97" t="s">
        <v>173</v>
      </c>
      <c r="BH151" s="97">
        <v>54.8</v>
      </c>
      <c r="BI151" s="97">
        <v>41.2</v>
      </c>
      <c r="BJ151" s="97">
        <v>19.8</v>
      </c>
      <c r="BK151" s="97">
        <v>2.7</v>
      </c>
      <c r="BL151" s="97">
        <v>-106360</v>
      </c>
      <c r="BM151" s="97">
        <v>1673</v>
      </c>
      <c r="BN151" s="97" t="s">
        <v>145</v>
      </c>
      <c r="BO151" s="97">
        <v>276205</v>
      </c>
      <c r="BP151" s="97">
        <v>5400</v>
      </c>
      <c r="BQ151" s="97">
        <v>13117845416.6297</v>
      </c>
      <c r="BR151" s="97" t="s">
        <v>145</v>
      </c>
      <c r="BS151" s="97" t="s">
        <v>145</v>
      </c>
      <c r="BT151" s="97" t="s">
        <v>145</v>
      </c>
      <c r="BU151" s="97">
        <v>66.400000000000006</v>
      </c>
      <c r="BV151" s="97">
        <v>30.7</v>
      </c>
      <c r="BW151" s="97">
        <v>59</v>
      </c>
      <c r="BX151" s="97" t="s">
        <v>145</v>
      </c>
      <c r="BY151" s="97">
        <v>43.7</v>
      </c>
      <c r="BZ151" s="97">
        <v>0.6</v>
      </c>
      <c r="CA151" s="97">
        <v>86.8</v>
      </c>
      <c r="CB151" s="97">
        <v>9.9</v>
      </c>
      <c r="CC151" s="102" t="s">
        <v>148</v>
      </c>
      <c r="CD151" s="102" t="s">
        <v>149</v>
      </c>
      <c r="CE151" s="102" t="s">
        <v>247</v>
      </c>
      <c r="CF151" s="102" t="s">
        <v>151</v>
      </c>
      <c r="CG151" s="103">
        <v>-85.558042966747095</v>
      </c>
      <c r="CH151" s="103">
        <v>12.8457298850001</v>
      </c>
      <c r="CI151" s="98">
        <v>42.1</v>
      </c>
      <c r="CJ151" s="98">
        <v>25.9</v>
      </c>
      <c r="CK151" s="98">
        <v>37.200000000000003</v>
      </c>
      <c r="CL151" s="98">
        <v>41.5</v>
      </c>
      <c r="CM151" s="98">
        <v>58.5</v>
      </c>
      <c r="CN151" s="98">
        <v>25428</v>
      </c>
      <c r="CO151" s="98">
        <v>0.8</v>
      </c>
      <c r="CP151" s="98">
        <v>100</v>
      </c>
      <c r="CQ151" s="98">
        <v>12.4</v>
      </c>
      <c r="CR151" s="104">
        <v>23.779992675781301</v>
      </c>
      <c r="CS151" s="104">
        <v>23.490014648437501</v>
      </c>
      <c r="CT151" s="104">
        <v>24.010003662109401</v>
      </c>
      <c r="CU151" s="104">
        <v>23.779992675781301</v>
      </c>
      <c r="CV151" s="105">
        <v>23.765000915527398</v>
      </c>
      <c r="CX151" s="8">
        <f t="shared" si="9"/>
        <v>9</v>
      </c>
      <c r="CY151" s="9">
        <f t="shared" si="10"/>
        <v>86.764705882352942</v>
      </c>
    </row>
    <row r="152" spans="1:103" x14ac:dyDescent="0.35">
      <c r="A152" s="70" t="s">
        <v>530</v>
      </c>
      <c r="B152" s="93" t="s">
        <v>531</v>
      </c>
      <c r="C152" s="47">
        <v>39316</v>
      </c>
      <c r="D152" s="48">
        <v>4795</v>
      </c>
      <c r="E152" s="48">
        <v>0</v>
      </c>
      <c r="F152" s="139">
        <f t="shared" si="11"/>
        <v>0</v>
      </c>
      <c r="G152" s="49">
        <v>2294.5019785089698</v>
      </c>
      <c r="H152" s="49">
        <v>279.83866585996901</v>
      </c>
      <c r="I152" s="49">
        <v>0</v>
      </c>
      <c r="J152" s="50">
        <v>6.1677943072333999E-2</v>
      </c>
      <c r="K152" s="49">
        <v>49644.5095147709</v>
      </c>
      <c r="L152" s="49">
        <v>18357.392566310202</v>
      </c>
      <c r="M152" s="49">
        <v>7.1326933673859005E-2</v>
      </c>
      <c r="N152" s="49">
        <v>5831.84648383901</v>
      </c>
      <c r="O152" s="49">
        <v>18359.808709617399</v>
      </c>
      <c r="P152" s="50">
        <v>20.6497656421767</v>
      </c>
      <c r="Q152" s="49">
        <v>174.242424253824</v>
      </c>
      <c r="R152" s="49">
        <v>18349.0678040114</v>
      </c>
      <c r="S152" s="141" t="s">
        <v>329</v>
      </c>
      <c r="T152" s="51">
        <v>63</v>
      </c>
      <c r="U152" s="94">
        <v>238532</v>
      </c>
      <c r="V152" s="94">
        <v>13920.850186633999</v>
      </c>
      <c r="W152" s="94" t="s">
        <v>280</v>
      </c>
      <c r="X152" s="94">
        <v>3460.07</v>
      </c>
      <c r="Y152" s="94">
        <v>8</v>
      </c>
      <c r="Z152" s="94">
        <v>17</v>
      </c>
      <c r="AA152" s="94">
        <v>33</v>
      </c>
      <c r="AB152" s="94">
        <v>82</v>
      </c>
      <c r="AC152" s="94">
        <v>14.3884057971015</v>
      </c>
      <c r="AD152" s="94">
        <v>17</v>
      </c>
      <c r="AE152" s="94">
        <v>39.425180229196897</v>
      </c>
      <c r="AF152" s="94">
        <v>17</v>
      </c>
      <c r="AG152" s="96">
        <v>17231624</v>
      </c>
      <c r="AH152" s="96">
        <v>17134873</v>
      </c>
      <c r="AI152" s="96">
        <v>42.6</v>
      </c>
      <c r="AJ152" s="96">
        <v>80.2</v>
      </c>
      <c r="AK152" s="96">
        <v>83.4</v>
      </c>
      <c r="AL152" s="143">
        <f t="shared" si="8"/>
        <v>0.19200000000000003</v>
      </c>
      <c r="AM152" s="96">
        <v>16.100000000000001</v>
      </c>
      <c r="AN152" s="96">
        <v>64.7</v>
      </c>
      <c r="AO152" s="96">
        <v>511.5</v>
      </c>
      <c r="AP152" s="96">
        <v>8.9</v>
      </c>
      <c r="AQ152" s="96">
        <v>1.6</v>
      </c>
      <c r="AR152" s="99">
        <v>11.2</v>
      </c>
      <c r="AS152" s="99">
        <v>3.9</v>
      </c>
      <c r="AT152" s="99">
        <v>3.51</v>
      </c>
      <c r="AU152" s="99" t="s">
        <v>145</v>
      </c>
      <c r="AV152" s="99">
        <v>99.9</v>
      </c>
      <c r="AW152" s="100">
        <v>5.5</v>
      </c>
      <c r="AX152" s="100">
        <v>104.2</v>
      </c>
      <c r="AY152" s="100" t="s">
        <v>145</v>
      </c>
      <c r="AZ152" s="100">
        <v>1</v>
      </c>
      <c r="BA152" s="101">
        <v>126</v>
      </c>
      <c r="BB152" s="101">
        <v>23.1</v>
      </c>
      <c r="BC152" s="101">
        <v>5.4</v>
      </c>
      <c r="BD152" s="101" t="s">
        <v>145</v>
      </c>
      <c r="BE152" s="95">
        <v>0.83399999999999996</v>
      </c>
      <c r="BF152" s="97" t="s">
        <v>180</v>
      </c>
      <c r="BG152" s="97" t="s">
        <v>200</v>
      </c>
      <c r="BH152" s="97">
        <v>72.599999999999994</v>
      </c>
      <c r="BI152" s="97">
        <v>83.4</v>
      </c>
      <c r="BJ152" s="97" t="s">
        <v>145</v>
      </c>
      <c r="BK152" s="97" t="s">
        <v>145</v>
      </c>
      <c r="BL152" s="97">
        <v>80000</v>
      </c>
      <c r="BM152" s="97">
        <v>47</v>
      </c>
      <c r="BN152" s="97">
        <v>43996044.600000001</v>
      </c>
      <c r="BO152" s="97">
        <v>14825967</v>
      </c>
      <c r="BP152" s="97">
        <v>56890</v>
      </c>
      <c r="BQ152" s="97">
        <v>913658465709.125</v>
      </c>
      <c r="BR152" s="97" t="s">
        <v>145</v>
      </c>
      <c r="BS152" s="97">
        <v>0.4</v>
      </c>
      <c r="BT152" s="97">
        <v>28.5</v>
      </c>
      <c r="BU152" s="97">
        <v>63.6</v>
      </c>
      <c r="BV152" s="97">
        <v>2</v>
      </c>
      <c r="BW152" s="97">
        <v>84.3</v>
      </c>
      <c r="BX152" s="97">
        <v>2</v>
      </c>
      <c r="BY152" s="97">
        <v>30457.3</v>
      </c>
      <c r="BZ152" s="97">
        <v>1.2</v>
      </c>
      <c r="CA152" s="97">
        <v>100</v>
      </c>
      <c r="CB152" s="97">
        <v>3.4</v>
      </c>
      <c r="CC152" s="102" t="s">
        <v>174</v>
      </c>
      <c r="CD152" s="102" t="s">
        <v>174</v>
      </c>
      <c r="CE152" s="102" t="s">
        <v>207</v>
      </c>
      <c r="CF152" s="102" t="s">
        <v>176</v>
      </c>
      <c r="CG152" s="103">
        <v>5.5164067455820502</v>
      </c>
      <c r="CH152" s="103">
        <v>52.1056320195</v>
      </c>
      <c r="CI152" s="98">
        <v>53.3</v>
      </c>
      <c r="CJ152" s="98">
        <v>11.2</v>
      </c>
      <c r="CK152" s="98">
        <v>11.2</v>
      </c>
      <c r="CL152" s="98">
        <v>8.5</v>
      </c>
      <c r="CM152" s="98">
        <v>91.5</v>
      </c>
      <c r="CN152" s="98">
        <v>652</v>
      </c>
      <c r="CO152" s="98">
        <v>9.9</v>
      </c>
      <c r="CP152" s="98">
        <v>100</v>
      </c>
      <c r="CQ152" s="98">
        <v>19</v>
      </c>
      <c r="CR152" s="104">
        <v>5.7700134277344004</v>
      </c>
      <c r="CS152" s="104">
        <v>5.8500000000000201</v>
      </c>
      <c r="CT152" s="104">
        <v>6.9999938964844004</v>
      </c>
      <c r="CU152" s="104">
        <v>7.1100097656250201</v>
      </c>
      <c r="CV152" s="105">
        <v>6.4325042724609602</v>
      </c>
      <c r="CX152" s="8">
        <f t="shared" si="9"/>
        <v>6</v>
      </c>
      <c r="CY152" s="9">
        <f t="shared" si="10"/>
        <v>91.17647058823529</v>
      </c>
    </row>
    <row r="153" spans="1:103" x14ac:dyDescent="0.35">
      <c r="A153" s="70" t="s">
        <v>532</v>
      </c>
      <c r="B153" s="93" t="s">
        <v>533</v>
      </c>
      <c r="C153" s="47">
        <v>7738</v>
      </c>
      <c r="D153" s="48">
        <v>210</v>
      </c>
      <c r="E153" s="48">
        <v>32</v>
      </c>
      <c r="F153" s="139">
        <f t="shared" si="11"/>
        <v>4.1354355130524684E-3</v>
      </c>
      <c r="G153" s="49">
        <v>1427.34819806974</v>
      </c>
      <c r="H153" s="49">
        <v>38.736510932365697</v>
      </c>
      <c r="I153" s="49">
        <v>5.9027064277890604</v>
      </c>
      <c r="J153" s="50">
        <v>8.1465171236665995E-2</v>
      </c>
      <c r="K153" s="49">
        <v>8058.7165400310796</v>
      </c>
      <c r="L153" s="49">
        <v>18344.7650265458</v>
      </c>
      <c r="M153" s="49">
        <v>8.4998070658316993E-2</v>
      </c>
      <c r="N153" s="49">
        <v>247.07005717668699</v>
      </c>
      <c r="O153" s="49">
        <v>18359.239391111099</v>
      </c>
      <c r="P153" s="50">
        <v>0.41977455869236102</v>
      </c>
      <c r="Q153" s="49">
        <v>32.426715196247002</v>
      </c>
      <c r="R153" s="49">
        <v>18350.854802509199</v>
      </c>
      <c r="S153" s="141" t="s">
        <v>260</v>
      </c>
      <c r="T153" s="51">
        <v>64</v>
      </c>
      <c r="U153" s="94">
        <v>172586</v>
      </c>
      <c r="V153" s="94">
        <v>31835.140360825098</v>
      </c>
      <c r="W153" s="94" t="s">
        <v>280</v>
      </c>
      <c r="X153" s="94">
        <v>3834.12</v>
      </c>
      <c r="Y153" s="94">
        <v>-26</v>
      </c>
      <c r="Z153" s="94">
        <v>15</v>
      </c>
      <c r="AA153" s="94">
        <v>27</v>
      </c>
      <c r="AB153" s="94">
        <v>79.63</v>
      </c>
      <c r="AC153" s="94">
        <v>14.0869236583522</v>
      </c>
      <c r="AD153" s="94">
        <v>15</v>
      </c>
      <c r="AE153" s="94">
        <v>39.706686941443202</v>
      </c>
      <c r="AF153" s="94">
        <v>15</v>
      </c>
      <c r="AG153" s="96">
        <v>5311916</v>
      </c>
      <c r="AH153" s="96">
        <v>5421242</v>
      </c>
      <c r="AI153" s="96">
        <v>39.200000000000003</v>
      </c>
      <c r="AJ153" s="96">
        <v>81.3</v>
      </c>
      <c r="AK153" s="96">
        <v>84.4</v>
      </c>
      <c r="AL153" s="143">
        <f t="shared" si="8"/>
        <v>0.17099999999999993</v>
      </c>
      <c r="AM153" s="96">
        <v>17.5</v>
      </c>
      <c r="AN153" s="96">
        <v>65.400000000000006</v>
      </c>
      <c r="AO153" s="96">
        <v>14.6</v>
      </c>
      <c r="AP153" s="96">
        <v>7.7</v>
      </c>
      <c r="AQ153" s="96">
        <v>1.6</v>
      </c>
      <c r="AR153" s="99">
        <v>9.1999999999999993</v>
      </c>
      <c r="AS153" s="99">
        <v>2.5</v>
      </c>
      <c r="AT153" s="99">
        <v>4.49</v>
      </c>
      <c r="AU153" s="99">
        <v>3.9</v>
      </c>
      <c r="AV153" s="99">
        <v>98.3</v>
      </c>
      <c r="AW153" s="100">
        <v>8</v>
      </c>
      <c r="AX153" s="100">
        <v>100.3</v>
      </c>
      <c r="AY153" s="100">
        <v>101</v>
      </c>
      <c r="AZ153" s="100">
        <v>1</v>
      </c>
      <c r="BA153" s="101">
        <v>135</v>
      </c>
      <c r="BB153" s="101">
        <v>25</v>
      </c>
      <c r="BC153" s="101">
        <v>5.3</v>
      </c>
      <c r="BD153" s="101">
        <v>83.2</v>
      </c>
      <c r="BE153" s="95">
        <v>0.56000000000000005</v>
      </c>
      <c r="BF153" s="97" t="s">
        <v>180</v>
      </c>
      <c r="BG153" s="97" t="s">
        <v>200</v>
      </c>
      <c r="BH153" s="97">
        <v>32.799999999999997</v>
      </c>
      <c r="BI153" s="97">
        <v>36.299999999999997</v>
      </c>
      <c r="BJ153" s="97" t="s">
        <v>145</v>
      </c>
      <c r="BK153" s="97" t="s">
        <v>145</v>
      </c>
      <c r="BL153" s="97">
        <v>140000</v>
      </c>
      <c r="BM153" s="97">
        <v>9</v>
      </c>
      <c r="BN153" s="97" t="s">
        <v>145</v>
      </c>
      <c r="BO153" s="97">
        <v>897502</v>
      </c>
      <c r="BP153" s="97">
        <v>68310</v>
      </c>
      <c r="BQ153" s="97">
        <v>434166615431.909</v>
      </c>
      <c r="BR153" s="97" t="s">
        <v>145</v>
      </c>
      <c r="BS153" s="97">
        <v>0.5</v>
      </c>
      <c r="BT153" s="97">
        <v>27</v>
      </c>
      <c r="BU153" s="97">
        <v>63.8</v>
      </c>
      <c r="BV153" s="97">
        <v>2.1</v>
      </c>
      <c r="BW153" s="97">
        <v>89.8</v>
      </c>
      <c r="BX153" s="97">
        <v>2.1</v>
      </c>
      <c r="BY153" s="97">
        <v>11802.8</v>
      </c>
      <c r="BZ153" s="97">
        <v>1.6</v>
      </c>
      <c r="CA153" s="97">
        <v>100</v>
      </c>
      <c r="CB153" s="97">
        <v>4.3</v>
      </c>
      <c r="CC153" s="102" t="s">
        <v>174</v>
      </c>
      <c r="CD153" s="102" t="s">
        <v>174</v>
      </c>
      <c r="CE153" s="102" t="s">
        <v>328</v>
      </c>
      <c r="CF153" s="102" t="s">
        <v>176</v>
      </c>
      <c r="CG153" s="103">
        <v>22.696975966612801</v>
      </c>
      <c r="CH153" s="103">
        <v>79.851772365499997</v>
      </c>
      <c r="CI153" s="98">
        <v>2.7</v>
      </c>
      <c r="CJ153" s="98">
        <v>33.200000000000003</v>
      </c>
      <c r="CK153" s="98">
        <v>17.100000000000001</v>
      </c>
      <c r="CL153" s="98">
        <v>17.8</v>
      </c>
      <c r="CM153" s="98">
        <v>82.2</v>
      </c>
      <c r="CN153" s="98">
        <v>74359</v>
      </c>
      <c r="CO153" s="98">
        <v>9.3000000000000007</v>
      </c>
      <c r="CP153" s="98">
        <v>2</v>
      </c>
      <c r="CQ153" s="98">
        <v>4.7</v>
      </c>
      <c r="CR153" s="104">
        <v>-11.3700012207031</v>
      </c>
      <c r="CS153" s="104">
        <v>-14.0400146484375</v>
      </c>
      <c r="CT153" s="104">
        <v>-15.7500061035156</v>
      </c>
      <c r="CU153" s="104">
        <v>-17.3499969482422</v>
      </c>
      <c r="CV153" s="105">
        <v>-14.627504730224601</v>
      </c>
      <c r="CX153" s="8">
        <f t="shared" si="9"/>
        <v>4</v>
      </c>
      <c r="CY153" s="9">
        <f t="shared" si="10"/>
        <v>94.117647058823536</v>
      </c>
    </row>
    <row r="154" spans="1:103" x14ac:dyDescent="0.35">
      <c r="A154" s="70" t="s">
        <v>534</v>
      </c>
      <c r="B154" s="93" t="s">
        <v>535</v>
      </c>
      <c r="C154" s="47">
        <v>57</v>
      </c>
      <c r="D154" s="48">
        <v>0</v>
      </c>
      <c r="E154" s="48">
        <v>16</v>
      </c>
      <c r="F154" s="139">
        <f t="shared" si="11"/>
        <v>0.2807017543859649</v>
      </c>
      <c r="G154" s="49">
        <v>1.9562884170428001</v>
      </c>
      <c r="H154" s="49">
        <v>0</v>
      </c>
      <c r="I154" s="49">
        <v>0.54913359074885604</v>
      </c>
      <c r="J154" s="50">
        <v>4.7059576341128E-2</v>
      </c>
      <c r="K154" s="49">
        <v>172.03750908292201</v>
      </c>
      <c r="L154" s="49">
        <v>18382.412650321901</v>
      </c>
      <c r="M154" s="49">
        <v>9.9999998746876997E-2</v>
      </c>
      <c r="N154" s="49">
        <v>3.2799505028224099E-13</v>
      </c>
      <c r="O154" s="49">
        <v>18350.0000000863</v>
      </c>
      <c r="P154" s="50">
        <v>0.21988796074992101</v>
      </c>
      <c r="Q154" s="49">
        <v>20.456345755200498</v>
      </c>
      <c r="R154" s="49">
        <v>18373.829036176099</v>
      </c>
      <c r="S154" s="141" t="s">
        <v>517</v>
      </c>
      <c r="T154" s="51">
        <v>96</v>
      </c>
      <c r="U154" s="94">
        <v>13424</v>
      </c>
      <c r="V154" s="94">
        <v>460.72308263829001</v>
      </c>
      <c r="W154" s="94" t="s">
        <v>280</v>
      </c>
      <c r="X154" s="94" t="s">
        <v>145</v>
      </c>
      <c r="Y154" s="94" t="s">
        <v>145</v>
      </c>
      <c r="Z154" s="94" t="s">
        <v>145</v>
      </c>
      <c r="AA154" s="94" t="s">
        <v>145</v>
      </c>
      <c r="AB154" s="94" t="s">
        <v>145</v>
      </c>
      <c r="AC154" s="94">
        <v>22.8684210526316</v>
      </c>
      <c r="AD154" s="94">
        <v>58</v>
      </c>
      <c r="AE154" s="94">
        <v>72.010526315789505</v>
      </c>
      <c r="AF154" s="94">
        <v>58</v>
      </c>
      <c r="AG154" s="96">
        <v>28087871</v>
      </c>
      <c r="AH154" s="96">
        <v>29136808</v>
      </c>
      <c r="AI154" s="96">
        <v>24.1</v>
      </c>
      <c r="AJ154" s="96">
        <v>69</v>
      </c>
      <c r="AK154" s="96">
        <v>71.900000000000006</v>
      </c>
      <c r="AL154" s="143">
        <f t="shared" si="8"/>
        <v>5.699999999999996E-2</v>
      </c>
      <c r="AM154" s="96">
        <v>30.4</v>
      </c>
      <c r="AN154" s="96">
        <v>63.9</v>
      </c>
      <c r="AO154" s="96">
        <v>195.9</v>
      </c>
      <c r="AP154" s="96">
        <v>6.4</v>
      </c>
      <c r="AQ154" s="96">
        <v>1.9</v>
      </c>
      <c r="AR154" s="99">
        <v>21.8</v>
      </c>
      <c r="AS154" s="99">
        <v>32.200000000000003</v>
      </c>
      <c r="AT154" s="99" t="s">
        <v>145</v>
      </c>
      <c r="AU154" s="99" t="s">
        <v>145</v>
      </c>
      <c r="AV154" s="99">
        <v>60.8</v>
      </c>
      <c r="AW154" s="100">
        <v>4.4000000000000004</v>
      </c>
      <c r="AX154" s="100">
        <v>143.9</v>
      </c>
      <c r="AY154" s="100">
        <v>121.7</v>
      </c>
      <c r="AZ154" s="100">
        <v>1</v>
      </c>
      <c r="BA154" s="101">
        <v>119</v>
      </c>
      <c r="BB154" s="101">
        <v>3.8</v>
      </c>
      <c r="BC154" s="101">
        <v>7.2</v>
      </c>
      <c r="BD154" s="101" t="s">
        <v>145</v>
      </c>
      <c r="BE154" s="95">
        <v>0.79500000000000004</v>
      </c>
      <c r="BF154" s="97" t="s">
        <v>155</v>
      </c>
      <c r="BG154" s="97" t="s">
        <v>156</v>
      </c>
      <c r="BH154" s="97">
        <v>42.4</v>
      </c>
      <c r="BI154" s="97">
        <v>9</v>
      </c>
      <c r="BJ154" s="97">
        <v>8.5</v>
      </c>
      <c r="BK154" s="97">
        <v>5</v>
      </c>
      <c r="BL154" s="97">
        <v>208549</v>
      </c>
      <c r="BM154" s="97">
        <v>8594</v>
      </c>
      <c r="BN154" s="97">
        <v>3296953</v>
      </c>
      <c r="BO154" s="97" t="s">
        <v>145</v>
      </c>
      <c r="BP154" s="97">
        <v>3110</v>
      </c>
      <c r="BQ154" s="97">
        <v>29040398982.3466</v>
      </c>
      <c r="BR154" s="97" t="s">
        <v>145</v>
      </c>
      <c r="BS154" s="97" t="s">
        <v>145</v>
      </c>
      <c r="BT154" s="97" t="s">
        <v>145</v>
      </c>
      <c r="BU154" s="97">
        <v>83.8</v>
      </c>
      <c r="BV154" s="97">
        <v>65</v>
      </c>
      <c r="BW154" s="97">
        <v>97.3</v>
      </c>
      <c r="BX154" s="97" t="s">
        <v>145</v>
      </c>
      <c r="BY154" s="97">
        <v>792.1</v>
      </c>
      <c r="BZ154" s="97">
        <v>1.4</v>
      </c>
      <c r="CA154" s="97">
        <v>95.5</v>
      </c>
      <c r="CB154" s="97">
        <v>27.8</v>
      </c>
      <c r="CC154" s="102" t="s">
        <v>157</v>
      </c>
      <c r="CD154" s="102" t="s">
        <v>157</v>
      </c>
      <c r="CE154" s="102" t="s">
        <v>158</v>
      </c>
      <c r="CF154" s="102" t="s">
        <v>159</v>
      </c>
      <c r="CG154" s="103">
        <v>83.103106530687199</v>
      </c>
      <c r="CH154" s="103">
        <v>28.3766282150001</v>
      </c>
      <c r="CI154" s="98">
        <v>28.7</v>
      </c>
      <c r="CJ154" s="98">
        <v>25.4</v>
      </c>
      <c r="CK154" s="98">
        <v>23.6</v>
      </c>
      <c r="CL154" s="98">
        <v>80.3</v>
      </c>
      <c r="CM154" s="98">
        <v>19.7</v>
      </c>
      <c r="CN154" s="98">
        <v>7366</v>
      </c>
      <c r="CO154" s="98">
        <v>0.3</v>
      </c>
      <c r="CP154" s="98">
        <v>100</v>
      </c>
      <c r="CQ154" s="98" t="s">
        <v>145</v>
      </c>
      <c r="CR154" s="104">
        <v>3.9999938964844</v>
      </c>
      <c r="CS154" s="104">
        <v>3.2199951171875201</v>
      </c>
      <c r="CT154" s="104">
        <v>5.8399902343750201</v>
      </c>
      <c r="CU154" s="104">
        <v>9.6799865722656495</v>
      </c>
      <c r="CV154" s="105">
        <v>5.6849914550781504</v>
      </c>
      <c r="CX154" s="8">
        <f t="shared" si="9"/>
        <v>9</v>
      </c>
      <c r="CY154" s="9">
        <f t="shared" si="10"/>
        <v>86.764705882352942</v>
      </c>
    </row>
    <row r="155" spans="1:103" x14ac:dyDescent="0.35">
      <c r="A155" s="70" t="s">
        <v>536</v>
      </c>
      <c r="B155" s="93" t="s">
        <v>537</v>
      </c>
      <c r="C155" s="47">
        <v>1479</v>
      </c>
      <c r="D155" s="48">
        <v>19</v>
      </c>
      <c r="E155" s="48">
        <v>1252</v>
      </c>
      <c r="F155" s="139">
        <f t="shared" si="11"/>
        <v>0.84651791751183236</v>
      </c>
      <c r="G155" s="49">
        <v>306.70438363305999</v>
      </c>
      <c r="H155" s="49">
        <v>3.9400833597215201</v>
      </c>
      <c r="I155" s="49">
        <v>259.63075612480799</v>
      </c>
      <c r="J155" s="50">
        <v>0.15061423693003001</v>
      </c>
      <c r="K155" s="49">
        <v>1500.31693040342</v>
      </c>
      <c r="L155" s="49">
        <v>18350.504534617801</v>
      </c>
      <c r="M155" s="49">
        <v>0.13892329929653099</v>
      </c>
      <c r="N155" s="49">
        <v>22.589166938617801</v>
      </c>
      <c r="O155" s="49">
        <v>18367.303767536399</v>
      </c>
      <c r="P155" s="50">
        <v>0.10739858159812</v>
      </c>
      <c r="Q155" s="49">
        <v>1494.9082867499999</v>
      </c>
      <c r="R155" s="49">
        <v>18364.6171590064</v>
      </c>
      <c r="S155" s="141" t="s">
        <v>244</v>
      </c>
      <c r="T155" s="51">
        <v>62</v>
      </c>
      <c r="U155" s="94">
        <v>152696</v>
      </c>
      <c r="V155" s="94">
        <v>31664.998352423001</v>
      </c>
      <c r="W155" s="94" t="s">
        <v>191</v>
      </c>
      <c r="X155" s="94">
        <v>4274.085</v>
      </c>
      <c r="Y155" s="94">
        <v>-26</v>
      </c>
      <c r="Z155" s="94">
        <v>22</v>
      </c>
      <c r="AA155" s="94">
        <v>27</v>
      </c>
      <c r="AB155" s="94">
        <v>97.35</v>
      </c>
      <c r="AC155" s="94">
        <v>28.842105263157901</v>
      </c>
      <c r="AD155" s="94">
        <v>24</v>
      </c>
      <c r="AE155" s="94">
        <v>76.201350500297906</v>
      </c>
      <c r="AF155" s="94">
        <v>24</v>
      </c>
      <c r="AG155" s="96">
        <v>4841000</v>
      </c>
      <c r="AH155" s="96">
        <v>4822233</v>
      </c>
      <c r="AI155" s="96">
        <v>37.9</v>
      </c>
      <c r="AJ155" s="96">
        <v>80.2</v>
      </c>
      <c r="AK155" s="96">
        <v>83.6</v>
      </c>
      <c r="AL155" s="143">
        <f t="shared" si="8"/>
        <v>0.15599999999999994</v>
      </c>
      <c r="AM155" s="96">
        <v>19.7</v>
      </c>
      <c r="AN155" s="96">
        <v>64.7</v>
      </c>
      <c r="AO155" s="96">
        <v>18.600000000000001</v>
      </c>
      <c r="AP155" s="96">
        <v>6.9</v>
      </c>
      <c r="AQ155" s="96">
        <v>1.7</v>
      </c>
      <c r="AR155" s="99">
        <v>10.1</v>
      </c>
      <c r="AS155" s="99">
        <v>5.7</v>
      </c>
      <c r="AT155" s="99">
        <v>3.03</v>
      </c>
      <c r="AU155" s="99">
        <v>2.8</v>
      </c>
      <c r="AV155" s="99">
        <v>100</v>
      </c>
      <c r="AW155" s="100">
        <v>6.4</v>
      </c>
      <c r="AX155" s="100">
        <v>100</v>
      </c>
      <c r="AY155" s="100" t="s">
        <v>145</v>
      </c>
      <c r="AZ155" s="100">
        <v>1</v>
      </c>
      <c r="BA155" s="101">
        <v>129</v>
      </c>
      <c r="BB155" s="101">
        <v>32</v>
      </c>
      <c r="BC155" s="101">
        <v>6.2</v>
      </c>
      <c r="BD155" s="101" t="s">
        <v>145</v>
      </c>
      <c r="BE155" s="95">
        <v>0.54300000000000004</v>
      </c>
      <c r="BF155" s="97" t="s">
        <v>180</v>
      </c>
      <c r="BG155" s="97" t="s">
        <v>200</v>
      </c>
      <c r="BH155" s="97">
        <v>26.7</v>
      </c>
      <c r="BI155" s="97">
        <v>27.6</v>
      </c>
      <c r="BJ155" s="97" t="s">
        <v>145</v>
      </c>
      <c r="BK155" s="97" t="s">
        <v>145</v>
      </c>
      <c r="BL155" s="97">
        <v>74403</v>
      </c>
      <c r="BM155" s="97">
        <v>38</v>
      </c>
      <c r="BN155" s="97">
        <v>17249050</v>
      </c>
      <c r="BO155" s="97">
        <v>3328700</v>
      </c>
      <c r="BP155" s="97">
        <v>39410</v>
      </c>
      <c r="BQ155" s="97">
        <v>204923917869.35501</v>
      </c>
      <c r="BR155" s="97" t="s">
        <v>145</v>
      </c>
      <c r="BS155" s="97" t="s">
        <v>145</v>
      </c>
      <c r="BT155" s="97" t="s">
        <v>145</v>
      </c>
      <c r="BU155" s="97">
        <v>69.900000000000006</v>
      </c>
      <c r="BV155" s="97">
        <v>5.7</v>
      </c>
      <c r="BW155" s="97">
        <v>86</v>
      </c>
      <c r="BX155" s="97" t="s">
        <v>145</v>
      </c>
      <c r="BY155" s="97">
        <v>7888.8</v>
      </c>
      <c r="BZ155" s="97">
        <v>1.2</v>
      </c>
      <c r="CA155" s="97">
        <v>100</v>
      </c>
      <c r="CB155" s="97">
        <v>19.100000000000001</v>
      </c>
      <c r="CC155" s="102" t="s">
        <v>201</v>
      </c>
      <c r="CD155" s="102" t="s">
        <v>201</v>
      </c>
      <c r="CE155" s="102" t="s">
        <v>202</v>
      </c>
      <c r="CF155" s="102" t="s">
        <v>203</v>
      </c>
      <c r="CG155" s="103">
        <v>171.23435126027701</v>
      </c>
      <c r="CH155" s="103">
        <v>-43.595472914499901</v>
      </c>
      <c r="CI155" s="98">
        <v>40.5</v>
      </c>
      <c r="CJ155" s="98">
        <v>38.6</v>
      </c>
      <c r="CK155" s="98">
        <v>32.5</v>
      </c>
      <c r="CL155" s="98">
        <v>13.5</v>
      </c>
      <c r="CM155" s="98">
        <v>86.5</v>
      </c>
      <c r="CN155" s="98">
        <v>72510</v>
      </c>
      <c r="CO155" s="98">
        <v>7.7</v>
      </c>
      <c r="CP155" s="98">
        <v>0</v>
      </c>
      <c r="CQ155" s="98">
        <v>37.1</v>
      </c>
      <c r="CR155" s="104">
        <v>11.6799865722656</v>
      </c>
      <c r="CS155" s="104">
        <v>13.7600036621094</v>
      </c>
      <c r="CT155" s="104">
        <v>14.409997558593799</v>
      </c>
      <c r="CU155" s="104">
        <v>11.290002441406299</v>
      </c>
      <c r="CV155" s="105">
        <v>12.784997558593799</v>
      </c>
      <c r="CX155" s="8">
        <f t="shared" si="9"/>
        <v>8</v>
      </c>
      <c r="CY155" s="9">
        <f t="shared" si="10"/>
        <v>88.235294117647058</v>
      </c>
    </row>
    <row r="156" spans="1:103" x14ac:dyDescent="0.35">
      <c r="A156" s="70" t="s">
        <v>538</v>
      </c>
      <c r="B156" s="93" t="s">
        <v>539</v>
      </c>
      <c r="C156" s="47">
        <v>2348</v>
      </c>
      <c r="D156" s="48">
        <v>11</v>
      </c>
      <c r="E156" s="48">
        <v>495</v>
      </c>
      <c r="F156" s="139">
        <f t="shared" si="11"/>
        <v>0.21081771720613288</v>
      </c>
      <c r="G156" s="49">
        <v>459.79514442228202</v>
      </c>
      <c r="H156" s="49">
        <v>2.1540658384348799</v>
      </c>
      <c r="I156" s="49">
        <v>96.932962729569596</v>
      </c>
      <c r="J156" s="50">
        <v>4.0853929085646001E-2</v>
      </c>
      <c r="K156" s="49">
        <v>7574.8420077977198</v>
      </c>
      <c r="L156" s="49">
        <v>18385.316993933298</v>
      </c>
      <c r="M156" s="49">
        <v>6.5585671922348002E-2</v>
      </c>
      <c r="N156" s="49">
        <v>18.305912715295399</v>
      </c>
      <c r="O156" s="49">
        <v>18371.128606470898</v>
      </c>
      <c r="P156" s="50">
        <v>1.7634911852957E-2</v>
      </c>
      <c r="Q156" s="49">
        <v>15361.292263399</v>
      </c>
      <c r="R156" s="49">
        <v>18453.750124933202</v>
      </c>
      <c r="S156" s="141" t="s">
        <v>160</v>
      </c>
      <c r="T156" s="51">
        <v>66</v>
      </c>
      <c r="U156" s="94" t="s">
        <v>145</v>
      </c>
      <c r="V156" s="94" t="s">
        <v>145</v>
      </c>
      <c r="W156" s="94" t="s">
        <v>145</v>
      </c>
      <c r="X156" s="94">
        <v>4421.7849999999999</v>
      </c>
      <c r="Y156" s="94">
        <v>-35</v>
      </c>
      <c r="Z156" s="94">
        <v>22</v>
      </c>
      <c r="AA156" s="94">
        <v>46</v>
      </c>
      <c r="AB156" s="94">
        <v>94.71</v>
      </c>
      <c r="AC156" s="94">
        <v>17.5715292459479</v>
      </c>
      <c r="AD156" s="94">
        <v>23</v>
      </c>
      <c r="AE156" s="94">
        <v>49.929777854764197</v>
      </c>
      <c r="AF156" s="94">
        <v>23</v>
      </c>
      <c r="AG156" s="96">
        <v>4829483</v>
      </c>
      <c r="AH156" s="96">
        <v>5106622</v>
      </c>
      <c r="AI156" s="96">
        <v>25.6</v>
      </c>
      <c r="AJ156" s="96">
        <v>75.900000000000006</v>
      </c>
      <c r="AK156" s="96">
        <v>80.099999999999994</v>
      </c>
      <c r="AL156" s="143">
        <f t="shared" si="8"/>
        <v>2.3999999999999914E-2</v>
      </c>
      <c r="AM156" s="96">
        <v>22.2</v>
      </c>
      <c r="AN156" s="96">
        <v>75.400000000000006</v>
      </c>
      <c r="AO156" s="96">
        <v>15.6</v>
      </c>
      <c r="AP156" s="96">
        <v>2.4</v>
      </c>
      <c r="AQ156" s="96">
        <v>2.9</v>
      </c>
      <c r="AR156" s="99">
        <v>17.8</v>
      </c>
      <c r="AS156" s="99">
        <v>11.4</v>
      </c>
      <c r="AT156" s="99">
        <v>2.02</v>
      </c>
      <c r="AU156" s="99">
        <v>1.7</v>
      </c>
      <c r="AV156" s="99">
        <v>100</v>
      </c>
      <c r="AW156" s="100" t="s">
        <v>145</v>
      </c>
      <c r="AX156" s="100">
        <v>106.4</v>
      </c>
      <c r="AY156" s="100">
        <v>107.4</v>
      </c>
      <c r="AZ156" s="100">
        <v>1</v>
      </c>
      <c r="BA156" s="101">
        <v>121</v>
      </c>
      <c r="BB156" s="101">
        <v>22.9</v>
      </c>
      <c r="BC156" s="101">
        <v>10.1</v>
      </c>
      <c r="BD156" s="101" t="s">
        <v>145</v>
      </c>
      <c r="BE156" s="95">
        <v>0.72399999999999998</v>
      </c>
      <c r="BF156" s="97" t="s">
        <v>146</v>
      </c>
      <c r="BG156" s="97" t="s">
        <v>147</v>
      </c>
      <c r="BH156" s="97">
        <v>49.5</v>
      </c>
      <c r="BI156" s="97">
        <v>52.4</v>
      </c>
      <c r="BJ156" s="97" t="s">
        <v>145</v>
      </c>
      <c r="BK156" s="97" t="s">
        <v>145</v>
      </c>
      <c r="BL156" s="97">
        <v>437000</v>
      </c>
      <c r="BM156" s="97">
        <v>42</v>
      </c>
      <c r="BN156" s="97">
        <v>10438241</v>
      </c>
      <c r="BO156" s="97">
        <v>4223712</v>
      </c>
      <c r="BP156" s="97">
        <v>41680</v>
      </c>
      <c r="BQ156" s="97">
        <v>79276723016.905106</v>
      </c>
      <c r="BR156" s="97" t="s">
        <v>145</v>
      </c>
      <c r="BS156" s="97" t="s">
        <v>145</v>
      </c>
      <c r="BT156" s="97" t="s">
        <v>145</v>
      </c>
      <c r="BU156" s="97">
        <v>72.400000000000006</v>
      </c>
      <c r="BV156" s="97">
        <v>4.5999999999999996</v>
      </c>
      <c r="BW156" s="97">
        <v>34.5</v>
      </c>
      <c r="BX156" s="97">
        <v>0.2</v>
      </c>
      <c r="BY156" s="97">
        <v>856.4</v>
      </c>
      <c r="BZ156" s="97">
        <v>8.1999999999999993</v>
      </c>
      <c r="CA156" s="97">
        <v>100</v>
      </c>
      <c r="CB156" s="97">
        <v>6.4</v>
      </c>
      <c r="CC156" s="102" t="s">
        <v>157</v>
      </c>
      <c r="CD156" s="102" t="s">
        <v>157</v>
      </c>
      <c r="CE156" s="102" t="s">
        <v>184</v>
      </c>
      <c r="CF156" s="102" t="s">
        <v>185</v>
      </c>
      <c r="CG156" s="103">
        <v>56.964649579519502</v>
      </c>
      <c r="CH156" s="103">
        <v>20.817328192500099</v>
      </c>
      <c r="CI156" s="98">
        <v>4.5999999999999996</v>
      </c>
      <c r="CJ156" s="98">
        <v>0</v>
      </c>
      <c r="CK156" s="98">
        <v>2.6</v>
      </c>
      <c r="CL156" s="98">
        <v>15.5</v>
      </c>
      <c r="CM156" s="98">
        <v>84.5</v>
      </c>
      <c r="CN156" s="98">
        <v>348</v>
      </c>
      <c r="CO156" s="98">
        <v>15.2</v>
      </c>
      <c r="CP156" s="98">
        <v>100</v>
      </c>
      <c r="CQ156" s="98" t="s">
        <v>145</v>
      </c>
      <c r="CR156" s="104">
        <v>23.339990234375001</v>
      </c>
      <c r="CS156" s="104">
        <v>20.869989013671901</v>
      </c>
      <c r="CT156" s="104">
        <v>22.619989013671901</v>
      </c>
      <c r="CU156" s="104">
        <v>23.170007324218801</v>
      </c>
      <c r="CV156" s="105">
        <v>22.499993896484401</v>
      </c>
      <c r="CX156" s="8">
        <f t="shared" si="9"/>
        <v>8</v>
      </c>
      <c r="CY156" s="9">
        <f t="shared" si="10"/>
        <v>88.235294117647058</v>
      </c>
    </row>
    <row r="157" spans="1:103" x14ac:dyDescent="0.35">
      <c r="A157" s="70" t="s">
        <v>540</v>
      </c>
      <c r="B157" s="93" t="s">
        <v>541</v>
      </c>
      <c r="C157" s="47">
        <v>16817</v>
      </c>
      <c r="D157" s="48">
        <v>385</v>
      </c>
      <c r="E157" s="48">
        <v>4315</v>
      </c>
      <c r="F157" s="139">
        <f t="shared" si="11"/>
        <v>0.25658559790687996</v>
      </c>
      <c r="G157" s="49">
        <v>76.132113432222297</v>
      </c>
      <c r="H157" s="49">
        <v>1.7429305863950499</v>
      </c>
      <c r="I157" s="49">
        <v>19.534403844921201</v>
      </c>
      <c r="J157" s="50">
        <v>1.7131242382533999E-2</v>
      </c>
      <c r="K157" s="49">
        <v>401998.30253872601</v>
      </c>
      <c r="L157" s="49">
        <v>18449.7566690821</v>
      </c>
      <c r="M157" s="49">
        <v>2.2301749042686999E-2</v>
      </c>
      <c r="N157" s="49">
        <v>6847.9457084672704</v>
      </c>
      <c r="O157" s="49">
        <v>18429.967421395799</v>
      </c>
      <c r="P157" s="50">
        <v>5.7185805796651001E-2</v>
      </c>
      <c r="Q157" s="49">
        <v>8150.2743572690597</v>
      </c>
      <c r="R157" s="49">
        <v>18377.627573464601</v>
      </c>
      <c r="S157" s="141" t="s">
        <v>260</v>
      </c>
      <c r="T157" s="51">
        <v>64</v>
      </c>
      <c r="U157" s="94">
        <v>203025</v>
      </c>
      <c r="V157" s="94">
        <v>919.11294104637795</v>
      </c>
      <c r="W157" s="94" t="s">
        <v>191</v>
      </c>
      <c r="X157" s="94">
        <v>4383.49</v>
      </c>
      <c r="Y157" s="94">
        <v>-26</v>
      </c>
      <c r="Z157" s="94">
        <v>16</v>
      </c>
      <c r="AA157" s="94">
        <v>29</v>
      </c>
      <c r="AB157" s="94">
        <v>97.35</v>
      </c>
      <c r="AC157" s="94">
        <v>18.406098406098401</v>
      </c>
      <c r="AD157" s="94">
        <v>25</v>
      </c>
      <c r="AE157" s="94">
        <v>54.254516300004099</v>
      </c>
      <c r="AF157" s="94">
        <v>24</v>
      </c>
      <c r="AG157" s="96">
        <v>212215030</v>
      </c>
      <c r="AH157" s="96">
        <v>220892331</v>
      </c>
      <c r="AI157" s="96">
        <v>23.8</v>
      </c>
      <c r="AJ157" s="96">
        <v>66.2</v>
      </c>
      <c r="AK157" s="96">
        <v>68.099999999999994</v>
      </c>
      <c r="AL157" s="143">
        <f t="shared" si="8"/>
        <v>4.3000000000000045E-2</v>
      </c>
      <c r="AM157" s="96">
        <v>35.299999999999997</v>
      </c>
      <c r="AN157" s="96">
        <v>60.4</v>
      </c>
      <c r="AO157" s="96">
        <v>275.3</v>
      </c>
      <c r="AP157" s="96">
        <v>6.9</v>
      </c>
      <c r="AQ157" s="96">
        <v>3.5</v>
      </c>
      <c r="AR157" s="99">
        <v>24.7</v>
      </c>
      <c r="AS157" s="99">
        <v>69.3</v>
      </c>
      <c r="AT157" s="99" t="s">
        <v>145</v>
      </c>
      <c r="AU157" s="99">
        <v>0.6</v>
      </c>
      <c r="AV157" s="99">
        <v>50.3</v>
      </c>
      <c r="AW157" s="100">
        <v>3</v>
      </c>
      <c r="AX157" s="100">
        <v>90.6</v>
      </c>
      <c r="AY157" s="100">
        <v>71.099999999999994</v>
      </c>
      <c r="AZ157" s="100">
        <v>0.8</v>
      </c>
      <c r="BA157" s="101">
        <v>109</v>
      </c>
      <c r="BB157" s="101">
        <v>7.8</v>
      </c>
      <c r="BC157" s="101">
        <v>19.899999999999999</v>
      </c>
      <c r="BD157" s="101">
        <v>52.9</v>
      </c>
      <c r="BE157" s="95">
        <v>0.75900000000000001</v>
      </c>
      <c r="BF157" s="97" t="s">
        <v>189</v>
      </c>
      <c r="BG157" s="97" t="s">
        <v>173</v>
      </c>
      <c r="BH157" s="97">
        <v>17.600000000000001</v>
      </c>
      <c r="BI157" s="97">
        <v>8.3000000000000007</v>
      </c>
      <c r="BJ157" s="97">
        <v>23.2</v>
      </c>
      <c r="BK157" s="97">
        <v>0.4</v>
      </c>
      <c r="BL157" s="97">
        <v>-1166895</v>
      </c>
      <c r="BM157" s="97">
        <v>132259</v>
      </c>
      <c r="BN157" s="97">
        <v>6880637</v>
      </c>
      <c r="BO157" s="97">
        <v>3275000</v>
      </c>
      <c r="BP157" s="97">
        <v>5860</v>
      </c>
      <c r="BQ157" s="97">
        <v>314588210501.06299</v>
      </c>
      <c r="BR157" s="97" t="s">
        <v>145</v>
      </c>
      <c r="BS157" s="97" t="s">
        <v>145</v>
      </c>
      <c r="BT157" s="97" t="s">
        <v>145</v>
      </c>
      <c r="BU157" s="97">
        <v>52.6</v>
      </c>
      <c r="BV157" s="97">
        <v>36.700000000000003</v>
      </c>
      <c r="BW157" s="97">
        <v>26.8</v>
      </c>
      <c r="BX157" s="97">
        <v>0.2</v>
      </c>
      <c r="BY157" s="97">
        <v>12904.3</v>
      </c>
      <c r="BZ157" s="97">
        <v>4</v>
      </c>
      <c r="CA157" s="97">
        <v>70.8</v>
      </c>
      <c r="CB157" s="97">
        <v>2.7</v>
      </c>
      <c r="CC157" s="102" t="s">
        <v>157</v>
      </c>
      <c r="CD157" s="102" t="s">
        <v>157</v>
      </c>
      <c r="CE157" s="102" t="s">
        <v>158</v>
      </c>
      <c r="CF157" s="102" t="s">
        <v>159</v>
      </c>
      <c r="CG157" s="103">
        <v>70.086684518671802</v>
      </c>
      <c r="CH157" s="103">
        <v>30.380058899000002</v>
      </c>
      <c r="CI157" s="98">
        <v>47.8</v>
      </c>
      <c r="CJ157" s="98">
        <v>1.9</v>
      </c>
      <c r="CK157" s="98">
        <v>12.3</v>
      </c>
      <c r="CL157" s="98">
        <v>63.3</v>
      </c>
      <c r="CM157" s="98">
        <v>36.700000000000003</v>
      </c>
      <c r="CN157" s="98">
        <v>282</v>
      </c>
      <c r="CO157" s="98">
        <v>0.9</v>
      </c>
      <c r="CP157" s="98">
        <v>100</v>
      </c>
      <c r="CQ157" s="98">
        <v>42.7</v>
      </c>
      <c r="CR157" s="104">
        <v>10.8699890136719</v>
      </c>
      <c r="CS157" s="104">
        <v>8.9200073242187692</v>
      </c>
      <c r="CT157" s="104">
        <v>15.589990234375</v>
      </c>
      <c r="CU157" s="104">
        <v>17.959985351562501</v>
      </c>
      <c r="CV157" s="105">
        <v>13.3349929809571</v>
      </c>
      <c r="CX157" s="8">
        <f t="shared" si="9"/>
        <v>4</v>
      </c>
      <c r="CY157" s="9">
        <f t="shared" si="10"/>
        <v>94.117647058823536</v>
      </c>
    </row>
    <row r="158" spans="1:103" x14ac:dyDescent="0.35">
      <c r="A158" s="70" t="s">
        <v>542</v>
      </c>
      <c r="B158" s="93" t="s">
        <v>543</v>
      </c>
      <c r="C158" s="47">
        <v>6532</v>
      </c>
      <c r="D158" s="48">
        <v>188</v>
      </c>
      <c r="E158" s="48">
        <v>576</v>
      </c>
      <c r="F158" s="139">
        <f t="shared" si="11"/>
        <v>8.8181261481935086E-2</v>
      </c>
      <c r="G158" s="49">
        <v>1513.87050242331</v>
      </c>
      <c r="H158" s="49">
        <v>43.571288189770598</v>
      </c>
      <c r="I158" s="49">
        <v>133.495010623978</v>
      </c>
      <c r="J158" s="50">
        <v>4.9153836572126998E-2</v>
      </c>
      <c r="K158" s="49">
        <v>10883.7549924552</v>
      </c>
      <c r="L158" s="49">
        <v>18368.935472031699</v>
      </c>
      <c r="M158" s="49">
        <v>5.3299478374931999E-2</v>
      </c>
      <c r="N158" s="49">
        <v>306.357493719552</v>
      </c>
      <c r="O158" s="49">
        <v>18369.417652956901</v>
      </c>
      <c r="P158" s="50">
        <v>5.7493049938490998E-2</v>
      </c>
      <c r="Q158" s="49">
        <v>2757.10005215725</v>
      </c>
      <c r="R158" s="49">
        <v>18389.866730878301</v>
      </c>
      <c r="S158" s="141" t="s">
        <v>225</v>
      </c>
      <c r="T158" s="51">
        <v>51</v>
      </c>
      <c r="U158" s="94">
        <v>34459</v>
      </c>
      <c r="V158" s="94">
        <v>7986.2926581452402</v>
      </c>
      <c r="W158" s="94" t="s">
        <v>217</v>
      </c>
      <c r="X158" s="94">
        <v>3787.59</v>
      </c>
      <c r="Y158" s="94">
        <v>-49</v>
      </c>
      <c r="Z158" s="94">
        <v>6</v>
      </c>
      <c r="AA158" s="94">
        <v>39</v>
      </c>
      <c r="AB158" s="94">
        <v>83.6</v>
      </c>
      <c r="AC158" s="94">
        <v>34.329545454545503</v>
      </c>
      <c r="AD158" s="94">
        <v>7</v>
      </c>
      <c r="AE158" s="94">
        <v>73.163409754407795</v>
      </c>
      <c r="AF158" s="94">
        <v>7</v>
      </c>
      <c r="AG158" s="96">
        <v>4176873</v>
      </c>
      <c r="AH158" s="96">
        <v>4314768</v>
      </c>
      <c r="AI158" s="96">
        <v>29.2</v>
      </c>
      <c r="AJ158" s="96">
        <v>75.2</v>
      </c>
      <c r="AK158" s="96">
        <v>81.599999999999994</v>
      </c>
      <c r="AL158" s="143">
        <f t="shared" si="8"/>
        <v>8.1000000000000086E-2</v>
      </c>
      <c r="AM158" s="96">
        <v>27.1</v>
      </c>
      <c r="AN158" s="96">
        <v>64.8</v>
      </c>
      <c r="AO158" s="96">
        <v>56.2</v>
      </c>
      <c r="AP158" s="96">
        <v>5.0999999999999996</v>
      </c>
      <c r="AQ158" s="96">
        <v>2.5</v>
      </c>
      <c r="AR158" s="99">
        <v>13</v>
      </c>
      <c r="AS158" s="99">
        <v>15.3</v>
      </c>
      <c r="AT158" s="99">
        <v>1.57</v>
      </c>
      <c r="AU158" s="99">
        <v>2.2999999999999998</v>
      </c>
      <c r="AV158" s="99">
        <v>64.8</v>
      </c>
      <c r="AW158" s="100" t="s">
        <v>145</v>
      </c>
      <c r="AX158" s="100">
        <v>94.4</v>
      </c>
      <c r="AY158" s="100">
        <v>89.8</v>
      </c>
      <c r="AZ158" s="100">
        <v>1</v>
      </c>
      <c r="BA158" s="101">
        <v>119</v>
      </c>
      <c r="BB158" s="101">
        <v>22.5</v>
      </c>
      <c r="BC158" s="101">
        <v>7.7</v>
      </c>
      <c r="BD158" s="101">
        <v>52.9</v>
      </c>
      <c r="BE158" s="95">
        <v>0.71199999999999997</v>
      </c>
      <c r="BF158" s="97" t="s">
        <v>146</v>
      </c>
      <c r="BG158" s="97" t="s">
        <v>163</v>
      </c>
      <c r="BH158" s="97">
        <v>45.3</v>
      </c>
      <c r="BI158" s="97">
        <v>42.3</v>
      </c>
      <c r="BJ158" s="97" t="s">
        <v>145</v>
      </c>
      <c r="BK158" s="97">
        <v>0.1</v>
      </c>
      <c r="BL158" s="97">
        <v>56000</v>
      </c>
      <c r="BM158" s="97">
        <v>49</v>
      </c>
      <c r="BN158" s="97">
        <v>12939350</v>
      </c>
      <c r="BO158" s="97">
        <v>6872400</v>
      </c>
      <c r="BP158" s="97">
        <v>23550</v>
      </c>
      <c r="BQ158" s="97">
        <v>65055100000</v>
      </c>
      <c r="BR158" s="97" t="s">
        <v>145</v>
      </c>
      <c r="BS158" s="97">
        <v>14.1</v>
      </c>
      <c r="BT158" s="97">
        <v>49.9</v>
      </c>
      <c r="BU158" s="97">
        <v>66.599999999999994</v>
      </c>
      <c r="BV158" s="97">
        <v>14</v>
      </c>
      <c r="BW158" s="97">
        <v>66.900000000000006</v>
      </c>
      <c r="BX158" s="97">
        <v>0.1</v>
      </c>
      <c r="BY158" s="97">
        <v>172.9</v>
      </c>
      <c r="BZ158" s="97">
        <v>0</v>
      </c>
      <c r="CA158" s="97">
        <v>100</v>
      </c>
      <c r="CB158" s="97">
        <v>20.8</v>
      </c>
      <c r="CC158" s="102" t="s">
        <v>148</v>
      </c>
      <c r="CD158" s="102" t="s">
        <v>149</v>
      </c>
      <c r="CE158" s="102" t="s">
        <v>247</v>
      </c>
      <c r="CF158" s="102" t="s">
        <v>151</v>
      </c>
      <c r="CG158" s="103">
        <v>-81.467306915365995</v>
      </c>
      <c r="CH158" s="103">
        <v>8.41720917050006</v>
      </c>
      <c r="CI158" s="98">
        <v>30.4</v>
      </c>
      <c r="CJ158" s="98">
        <v>61.9</v>
      </c>
      <c r="CK158" s="98">
        <v>20.9</v>
      </c>
      <c r="CL158" s="98">
        <v>32.299999999999997</v>
      </c>
      <c r="CM158" s="98">
        <v>67.7</v>
      </c>
      <c r="CN158" s="98">
        <v>35014</v>
      </c>
      <c r="CO158" s="98">
        <v>2.2999999999999998</v>
      </c>
      <c r="CP158" s="98">
        <v>72</v>
      </c>
      <c r="CQ158" s="98">
        <v>32.5</v>
      </c>
      <c r="CR158" s="104">
        <v>25.879998779296901</v>
      </c>
      <c r="CS158" s="104">
        <v>26.409997558593801</v>
      </c>
      <c r="CT158" s="104">
        <v>27.080010986328102</v>
      </c>
      <c r="CU158" s="104">
        <v>24.999993896484401</v>
      </c>
      <c r="CV158" s="105">
        <v>26.0925003051758</v>
      </c>
      <c r="CX158" s="8">
        <f t="shared" si="9"/>
        <v>3</v>
      </c>
      <c r="CY158" s="9">
        <f t="shared" si="10"/>
        <v>95.588235294117652</v>
      </c>
    </row>
    <row r="159" spans="1:103" x14ac:dyDescent="0.35">
      <c r="A159" s="70" t="s">
        <v>544</v>
      </c>
      <c r="B159" s="93" t="s">
        <v>545</v>
      </c>
      <c r="C159" s="47">
        <v>36976</v>
      </c>
      <c r="D159" s="48">
        <v>1051</v>
      </c>
      <c r="E159" s="48">
        <v>10405</v>
      </c>
      <c r="F159" s="139">
        <f t="shared" si="11"/>
        <v>0.28139874513197749</v>
      </c>
      <c r="G159" s="49">
        <v>1121.44160809195</v>
      </c>
      <c r="H159" s="49">
        <v>31.875679632860098</v>
      </c>
      <c r="I159" s="49">
        <v>315.57226125586101</v>
      </c>
      <c r="J159" s="50">
        <v>3.3488414047846998E-2</v>
      </c>
      <c r="K159" s="49">
        <v>240430.534914549</v>
      </c>
      <c r="L159" s="49">
        <v>18401.224458201501</v>
      </c>
      <c r="M159" s="49">
        <v>2.2562620087477E-2</v>
      </c>
      <c r="N159" s="49">
        <v>30286.541909482199</v>
      </c>
      <c r="O159" s="49">
        <v>18436.088181312502</v>
      </c>
      <c r="P159" s="50">
        <v>0.11238193311309699</v>
      </c>
      <c r="Q159" s="49">
        <v>11745.443471316101</v>
      </c>
      <c r="R159" s="49">
        <v>18367.253765865698</v>
      </c>
      <c r="S159" s="141" t="s">
        <v>269</v>
      </c>
      <c r="T159" s="51">
        <v>55</v>
      </c>
      <c r="U159" s="94">
        <v>375096</v>
      </c>
      <c r="V159" s="94">
        <v>11376.251120425601</v>
      </c>
      <c r="W159" s="94" t="s">
        <v>217</v>
      </c>
      <c r="X159" s="94">
        <v>4241.9750000000004</v>
      </c>
      <c r="Y159" s="94">
        <v>-1</v>
      </c>
      <c r="Z159" s="94">
        <v>6</v>
      </c>
      <c r="AA159" s="94">
        <v>12</v>
      </c>
      <c r="AB159" s="94">
        <v>96.03</v>
      </c>
      <c r="AC159" s="94">
        <v>36.584229390681003</v>
      </c>
      <c r="AD159" s="94">
        <v>10</v>
      </c>
      <c r="AE159" s="94">
        <v>81.630300763596694</v>
      </c>
      <c r="AF159" s="94">
        <v>10</v>
      </c>
      <c r="AG159" s="96">
        <v>31989256</v>
      </c>
      <c r="AH159" s="96">
        <v>32971846</v>
      </c>
      <c r="AI159" s="96">
        <v>28</v>
      </c>
      <c r="AJ159" s="96">
        <v>73.8</v>
      </c>
      <c r="AK159" s="96">
        <v>79.3</v>
      </c>
      <c r="AL159" s="143">
        <f t="shared" si="8"/>
        <v>8.1000000000000086E-2</v>
      </c>
      <c r="AM159" s="96">
        <v>25.8</v>
      </c>
      <c r="AN159" s="96">
        <v>66.099999999999994</v>
      </c>
      <c r="AO159" s="96">
        <v>25</v>
      </c>
      <c r="AP159" s="96">
        <v>5.5</v>
      </c>
      <c r="AQ159" s="96">
        <v>2.2999999999999998</v>
      </c>
      <c r="AR159" s="99">
        <v>12.6</v>
      </c>
      <c r="AS159" s="99">
        <v>14.3</v>
      </c>
      <c r="AT159" s="99">
        <v>1.27</v>
      </c>
      <c r="AU159" s="99">
        <v>1.5</v>
      </c>
      <c r="AV159" s="99">
        <v>56.1</v>
      </c>
      <c r="AW159" s="100">
        <v>3.8</v>
      </c>
      <c r="AX159" s="100">
        <v>103.5</v>
      </c>
      <c r="AY159" s="100">
        <v>97.4</v>
      </c>
      <c r="AZ159" s="100">
        <v>1</v>
      </c>
      <c r="BA159" s="101">
        <v>117</v>
      </c>
      <c r="BB159" s="101">
        <v>19.100000000000001</v>
      </c>
      <c r="BC159" s="101">
        <v>6.6</v>
      </c>
      <c r="BD159" s="101">
        <v>130.5</v>
      </c>
      <c r="BE159" s="95">
        <v>0.872</v>
      </c>
      <c r="BF159" s="97" t="s">
        <v>189</v>
      </c>
      <c r="BG159" s="97" t="s">
        <v>163</v>
      </c>
      <c r="BH159" s="97">
        <v>22.8</v>
      </c>
      <c r="BI159" s="97">
        <v>24.7</v>
      </c>
      <c r="BJ159" s="97">
        <v>20.5</v>
      </c>
      <c r="BK159" s="97">
        <v>0.2</v>
      </c>
      <c r="BL159" s="97">
        <v>495345</v>
      </c>
      <c r="BM159" s="97">
        <v>2592</v>
      </c>
      <c r="BN159" s="97">
        <v>17758527.300000001</v>
      </c>
      <c r="BO159" s="97">
        <v>2668000</v>
      </c>
      <c r="BP159" s="97">
        <v>13710</v>
      </c>
      <c r="BQ159" s="97">
        <v>222044970486.21701</v>
      </c>
      <c r="BR159" s="97">
        <v>20.5</v>
      </c>
      <c r="BS159" s="97">
        <v>23.9</v>
      </c>
      <c r="BT159" s="97">
        <v>43.3</v>
      </c>
      <c r="BU159" s="97">
        <v>77.599999999999994</v>
      </c>
      <c r="BV159" s="97">
        <v>27.4</v>
      </c>
      <c r="BW159" s="97">
        <v>82.5</v>
      </c>
      <c r="BX159" s="97">
        <v>0.1</v>
      </c>
      <c r="BY159" s="97">
        <v>1629.9</v>
      </c>
      <c r="BZ159" s="97">
        <v>1.2</v>
      </c>
      <c r="CA159" s="97">
        <v>96.4</v>
      </c>
      <c r="CB159" s="97">
        <v>8.6999999999999993</v>
      </c>
      <c r="CC159" s="102" t="s">
        <v>190</v>
      </c>
      <c r="CD159" s="102" t="s">
        <v>149</v>
      </c>
      <c r="CE159" s="102" t="s">
        <v>190</v>
      </c>
      <c r="CF159" s="102" t="s">
        <v>151</v>
      </c>
      <c r="CG159" s="103">
        <v>-75.767650054999095</v>
      </c>
      <c r="CH159" s="103">
        <v>-9.1834175359999293</v>
      </c>
      <c r="CI159" s="98">
        <v>18.5</v>
      </c>
      <c r="CJ159" s="98">
        <v>57.7</v>
      </c>
      <c r="CK159" s="98">
        <v>21.3</v>
      </c>
      <c r="CL159" s="98">
        <v>22.1</v>
      </c>
      <c r="CM159" s="98">
        <v>77.900000000000006</v>
      </c>
      <c r="CN159" s="98">
        <v>54536</v>
      </c>
      <c r="CO159" s="98">
        <v>2.1</v>
      </c>
      <c r="CP159" s="98">
        <v>100</v>
      </c>
      <c r="CQ159" s="98">
        <v>14.3</v>
      </c>
      <c r="CR159" s="104">
        <v>23.869989013671901</v>
      </c>
      <c r="CS159" s="104">
        <v>24.020013427734401</v>
      </c>
      <c r="CT159" s="104">
        <v>24.35</v>
      </c>
      <c r="CU159" s="104">
        <v>24.290002441406301</v>
      </c>
      <c r="CV159" s="105">
        <v>24.132501220703102</v>
      </c>
      <c r="CX159" s="8">
        <f t="shared" si="9"/>
        <v>0</v>
      </c>
      <c r="CY159" s="9">
        <f t="shared" si="10"/>
        <v>100</v>
      </c>
    </row>
    <row r="160" spans="1:103" x14ac:dyDescent="0.35">
      <c r="A160" s="70" t="s">
        <v>546</v>
      </c>
      <c r="B160" s="93" t="s">
        <v>547</v>
      </c>
      <c r="C160" s="47">
        <v>8488</v>
      </c>
      <c r="D160" s="48">
        <v>568</v>
      </c>
      <c r="E160" s="48">
        <v>1043</v>
      </c>
      <c r="F160" s="139">
        <f t="shared" si="11"/>
        <v>0.12287935909519321</v>
      </c>
      <c r="G160" s="49">
        <v>77.458623447650695</v>
      </c>
      <c r="H160" s="49">
        <v>5.1833763098804901</v>
      </c>
      <c r="I160" s="49">
        <v>9.5180660056432203</v>
      </c>
      <c r="J160" s="50">
        <v>6.6866446738244004E-2</v>
      </c>
      <c r="K160" s="49">
        <v>10173.0295468274</v>
      </c>
      <c r="L160" s="49">
        <v>18359.7166722845</v>
      </c>
      <c r="M160" s="49">
        <v>6.0857756825124003E-2</v>
      </c>
      <c r="N160" s="49">
        <v>802.22496289977801</v>
      </c>
      <c r="O160" s="49">
        <v>18364.8956494329</v>
      </c>
      <c r="P160" s="50">
        <v>8.0699284178967004E-2</v>
      </c>
      <c r="Q160" s="49">
        <v>1655.78010431038</v>
      </c>
      <c r="R160" s="49">
        <v>18372.352216420299</v>
      </c>
      <c r="S160" s="141" t="s">
        <v>416</v>
      </c>
      <c r="T160" s="51">
        <v>91</v>
      </c>
      <c r="U160" s="94">
        <v>113333</v>
      </c>
      <c r="V160" s="94">
        <v>1034.2387100839501</v>
      </c>
      <c r="W160" s="94" t="s">
        <v>280</v>
      </c>
      <c r="X160" s="94">
        <v>5202.62</v>
      </c>
      <c r="Y160" s="94">
        <v>-6</v>
      </c>
      <c r="Z160" s="94">
        <v>45</v>
      </c>
      <c r="AA160" s="94">
        <v>48</v>
      </c>
      <c r="AB160" s="94">
        <v>97.22</v>
      </c>
      <c r="AC160" s="94">
        <v>30.590681003584201</v>
      </c>
      <c r="AD160" s="94">
        <v>46</v>
      </c>
      <c r="AE160" s="94">
        <v>69.939779651352197</v>
      </c>
      <c r="AF160" s="94">
        <v>46</v>
      </c>
      <c r="AG160" s="96">
        <v>106651922</v>
      </c>
      <c r="AH160" s="96">
        <v>109581085</v>
      </c>
      <c r="AI160" s="96">
        <v>23.5</v>
      </c>
      <c r="AJ160" s="96">
        <v>67.099999999999994</v>
      </c>
      <c r="AK160" s="96">
        <v>75.400000000000006</v>
      </c>
      <c r="AL160" s="143">
        <f t="shared" si="8"/>
        <v>5.1000000000000018E-2</v>
      </c>
      <c r="AM160" s="96">
        <v>31</v>
      </c>
      <c r="AN160" s="96">
        <v>63.9</v>
      </c>
      <c r="AO160" s="96">
        <v>357.7</v>
      </c>
      <c r="AP160" s="96">
        <v>5.9</v>
      </c>
      <c r="AQ160" s="96">
        <v>2.6</v>
      </c>
      <c r="AR160" s="99">
        <v>26.8</v>
      </c>
      <c r="AS160" s="99">
        <v>28.4</v>
      </c>
      <c r="AT160" s="99" t="s">
        <v>145</v>
      </c>
      <c r="AU160" s="99" t="s">
        <v>145</v>
      </c>
      <c r="AV160" s="99">
        <v>74.8</v>
      </c>
      <c r="AW160" s="100" t="s">
        <v>145</v>
      </c>
      <c r="AX160" s="100">
        <v>107.5</v>
      </c>
      <c r="AY160" s="100">
        <v>108.7</v>
      </c>
      <c r="AZ160" s="100">
        <v>1</v>
      </c>
      <c r="BA160" s="101">
        <v>120</v>
      </c>
      <c r="BB160" s="101">
        <v>6</v>
      </c>
      <c r="BC160" s="101">
        <v>7.1</v>
      </c>
      <c r="BD160" s="101">
        <v>102.9</v>
      </c>
      <c r="BE160" s="95">
        <v>0.85</v>
      </c>
      <c r="BF160" s="97" t="s">
        <v>189</v>
      </c>
      <c r="BG160" s="97" t="s">
        <v>173</v>
      </c>
      <c r="BH160" s="97">
        <v>40.9</v>
      </c>
      <c r="BI160" s="97">
        <v>31</v>
      </c>
      <c r="BJ160" s="97">
        <v>11.4</v>
      </c>
      <c r="BK160" s="97">
        <v>0.1</v>
      </c>
      <c r="BL160" s="97">
        <v>-335758</v>
      </c>
      <c r="BM160" s="97">
        <v>527</v>
      </c>
      <c r="BN160" s="97">
        <v>43080118</v>
      </c>
      <c r="BO160" s="97">
        <v>8637520</v>
      </c>
      <c r="BP160" s="97">
        <v>10740</v>
      </c>
      <c r="BQ160" s="97">
        <v>330910343610.95599</v>
      </c>
      <c r="BR160" s="97" t="s">
        <v>145</v>
      </c>
      <c r="BS160" s="97" t="s">
        <v>145</v>
      </c>
      <c r="BT160" s="97" t="s">
        <v>145</v>
      </c>
      <c r="BU160" s="97">
        <v>59.6</v>
      </c>
      <c r="BV160" s="97">
        <v>23.4</v>
      </c>
      <c r="BW160" s="97">
        <v>62.9</v>
      </c>
      <c r="BX160" s="97" t="s">
        <v>145</v>
      </c>
      <c r="BY160" s="97">
        <v>2237.3000000000002</v>
      </c>
      <c r="BZ160" s="97">
        <v>1.1000000000000001</v>
      </c>
      <c r="CA160" s="97">
        <v>93</v>
      </c>
      <c r="CB160" s="97">
        <v>10.8</v>
      </c>
      <c r="CC160" s="102" t="s">
        <v>157</v>
      </c>
      <c r="CD160" s="102" t="s">
        <v>157</v>
      </c>
      <c r="CE160" s="102" t="s">
        <v>266</v>
      </c>
      <c r="CF160" s="102" t="s">
        <v>203</v>
      </c>
      <c r="CG160" s="103">
        <v>125.2443277628</v>
      </c>
      <c r="CH160" s="103">
        <v>7.6980044615000596</v>
      </c>
      <c r="CI160" s="98">
        <v>41.7</v>
      </c>
      <c r="CJ160" s="98">
        <v>27.8</v>
      </c>
      <c r="CK160" s="98">
        <v>15.3</v>
      </c>
      <c r="CL160" s="98">
        <v>53.1</v>
      </c>
      <c r="CM160" s="98">
        <v>46.9</v>
      </c>
      <c r="CN160" s="98">
        <v>4766</v>
      </c>
      <c r="CO160" s="98">
        <v>1.1000000000000001</v>
      </c>
      <c r="CP160" s="98">
        <v>96</v>
      </c>
      <c r="CQ160" s="98" t="s">
        <v>145</v>
      </c>
      <c r="CR160" s="104">
        <v>23.649987792968801</v>
      </c>
      <c r="CS160" s="104">
        <v>23.800012207031301</v>
      </c>
      <c r="CT160" s="104">
        <v>23.339990234375001</v>
      </c>
      <c r="CU160" s="104">
        <v>24.010003662109401</v>
      </c>
      <c r="CV160" s="105">
        <v>23.699998474121099</v>
      </c>
      <c r="CX160" s="8">
        <f t="shared" si="9"/>
        <v>8</v>
      </c>
      <c r="CY160" s="9">
        <f t="shared" si="10"/>
        <v>88.235294117647058</v>
      </c>
    </row>
    <row r="161" spans="1:103" x14ac:dyDescent="0.35">
      <c r="A161" s="70" t="s">
        <v>548</v>
      </c>
      <c r="B161" s="93" t="s">
        <v>549</v>
      </c>
      <c r="C161" s="47">
        <v>8</v>
      </c>
      <c r="D161" s="48">
        <v>0</v>
      </c>
      <c r="E161" s="48">
        <v>0</v>
      </c>
      <c r="F161" s="139">
        <f t="shared" si="11"/>
        <v>0</v>
      </c>
      <c r="G161" s="49">
        <v>0.894151766838303</v>
      </c>
      <c r="H161" s="49">
        <v>0</v>
      </c>
      <c r="I161" s="49">
        <v>0</v>
      </c>
      <c r="J161" s="50">
        <v>0.11232941072425801</v>
      </c>
      <c r="K161" s="49">
        <v>10.291950617235401</v>
      </c>
      <c r="L161" s="49">
        <v>18365.2342494966</v>
      </c>
      <c r="M161" s="49">
        <v>9.9999998746876997E-2</v>
      </c>
      <c r="N161" s="49">
        <v>3.2799505028224099E-13</v>
      </c>
      <c r="O161" s="49">
        <v>18350.0000000863</v>
      </c>
      <c r="P161" s="50">
        <v>0.10000000007983501</v>
      </c>
      <c r="Q161" s="49">
        <v>-2.0799944340683901E-15</v>
      </c>
      <c r="R161" s="49">
        <v>18299.999999999902</v>
      </c>
      <c r="S161" s="141" t="s">
        <v>167</v>
      </c>
      <c r="T161" s="51">
        <v>41</v>
      </c>
      <c r="U161" s="94" t="s">
        <v>145</v>
      </c>
      <c r="V161" s="94" t="s">
        <v>145</v>
      </c>
      <c r="W161" s="94" t="s">
        <v>145</v>
      </c>
      <c r="X161" s="94">
        <v>3777.09</v>
      </c>
      <c r="Y161" s="94">
        <v>-53</v>
      </c>
      <c r="Z161" s="94">
        <v>4</v>
      </c>
      <c r="AA161" s="94">
        <v>4</v>
      </c>
      <c r="AB161" s="94">
        <v>84.92</v>
      </c>
      <c r="AC161" s="94">
        <v>10.119318181818199</v>
      </c>
      <c r="AD161" s="94">
        <v>3</v>
      </c>
      <c r="AE161" s="94">
        <v>20.911936760350098</v>
      </c>
      <c r="AF161" s="94">
        <v>3</v>
      </c>
      <c r="AG161" s="96">
        <v>8606316</v>
      </c>
      <c r="AH161" s="96">
        <v>8947027</v>
      </c>
      <c r="AI161" s="96">
        <v>23.1</v>
      </c>
      <c r="AJ161" s="96">
        <v>63</v>
      </c>
      <c r="AK161" s="96">
        <v>65.599999999999994</v>
      </c>
      <c r="AL161" s="143">
        <f t="shared" si="8"/>
        <v>3.5000000000000003E-2</v>
      </c>
      <c r="AM161" s="96">
        <v>35.799999999999997</v>
      </c>
      <c r="AN161" s="96">
        <v>60.7</v>
      </c>
      <c r="AO161" s="96">
        <v>19</v>
      </c>
      <c r="AP161" s="96">
        <v>7.4</v>
      </c>
      <c r="AQ161" s="96">
        <v>3.6</v>
      </c>
      <c r="AR161" s="99">
        <v>30</v>
      </c>
      <c r="AS161" s="99">
        <v>47.8</v>
      </c>
      <c r="AT161" s="99" t="s">
        <v>145</v>
      </c>
      <c r="AU161" s="99" t="s">
        <v>145</v>
      </c>
      <c r="AV161" s="99">
        <v>7.7</v>
      </c>
      <c r="AW161" s="100" t="s">
        <v>145</v>
      </c>
      <c r="AX161" s="100" t="s">
        <v>145</v>
      </c>
      <c r="AY161" s="100" t="s">
        <v>145</v>
      </c>
      <c r="AZ161" s="100" t="s">
        <v>145</v>
      </c>
      <c r="BA161" s="101">
        <v>101</v>
      </c>
      <c r="BB161" s="101">
        <v>19.399999999999999</v>
      </c>
      <c r="BC161" s="101">
        <v>17.899999999999999</v>
      </c>
      <c r="BD161" s="101" t="s">
        <v>145</v>
      </c>
      <c r="BE161" s="95">
        <v>0.84799999999999998</v>
      </c>
      <c r="BF161" s="97" t="s">
        <v>146</v>
      </c>
      <c r="BG161" s="97" t="s">
        <v>173</v>
      </c>
      <c r="BH161" s="97" t="s">
        <v>145</v>
      </c>
      <c r="BI161" s="97" t="s">
        <v>145</v>
      </c>
      <c r="BJ161" s="97">
        <v>27.1</v>
      </c>
      <c r="BK161" s="97">
        <v>3.4</v>
      </c>
      <c r="BL161" s="97">
        <v>-3999</v>
      </c>
      <c r="BM161" s="97">
        <v>427</v>
      </c>
      <c r="BN161" s="97">
        <v>964713</v>
      </c>
      <c r="BO161" s="97">
        <v>341300</v>
      </c>
      <c r="BP161" s="97">
        <v>4220</v>
      </c>
      <c r="BQ161" s="97">
        <v>23497607690.117802</v>
      </c>
      <c r="BR161" s="97" t="s">
        <v>145</v>
      </c>
      <c r="BS161" s="97" t="s">
        <v>145</v>
      </c>
      <c r="BT161" s="97" t="s">
        <v>145</v>
      </c>
      <c r="BU161" s="97">
        <v>47.2</v>
      </c>
      <c r="BV161" s="97">
        <v>58.3</v>
      </c>
      <c r="BW161" s="97">
        <v>96.4</v>
      </c>
      <c r="BX161" s="97" t="s">
        <v>145</v>
      </c>
      <c r="BY161" s="97">
        <v>64.099999999999994</v>
      </c>
      <c r="BZ161" s="97">
        <v>0.3</v>
      </c>
      <c r="CA161" s="97">
        <v>54.4</v>
      </c>
      <c r="CB161" s="97">
        <v>0.1</v>
      </c>
      <c r="CC161" s="102" t="s">
        <v>201</v>
      </c>
      <c r="CD161" s="102" t="s">
        <v>201</v>
      </c>
      <c r="CE161" s="102" t="s">
        <v>357</v>
      </c>
      <c r="CF161" s="102" t="s">
        <v>203</v>
      </c>
      <c r="CG161" s="103">
        <v>144.361786925221</v>
      </c>
      <c r="CH161" s="103">
        <v>-6.6399036664999302</v>
      </c>
      <c r="CI161" s="98">
        <v>2.6</v>
      </c>
      <c r="CJ161" s="98">
        <v>74.099999999999994</v>
      </c>
      <c r="CK161" s="98">
        <v>3.1</v>
      </c>
      <c r="CL161" s="98">
        <v>86.8</v>
      </c>
      <c r="CM161" s="98">
        <v>13.2</v>
      </c>
      <c r="CN161" s="98">
        <v>100796</v>
      </c>
      <c r="CO161" s="98">
        <v>0.8</v>
      </c>
      <c r="CP161" s="98">
        <v>100</v>
      </c>
      <c r="CQ161" s="98">
        <v>4.7</v>
      </c>
      <c r="CR161" s="104">
        <v>28.510003662109401</v>
      </c>
      <c r="CS161" s="104">
        <v>28.510003662109401</v>
      </c>
      <c r="CT161" s="104">
        <v>28.499993896484401</v>
      </c>
      <c r="CU161" s="104">
        <v>28.420007324218801</v>
      </c>
      <c r="CV161" s="105">
        <v>28.485002136230499</v>
      </c>
      <c r="CX161" s="8">
        <f t="shared" si="9"/>
        <v>13</v>
      </c>
      <c r="CY161" s="9">
        <f t="shared" si="10"/>
        <v>80.882352941176464</v>
      </c>
    </row>
    <row r="162" spans="1:103" x14ac:dyDescent="0.35">
      <c r="A162" s="70" t="s">
        <v>550</v>
      </c>
      <c r="B162" s="93" t="s">
        <v>551</v>
      </c>
      <c r="C162" s="47">
        <v>12877</v>
      </c>
      <c r="D162" s="48">
        <v>644</v>
      </c>
      <c r="E162" s="48">
        <v>3236</v>
      </c>
      <c r="F162" s="139">
        <f t="shared" si="11"/>
        <v>0.25130076881261165</v>
      </c>
      <c r="G162" s="49">
        <v>340.24187902719399</v>
      </c>
      <c r="H162" s="49">
        <v>17.016057318747599</v>
      </c>
      <c r="I162" s="49">
        <v>85.503045781781495</v>
      </c>
      <c r="J162" s="50">
        <v>5.5582652105272003E-2</v>
      </c>
      <c r="K162" s="49">
        <v>18797.873855419301</v>
      </c>
      <c r="L162" s="49">
        <v>18364.910894848599</v>
      </c>
      <c r="M162" s="49">
        <v>5.2769943711707998E-2</v>
      </c>
      <c r="N162" s="49">
        <v>1253.92730766099</v>
      </c>
      <c r="O162" s="49">
        <v>18374.698136355</v>
      </c>
      <c r="P162" s="50">
        <v>3.3779313524762003E-2</v>
      </c>
      <c r="Q162" s="49">
        <v>36457.021038954699</v>
      </c>
      <c r="R162" s="49">
        <v>18408.197127545001</v>
      </c>
      <c r="S162" s="141" t="s">
        <v>242</v>
      </c>
      <c r="T162" s="51">
        <v>57</v>
      </c>
      <c r="U162" s="94">
        <v>375948</v>
      </c>
      <c r="V162" s="94">
        <v>9933.4669516592003</v>
      </c>
      <c r="W162" s="94" t="s">
        <v>228</v>
      </c>
      <c r="X162" s="94" t="s">
        <v>145</v>
      </c>
      <c r="Y162" s="94">
        <v>27</v>
      </c>
      <c r="Z162" s="94">
        <v>27</v>
      </c>
      <c r="AA162" s="94">
        <v>36</v>
      </c>
      <c r="AB162" s="94">
        <v>88.09</v>
      </c>
      <c r="AC162" s="94">
        <v>16.378684807256199</v>
      </c>
      <c r="AD162" s="94">
        <v>8</v>
      </c>
      <c r="AE162" s="94">
        <v>49.265902574336202</v>
      </c>
      <c r="AF162" s="94">
        <v>8</v>
      </c>
      <c r="AG162" s="96">
        <v>37974750</v>
      </c>
      <c r="AH162" s="96">
        <v>37846605</v>
      </c>
      <c r="AI162" s="96">
        <v>40.700000000000003</v>
      </c>
      <c r="AJ162" s="96">
        <v>73.900000000000006</v>
      </c>
      <c r="AK162" s="96">
        <v>81.8</v>
      </c>
      <c r="AL162" s="143">
        <f t="shared" si="8"/>
        <v>0.17499999999999999</v>
      </c>
      <c r="AM162" s="96">
        <v>15.1</v>
      </c>
      <c r="AN162" s="96">
        <v>67.400000000000006</v>
      </c>
      <c r="AO162" s="96">
        <v>124</v>
      </c>
      <c r="AP162" s="96">
        <v>10.9</v>
      </c>
      <c r="AQ162" s="96">
        <v>1.5</v>
      </c>
      <c r="AR162" s="99">
        <v>18.7</v>
      </c>
      <c r="AS162" s="99">
        <v>4.4000000000000004</v>
      </c>
      <c r="AT162" s="99">
        <v>2.4</v>
      </c>
      <c r="AU162" s="99">
        <v>6.5</v>
      </c>
      <c r="AV162" s="99">
        <v>99.2</v>
      </c>
      <c r="AW162" s="100">
        <v>4.5999999999999996</v>
      </c>
      <c r="AX162" s="100">
        <v>100</v>
      </c>
      <c r="AY162" s="100">
        <v>106.2</v>
      </c>
      <c r="AZ162" s="100">
        <v>1</v>
      </c>
      <c r="BA162" s="101">
        <v>138</v>
      </c>
      <c r="BB162" s="101">
        <v>25.6</v>
      </c>
      <c r="BC162" s="101">
        <v>6.1</v>
      </c>
      <c r="BD162" s="101" t="s">
        <v>145</v>
      </c>
      <c r="BE162" s="95" t="s">
        <v>145</v>
      </c>
      <c r="BF162" s="97" t="s">
        <v>180</v>
      </c>
      <c r="BG162" s="97" t="s">
        <v>200</v>
      </c>
      <c r="BH162" s="97">
        <v>50.2</v>
      </c>
      <c r="BI162" s="97">
        <v>54.4</v>
      </c>
      <c r="BJ162" s="97" t="s">
        <v>145</v>
      </c>
      <c r="BK162" s="97" t="s">
        <v>145</v>
      </c>
      <c r="BL162" s="97">
        <v>-146976</v>
      </c>
      <c r="BM162" s="97">
        <v>1087</v>
      </c>
      <c r="BN162" s="97">
        <v>9277538</v>
      </c>
      <c r="BO162" s="97">
        <v>2834400</v>
      </c>
      <c r="BP162" s="97">
        <v>30010</v>
      </c>
      <c r="BQ162" s="97">
        <v>585663814824.04395</v>
      </c>
      <c r="BR162" s="97">
        <v>15.4</v>
      </c>
      <c r="BS162" s="97">
        <v>1.4</v>
      </c>
      <c r="BT162" s="97">
        <v>29.7</v>
      </c>
      <c r="BU162" s="97">
        <v>56.7</v>
      </c>
      <c r="BV162" s="97">
        <v>9.1999999999999993</v>
      </c>
      <c r="BW162" s="97">
        <v>74.3</v>
      </c>
      <c r="BX162" s="97">
        <v>1</v>
      </c>
      <c r="BY162" s="97">
        <v>35662.6</v>
      </c>
      <c r="BZ162" s="97">
        <v>2</v>
      </c>
      <c r="CA162" s="97">
        <v>100</v>
      </c>
      <c r="CB162" s="97">
        <v>4.8</v>
      </c>
      <c r="CC162" s="102" t="s">
        <v>174</v>
      </c>
      <c r="CD162" s="102" t="s">
        <v>174</v>
      </c>
      <c r="CE162" s="102" t="s">
        <v>232</v>
      </c>
      <c r="CF162" s="102" t="s">
        <v>176</v>
      </c>
      <c r="CG162" s="103">
        <v>19.1562721067565</v>
      </c>
      <c r="CH162" s="103">
        <v>51.9199198405001</v>
      </c>
      <c r="CI162" s="98">
        <v>46.9</v>
      </c>
      <c r="CJ162" s="98">
        <v>30.9</v>
      </c>
      <c r="CK162" s="98">
        <v>39.700000000000003</v>
      </c>
      <c r="CL162" s="98">
        <v>39.9</v>
      </c>
      <c r="CM162" s="98">
        <v>60.1</v>
      </c>
      <c r="CN162" s="98">
        <v>1410</v>
      </c>
      <c r="CO162" s="98">
        <v>7.5</v>
      </c>
      <c r="CP162" s="98">
        <v>100</v>
      </c>
      <c r="CQ162" s="98">
        <v>16.100000000000001</v>
      </c>
      <c r="CR162" s="104">
        <v>3.30999145507815</v>
      </c>
      <c r="CS162" s="104">
        <v>2.1599975585937701</v>
      </c>
      <c r="CT162" s="104">
        <v>4.3500000000000201</v>
      </c>
      <c r="CU162" s="104">
        <v>5.0200134277344004</v>
      </c>
      <c r="CV162" s="105">
        <v>3.7100006103515901</v>
      </c>
      <c r="CX162" s="8">
        <f t="shared" si="9"/>
        <v>4</v>
      </c>
      <c r="CY162" s="9">
        <f t="shared" si="10"/>
        <v>94.117647058823536</v>
      </c>
    </row>
    <row r="163" spans="1:103" x14ac:dyDescent="0.35">
      <c r="A163" s="70" t="s">
        <v>552</v>
      </c>
      <c r="B163" s="93" t="s">
        <v>553</v>
      </c>
      <c r="C163" s="47">
        <v>25045</v>
      </c>
      <c r="D163" s="48">
        <v>989</v>
      </c>
      <c r="E163" s="48">
        <v>1519</v>
      </c>
      <c r="F163" s="139">
        <f t="shared" si="11"/>
        <v>6.0650828508684369E-2</v>
      </c>
      <c r="G163" s="49">
        <v>2456.1851193723601</v>
      </c>
      <c r="H163" s="49">
        <v>96.992097546786397</v>
      </c>
      <c r="I163" s="49">
        <v>148.96966246063599</v>
      </c>
      <c r="J163" s="50">
        <v>7.6079813828870996E-2</v>
      </c>
      <c r="K163" s="49">
        <v>28498.863724402399</v>
      </c>
      <c r="L163" s="49">
        <v>18356.255967305598</v>
      </c>
      <c r="M163" s="49">
        <v>6.596129456897E-2</v>
      </c>
      <c r="N163" s="49">
        <v>1320.3808376219799</v>
      </c>
      <c r="O163" s="49">
        <v>18363.475752068502</v>
      </c>
      <c r="P163" s="50">
        <v>6.8465673124664006E-2</v>
      </c>
      <c r="Q163" s="49">
        <v>3220.3407170737</v>
      </c>
      <c r="R163" s="49">
        <v>18376.796846617701</v>
      </c>
      <c r="S163" s="141" t="s">
        <v>181</v>
      </c>
      <c r="T163" s="51">
        <v>59</v>
      </c>
      <c r="U163" s="94">
        <v>458702</v>
      </c>
      <c r="V163" s="94">
        <v>44985.307511532897</v>
      </c>
      <c r="W163" s="94" t="s">
        <v>228</v>
      </c>
      <c r="X163" s="94">
        <v>4062.32</v>
      </c>
      <c r="Y163" s="94">
        <v>-36</v>
      </c>
      <c r="Z163" s="94">
        <v>17</v>
      </c>
      <c r="AA163" s="94">
        <v>38</v>
      </c>
      <c r="AB163" s="94">
        <v>90.61</v>
      </c>
      <c r="AC163" s="94">
        <v>27.8101449275362</v>
      </c>
      <c r="AD163" s="94">
        <v>13</v>
      </c>
      <c r="AE163" s="94">
        <v>70.631052182875095</v>
      </c>
      <c r="AF163" s="94">
        <v>12</v>
      </c>
      <c r="AG163" s="96">
        <v>10283822</v>
      </c>
      <c r="AH163" s="96">
        <v>10196707</v>
      </c>
      <c r="AI163" s="96">
        <v>42.2</v>
      </c>
      <c r="AJ163" s="96">
        <v>78.7</v>
      </c>
      <c r="AK163" s="96">
        <v>84.9</v>
      </c>
      <c r="AL163" s="143">
        <f t="shared" si="8"/>
        <v>0.21900000000000006</v>
      </c>
      <c r="AM163" s="96">
        <v>13.5</v>
      </c>
      <c r="AN163" s="96">
        <v>64.599999999999994</v>
      </c>
      <c r="AO163" s="96">
        <v>112.2</v>
      </c>
      <c r="AP163" s="96">
        <v>11</v>
      </c>
      <c r="AQ163" s="96">
        <v>1.4</v>
      </c>
      <c r="AR163" s="99">
        <v>11.1</v>
      </c>
      <c r="AS163" s="99">
        <v>3.7</v>
      </c>
      <c r="AT163" s="99">
        <v>3.34</v>
      </c>
      <c r="AU163" s="99">
        <v>3.4</v>
      </c>
      <c r="AV163" s="99">
        <v>99.8</v>
      </c>
      <c r="AW163" s="100" t="s">
        <v>145</v>
      </c>
      <c r="AX163" s="100">
        <v>106.2</v>
      </c>
      <c r="AY163" s="100" t="s">
        <v>145</v>
      </c>
      <c r="AZ163" s="100">
        <v>1</v>
      </c>
      <c r="BA163" s="101">
        <v>139</v>
      </c>
      <c r="BB163" s="101">
        <v>23.2</v>
      </c>
      <c r="BC163" s="101">
        <v>9.8000000000000007</v>
      </c>
      <c r="BD163" s="101">
        <v>88.6</v>
      </c>
      <c r="BE163" s="95">
        <v>0.81599999999999995</v>
      </c>
      <c r="BF163" s="97" t="s">
        <v>180</v>
      </c>
      <c r="BG163" s="97" t="s">
        <v>200</v>
      </c>
      <c r="BH163" s="97">
        <v>41.7</v>
      </c>
      <c r="BI163" s="97">
        <v>42.7</v>
      </c>
      <c r="BJ163" s="97" t="s">
        <v>145</v>
      </c>
      <c r="BK163" s="97" t="s">
        <v>145</v>
      </c>
      <c r="BL163" s="97">
        <v>-30001</v>
      </c>
      <c r="BM163" s="97">
        <v>19</v>
      </c>
      <c r="BN163" s="97">
        <v>17367956</v>
      </c>
      <c r="BO163" s="97">
        <v>3199200</v>
      </c>
      <c r="BP163" s="97">
        <v>32680</v>
      </c>
      <c r="BQ163" s="97">
        <v>240674524464.23999</v>
      </c>
      <c r="BR163" s="97" t="s">
        <v>145</v>
      </c>
      <c r="BS163" s="97">
        <v>1.9</v>
      </c>
      <c r="BT163" s="97">
        <v>33.799999999999997</v>
      </c>
      <c r="BU163" s="97">
        <v>58.8</v>
      </c>
      <c r="BV163" s="97">
        <v>5.9</v>
      </c>
      <c r="BW163" s="97">
        <v>84.6</v>
      </c>
      <c r="BX163" s="97">
        <v>1.3</v>
      </c>
      <c r="BY163" s="97">
        <v>14294.6</v>
      </c>
      <c r="BZ163" s="97">
        <v>1.8</v>
      </c>
      <c r="CA163" s="97">
        <v>100</v>
      </c>
      <c r="CB163" s="97">
        <v>22.7</v>
      </c>
      <c r="CC163" s="102" t="s">
        <v>174</v>
      </c>
      <c r="CD163" s="102" t="s">
        <v>174</v>
      </c>
      <c r="CE163" s="102" t="s">
        <v>175</v>
      </c>
      <c r="CF163" s="102" t="s">
        <v>176</v>
      </c>
      <c r="CG163" s="103">
        <v>-8.2915725540486296</v>
      </c>
      <c r="CH163" s="103">
        <v>39.565077075000097</v>
      </c>
      <c r="CI163" s="98">
        <v>39.5</v>
      </c>
      <c r="CJ163" s="98">
        <v>34.6</v>
      </c>
      <c r="CK163" s="98">
        <v>22.9</v>
      </c>
      <c r="CL163" s="98">
        <v>34.799999999999997</v>
      </c>
      <c r="CM163" s="98">
        <v>65.2</v>
      </c>
      <c r="CN163" s="98">
        <v>3653</v>
      </c>
      <c r="CO163" s="98">
        <v>4.3</v>
      </c>
      <c r="CP163" s="98">
        <v>16</v>
      </c>
      <c r="CQ163" s="98">
        <v>46.3</v>
      </c>
      <c r="CR163" s="104">
        <v>11.779992675781299</v>
      </c>
      <c r="CS163" s="104">
        <v>10.089990234375</v>
      </c>
      <c r="CT163" s="104">
        <v>13.050012207031299</v>
      </c>
      <c r="CU163" s="104">
        <v>12.5800109863281</v>
      </c>
      <c r="CV163" s="105">
        <v>11.875001525878901</v>
      </c>
      <c r="CX163" s="8">
        <f t="shared" si="9"/>
        <v>5</v>
      </c>
      <c r="CY163" s="9">
        <f t="shared" si="10"/>
        <v>92.647058823529406</v>
      </c>
    </row>
    <row r="164" spans="1:103" x14ac:dyDescent="0.35">
      <c r="A164" s="70" t="s">
        <v>554</v>
      </c>
      <c r="B164" s="93" t="s">
        <v>555</v>
      </c>
      <c r="C164" s="47">
        <v>266</v>
      </c>
      <c r="D164" s="48">
        <v>10</v>
      </c>
      <c r="E164" s="48">
        <v>113</v>
      </c>
      <c r="F164" s="139">
        <f t="shared" si="11"/>
        <v>0.42481203007518797</v>
      </c>
      <c r="G164" s="49">
        <v>37.2939195488838</v>
      </c>
      <c r="H164" s="49">
        <v>1.40202705070992</v>
      </c>
      <c r="I164" s="49">
        <v>15.8429056730221</v>
      </c>
      <c r="J164" s="50">
        <v>5.5819797170108001E-2</v>
      </c>
      <c r="K164" s="49">
        <v>341.21577163696799</v>
      </c>
      <c r="L164" s="49">
        <v>18360.701499615501</v>
      </c>
      <c r="M164" s="49">
        <v>6.3470592893713998E-2</v>
      </c>
      <c r="N164" s="49">
        <v>11.903963013987299</v>
      </c>
      <c r="O164" s="49">
        <v>18356.928441445802</v>
      </c>
      <c r="P164" s="50">
        <v>2.9512094528005E-2</v>
      </c>
      <c r="Q164" s="49">
        <v>1410.3720223877201</v>
      </c>
      <c r="R164" s="49">
        <v>18413.0547924903</v>
      </c>
      <c r="S164" s="141" t="s">
        <v>229</v>
      </c>
      <c r="T164" s="51">
        <v>53</v>
      </c>
      <c r="U164" s="94">
        <v>11106</v>
      </c>
      <c r="V164" s="94">
        <v>1557.0912425184299</v>
      </c>
      <c r="W164" s="94" t="s">
        <v>228</v>
      </c>
      <c r="X164" s="94">
        <v>4615.5050000000001</v>
      </c>
      <c r="Y164" s="94">
        <v>-45</v>
      </c>
      <c r="Z164" s="94">
        <v>5</v>
      </c>
      <c r="AA164" s="94">
        <v>32</v>
      </c>
      <c r="AB164" s="94">
        <v>96.03</v>
      </c>
      <c r="AC164" s="94">
        <v>24.693906810035799</v>
      </c>
      <c r="AD164" s="94">
        <v>8</v>
      </c>
      <c r="AE164" s="94">
        <v>57.973196906465603</v>
      </c>
      <c r="AF164" s="94">
        <v>7</v>
      </c>
      <c r="AG164" s="96">
        <v>6956071</v>
      </c>
      <c r="AH164" s="96">
        <v>7132530</v>
      </c>
      <c r="AI164" s="96">
        <v>28.2</v>
      </c>
      <c r="AJ164" s="96">
        <v>72.2</v>
      </c>
      <c r="AK164" s="96">
        <v>76.3</v>
      </c>
      <c r="AL164" s="143">
        <f t="shared" si="8"/>
        <v>6.5000000000000002E-2</v>
      </c>
      <c r="AM164" s="96">
        <v>29.4</v>
      </c>
      <c r="AN164" s="96">
        <v>64.099999999999994</v>
      </c>
      <c r="AO164" s="96">
        <v>17.5</v>
      </c>
      <c r="AP164" s="96">
        <v>5.5</v>
      </c>
      <c r="AQ164" s="96">
        <v>2.4</v>
      </c>
      <c r="AR164" s="99">
        <v>17.5</v>
      </c>
      <c r="AS164" s="99">
        <v>20.2</v>
      </c>
      <c r="AT164" s="99">
        <v>0.24</v>
      </c>
      <c r="AU164" s="99" t="s">
        <v>145</v>
      </c>
      <c r="AV164" s="99">
        <v>82.8</v>
      </c>
      <c r="AW164" s="100">
        <v>3.4</v>
      </c>
      <c r="AX164" s="100" t="s">
        <v>145</v>
      </c>
      <c r="AY164" s="100" t="s">
        <v>145</v>
      </c>
      <c r="AZ164" s="100" t="s">
        <v>145</v>
      </c>
      <c r="BA164" s="101">
        <v>112</v>
      </c>
      <c r="BB164" s="101">
        <v>19</v>
      </c>
      <c r="BC164" s="101">
        <v>9.6</v>
      </c>
      <c r="BD164" s="101">
        <v>92.3</v>
      </c>
      <c r="BE164" s="95">
        <v>0.82399999999999995</v>
      </c>
      <c r="BF164" s="97" t="s">
        <v>189</v>
      </c>
      <c r="BG164" s="97" t="s">
        <v>173</v>
      </c>
      <c r="BH164" s="97">
        <v>32.299999999999997</v>
      </c>
      <c r="BI164" s="97">
        <v>36.4</v>
      </c>
      <c r="BJ164" s="97">
        <v>12.5</v>
      </c>
      <c r="BK164" s="97">
        <v>0.4</v>
      </c>
      <c r="BL164" s="97">
        <v>-82780</v>
      </c>
      <c r="BM164" s="97">
        <v>76</v>
      </c>
      <c r="BN164" s="97">
        <v>560631</v>
      </c>
      <c r="BO164" s="97" t="s">
        <v>145</v>
      </c>
      <c r="BP164" s="97">
        <v>13220</v>
      </c>
      <c r="BQ164" s="97">
        <v>40496953779.070999</v>
      </c>
      <c r="BR164" s="97">
        <v>24.2</v>
      </c>
      <c r="BS164" s="97">
        <v>18.600000000000001</v>
      </c>
      <c r="BT164" s="97">
        <v>48.8</v>
      </c>
      <c r="BU164" s="97">
        <v>72.099999999999994</v>
      </c>
      <c r="BV164" s="97">
        <v>20.100000000000001</v>
      </c>
      <c r="BW164" s="97">
        <v>70</v>
      </c>
      <c r="BX164" s="97">
        <v>0.1</v>
      </c>
      <c r="BY164" s="97">
        <v>98</v>
      </c>
      <c r="BZ164" s="97">
        <v>0.9</v>
      </c>
      <c r="CA164" s="97">
        <v>99.3</v>
      </c>
      <c r="CB164" s="97">
        <v>2.7</v>
      </c>
      <c r="CC164" s="102" t="s">
        <v>190</v>
      </c>
      <c r="CD164" s="102" t="s">
        <v>149</v>
      </c>
      <c r="CE164" s="102" t="s">
        <v>190</v>
      </c>
      <c r="CF164" s="102" t="s">
        <v>151</v>
      </c>
      <c r="CG164" s="103">
        <v>-58.471963953555303</v>
      </c>
      <c r="CH164" s="103">
        <v>-23.438619893499901</v>
      </c>
      <c r="CI164" s="98">
        <v>55.1</v>
      </c>
      <c r="CJ164" s="98">
        <v>37.700000000000003</v>
      </c>
      <c r="CK164" s="98">
        <v>14.3</v>
      </c>
      <c r="CL164" s="98">
        <v>38.4</v>
      </c>
      <c r="CM164" s="98">
        <v>61.6</v>
      </c>
      <c r="CN164" s="98">
        <v>17729</v>
      </c>
      <c r="CO164" s="98">
        <v>0.9</v>
      </c>
      <c r="CP164" s="98">
        <v>99</v>
      </c>
      <c r="CQ164" s="98" t="s">
        <v>145</v>
      </c>
      <c r="CR164" s="104">
        <v>28.089990234375001</v>
      </c>
      <c r="CS164" s="104">
        <v>29.469995117187501</v>
      </c>
      <c r="CT164" s="104">
        <v>29.110009765625001</v>
      </c>
      <c r="CU164" s="104">
        <v>29.580010986328102</v>
      </c>
      <c r="CV164" s="105">
        <v>29.062501525878901</v>
      </c>
      <c r="CX164" s="8">
        <f t="shared" si="9"/>
        <v>6</v>
      </c>
      <c r="CY164" s="9">
        <f t="shared" si="10"/>
        <v>91.17647058823529</v>
      </c>
    </row>
    <row r="165" spans="1:103" x14ac:dyDescent="0.35">
      <c r="A165" s="70" t="s">
        <v>556</v>
      </c>
      <c r="B165" s="93" t="s">
        <v>557</v>
      </c>
      <c r="C165" s="47">
        <v>344</v>
      </c>
      <c r="D165" s="48">
        <v>2</v>
      </c>
      <c r="E165" s="48">
        <v>76</v>
      </c>
      <c r="F165" s="139">
        <f t="shared" si="11"/>
        <v>0.22093023255813954</v>
      </c>
      <c r="G165" s="49">
        <v>67.432258024046703</v>
      </c>
      <c r="H165" s="49">
        <v>0.39204801176771298</v>
      </c>
      <c r="I165" s="49">
        <v>14.8978244471731</v>
      </c>
      <c r="J165" s="50">
        <v>9.8474409072736996E-2</v>
      </c>
      <c r="K165" s="49">
        <v>442.17386097252501</v>
      </c>
      <c r="L165" s="49">
        <v>18352.7667429098</v>
      </c>
      <c r="M165" s="49">
        <v>9.1114194078593003E-2</v>
      </c>
      <c r="N165" s="49">
        <v>3.0519017009959502</v>
      </c>
      <c r="O165" s="49">
        <v>18355.079954480199</v>
      </c>
      <c r="P165" s="50">
        <v>6.3363537767257005E-2</v>
      </c>
      <c r="Q165" s="49">
        <v>110.312997512001</v>
      </c>
      <c r="R165" s="49">
        <v>18359.240901661899</v>
      </c>
      <c r="S165" s="141" t="s">
        <v>239</v>
      </c>
      <c r="T165" s="51">
        <v>56</v>
      </c>
      <c r="U165" s="94" t="s">
        <v>145</v>
      </c>
      <c r="V165" s="94" t="s">
        <v>145</v>
      </c>
      <c r="W165" s="94" t="s">
        <v>145</v>
      </c>
      <c r="X165" s="94">
        <v>4713.91</v>
      </c>
      <c r="Y165" s="94">
        <v>-12</v>
      </c>
      <c r="Z165" s="94">
        <v>0</v>
      </c>
      <c r="AA165" s="94">
        <v>17</v>
      </c>
      <c r="AB165" s="94">
        <v>94.18</v>
      </c>
      <c r="AC165" s="94" t="s">
        <v>145</v>
      </c>
      <c r="AD165" s="94" t="s">
        <v>145</v>
      </c>
      <c r="AE165" s="94" t="s">
        <v>145</v>
      </c>
      <c r="AF165" s="94" t="s">
        <v>145</v>
      </c>
      <c r="AG165" s="96">
        <v>4569087</v>
      </c>
      <c r="AH165" s="96">
        <v>5101416</v>
      </c>
      <c r="AI165" s="96">
        <v>19.7</v>
      </c>
      <c r="AJ165" s="96">
        <v>72.3</v>
      </c>
      <c r="AK165" s="96">
        <v>75.599999999999994</v>
      </c>
      <c r="AL165" s="143">
        <f t="shared" si="8"/>
        <v>3.2000000000000028E-2</v>
      </c>
      <c r="AM165" s="96">
        <v>38.9</v>
      </c>
      <c r="AN165" s="96">
        <v>57.9</v>
      </c>
      <c r="AO165" s="96">
        <v>759</v>
      </c>
      <c r="AP165" s="96">
        <v>3.5</v>
      </c>
      <c r="AQ165" s="96">
        <v>3.6</v>
      </c>
      <c r="AR165" s="99" t="s">
        <v>145</v>
      </c>
      <c r="AS165" s="99">
        <v>20.3</v>
      </c>
      <c r="AT165" s="99" t="s">
        <v>145</v>
      </c>
      <c r="AU165" s="99" t="s">
        <v>145</v>
      </c>
      <c r="AV165" s="99">
        <v>96.1</v>
      </c>
      <c r="AW165" s="100">
        <v>5.7</v>
      </c>
      <c r="AX165" s="100">
        <v>98.9</v>
      </c>
      <c r="AY165" s="100">
        <v>99.8</v>
      </c>
      <c r="AZ165" s="100">
        <v>1.1000000000000001</v>
      </c>
      <c r="BA165" s="101" t="s">
        <v>145</v>
      </c>
      <c r="BB165" s="101" t="s">
        <v>145</v>
      </c>
      <c r="BC165" s="101">
        <v>9.5</v>
      </c>
      <c r="BD165" s="101" t="s">
        <v>145</v>
      </c>
      <c r="BE165" s="95">
        <v>0.53600000000000003</v>
      </c>
      <c r="BF165" s="97" t="s">
        <v>146</v>
      </c>
      <c r="BG165" s="97" t="s">
        <v>173</v>
      </c>
      <c r="BH165" s="97">
        <v>55.6</v>
      </c>
      <c r="BI165" s="97">
        <v>18.600000000000001</v>
      </c>
      <c r="BJ165" s="97" t="s">
        <v>145</v>
      </c>
      <c r="BK165" s="97">
        <v>13.2</v>
      </c>
      <c r="BL165" s="97">
        <v>-52816</v>
      </c>
      <c r="BM165" s="97">
        <v>100742</v>
      </c>
      <c r="BN165" s="97" t="s">
        <v>145</v>
      </c>
      <c r="BO165" s="97" t="s">
        <v>145</v>
      </c>
      <c r="BP165" s="97">
        <v>6000</v>
      </c>
      <c r="BQ165" s="97">
        <v>14615900000</v>
      </c>
      <c r="BR165" s="97" t="s">
        <v>145</v>
      </c>
      <c r="BS165" s="97" t="s">
        <v>145</v>
      </c>
      <c r="BT165" s="97" t="s">
        <v>145</v>
      </c>
      <c r="BU165" s="97">
        <v>43.8</v>
      </c>
      <c r="BV165" s="97">
        <v>6.1</v>
      </c>
      <c r="BW165" s="97">
        <v>25.5</v>
      </c>
      <c r="BX165" s="97" t="s">
        <v>145</v>
      </c>
      <c r="BY165" s="97">
        <v>376</v>
      </c>
      <c r="BZ165" s="97" t="s">
        <v>145</v>
      </c>
      <c r="CA165" s="97">
        <v>100</v>
      </c>
      <c r="CB165" s="97">
        <v>8.4</v>
      </c>
      <c r="CC165" s="102" t="s">
        <v>157</v>
      </c>
      <c r="CD165" s="102" t="s">
        <v>157</v>
      </c>
      <c r="CE165" s="102" t="s">
        <v>184</v>
      </c>
      <c r="CF165" s="102" t="s">
        <v>185</v>
      </c>
      <c r="CG165" s="103">
        <v>35.262730438001299</v>
      </c>
      <c r="CH165" s="103">
        <v>31.9405838015001</v>
      </c>
      <c r="CI165" s="98">
        <v>49.3</v>
      </c>
      <c r="CJ165" s="98">
        <v>1.5</v>
      </c>
      <c r="CK165" s="98">
        <v>8.4</v>
      </c>
      <c r="CL165" s="98">
        <v>23.8</v>
      </c>
      <c r="CM165" s="98">
        <v>76.2</v>
      </c>
      <c r="CN165" s="98">
        <v>195</v>
      </c>
      <c r="CO165" s="98" t="s">
        <v>145</v>
      </c>
      <c r="CP165" s="98">
        <v>100</v>
      </c>
      <c r="CQ165" s="98" t="s">
        <v>145</v>
      </c>
      <c r="CR165" s="104">
        <v>14.170007324218799</v>
      </c>
      <c r="CS165" s="104">
        <v>10.9999938964844</v>
      </c>
      <c r="CT165" s="104">
        <v>12.4699951171875</v>
      </c>
      <c r="CU165" s="104">
        <v>15.8799987792969</v>
      </c>
      <c r="CV165" s="105">
        <v>13.3799987792969</v>
      </c>
      <c r="CX165" s="8">
        <f t="shared" si="9"/>
        <v>16</v>
      </c>
      <c r="CY165" s="9">
        <f t="shared" si="10"/>
        <v>76.470588235294116</v>
      </c>
    </row>
    <row r="166" spans="1:103" x14ac:dyDescent="0.35">
      <c r="A166" s="70" t="s">
        <v>558</v>
      </c>
      <c r="B166" s="93" t="s">
        <v>559</v>
      </c>
      <c r="C166" s="47">
        <v>58</v>
      </c>
      <c r="D166" s="48">
        <v>0</v>
      </c>
      <c r="E166" s="48">
        <v>50</v>
      </c>
      <c r="F166" s="139">
        <f t="shared" si="11"/>
        <v>0.86206896551724133</v>
      </c>
      <c r="G166" s="49">
        <v>206.47623387349401</v>
      </c>
      <c r="H166" s="49">
        <v>0</v>
      </c>
      <c r="I166" s="49">
        <v>177.996753339219</v>
      </c>
      <c r="J166" s="50">
        <v>0.111443722733319</v>
      </c>
      <c r="K166" s="49">
        <v>58.991067507827502</v>
      </c>
      <c r="L166" s="49">
        <v>18345.5004502308</v>
      </c>
      <c r="M166" s="49">
        <v>9.9999998746876997E-2</v>
      </c>
      <c r="N166" s="49">
        <v>3.2799505028224099E-13</v>
      </c>
      <c r="O166" s="49">
        <v>18350.0000000863</v>
      </c>
      <c r="P166" s="50">
        <v>0.49502342272147398</v>
      </c>
      <c r="Q166" s="49">
        <v>47.999720069637497</v>
      </c>
      <c r="R166" s="49">
        <v>18372.401688715101</v>
      </c>
      <c r="S166" s="141" t="s">
        <v>152</v>
      </c>
      <c r="T166" s="51">
        <v>48</v>
      </c>
      <c r="U166" s="94" t="s">
        <v>145</v>
      </c>
      <c r="V166" s="94" t="s">
        <v>145</v>
      </c>
      <c r="W166" s="94" t="s">
        <v>145</v>
      </c>
      <c r="X166" s="94" t="s">
        <v>145</v>
      </c>
      <c r="Y166" s="94" t="s">
        <v>145</v>
      </c>
      <c r="Z166" s="94" t="s">
        <v>145</v>
      </c>
      <c r="AA166" s="94" t="s">
        <v>145</v>
      </c>
      <c r="AB166" s="94" t="s">
        <v>145</v>
      </c>
      <c r="AC166" s="94" t="s">
        <v>145</v>
      </c>
      <c r="AD166" s="94" t="s">
        <v>145</v>
      </c>
      <c r="AE166" s="94" t="s">
        <v>145</v>
      </c>
      <c r="AF166" s="94" t="s">
        <v>145</v>
      </c>
      <c r="AG166" s="96">
        <v>277679</v>
      </c>
      <c r="AH166" s="96">
        <v>280904</v>
      </c>
      <c r="AI166" s="96">
        <v>31.9</v>
      </c>
      <c r="AJ166" s="96">
        <v>75.400000000000006</v>
      </c>
      <c r="AK166" s="96">
        <v>79.7</v>
      </c>
      <c r="AL166" s="143">
        <f t="shared" si="8"/>
        <v>8.2999999999999977E-2</v>
      </c>
      <c r="AM166" s="96">
        <v>22.8</v>
      </c>
      <c r="AN166" s="96">
        <v>68.900000000000006</v>
      </c>
      <c r="AO166" s="96">
        <v>75.900000000000006</v>
      </c>
      <c r="AP166" s="96">
        <v>5.6</v>
      </c>
      <c r="AQ166" s="96">
        <v>1.9</v>
      </c>
      <c r="AR166" s="99" t="s">
        <v>145</v>
      </c>
      <c r="AS166" s="99" t="s">
        <v>145</v>
      </c>
      <c r="AT166" s="99" t="s">
        <v>145</v>
      </c>
      <c r="AU166" s="99" t="s">
        <v>145</v>
      </c>
      <c r="AV166" s="99" t="s">
        <v>145</v>
      </c>
      <c r="AW166" s="100" t="s">
        <v>145</v>
      </c>
      <c r="AX166" s="100" t="s">
        <v>145</v>
      </c>
      <c r="AY166" s="100" t="s">
        <v>145</v>
      </c>
      <c r="AZ166" s="100" t="s">
        <v>145</v>
      </c>
      <c r="BA166" s="101">
        <v>120</v>
      </c>
      <c r="BB166" s="101" t="s">
        <v>145</v>
      </c>
      <c r="BC166" s="101">
        <v>19.5</v>
      </c>
      <c r="BD166" s="101" t="s">
        <v>145</v>
      </c>
      <c r="BE166" s="95" t="s">
        <v>145</v>
      </c>
      <c r="BF166" s="97" t="s">
        <v>146</v>
      </c>
      <c r="BG166" s="97" t="s">
        <v>147</v>
      </c>
      <c r="BH166" s="97" t="s">
        <v>145</v>
      </c>
      <c r="BI166" s="97" t="s">
        <v>145</v>
      </c>
      <c r="BJ166" s="97" t="s">
        <v>145</v>
      </c>
      <c r="BK166" s="97" t="s">
        <v>145</v>
      </c>
      <c r="BL166" s="97">
        <v>-5000</v>
      </c>
      <c r="BM166" s="97" t="s">
        <v>145</v>
      </c>
      <c r="BN166" s="97" t="s">
        <v>145</v>
      </c>
      <c r="BO166" s="97">
        <v>76433</v>
      </c>
      <c r="BP166" s="97" t="s">
        <v>145</v>
      </c>
      <c r="BQ166" s="97" t="s">
        <v>145</v>
      </c>
      <c r="BR166" s="97" t="s">
        <v>145</v>
      </c>
      <c r="BS166" s="97" t="s">
        <v>145</v>
      </c>
      <c r="BT166" s="97" t="s">
        <v>145</v>
      </c>
      <c r="BU166" s="97">
        <v>54.2</v>
      </c>
      <c r="BV166" s="97">
        <v>6.9</v>
      </c>
      <c r="BW166" s="97">
        <v>78.599999999999994</v>
      </c>
      <c r="BX166" s="97" t="s">
        <v>145</v>
      </c>
      <c r="BY166" s="97" t="s">
        <v>145</v>
      </c>
      <c r="BZ166" s="97" t="s">
        <v>145</v>
      </c>
      <c r="CA166" s="97">
        <v>100</v>
      </c>
      <c r="CB166" s="97" t="s">
        <v>145</v>
      </c>
      <c r="CC166" s="102" t="s">
        <v>201</v>
      </c>
      <c r="CD166" s="102" t="s">
        <v>201</v>
      </c>
      <c r="CE166" s="102" t="s">
        <v>560</v>
      </c>
      <c r="CF166" s="102" t="s">
        <v>203</v>
      </c>
      <c r="CG166" s="103">
        <v>-139.014928716057</v>
      </c>
      <c r="CH166" s="103">
        <v>-9.7821591124999294</v>
      </c>
      <c r="CI166" s="98">
        <v>12.4</v>
      </c>
      <c r="CJ166" s="98">
        <v>42.3</v>
      </c>
      <c r="CK166" s="98">
        <v>2</v>
      </c>
      <c r="CL166" s="98">
        <v>38.200000000000003</v>
      </c>
      <c r="CM166" s="98">
        <v>61.8</v>
      </c>
      <c r="CN166" s="98" t="s">
        <v>145</v>
      </c>
      <c r="CO166" s="98">
        <v>3</v>
      </c>
      <c r="CP166" s="98" t="s">
        <v>145</v>
      </c>
      <c r="CQ166" s="98" t="s">
        <v>145</v>
      </c>
      <c r="CR166" s="104">
        <v>26.979649122807</v>
      </c>
      <c r="CS166" s="104">
        <v>27.987435328898702</v>
      </c>
      <c r="CT166" s="104">
        <v>27.849624060150401</v>
      </c>
      <c r="CU166" s="104">
        <v>28.3041345480028</v>
      </c>
      <c r="CV166" s="105">
        <v>26.979649122807</v>
      </c>
      <c r="CX166" s="8">
        <f t="shared" si="9"/>
        <v>30</v>
      </c>
      <c r="CY166" s="9">
        <f t="shared" si="10"/>
        <v>55.882352941176471</v>
      </c>
    </row>
    <row r="167" spans="1:103" x14ac:dyDescent="0.35">
      <c r="A167" s="70" t="s">
        <v>561</v>
      </c>
      <c r="B167" s="93" t="s">
        <v>562</v>
      </c>
      <c r="C167" s="47">
        <v>13409</v>
      </c>
      <c r="D167" s="48">
        <v>10</v>
      </c>
      <c r="E167" s="48">
        <v>1372</v>
      </c>
      <c r="F167" s="139">
        <f t="shared" si="11"/>
        <v>0.10231933775822209</v>
      </c>
      <c r="G167" s="49">
        <v>4654.18977737361</v>
      </c>
      <c r="H167" s="49">
        <v>3.4709447217343601</v>
      </c>
      <c r="I167" s="49">
        <v>476.21361582195402</v>
      </c>
      <c r="J167" s="50">
        <v>8.5751582532150004E-3</v>
      </c>
      <c r="K167" s="49">
        <v>132875172.25792</v>
      </c>
      <c r="L167" s="49">
        <v>18640.475321143898</v>
      </c>
      <c r="M167" s="49">
        <v>0.10960775126595899</v>
      </c>
      <c r="N167" s="49">
        <v>10.8576480818873</v>
      </c>
      <c r="O167" s="49">
        <v>18357.4111382837</v>
      </c>
      <c r="P167" s="50">
        <v>1.5868509690908E-2</v>
      </c>
      <c r="Q167" s="49">
        <v>168278.57094002501</v>
      </c>
      <c r="R167" s="49">
        <v>18481.184227895599</v>
      </c>
      <c r="S167" s="141" t="s">
        <v>419</v>
      </c>
      <c r="T167" s="51">
        <v>61</v>
      </c>
      <c r="U167" s="94">
        <v>104435</v>
      </c>
      <c r="V167" s="94">
        <v>36248.8112014328</v>
      </c>
      <c r="W167" s="94" t="s">
        <v>280</v>
      </c>
      <c r="X167" s="94">
        <v>4348.47</v>
      </c>
      <c r="Y167" s="94">
        <v>-36</v>
      </c>
      <c r="Z167" s="94">
        <v>17</v>
      </c>
      <c r="AA167" s="94">
        <v>28</v>
      </c>
      <c r="AB167" s="94">
        <v>91.54</v>
      </c>
      <c r="AC167" s="94">
        <v>19.6781362007168</v>
      </c>
      <c r="AD167" s="94">
        <v>16</v>
      </c>
      <c r="AE167" s="94">
        <v>45.786707937678102</v>
      </c>
      <c r="AF167" s="94">
        <v>16.5</v>
      </c>
      <c r="AG167" s="96">
        <v>2781677</v>
      </c>
      <c r="AH167" s="96">
        <v>2881060</v>
      </c>
      <c r="AI167" s="96">
        <v>33.200000000000003</v>
      </c>
      <c r="AJ167" s="96">
        <v>79</v>
      </c>
      <c r="AK167" s="96">
        <v>81.900000000000006</v>
      </c>
      <c r="AL167" s="143">
        <f t="shared" si="8"/>
        <v>1.4000000000000058E-2</v>
      </c>
      <c r="AM167" s="96">
        <v>13.5</v>
      </c>
      <c r="AN167" s="96">
        <v>85.1</v>
      </c>
      <c r="AO167" s="96">
        <v>239.6</v>
      </c>
      <c r="AP167" s="96">
        <v>1.2</v>
      </c>
      <c r="AQ167" s="96">
        <v>1.9</v>
      </c>
      <c r="AR167" s="99">
        <v>15.3</v>
      </c>
      <c r="AS167" s="99">
        <v>6.8</v>
      </c>
      <c r="AT167" s="99">
        <v>2.78</v>
      </c>
      <c r="AU167" s="99">
        <v>1.4</v>
      </c>
      <c r="AV167" s="99" t="s">
        <v>145</v>
      </c>
      <c r="AW167" s="100" t="s">
        <v>145</v>
      </c>
      <c r="AX167" s="100">
        <v>103.3</v>
      </c>
      <c r="AY167" s="100">
        <v>95.7</v>
      </c>
      <c r="AZ167" s="100" t="s">
        <v>145</v>
      </c>
      <c r="BA167" s="101" t="s">
        <v>145</v>
      </c>
      <c r="BB167" s="101">
        <v>33.9</v>
      </c>
      <c r="BC167" s="101">
        <v>15.6</v>
      </c>
      <c r="BD167" s="101" t="s">
        <v>145</v>
      </c>
      <c r="BE167" s="95" t="s">
        <v>145</v>
      </c>
      <c r="BF167" s="97" t="s">
        <v>146</v>
      </c>
      <c r="BG167" s="97" t="s">
        <v>147</v>
      </c>
      <c r="BH167" s="97">
        <v>37.299999999999997</v>
      </c>
      <c r="BI167" s="97">
        <v>51</v>
      </c>
      <c r="BJ167" s="97" t="s">
        <v>145</v>
      </c>
      <c r="BK167" s="97" t="s">
        <v>145</v>
      </c>
      <c r="BL167" s="97">
        <v>200000</v>
      </c>
      <c r="BM167" s="97">
        <v>36</v>
      </c>
      <c r="BN167" s="97">
        <v>29178923</v>
      </c>
      <c r="BO167" s="97">
        <v>1835000</v>
      </c>
      <c r="BP167" s="97">
        <v>124410</v>
      </c>
      <c r="BQ167" s="97">
        <v>191362087912.08801</v>
      </c>
      <c r="BR167" s="97" t="s">
        <v>145</v>
      </c>
      <c r="BS167" s="97" t="s">
        <v>145</v>
      </c>
      <c r="BT167" s="97" t="s">
        <v>145</v>
      </c>
      <c r="BU167" s="97">
        <v>86.8</v>
      </c>
      <c r="BV167" s="97">
        <v>1.2</v>
      </c>
      <c r="BW167" s="97">
        <v>60</v>
      </c>
      <c r="BX167" s="97" t="s">
        <v>145</v>
      </c>
      <c r="BY167" s="97">
        <v>1502.6</v>
      </c>
      <c r="BZ167" s="97" t="s">
        <v>145</v>
      </c>
      <c r="CA167" s="97">
        <v>100</v>
      </c>
      <c r="CB167" s="97">
        <v>14.9</v>
      </c>
      <c r="CC167" s="102" t="s">
        <v>157</v>
      </c>
      <c r="CD167" s="102" t="s">
        <v>157</v>
      </c>
      <c r="CE167" s="102" t="s">
        <v>184</v>
      </c>
      <c r="CF167" s="102" t="s">
        <v>185</v>
      </c>
      <c r="CG167" s="103">
        <v>51.137942225788599</v>
      </c>
      <c r="CH167" s="103">
        <v>25.3636538760001</v>
      </c>
      <c r="CI167" s="98">
        <v>5.8</v>
      </c>
      <c r="CJ167" s="98">
        <v>0</v>
      </c>
      <c r="CK167" s="98">
        <v>13.2</v>
      </c>
      <c r="CL167" s="98">
        <v>0.9</v>
      </c>
      <c r="CM167" s="98">
        <v>99.1</v>
      </c>
      <c r="CN167" s="98">
        <v>23</v>
      </c>
      <c r="CO167" s="98">
        <v>43.9</v>
      </c>
      <c r="CP167" s="98">
        <v>100</v>
      </c>
      <c r="CQ167" s="98">
        <v>9.4</v>
      </c>
      <c r="CR167" s="104">
        <v>20.230004882812501</v>
      </c>
      <c r="CS167" s="104">
        <v>17.480004882812501</v>
      </c>
      <c r="CT167" s="104">
        <v>19.559991455078102</v>
      </c>
      <c r="CU167" s="104">
        <v>22.980004882812501</v>
      </c>
      <c r="CV167" s="105">
        <v>20.062501525878901</v>
      </c>
      <c r="CX167" s="8">
        <f t="shared" si="9"/>
        <v>13</v>
      </c>
      <c r="CY167" s="9">
        <f t="shared" si="10"/>
        <v>80.882352941176464</v>
      </c>
    </row>
    <row r="168" spans="1:103" x14ac:dyDescent="0.35">
      <c r="A168" s="70" t="s">
        <v>563</v>
      </c>
      <c r="B168" s="93" t="s">
        <v>564</v>
      </c>
      <c r="C168" s="47">
        <v>420</v>
      </c>
      <c r="D168" s="48">
        <v>0</v>
      </c>
      <c r="E168" s="48">
        <v>300</v>
      </c>
      <c r="F168" s="139">
        <f t="shared" si="11"/>
        <v>0.7142857142857143</v>
      </c>
      <c r="G168" s="49">
        <v>469.11230548593301</v>
      </c>
      <c r="H168" s="49">
        <v>0</v>
      </c>
      <c r="I168" s="49">
        <v>335.08021820423801</v>
      </c>
      <c r="J168" s="50">
        <v>0.15888254146158101</v>
      </c>
      <c r="K168" s="49">
        <v>418.78210910837902</v>
      </c>
      <c r="L168" s="49">
        <v>18347.688158254801</v>
      </c>
      <c r="M168" s="49">
        <v>9.9999998746876997E-2</v>
      </c>
      <c r="N168" s="49">
        <v>3.2799505028224099E-13</v>
      </c>
      <c r="O168" s="49">
        <v>18350.0000000863</v>
      </c>
      <c r="P168" s="50">
        <v>2.5713458945898302</v>
      </c>
      <c r="Q168" s="49">
        <v>267.13205177381599</v>
      </c>
      <c r="R168" s="49">
        <v>18366.2431980191</v>
      </c>
      <c r="S168" s="141" t="s">
        <v>256</v>
      </c>
      <c r="T168" s="51">
        <v>50</v>
      </c>
      <c r="U168" s="94" t="s">
        <v>145</v>
      </c>
      <c r="V168" s="94" t="s">
        <v>145</v>
      </c>
      <c r="W168" s="94" t="s">
        <v>145</v>
      </c>
      <c r="X168" s="94" t="s">
        <v>145</v>
      </c>
      <c r="Y168" s="94" t="s">
        <v>145</v>
      </c>
      <c r="Z168" s="94" t="s">
        <v>145</v>
      </c>
      <c r="AA168" s="94" t="s">
        <v>145</v>
      </c>
      <c r="AB168" s="94" t="s">
        <v>145</v>
      </c>
      <c r="AC168" s="94" t="s">
        <v>145</v>
      </c>
      <c r="AD168" s="94" t="s">
        <v>145</v>
      </c>
      <c r="AE168" s="94" t="s">
        <v>145</v>
      </c>
      <c r="AF168" s="94" t="s">
        <v>145</v>
      </c>
      <c r="AG168" s="96" t="s">
        <v>145</v>
      </c>
      <c r="AH168" s="96">
        <v>895308</v>
      </c>
      <c r="AI168" s="96" t="s">
        <v>145</v>
      </c>
      <c r="AJ168" s="96" t="s">
        <v>145</v>
      </c>
      <c r="AK168" s="96" t="s">
        <v>145</v>
      </c>
      <c r="AL168" s="143" t="str">
        <f t="shared" si="8"/>
        <v>NA</v>
      </c>
      <c r="AM168" s="96" t="s">
        <v>145</v>
      </c>
      <c r="AN168" s="96" t="s">
        <v>145</v>
      </c>
      <c r="AO168" s="96" t="s">
        <v>145</v>
      </c>
      <c r="AP168" s="96" t="s">
        <v>145</v>
      </c>
      <c r="AQ168" s="96" t="s">
        <v>145</v>
      </c>
      <c r="AR168" s="99" t="s">
        <v>145</v>
      </c>
      <c r="AS168" s="99" t="s">
        <v>145</v>
      </c>
      <c r="AT168" s="99" t="s">
        <v>145</v>
      </c>
      <c r="AU168" s="99" t="s">
        <v>145</v>
      </c>
      <c r="AV168" s="99" t="s">
        <v>145</v>
      </c>
      <c r="AW168" s="100" t="s">
        <v>145</v>
      </c>
      <c r="AX168" s="100" t="s">
        <v>145</v>
      </c>
      <c r="AY168" s="100" t="s">
        <v>145</v>
      </c>
      <c r="AZ168" s="100" t="s">
        <v>145</v>
      </c>
      <c r="BA168" s="101" t="s">
        <v>145</v>
      </c>
      <c r="BB168" s="101" t="s">
        <v>145</v>
      </c>
      <c r="BC168" s="101" t="s">
        <v>145</v>
      </c>
      <c r="BD168" s="101" t="s">
        <v>145</v>
      </c>
      <c r="BE168" s="95" t="s">
        <v>145</v>
      </c>
      <c r="BF168" s="97" t="s">
        <v>145</v>
      </c>
      <c r="BG168" s="97" t="s">
        <v>145</v>
      </c>
      <c r="BH168" s="97" t="s">
        <v>145</v>
      </c>
      <c r="BI168" s="97" t="s">
        <v>145</v>
      </c>
      <c r="BJ168" s="97" t="s">
        <v>145</v>
      </c>
      <c r="BK168" s="97" t="s">
        <v>145</v>
      </c>
      <c r="BL168" s="97" t="s">
        <v>145</v>
      </c>
      <c r="BM168" s="97" t="s">
        <v>145</v>
      </c>
      <c r="BN168" s="97" t="s">
        <v>145</v>
      </c>
      <c r="BO168" s="97" t="s">
        <v>145</v>
      </c>
      <c r="BP168" s="97" t="s">
        <v>145</v>
      </c>
      <c r="BQ168" s="97" t="s">
        <v>145</v>
      </c>
      <c r="BR168" s="97" t="s">
        <v>145</v>
      </c>
      <c r="BS168" s="97" t="s">
        <v>145</v>
      </c>
      <c r="BT168" s="97" t="s">
        <v>145</v>
      </c>
      <c r="BU168" s="97" t="s">
        <v>145</v>
      </c>
      <c r="BV168" s="97" t="s">
        <v>145</v>
      </c>
      <c r="BW168" s="97" t="s">
        <v>145</v>
      </c>
      <c r="BX168" s="97" t="s">
        <v>145</v>
      </c>
      <c r="BY168" s="97" t="s">
        <v>145</v>
      </c>
      <c r="BZ168" s="97" t="s">
        <v>145</v>
      </c>
      <c r="CA168" s="97" t="s">
        <v>145</v>
      </c>
      <c r="CB168" s="97" t="s">
        <v>145</v>
      </c>
      <c r="CC168" s="102" t="s">
        <v>145</v>
      </c>
      <c r="CD168" s="102" t="s">
        <v>145</v>
      </c>
      <c r="CE168" s="102" t="s">
        <v>145</v>
      </c>
      <c r="CF168" s="102" t="s">
        <v>145</v>
      </c>
      <c r="CG168" s="103">
        <v>55.550615000000001</v>
      </c>
      <c r="CH168" s="103">
        <v>-21.140234</v>
      </c>
      <c r="CI168" s="98" t="s">
        <v>145</v>
      </c>
      <c r="CJ168" s="98" t="s">
        <v>145</v>
      </c>
      <c r="CK168" s="98" t="s">
        <v>145</v>
      </c>
      <c r="CL168" s="98" t="s">
        <v>145</v>
      </c>
      <c r="CM168" s="98" t="s">
        <v>145</v>
      </c>
      <c r="CN168" s="98" t="s">
        <v>145</v>
      </c>
      <c r="CO168" s="98" t="s">
        <v>145</v>
      </c>
      <c r="CP168" s="98" t="s">
        <v>145</v>
      </c>
      <c r="CQ168" s="98" t="s">
        <v>145</v>
      </c>
      <c r="CR168" s="104">
        <v>21.999993896484401</v>
      </c>
      <c r="CS168" s="104">
        <v>22.320001220703102</v>
      </c>
      <c r="CT168" s="104">
        <v>22.080010986328102</v>
      </c>
      <c r="CU168" s="104">
        <v>21.700006103515602</v>
      </c>
      <c r="CV168" s="105">
        <v>22.0250030517578</v>
      </c>
      <c r="CX168" s="8">
        <f t="shared" si="9"/>
        <v>60</v>
      </c>
      <c r="CY168" s="9">
        <f t="shared" si="10"/>
        <v>11.764705882352942</v>
      </c>
    </row>
    <row r="169" spans="1:103" x14ac:dyDescent="0.35">
      <c r="A169" s="70" t="s">
        <v>565</v>
      </c>
      <c r="B169" s="93" t="s">
        <v>566</v>
      </c>
      <c r="C169" s="47">
        <v>12240</v>
      </c>
      <c r="D169" s="48">
        <v>717</v>
      </c>
      <c r="E169" s="48">
        <v>4017</v>
      </c>
      <c r="F169" s="139">
        <f t="shared" si="11"/>
        <v>0.32818627450980392</v>
      </c>
      <c r="G169" s="49">
        <v>636.25129056608796</v>
      </c>
      <c r="H169" s="49">
        <v>37.270602560121297</v>
      </c>
      <c r="I169" s="49">
        <v>208.808940702939</v>
      </c>
      <c r="J169" s="50">
        <v>5.6889085325712997E-2</v>
      </c>
      <c r="K169" s="49">
        <v>17625.4927444446</v>
      </c>
      <c r="L169" s="49">
        <v>18364.7119051503</v>
      </c>
      <c r="M169" s="49">
        <v>5.8861739447466997E-2</v>
      </c>
      <c r="N169" s="49">
        <v>1091.7216498921</v>
      </c>
      <c r="O169" s="49">
        <v>18368.328690753398</v>
      </c>
      <c r="P169" s="50">
        <v>3.7348851032088001E-2</v>
      </c>
      <c r="Q169" s="49">
        <v>17692.924443191601</v>
      </c>
      <c r="R169" s="49">
        <v>18393.0525397083</v>
      </c>
      <c r="S169" s="141" t="s">
        <v>260</v>
      </c>
      <c r="T169" s="51">
        <v>64</v>
      </c>
      <c r="U169" s="94">
        <v>195508</v>
      </c>
      <c r="V169" s="94">
        <v>10162.762852614</v>
      </c>
      <c r="W169" s="94" t="s">
        <v>191</v>
      </c>
      <c r="X169" s="94">
        <v>4233.07</v>
      </c>
      <c r="Y169" s="94">
        <v>-30</v>
      </c>
      <c r="Z169" s="94">
        <v>14</v>
      </c>
      <c r="AA169" s="94">
        <v>34</v>
      </c>
      <c r="AB169" s="94">
        <v>88.36</v>
      </c>
      <c r="AC169" s="94">
        <v>17.4304347826087</v>
      </c>
      <c r="AD169" s="94">
        <v>18</v>
      </c>
      <c r="AE169" s="94">
        <v>55.931975538559399</v>
      </c>
      <c r="AF169" s="94">
        <v>18</v>
      </c>
      <c r="AG169" s="96">
        <v>19466145</v>
      </c>
      <c r="AH169" s="96">
        <v>19237682</v>
      </c>
      <c r="AI169" s="96">
        <v>41.1</v>
      </c>
      <c r="AJ169" s="96">
        <v>71.8</v>
      </c>
      <c r="AK169" s="96">
        <v>79.2</v>
      </c>
      <c r="AL169" s="143">
        <f t="shared" si="8"/>
        <v>0.18400000000000005</v>
      </c>
      <c r="AM169" s="96">
        <v>15.5</v>
      </c>
      <c r="AN169" s="96">
        <v>66.099999999999994</v>
      </c>
      <c r="AO169" s="96">
        <v>84.6</v>
      </c>
      <c r="AP169" s="96">
        <v>13.5</v>
      </c>
      <c r="AQ169" s="96">
        <v>1.7</v>
      </c>
      <c r="AR169" s="99">
        <v>21.4</v>
      </c>
      <c r="AS169" s="99">
        <v>7.3</v>
      </c>
      <c r="AT169" s="99">
        <v>2.2599999999999998</v>
      </c>
      <c r="AU169" s="99">
        <v>6.3</v>
      </c>
      <c r="AV169" s="99">
        <v>71.5</v>
      </c>
      <c r="AW169" s="100">
        <v>3</v>
      </c>
      <c r="AX169" s="100">
        <v>85.2</v>
      </c>
      <c r="AY169" s="100" t="s">
        <v>145</v>
      </c>
      <c r="AZ169" s="100">
        <v>1</v>
      </c>
      <c r="BA169" s="101">
        <v>145</v>
      </c>
      <c r="BB169" s="101">
        <v>24.5</v>
      </c>
      <c r="BC169" s="101">
        <v>6.9</v>
      </c>
      <c r="BD169" s="101" t="s">
        <v>145</v>
      </c>
      <c r="BE169" s="95">
        <v>0.60899999999999999</v>
      </c>
      <c r="BF169" s="97" t="s">
        <v>180</v>
      </c>
      <c r="BG169" s="97" t="s">
        <v>163</v>
      </c>
      <c r="BH169" s="97">
        <v>43.6</v>
      </c>
      <c r="BI169" s="97">
        <v>41.5</v>
      </c>
      <c r="BJ169" s="97">
        <v>22.4</v>
      </c>
      <c r="BK169" s="97" t="s">
        <v>145</v>
      </c>
      <c r="BL169" s="97">
        <v>-369997</v>
      </c>
      <c r="BM169" s="97">
        <v>1160</v>
      </c>
      <c r="BN169" s="97">
        <v>4908235</v>
      </c>
      <c r="BO169" s="97">
        <v>678000</v>
      </c>
      <c r="BP169" s="97">
        <v>27520</v>
      </c>
      <c r="BQ169" s="97">
        <v>239552516744.46899</v>
      </c>
      <c r="BR169" s="97" t="s">
        <v>145</v>
      </c>
      <c r="BS169" s="97">
        <v>15.6</v>
      </c>
      <c r="BT169" s="97">
        <v>36</v>
      </c>
      <c r="BU169" s="97">
        <v>54.7</v>
      </c>
      <c r="BV169" s="97">
        <v>21.7</v>
      </c>
      <c r="BW169" s="97">
        <v>70</v>
      </c>
      <c r="BX169" s="97">
        <v>0.5</v>
      </c>
      <c r="BY169" s="97">
        <v>10345</v>
      </c>
      <c r="BZ169" s="97">
        <v>1.9</v>
      </c>
      <c r="CA169" s="97">
        <v>100</v>
      </c>
      <c r="CB169" s="97">
        <v>3.2</v>
      </c>
      <c r="CC169" s="102" t="s">
        <v>174</v>
      </c>
      <c r="CD169" s="102" t="s">
        <v>174</v>
      </c>
      <c r="CE169" s="102" t="s">
        <v>232</v>
      </c>
      <c r="CF169" s="102" t="s">
        <v>176</v>
      </c>
      <c r="CG169" s="103">
        <v>24.2478249617511</v>
      </c>
      <c r="CH169" s="103">
        <v>45.961691793</v>
      </c>
      <c r="CI169" s="98">
        <v>58.8</v>
      </c>
      <c r="CJ169" s="98">
        <v>30.1</v>
      </c>
      <c r="CK169" s="98">
        <v>24.5</v>
      </c>
      <c r="CL169" s="98">
        <v>46</v>
      </c>
      <c r="CM169" s="98">
        <v>54</v>
      </c>
      <c r="CN169" s="98">
        <v>2129</v>
      </c>
      <c r="CO169" s="98">
        <v>3.5</v>
      </c>
      <c r="CP169" s="98">
        <v>98</v>
      </c>
      <c r="CQ169" s="98">
        <v>23.2</v>
      </c>
      <c r="CR169" s="104">
        <v>2.5899902343750201</v>
      </c>
      <c r="CS169" s="104">
        <v>-0.87000122070310204</v>
      </c>
      <c r="CT169" s="104">
        <v>3.9999938964844</v>
      </c>
      <c r="CU169" s="104">
        <v>6.8200012207031504</v>
      </c>
      <c r="CV169" s="105">
        <v>3.13499603271487</v>
      </c>
      <c r="CX169" s="8">
        <f t="shared" si="9"/>
        <v>4</v>
      </c>
      <c r="CY169" s="9">
        <f t="shared" si="10"/>
        <v>94.117647058823536</v>
      </c>
    </row>
    <row r="170" spans="1:103" x14ac:dyDescent="0.35">
      <c r="A170" s="70" t="s">
        <v>567</v>
      </c>
      <c r="B170" s="93" t="s">
        <v>568</v>
      </c>
      <c r="C170" s="47">
        <v>106498</v>
      </c>
      <c r="D170" s="48">
        <v>1073</v>
      </c>
      <c r="E170" s="48">
        <v>11619</v>
      </c>
      <c r="F170" s="139">
        <f t="shared" si="11"/>
        <v>0.10910064038761291</v>
      </c>
      <c r="G170" s="49">
        <v>729.76595109887</v>
      </c>
      <c r="H170" s="49">
        <v>7.35261568789167</v>
      </c>
      <c r="I170" s="49">
        <v>79.617932597962096</v>
      </c>
      <c r="J170" s="50">
        <v>4.8207945720075002E-2</v>
      </c>
      <c r="K170" s="49">
        <v>411810.29513587401</v>
      </c>
      <c r="L170" s="49">
        <v>18388.167218771101</v>
      </c>
      <c r="M170" s="49">
        <v>3.7187702123696001E-2</v>
      </c>
      <c r="N170" s="49">
        <v>9218.6567337107099</v>
      </c>
      <c r="O170" s="49">
        <v>18402.816158046699</v>
      </c>
      <c r="P170" s="50">
        <v>1.1965875688132999E-2</v>
      </c>
      <c r="Q170" s="49">
        <v>112613823.72705799</v>
      </c>
      <c r="R170" s="49">
        <v>18567.674407668899</v>
      </c>
      <c r="S170" s="141" t="s">
        <v>370</v>
      </c>
      <c r="T170" s="51">
        <v>90</v>
      </c>
      <c r="U170" s="94">
        <v>4099999</v>
      </c>
      <c r="V170" s="94">
        <v>28094.796801248998</v>
      </c>
      <c r="W170" s="94" t="s">
        <v>191</v>
      </c>
      <c r="X170" s="94">
        <v>3751.79</v>
      </c>
      <c r="Y170" s="94">
        <v>-1</v>
      </c>
      <c r="Z170" s="94">
        <v>48</v>
      </c>
      <c r="AA170" s="94">
        <v>59</v>
      </c>
      <c r="AB170" s="94">
        <v>92.86</v>
      </c>
      <c r="AC170" s="94" t="s">
        <v>145</v>
      </c>
      <c r="AD170" s="94" t="s">
        <v>145</v>
      </c>
      <c r="AE170" s="94" t="s">
        <v>145</v>
      </c>
      <c r="AF170" s="94" t="s">
        <v>145</v>
      </c>
      <c r="AG170" s="96">
        <v>144478050</v>
      </c>
      <c r="AH170" s="96">
        <v>145934460</v>
      </c>
      <c r="AI170" s="96">
        <v>39.6</v>
      </c>
      <c r="AJ170" s="96">
        <v>67.8</v>
      </c>
      <c r="AK170" s="96">
        <v>77.8</v>
      </c>
      <c r="AL170" s="143">
        <f t="shared" si="8"/>
        <v>0.14699999999999988</v>
      </c>
      <c r="AM170" s="96">
        <v>17.899999999999999</v>
      </c>
      <c r="AN170" s="96">
        <v>67.400000000000006</v>
      </c>
      <c r="AO170" s="96">
        <v>8.8000000000000007</v>
      </c>
      <c r="AP170" s="96">
        <v>12.4</v>
      </c>
      <c r="AQ170" s="96">
        <v>1.6</v>
      </c>
      <c r="AR170" s="99">
        <v>25.4</v>
      </c>
      <c r="AS170" s="99">
        <v>7.2</v>
      </c>
      <c r="AT170" s="99">
        <v>4.01</v>
      </c>
      <c r="AU170" s="99">
        <v>8.1999999999999993</v>
      </c>
      <c r="AV170" s="99">
        <v>78.099999999999994</v>
      </c>
      <c r="AW170" s="100">
        <v>3.7</v>
      </c>
      <c r="AX170" s="100">
        <v>102.6</v>
      </c>
      <c r="AY170" s="100" t="s">
        <v>145</v>
      </c>
      <c r="AZ170" s="100">
        <v>1</v>
      </c>
      <c r="BA170" s="101">
        <v>138</v>
      </c>
      <c r="BB170" s="101">
        <v>25.7</v>
      </c>
      <c r="BC170" s="101">
        <v>6.1</v>
      </c>
      <c r="BD170" s="101">
        <v>149.6</v>
      </c>
      <c r="BE170" s="95">
        <v>0.85699999999999998</v>
      </c>
      <c r="BF170" s="97" t="s">
        <v>259</v>
      </c>
      <c r="BG170" s="97" t="s">
        <v>163</v>
      </c>
      <c r="BH170" s="97">
        <v>20.7</v>
      </c>
      <c r="BI170" s="97">
        <v>26.1</v>
      </c>
      <c r="BJ170" s="97">
        <v>17.7</v>
      </c>
      <c r="BK170" s="97" t="s">
        <v>145</v>
      </c>
      <c r="BL170" s="97">
        <v>912279</v>
      </c>
      <c r="BM170" s="97">
        <v>61463</v>
      </c>
      <c r="BN170" s="97">
        <v>99327311</v>
      </c>
      <c r="BO170" s="97">
        <v>6335300</v>
      </c>
      <c r="BP170" s="97">
        <v>26900</v>
      </c>
      <c r="BQ170" s="97">
        <v>1657554647149.8701</v>
      </c>
      <c r="BR170" s="97">
        <v>12.9</v>
      </c>
      <c r="BS170" s="97">
        <v>2.5</v>
      </c>
      <c r="BT170" s="97">
        <v>37.200000000000003</v>
      </c>
      <c r="BU170" s="97">
        <v>61.8</v>
      </c>
      <c r="BV170" s="97">
        <v>5.8</v>
      </c>
      <c r="BW170" s="97">
        <v>78</v>
      </c>
      <c r="BX170" s="97">
        <v>1.1000000000000001</v>
      </c>
      <c r="BY170" s="97">
        <v>81579.399999999994</v>
      </c>
      <c r="BZ170" s="97">
        <v>3.9</v>
      </c>
      <c r="CA170" s="97">
        <v>100</v>
      </c>
      <c r="CB170" s="97">
        <v>3.7</v>
      </c>
      <c r="CC170" s="102" t="s">
        <v>174</v>
      </c>
      <c r="CD170" s="102" t="s">
        <v>174</v>
      </c>
      <c r="CE170" s="102" t="s">
        <v>232</v>
      </c>
      <c r="CF170" s="102" t="s">
        <v>176</v>
      </c>
      <c r="CG170" s="103">
        <v>88.387471289012794</v>
      </c>
      <c r="CH170" s="103">
        <v>59.4646128185001</v>
      </c>
      <c r="CI170" s="98">
        <v>13.3</v>
      </c>
      <c r="CJ170" s="98">
        <v>49.8</v>
      </c>
      <c r="CK170" s="98">
        <v>9.6999999999999993</v>
      </c>
      <c r="CL170" s="98">
        <v>25.6</v>
      </c>
      <c r="CM170" s="98">
        <v>74.400000000000006</v>
      </c>
      <c r="CN170" s="98">
        <v>29982</v>
      </c>
      <c r="CO170" s="98">
        <v>11.9</v>
      </c>
      <c r="CP170" s="98">
        <v>92</v>
      </c>
      <c r="CQ170" s="98">
        <v>8.6</v>
      </c>
      <c r="CR170" s="104">
        <v>-14.7599853515625</v>
      </c>
      <c r="CS170" s="104">
        <v>-12.7500061035156</v>
      </c>
      <c r="CT170" s="104">
        <v>-10.470007324218701</v>
      </c>
      <c r="CU170" s="104">
        <v>-3.7299865722656</v>
      </c>
      <c r="CV170" s="105">
        <v>-10.4274963378906</v>
      </c>
      <c r="CX170" s="8">
        <f t="shared" si="9"/>
        <v>2</v>
      </c>
      <c r="CY170" s="9">
        <f t="shared" si="10"/>
        <v>97.058823529411768</v>
      </c>
    </row>
    <row r="171" spans="1:103" x14ac:dyDescent="0.35">
      <c r="A171" s="70" t="s">
        <v>569</v>
      </c>
      <c r="B171" s="93" t="s">
        <v>570</v>
      </c>
      <c r="C171" s="47">
        <v>243</v>
      </c>
      <c r="D171" s="48">
        <v>0</v>
      </c>
      <c r="E171" s="48">
        <v>104</v>
      </c>
      <c r="F171" s="139">
        <f t="shared" si="11"/>
        <v>0.4279835390946502</v>
      </c>
      <c r="G171" s="49">
        <v>18.761278481531601</v>
      </c>
      <c r="H171" s="49">
        <v>0</v>
      </c>
      <c r="I171" s="49">
        <v>8.0295183624662005</v>
      </c>
      <c r="J171" s="50">
        <v>4.6255496145222001E-2</v>
      </c>
      <c r="K171" s="49">
        <v>302.719130396239</v>
      </c>
      <c r="L171" s="49">
        <v>18361.1493636618</v>
      </c>
      <c r="M171" s="49">
        <v>9.9999998746876997E-2</v>
      </c>
      <c r="N171" s="49">
        <v>3.2799505028224099E-13</v>
      </c>
      <c r="O171" s="49">
        <v>18350.0000000863</v>
      </c>
      <c r="P171" s="50">
        <v>0.21817831040741401</v>
      </c>
      <c r="Q171" s="49">
        <v>98.718608495383606</v>
      </c>
      <c r="R171" s="49">
        <v>18365.009763250098</v>
      </c>
      <c r="S171" s="141" t="s">
        <v>310</v>
      </c>
      <c r="T171" s="51">
        <v>47</v>
      </c>
      <c r="U171" s="94">
        <v>34350</v>
      </c>
      <c r="V171" s="94">
        <v>2652.05726683379</v>
      </c>
      <c r="W171" s="94" t="s">
        <v>217</v>
      </c>
      <c r="X171" s="94">
        <v>4841.4399999999996</v>
      </c>
      <c r="Y171" s="94">
        <v>-53</v>
      </c>
      <c r="Z171" s="94">
        <v>2</v>
      </c>
      <c r="AA171" s="94">
        <v>7</v>
      </c>
      <c r="AB171" s="94">
        <v>100</v>
      </c>
      <c r="AC171" s="94">
        <v>27.241666666666699</v>
      </c>
      <c r="AD171" s="94">
        <v>7</v>
      </c>
      <c r="AE171" s="94">
        <v>57.422126357126402</v>
      </c>
      <c r="AF171" s="94">
        <v>7</v>
      </c>
      <c r="AG171" s="96">
        <v>12301939</v>
      </c>
      <c r="AH171" s="96">
        <v>12952209</v>
      </c>
      <c r="AI171" s="96">
        <v>19</v>
      </c>
      <c r="AJ171" s="96">
        <v>66.5</v>
      </c>
      <c r="AK171" s="96">
        <v>70.8</v>
      </c>
      <c r="AL171" s="143">
        <f t="shared" si="8"/>
        <v>2.8999999999999984E-2</v>
      </c>
      <c r="AM171" s="96">
        <v>40</v>
      </c>
      <c r="AN171" s="96">
        <v>57.1</v>
      </c>
      <c r="AO171" s="96">
        <v>498.7</v>
      </c>
      <c r="AP171" s="96">
        <v>5.2</v>
      </c>
      <c r="AQ171" s="96">
        <v>4</v>
      </c>
      <c r="AR171" s="99">
        <v>18.2</v>
      </c>
      <c r="AS171" s="99">
        <v>35.299999999999997</v>
      </c>
      <c r="AT171" s="99">
        <v>0.14000000000000001</v>
      </c>
      <c r="AU171" s="99" t="s">
        <v>145</v>
      </c>
      <c r="AV171" s="99">
        <v>69.599999999999994</v>
      </c>
      <c r="AW171" s="100">
        <v>3.5</v>
      </c>
      <c r="AX171" s="100">
        <v>137.69999999999999</v>
      </c>
      <c r="AY171" s="100">
        <v>78.2</v>
      </c>
      <c r="AZ171" s="100">
        <v>1</v>
      </c>
      <c r="BA171" s="101">
        <v>99</v>
      </c>
      <c r="BB171" s="101">
        <v>4.8</v>
      </c>
      <c r="BC171" s="101">
        <v>5.0999999999999996</v>
      </c>
      <c r="BD171" s="101" t="s">
        <v>145</v>
      </c>
      <c r="BE171" s="95">
        <v>0.51400000000000001</v>
      </c>
      <c r="BF171" s="97" t="s">
        <v>155</v>
      </c>
      <c r="BG171" s="97" t="s">
        <v>156</v>
      </c>
      <c r="BH171" s="97">
        <v>32.799999999999997</v>
      </c>
      <c r="BI171" s="97">
        <v>18.2</v>
      </c>
      <c r="BJ171" s="97">
        <v>12.1</v>
      </c>
      <c r="BK171" s="97">
        <v>12</v>
      </c>
      <c r="BL171" s="97">
        <v>-44998</v>
      </c>
      <c r="BM171" s="97">
        <v>247481</v>
      </c>
      <c r="BN171" s="97">
        <v>1073528</v>
      </c>
      <c r="BO171" s="97" t="s">
        <v>145</v>
      </c>
      <c r="BP171" s="97">
        <v>2200</v>
      </c>
      <c r="BQ171" s="97">
        <v>9508715596.4368</v>
      </c>
      <c r="BR171" s="97" t="s">
        <v>145</v>
      </c>
      <c r="BS171" s="97" t="s">
        <v>145</v>
      </c>
      <c r="BT171" s="97" t="s">
        <v>145</v>
      </c>
      <c r="BU171" s="97">
        <v>83.7</v>
      </c>
      <c r="BV171" s="97">
        <v>62.4</v>
      </c>
      <c r="BW171" s="97">
        <v>100.7</v>
      </c>
      <c r="BX171" s="97" t="s">
        <v>145</v>
      </c>
      <c r="BY171" s="97">
        <v>169.5</v>
      </c>
      <c r="BZ171" s="97">
        <v>1.2</v>
      </c>
      <c r="CA171" s="97">
        <v>34.1</v>
      </c>
      <c r="CB171" s="97">
        <v>25.9</v>
      </c>
      <c r="CC171" s="102" t="s">
        <v>164</v>
      </c>
      <c r="CD171" s="102" t="s">
        <v>164</v>
      </c>
      <c r="CE171" s="102" t="s">
        <v>213</v>
      </c>
      <c r="CF171" s="102" t="s">
        <v>166</v>
      </c>
      <c r="CG171" s="103">
        <v>29.980746936510201</v>
      </c>
      <c r="CH171" s="103">
        <v>-1.94732187849992</v>
      </c>
      <c r="CI171" s="98">
        <v>73.400000000000006</v>
      </c>
      <c r="CJ171" s="98">
        <v>19.7</v>
      </c>
      <c r="CK171" s="98">
        <v>9.1</v>
      </c>
      <c r="CL171" s="98">
        <v>82.8</v>
      </c>
      <c r="CM171" s="98">
        <v>17.2</v>
      </c>
      <c r="CN171" s="98">
        <v>857</v>
      </c>
      <c r="CO171" s="98">
        <v>0.1</v>
      </c>
      <c r="CP171" s="98">
        <v>100</v>
      </c>
      <c r="CQ171" s="98">
        <v>15.7</v>
      </c>
      <c r="CR171" s="104">
        <v>18.040002441406301</v>
      </c>
      <c r="CS171" s="104">
        <v>17.939996337890602</v>
      </c>
      <c r="CT171" s="104">
        <v>18.429986572265602</v>
      </c>
      <c r="CU171" s="104">
        <v>18.339990234375001</v>
      </c>
      <c r="CV171" s="105">
        <v>18.187493896484401</v>
      </c>
      <c r="CX171" s="8">
        <f t="shared" si="9"/>
        <v>7</v>
      </c>
      <c r="CY171" s="9">
        <f t="shared" si="10"/>
        <v>89.705882352941174</v>
      </c>
    </row>
    <row r="172" spans="1:103" x14ac:dyDescent="0.35">
      <c r="A172" s="70" t="s">
        <v>571</v>
      </c>
      <c r="B172" s="93" t="s">
        <v>572</v>
      </c>
      <c r="C172" s="47">
        <v>22753</v>
      </c>
      <c r="D172" s="48">
        <v>162</v>
      </c>
      <c r="E172" s="48">
        <v>3163</v>
      </c>
      <c r="F172" s="139">
        <f t="shared" si="11"/>
        <v>0.13901463543269019</v>
      </c>
      <c r="G172" s="49">
        <v>653.56140988302195</v>
      </c>
      <c r="H172" s="49">
        <v>4.65331817347381</v>
      </c>
      <c r="I172" s="49">
        <v>90.854601127763303</v>
      </c>
      <c r="J172" s="50">
        <v>1.5908101046795999E-2</v>
      </c>
      <c r="K172" s="49">
        <v>2824015.72439788</v>
      </c>
      <c r="L172" s="49">
        <v>18480.472656566999</v>
      </c>
      <c r="M172" s="49">
        <v>5.5275857931683998E-2</v>
      </c>
      <c r="N172" s="49">
        <v>286.62482304619698</v>
      </c>
      <c r="O172" s="49">
        <v>18372.090720409</v>
      </c>
      <c r="P172" s="50">
        <v>2.0357969961557001E-2</v>
      </c>
      <c r="Q172" s="49">
        <v>76641.505071128006</v>
      </c>
      <c r="R172" s="49">
        <v>18439.092659383401</v>
      </c>
      <c r="S172" s="141" t="s">
        <v>181</v>
      </c>
      <c r="T172" s="51">
        <v>59</v>
      </c>
      <c r="U172" s="94" t="s">
        <v>145</v>
      </c>
      <c r="V172" s="94" t="s">
        <v>145</v>
      </c>
      <c r="W172" s="94" t="s">
        <v>145</v>
      </c>
      <c r="X172" s="94">
        <v>4298.46</v>
      </c>
      <c r="Y172" s="94">
        <v>-32</v>
      </c>
      <c r="Z172" s="94">
        <v>13</v>
      </c>
      <c r="AA172" s="94">
        <v>23</v>
      </c>
      <c r="AB172" s="94">
        <v>92.72</v>
      </c>
      <c r="AC172" s="94">
        <v>21.341085271317802</v>
      </c>
      <c r="AD172" s="94">
        <v>16</v>
      </c>
      <c r="AE172" s="94">
        <v>55.639875770763403</v>
      </c>
      <c r="AF172" s="94">
        <v>16</v>
      </c>
      <c r="AG172" s="96">
        <v>33699947</v>
      </c>
      <c r="AH172" s="96">
        <v>34813867</v>
      </c>
      <c r="AI172" s="96">
        <v>27.5</v>
      </c>
      <c r="AJ172" s="96">
        <v>73.8</v>
      </c>
      <c r="AK172" s="96">
        <v>76.599999999999994</v>
      </c>
      <c r="AL172" s="143">
        <f t="shared" si="8"/>
        <v>3.4000000000000058E-2</v>
      </c>
      <c r="AM172" s="96">
        <v>25</v>
      </c>
      <c r="AN172" s="96">
        <v>71.599999999999994</v>
      </c>
      <c r="AO172" s="96">
        <v>15.7</v>
      </c>
      <c r="AP172" s="96">
        <v>3.5</v>
      </c>
      <c r="AQ172" s="96">
        <v>2.2999999999999998</v>
      </c>
      <c r="AR172" s="99">
        <v>16.399999999999999</v>
      </c>
      <c r="AS172" s="99">
        <v>7.1</v>
      </c>
      <c r="AT172" s="99">
        <v>2.39</v>
      </c>
      <c r="AU172" s="99">
        <v>2.2000000000000002</v>
      </c>
      <c r="AV172" s="99" t="s">
        <v>145</v>
      </c>
      <c r="AW172" s="100" t="s">
        <v>145</v>
      </c>
      <c r="AX172" s="100">
        <v>99.5</v>
      </c>
      <c r="AY172" s="100">
        <v>103.3</v>
      </c>
      <c r="AZ172" s="100">
        <v>1</v>
      </c>
      <c r="BA172" s="101">
        <v>130</v>
      </c>
      <c r="BB172" s="101">
        <v>35</v>
      </c>
      <c r="BC172" s="101">
        <v>15.8</v>
      </c>
      <c r="BD172" s="101">
        <v>125.3</v>
      </c>
      <c r="BE172" s="95">
        <v>0.79900000000000004</v>
      </c>
      <c r="BF172" s="97" t="s">
        <v>180</v>
      </c>
      <c r="BG172" s="97" t="s">
        <v>147</v>
      </c>
      <c r="BH172" s="97">
        <v>29.3</v>
      </c>
      <c r="BI172" s="97">
        <v>34.9</v>
      </c>
      <c r="BJ172" s="97" t="s">
        <v>145</v>
      </c>
      <c r="BK172" s="97" t="s">
        <v>145</v>
      </c>
      <c r="BL172" s="97">
        <v>674895</v>
      </c>
      <c r="BM172" s="97">
        <v>1493</v>
      </c>
      <c r="BN172" s="97">
        <v>39141660</v>
      </c>
      <c r="BO172" s="97">
        <v>8670000</v>
      </c>
      <c r="BP172" s="97">
        <v>55840</v>
      </c>
      <c r="BQ172" s="97">
        <v>786521831571.95703</v>
      </c>
      <c r="BR172" s="97" t="s">
        <v>145</v>
      </c>
      <c r="BS172" s="97" t="s">
        <v>145</v>
      </c>
      <c r="BT172" s="97" t="s">
        <v>145</v>
      </c>
      <c r="BU172" s="97">
        <v>55.9</v>
      </c>
      <c r="BV172" s="97">
        <v>2.4</v>
      </c>
      <c r="BW172" s="97">
        <v>28.2</v>
      </c>
      <c r="BX172" s="97" t="s">
        <v>145</v>
      </c>
      <c r="BY172" s="97">
        <v>10897.9</v>
      </c>
      <c r="BZ172" s="97">
        <v>8.8000000000000007</v>
      </c>
      <c r="CA172" s="97">
        <v>100</v>
      </c>
      <c r="CB172" s="97">
        <v>5.4</v>
      </c>
      <c r="CC172" s="102" t="s">
        <v>157</v>
      </c>
      <c r="CD172" s="102" t="s">
        <v>157</v>
      </c>
      <c r="CE172" s="102" t="s">
        <v>184</v>
      </c>
      <c r="CF172" s="102" t="s">
        <v>185</v>
      </c>
      <c r="CG172" s="103">
        <v>44.662977330923297</v>
      </c>
      <c r="CH172" s="103">
        <v>24.244136566500099</v>
      </c>
      <c r="CI172" s="98">
        <v>80.8</v>
      </c>
      <c r="CJ172" s="98">
        <v>0.5</v>
      </c>
      <c r="CK172" s="98">
        <v>4.8</v>
      </c>
      <c r="CL172" s="98">
        <v>16.2</v>
      </c>
      <c r="CM172" s="98">
        <v>83.8</v>
      </c>
      <c r="CN172" s="98">
        <v>78</v>
      </c>
      <c r="CO172" s="98">
        <v>19.399999999999999</v>
      </c>
      <c r="CP172" s="98">
        <v>100</v>
      </c>
      <c r="CQ172" s="98">
        <v>13.2</v>
      </c>
      <c r="CR172" s="104">
        <v>17.869989013671901</v>
      </c>
      <c r="CS172" s="104">
        <v>14.339990234375</v>
      </c>
      <c r="CT172" s="104">
        <v>18.070001220703102</v>
      </c>
      <c r="CU172" s="104">
        <v>21.179986572265602</v>
      </c>
      <c r="CV172" s="105">
        <v>17.864991760253901</v>
      </c>
      <c r="CX172" s="8">
        <f t="shared" si="9"/>
        <v>8</v>
      </c>
      <c r="CY172" s="9">
        <f t="shared" si="10"/>
        <v>88.235294117647058</v>
      </c>
    </row>
    <row r="173" spans="1:103" x14ac:dyDescent="0.35">
      <c r="A173" s="70" t="s">
        <v>573</v>
      </c>
      <c r="B173" s="93" t="s">
        <v>574</v>
      </c>
      <c r="C173" s="47">
        <v>442</v>
      </c>
      <c r="D173" s="48">
        <v>31</v>
      </c>
      <c r="E173" s="48">
        <v>39</v>
      </c>
      <c r="F173" s="139">
        <f t="shared" si="11"/>
        <v>8.8235294117647065E-2</v>
      </c>
      <c r="G173" s="49">
        <v>10.079985597935501</v>
      </c>
      <c r="H173" s="49">
        <v>0.70696731569230897</v>
      </c>
      <c r="I173" s="49">
        <v>0.88941049393548599</v>
      </c>
      <c r="J173" s="50">
        <v>1.5921045436198999E-2</v>
      </c>
      <c r="K173" s="49">
        <v>3397793.4973766198</v>
      </c>
      <c r="L173" s="49">
        <v>18519.7416724992</v>
      </c>
      <c r="M173" s="49">
        <v>8.8828428655E-3</v>
      </c>
      <c r="N173" s="49">
        <v>4037780.2620033198</v>
      </c>
      <c r="O173" s="49">
        <v>18659.6411992221</v>
      </c>
      <c r="P173" s="50">
        <v>1.0637085474499999E-2</v>
      </c>
      <c r="Q173" s="49">
        <v>32397461.656673599</v>
      </c>
      <c r="R173" s="49">
        <v>18627.799075340499</v>
      </c>
      <c r="S173" s="141" t="s">
        <v>152</v>
      </c>
      <c r="T173" s="51">
        <v>48</v>
      </c>
      <c r="U173" s="94" t="s">
        <v>145</v>
      </c>
      <c r="V173" s="94" t="s">
        <v>145</v>
      </c>
      <c r="W173" s="94" t="s">
        <v>145</v>
      </c>
      <c r="X173" s="94">
        <v>3613.3049999999998</v>
      </c>
      <c r="Y173" s="94">
        <v>-45</v>
      </c>
      <c r="Z173" s="94">
        <v>3</v>
      </c>
      <c r="AA173" s="94">
        <v>31</v>
      </c>
      <c r="AB173" s="94">
        <v>84.26</v>
      </c>
      <c r="AC173" s="94" t="s">
        <v>145</v>
      </c>
      <c r="AD173" s="94" t="s">
        <v>145</v>
      </c>
      <c r="AE173" s="94" t="s">
        <v>145</v>
      </c>
      <c r="AF173" s="94" t="s">
        <v>145</v>
      </c>
      <c r="AG173" s="96">
        <v>41801533</v>
      </c>
      <c r="AH173" s="96">
        <v>43849269</v>
      </c>
      <c r="AI173" s="96">
        <v>19.899999999999999</v>
      </c>
      <c r="AJ173" s="96">
        <v>63.3</v>
      </c>
      <c r="AK173" s="96">
        <v>66.900000000000006</v>
      </c>
      <c r="AL173" s="143">
        <f t="shared" si="8"/>
        <v>3.6000000000000011E-2</v>
      </c>
      <c r="AM173" s="96">
        <v>40.5</v>
      </c>
      <c r="AN173" s="96">
        <v>55.9</v>
      </c>
      <c r="AO173" s="96" t="s">
        <v>145</v>
      </c>
      <c r="AP173" s="96">
        <v>7.2</v>
      </c>
      <c r="AQ173" s="96">
        <v>4.4000000000000004</v>
      </c>
      <c r="AR173" s="99">
        <v>26</v>
      </c>
      <c r="AS173" s="99">
        <v>60.5</v>
      </c>
      <c r="AT173" s="99" t="s">
        <v>145</v>
      </c>
      <c r="AU173" s="99">
        <v>0.8</v>
      </c>
      <c r="AV173" s="99">
        <v>24.2</v>
      </c>
      <c r="AW173" s="100" t="s">
        <v>145</v>
      </c>
      <c r="AX173" s="100">
        <v>76.8</v>
      </c>
      <c r="AY173" s="100">
        <v>61.7</v>
      </c>
      <c r="AZ173" s="100">
        <v>1</v>
      </c>
      <c r="BA173" s="101">
        <v>111</v>
      </c>
      <c r="BB173" s="101">
        <v>7.4</v>
      </c>
      <c r="BC173" s="101">
        <v>22.1</v>
      </c>
      <c r="BD173" s="101" t="s">
        <v>145</v>
      </c>
      <c r="BE173" s="95">
        <v>0.80100000000000005</v>
      </c>
      <c r="BF173" s="97" t="s">
        <v>146</v>
      </c>
      <c r="BG173" s="97" t="s">
        <v>173</v>
      </c>
      <c r="BH173" s="97">
        <v>11.8</v>
      </c>
      <c r="BI173" s="97">
        <v>9.6999999999999993</v>
      </c>
      <c r="BJ173" s="97">
        <v>4</v>
      </c>
      <c r="BK173" s="97">
        <v>2.5</v>
      </c>
      <c r="BL173" s="97">
        <v>-250001</v>
      </c>
      <c r="BM173" s="97">
        <v>724791</v>
      </c>
      <c r="BN173" s="97">
        <v>269958.5</v>
      </c>
      <c r="BO173" s="97">
        <v>551900</v>
      </c>
      <c r="BP173" s="97">
        <v>4430</v>
      </c>
      <c r="BQ173" s="97">
        <v>40851536133.764198</v>
      </c>
      <c r="BR173" s="97" t="s">
        <v>145</v>
      </c>
      <c r="BS173" s="97" t="s">
        <v>145</v>
      </c>
      <c r="BT173" s="97" t="s">
        <v>145</v>
      </c>
      <c r="BU173" s="97">
        <v>48.4</v>
      </c>
      <c r="BV173" s="97">
        <v>39.9</v>
      </c>
      <c r="BW173" s="97">
        <v>42.7</v>
      </c>
      <c r="BX173" s="97" t="s">
        <v>145</v>
      </c>
      <c r="BY173" s="97">
        <v>397.8</v>
      </c>
      <c r="BZ173" s="97">
        <v>2.2999999999999998</v>
      </c>
      <c r="CA173" s="97">
        <v>56.5</v>
      </c>
      <c r="CB173" s="97">
        <v>20.9</v>
      </c>
      <c r="CC173" s="102" t="s">
        <v>164</v>
      </c>
      <c r="CD173" s="102" t="s">
        <v>164</v>
      </c>
      <c r="CE173" s="102" t="s">
        <v>334</v>
      </c>
      <c r="CF173" s="102" t="s">
        <v>166</v>
      </c>
      <c r="CG173" s="103">
        <v>29.7773187250978</v>
      </c>
      <c r="CH173" s="103">
        <v>15.4505954995001</v>
      </c>
      <c r="CI173" s="98" t="s">
        <v>145</v>
      </c>
      <c r="CJ173" s="98" t="s">
        <v>145</v>
      </c>
      <c r="CK173" s="98">
        <v>2.2999999999999998</v>
      </c>
      <c r="CL173" s="98">
        <v>65.400000000000006</v>
      </c>
      <c r="CM173" s="98">
        <v>34.6</v>
      </c>
      <c r="CN173" s="98">
        <v>102</v>
      </c>
      <c r="CO173" s="98">
        <v>0.3</v>
      </c>
      <c r="CP173" s="98">
        <v>100</v>
      </c>
      <c r="CQ173" s="98">
        <v>18.8</v>
      </c>
      <c r="CR173" s="104">
        <v>20.059991455078102</v>
      </c>
      <c r="CS173" s="104">
        <v>17.559991455078102</v>
      </c>
      <c r="CT173" s="104">
        <v>20.640008544921901</v>
      </c>
      <c r="CU173" s="104">
        <v>25.1</v>
      </c>
      <c r="CV173" s="105">
        <v>20.8399978637696</v>
      </c>
      <c r="CX173" s="8">
        <f t="shared" si="9"/>
        <v>10</v>
      </c>
      <c r="CY173" s="9">
        <f t="shared" si="10"/>
        <v>85.294117647058826</v>
      </c>
    </row>
    <row r="174" spans="1:103" x14ac:dyDescent="0.35">
      <c r="A174" s="70" t="s">
        <v>575</v>
      </c>
      <c r="B174" s="93" t="s">
        <v>576</v>
      </c>
      <c r="C174" s="47">
        <v>933</v>
      </c>
      <c r="D174" s="48">
        <v>9</v>
      </c>
      <c r="E174" s="48">
        <v>334</v>
      </c>
      <c r="F174" s="139">
        <f t="shared" si="11"/>
        <v>0.35798499464094319</v>
      </c>
      <c r="G174" s="49">
        <v>55.7216854107727</v>
      </c>
      <c r="H174" s="49">
        <v>0.53750821939652205</v>
      </c>
      <c r="I174" s="49">
        <v>19.947527253159802</v>
      </c>
      <c r="J174" s="50">
        <v>4.9353334322950002E-3</v>
      </c>
      <c r="K174" s="49">
        <v>183537108.29847801</v>
      </c>
      <c r="L174" s="49">
        <v>18890.109513136998</v>
      </c>
      <c r="M174" s="49">
        <v>1.8759686231879E-2</v>
      </c>
      <c r="N174" s="49">
        <v>523.28948630184698</v>
      </c>
      <c r="O174" s="49">
        <v>18455.070309946899</v>
      </c>
      <c r="P174" s="50">
        <v>7.4148743035410997E-2</v>
      </c>
      <c r="Q174" s="49">
        <v>398.795726606995</v>
      </c>
      <c r="R174" s="49">
        <v>18363.186254549899</v>
      </c>
      <c r="S174" s="141" t="s">
        <v>181</v>
      </c>
      <c r="T174" s="51">
        <v>59</v>
      </c>
      <c r="U174" s="94">
        <v>14779</v>
      </c>
      <c r="V174" s="94">
        <v>882.64821938457703</v>
      </c>
      <c r="W174" s="94" t="s">
        <v>191</v>
      </c>
      <c r="X174" s="94" t="s">
        <v>145</v>
      </c>
      <c r="Y174" s="94" t="s">
        <v>145</v>
      </c>
      <c r="Z174" s="94" t="s">
        <v>145</v>
      </c>
      <c r="AA174" s="94" t="s">
        <v>145</v>
      </c>
      <c r="AB174" s="94" t="s">
        <v>145</v>
      </c>
      <c r="AC174" s="94">
        <v>15.1254331254331</v>
      </c>
      <c r="AD174" s="94">
        <v>20</v>
      </c>
      <c r="AE174" s="94">
        <v>35.3099670442353</v>
      </c>
      <c r="AF174" s="94">
        <v>18.5</v>
      </c>
      <c r="AG174" s="96">
        <v>15854360</v>
      </c>
      <c r="AH174" s="96">
        <v>16743930</v>
      </c>
      <c r="AI174" s="96">
        <v>18.8</v>
      </c>
      <c r="AJ174" s="96">
        <v>65.5</v>
      </c>
      <c r="AK174" s="96">
        <v>69.599999999999994</v>
      </c>
      <c r="AL174" s="143">
        <f t="shared" si="8"/>
        <v>0.03</v>
      </c>
      <c r="AM174" s="96">
        <v>43.1</v>
      </c>
      <c r="AN174" s="96">
        <v>53.9</v>
      </c>
      <c r="AO174" s="96">
        <v>82.3</v>
      </c>
      <c r="AP174" s="96">
        <v>5.7</v>
      </c>
      <c r="AQ174" s="96">
        <v>4.5999999999999996</v>
      </c>
      <c r="AR174" s="99">
        <v>18.100000000000001</v>
      </c>
      <c r="AS174" s="99">
        <v>43.6</v>
      </c>
      <c r="AT174" s="99">
        <v>7.0000000000000007E-2</v>
      </c>
      <c r="AU174" s="99" t="s">
        <v>145</v>
      </c>
      <c r="AV174" s="99">
        <v>39.6</v>
      </c>
      <c r="AW174" s="100">
        <v>5.0999999999999996</v>
      </c>
      <c r="AX174" s="100">
        <v>85.6</v>
      </c>
      <c r="AY174" s="100">
        <v>61.2</v>
      </c>
      <c r="AZ174" s="100">
        <v>1.1000000000000001</v>
      </c>
      <c r="BA174" s="101">
        <v>114</v>
      </c>
      <c r="BB174" s="101">
        <v>7.4</v>
      </c>
      <c r="BC174" s="101">
        <v>2.4</v>
      </c>
      <c r="BD174" s="101" t="s">
        <v>145</v>
      </c>
      <c r="BE174" s="95">
        <v>0.438</v>
      </c>
      <c r="BF174" s="97" t="s">
        <v>155</v>
      </c>
      <c r="BG174" s="97" t="s">
        <v>173</v>
      </c>
      <c r="BH174" s="97">
        <v>35.6</v>
      </c>
      <c r="BI174" s="97">
        <v>21.8</v>
      </c>
      <c r="BJ174" s="97">
        <v>13.5</v>
      </c>
      <c r="BK174" s="97">
        <v>4.2</v>
      </c>
      <c r="BL174" s="97">
        <v>-100001</v>
      </c>
      <c r="BM174" s="97">
        <v>18222</v>
      </c>
      <c r="BN174" s="97">
        <v>21038</v>
      </c>
      <c r="BO174" s="97">
        <v>570500</v>
      </c>
      <c r="BP174" s="97">
        <v>3670</v>
      </c>
      <c r="BQ174" s="97">
        <v>24129599551.7869</v>
      </c>
      <c r="BR174" s="97" t="s">
        <v>145</v>
      </c>
      <c r="BS174" s="97" t="s">
        <v>145</v>
      </c>
      <c r="BT174" s="97" t="s">
        <v>145</v>
      </c>
      <c r="BU174" s="97">
        <v>45.7</v>
      </c>
      <c r="BV174" s="97">
        <v>30</v>
      </c>
      <c r="BW174" s="97">
        <v>60.9</v>
      </c>
      <c r="BX174" s="97" t="s">
        <v>145</v>
      </c>
      <c r="BY174" s="97">
        <v>388.3</v>
      </c>
      <c r="BZ174" s="97">
        <v>1.9</v>
      </c>
      <c r="CA174" s="97">
        <v>61.7</v>
      </c>
      <c r="CB174" s="97">
        <v>10.199999999999999</v>
      </c>
      <c r="CC174" s="102" t="s">
        <v>164</v>
      </c>
      <c r="CD174" s="102" t="s">
        <v>164</v>
      </c>
      <c r="CE174" s="102" t="s">
        <v>221</v>
      </c>
      <c r="CF174" s="102" t="s">
        <v>166</v>
      </c>
      <c r="CG174" s="103">
        <v>-14.6572446641394</v>
      </c>
      <c r="CH174" s="103">
        <v>14.488578291000101</v>
      </c>
      <c r="CI174" s="98">
        <v>46.1</v>
      </c>
      <c r="CJ174" s="98">
        <v>42.8</v>
      </c>
      <c r="CK174" s="98">
        <v>25.4</v>
      </c>
      <c r="CL174" s="98">
        <v>52.8</v>
      </c>
      <c r="CM174" s="98">
        <v>47.2</v>
      </c>
      <c r="CN174" s="98">
        <v>1820</v>
      </c>
      <c r="CO174" s="98">
        <v>0.6</v>
      </c>
      <c r="CP174" s="98">
        <v>100</v>
      </c>
      <c r="CQ174" s="98">
        <v>100</v>
      </c>
      <c r="CR174" s="104">
        <v>27.409997558593801</v>
      </c>
      <c r="CS174" s="104">
        <v>26.860009765625001</v>
      </c>
      <c r="CT174" s="104">
        <v>30.800012207031301</v>
      </c>
      <c r="CU174" s="104">
        <v>31.610009765625001</v>
      </c>
      <c r="CV174" s="105">
        <v>29.170007324218801</v>
      </c>
      <c r="CX174" s="8">
        <f t="shared" si="9"/>
        <v>6</v>
      </c>
      <c r="CY174" s="9">
        <f t="shared" si="10"/>
        <v>91.17647058823529</v>
      </c>
    </row>
    <row r="175" spans="1:103" x14ac:dyDescent="0.35">
      <c r="A175" s="70" t="s">
        <v>577</v>
      </c>
      <c r="B175" s="93" t="s">
        <v>578</v>
      </c>
      <c r="C175" s="47">
        <v>16169</v>
      </c>
      <c r="D175" s="48">
        <v>15</v>
      </c>
      <c r="E175" s="48">
        <v>1244</v>
      </c>
      <c r="F175" s="139">
        <f t="shared" si="11"/>
        <v>7.6937349248562062E-2</v>
      </c>
      <c r="G175" s="49">
        <v>2763.7695772709399</v>
      </c>
      <c r="H175" s="49">
        <v>2.5639522332280298</v>
      </c>
      <c r="I175" s="49">
        <v>212.63710520904499</v>
      </c>
      <c r="J175" s="50">
        <v>4.9012982368426002E-2</v>
      </c>
      <c r="K175" s="49">
        <v>58730.446605203797</v>
      </c>
      <c r="L175" s="49">
        <v>18386.2559570167</v>
      </c>
      <c r="M175" s="49">
        <v>5.9666130974713003E-2</v>
      </c>
      <c r="N175" s="49">
        <v>18.721292091133499</v>
      </c>
      <c r="O175" s="49">
        <v>18360.622041683499</v>
      </c>
      <c r="P175" s="50">
        <v>7.6273797257530003E-3</v>
      </c>
      <c r="Q175" s="49">
        <v>523721.79991539603</v>
      </c>
      <c r="R175" s="49">
        <v>18617.385081773202</v>
      </c>
      <c r="S175" s="141" t="s">
        <v>580</v>
      </c>
      <c r="T175" s="51">
        <v>98</v>
      </c>
      <c r="U175" s="94">
        <v>143919</v>
      </c>
      <c r="V175" s="94">
        <v>24600.096096929701</v>
      </c>
      <c r="W175" s="94" t="s">
        <v>579</v>
      </c>
      <c r="X175" s="94" t="s">
        <v>145</v>
      </c>
      <c r="Y175" s="94">
        <v>50</v>
      </c>
      <c r="Z175" s="94">
        <v>71</v>
      </c>
      <c r="AA175" s="94">
        <v>85</v>
      </c>
      <c r="AB175" s="94">
        <v>81.209999999999994</v>
      </c>
      <c r="AC175" s="94">
        <v>29.5833333333333</v>
      </c>
      <c r="AD175" s="94">
        <v>74</v>
      </c>
      <c r="AE175" s="94">
        <v>49.370770492837799</v>
      </c>
      <c r="AF175" s="94">
        <v>74</v>
      </c>
      <c r="AG175" s="96">
        <v>5638676</v>
      </c>
      <c r="AH175" s="96">
        <v>5850343</v>
      </c>
      <c r="AI175" s="96">
        <v>34.6</v>
      </c>
      <c r="AJ175" s="96">
        <v>81</v>
      </c>
      <c r="AK175" s="96">
        <v>85.4</v>
      </c>
      <c r="AL175" s="143">
        <f t="shared" si="8"/>
        <v>0.11400000000000006</v>
      </c>
      <c r="AM175" s="96">
        <v>12.3</v>
      </c>
      <c r="AN175" s="96">
        <v>76.3</v>
      </c>
      <c r="AO175" s="96">
        <v>7953</v>
      </c>
      <c r="AP175" s="96">
        <v>5</v>
      </c>
      <c r="AQ175" s="96">
        <v>1.1000000000000001</v>
      </c>
      <c r="AR175" s="99">
        <v>9.3000000000000007</v>
      </c>
      <c r="AS175" s="99">
        <v>2.8</v>
      </c>
      <c r="AT175" s="99">
        <v>2.31</v>
      </c>
      <c r="AU175" s="99">
        <v>2.1</v>
      </c>
      <c r="AV175" s="99" t="s">
        <v>145</v>
      </c>
      <c r="AW175" s="100" t="s">
        <v>145</v>
      </c>
      <c r="AX175" s="100">
        <v>100.6</v>
      </c>
      <c r="AY175" s="100">
        <v>99.3</v>
      </c>
      <c r="AZ175" s="100">
        <v>1</v>
      </c>
      <c r="BA175" s="101" t="s">
        <v>145</v>
      </c>
      <c r="BB175" s="101">
        <v>6.6</v>
      </c>
      <c r="BC175" s="101">
        <v>5.5</v>
      </c>
      <c r="BD175" s="101">
        <v>96.8</v>
      </c>
      <c r="BE175" s="95">
        <v>0.93500000000000005</v>
      </c>
      <c r="BF175" s="97" t="s">
        <v>146</v>
      </c>
      <c r="BG175" s="97" t="s">
        <v>147</v>
      </c>
      <c r="BH175" s="97">
        <v>146.4</v>
      </c>
      <c r="BI175" s="97">
        <v>171.4</v>
      </c>
      <c r="BJ175" s="97" t="s">
        <v>145</v>
      </c>
      <c r="BK175" s="97" t="s">
        <v>145</v>
      </c>
      <c r="BL175" s="97">
        <v>135142</v>
      </c>
      <c r="BM175" s="97">
        <v>48</v>
      </c>
      <c r="BN175" s="97">
        <v>40401515</v>
      </c>
      <c r="BO175" s="97">
        <v>36600000</v>
      </c>
      <c r="BP175" s="97">
        <v>94670</v>
      </c>
      <c r="BQ175" s="97">
        <v>364156657769.87</v>
      </c>
      <c r="BR175" s="97" t="s">
        <v>145</v>
      </c>
      <c r="BS175" s="97" t="s">
        <v>145</v>
      </c>
      <c r="BT175" s="97" t="s">
        <v>145</v>
      </c>
      <c r="BU175" s="97">
        <v>70.5</v>
      </c>
      <c r="BV175" s="97">
        <v>0.7</v>
      </c>
      <c r="BW175" s="97">
        <v>79.099999999999994</v>
      </c>
      <c r="BX175" s="97" t="s">
        <v>145</v>
      </c>
      <c r="BY175" s="97">
        <v>11458.6</v>
      </c>
      <c r="BZ175" s="97">
        <v>3.1</v>
      </c>
      <c r="CA175" s="97">
        <v>100</v>
      </c>
      <c r="CB175" s="97">
        <v>3.2</v>
      </c>
      <c r="CC175" s="102" t="s">
        <v>157</v>
      </c>
      <c r="CD175" s="102" t="s">
        <v>157</v>
      </c>
      <c r="CE175" s="102" t="s">
        <v>266</v>
      </c>
      <c r="CF175" s="102" t="s">
        <v>203</v>
      </c>
      <c r="CG175" s="103">
        <v>103.83054143996701</v>
      </c>
      <c r="CH175" s="103">
        <v>1.3645490580000501</v>
      </c>
      <c r="CI175" s="98">
        <v>0.9</v>
      </c>
      <c r="CJ175" s="98">
        <v>23.1</v>
      </c>
      <c r="CK175" s="98">
        <v>5.6</v>
      </c>
      <c r="CL175" s="98">
        <v>0</v>
      </c>
      <c r="CM175" s="98">
        <v>100</v>
      </c>
      <c r="CN175" s="98">
        <v>110</v>
      </c>
      <c r="CO175" s="98">
        <v>10.3</v>
      </c>
      <c r="CP175" s="98">
        <v>100</v>
      </c>
      <c r="CQ175" s="98" t="s">
        <v>145</v>
      </c>
      <c r="CR175" s="104">
        <v>27.679986572265602</v>
      </c>
      <c r="CS175" s="104">
        <v>28.369989013671901</v>
      </c>
      <c r="CT175" s="104">
        <v>28.610009765625001</v>
      </c>
      <c r="CU175" s="104">
        <v>29.379998779296901</v>
      </c>
      <c r="CV175" s="105">
        <v>28.509996032714898</v>
      </c>
      <c r="CX175" s="8">
        <f t="shared" si="9"/>
        <v>10</v>
      </c>
      <c r="CY175" s="9">
        <f t="shared" si="10"/>
        <v>85.294117647058826</v>
      </c>
    </row>
    <row r="176" spans="1:103" x14ac:dyDescent="0.35">
      <c r="A176" s="70" t="s">
        <v>581</v>
      </c>
      <c r="B176" s="93" t="s">
        <v>582</v>
      </c>
      <c r="C176" s="47">
        <v>124</v>
      </c>
      <c r="D176" s="48">
        <v>7</v>
      </c>
      <c r="E176" s="48">
        <v>21</v>
      </c>
      <c r="F176" s="139">
        <f t="shared" si="11"/>
        <v>0.16935483870967741</v>
      </c>
      <c r="G176" s="49">
        <v>15.5447202169742</v>
      </c>
      <c r="H176" s="49">
        <v>0.877524528377576</v>
      </c>
      <c r="I176" s="49">
        <v>2.6325735851327301</v>
      </c>
      <c r="J176" s="50">
        <v>8.7332553546871E-2</v>
      </c>
      <c r="K176" s="49">
        <v>246.259758207929</v>
      </c>
      <c r="L176" s="49">
        <v>18378.236836071999</v>
      </c>
      <c r="M176" s="49">
        <v>0.24899791370121699</v>
      </c>
      <c r="N176" s="49">
        <v>8.6024818201185802</v>
      </c>
      <c r="O176" s="49">
        <v>18378.111398405501</v>
      </c>
      <c r="P176" s="50">
        <v>0.12920305149811401</v>
      </c>
      <c r="Q176" s="49">
        <v>26.3276707166922</v>
      </c>
      <c r="R176" s="49">
        <v>18376.670119252802</v>
      </c>
      <c r="S176" s="141" t="s">
        <v>214</v>
      </c>
      <c r="T176" s="51">
        <v>30</v>
      </c>
      <c r="U176" s="94" t="s">
        <v>145</v>
      </c>
      <c r="V176" s="94" t="s">
        <v>145</v>
      </c>
      <c r="W176" s="94" t="s">
        <v>145</v>
      </c>
      <c r="X176" s="94">
        <v>2424.4749999999999</v>
      </c>
      <c r="Y176" s="94">
        <v>-15</v>
      </c>
      <c r="Z176" s="94">
        <v>0</v>
      </c>
      <c r="AA176" s="94">
        <v>5</v>
      </c>
      <c r="AB176" s="94">
        <v>95.24</v>
      </c>
      <c r="AC176" s="94" t="s">
        <v>145</v>
      </c>
      <c r="AD176" s="94" t="s">
        <v>145</v>
      </c>
      <c r="AE176" s="94" t="s">
        <v>145</v>
      </c>
      <c r="AF176" s="94" t="s">
        <v>145</v>
      </c>
      <c r="AG176" s="96">
        <v>7650154</v>
      </c>
      <c r="AH176" s="96">
        <v>7976985</v>
      </c>
      <c r="AI176" s="96">
        <v>19</v>
      </c>
      <c r="AJ176" s="96">
        <v>53.5</v>
      </c>
      <c r="AK176" s="96">
        <v>55.1</v>
      </c>
      <c r="AL176" s="143">
        <f t="shared" si="8"/>
        <v>2.8999999999999984E-2</v>
      </c>
      <c r="AM176" s="96">
        <v>41.1</v>
      </c>
      <c r="AN176" s="96">
        <v>56</v>
      </c>
      <c r="AO176" s="96">
        <v>106</v>
      </c>
      <c r="AP176" s="96">
        <v>11.7</v>
      </c>
      <c r="AQ176" s="96">
        <v>4.3</v>
      </c>
      <c r="AR176" s="99">
        <v>30.5</v>
      </c>
      <c r="AS176" s="99">
        <v>105.1</v>
      </c>
      <c r="AT176" s="99" t="s">
        <v>145</v>
      </c>
      <c r="AU176" s="99" t="s">
        <v>145</v>
      </c>
      <c r="AV176" s="99">
        <v>8.5</v>
      </c>
      <c r="AW176" s="100">
        <v>3.1</v>
      </c>
      <c r="AX176" s="100">
        <v>124.5</v>
      </c>
      <c r="AY176" s="100">
        <v>70.2</v>
      </c>
      <c r="AZ176" s="100">
        <v>1</v>
      </c>
      <c r="BA176" s="101">
        <v>110</v>
      </c>
      <c r="BB176" s="101">
        <v>7.5</v>
      </c>
      <c r="BC176" s="101">
        <v>2.4</v>
      </c>
      <c r="BD176" s="101" t="s">
        <v>145</v>
      </c>
      <c r="BE176" s="95" t="s">
        <v>145</v>
      </c>
      <c r="BF176" s="97" t="s">
        <v>155</v>
      </c>
      <c r="BG176" s="97" t="s">
        <v>156</v>
      </c>
      <c r="BH176" s="97">
        <v>48</v>
      </c>
      <c r="BI176" s="97">
        <v>26.1</v>
      </c>
      <c r="BJ176" s="97">
        <v>7.2</v>
      </c>
      <c r="BK176" s="97">
        <v>13.3</v>
      </c>
      <c r="BL176" s="97">
        <v>-21000</v>
      </c>
      <c r="BM176" s="97">
        <v>4837</v>
      </c>
      <c r="BN176" s="97" t="s">
        <v>145</v>
      </c>
      <c r="BO176" s="97">
        <v>89100</v>
      </c>
      <c r="BP176" s="97">
        <v>1490</v>
      </c>
      <c r="BQ176" s="97">
        <v>4085114794.2232399</v>
      </c>
      <c r="BR176" s="97" t="s">
        <v>145</v>
      </c>
      <c r="BS176" s="97" t="s">
        <v>145</v>
      </c>
      <c r="BT176" s="97" t="s">
        <v>145</v>
      </c>
      <c r="BU176" s="97">
        <v>57.9</v>
      </c>
      <c r="BV176" s="97">
        <v>54.9</v>
      </c>
      <c r="BW176" s="97">
        <v>98</v>
      </c>
      <c r="BX176" s="97" t="s">
        <v>145</v>
      </c>
      <c r="BY176" s="97">
        <v>40.700000000000003</v>
      </c>
      <c r="BZ176" s="97">
        <v>0.8</v>
      </c>
      <c r="CA176" s="97">
        <v>23.4</v>
      </c>
      <c r="CB176" s="97">
        <v>5.2</v>
      </c>
      <c r="CC176" s="102" t="s">
        <v>164</v>
      </c>
      <c r="CD176" s="102" t="s">
        <v>164</v>
      </c>
      <c r="CE176" s="102" t="s">
        <v>221</v>
      </c>
      <c r="CF176" s="102" t="s">
        <v>166</v>
      </c>
      <c r="CG176" s="103">
        <v>-11.890191469164099</v>
      </c>
      <c r="CH176" s="103">
        <v>8.4596394885000805</v>
      </c>
      <c r="CI176" s="98">
        <v>54.7</v>
      </c>
      <c r="CJ176" s="98">
        <v>43.1</v>
      </c>
      <c r="CK176" s="98">
        <v>9.4</v>
      </c>
      <c r="CL176" s="98">
        <v>57.9</v>
      </c>
      <c r="CM176" s="98">
        <v>42.1</v>
      </c>
      <c r="CN176" s="98">
        <v>22801</v>
      </c>
      <c r="CO176" s="98">
        <v>0.2</v>
      </c>
      <c r="CP176" s="98">
        <v>100</v>
      </c>
      <c r="CQ176" s="98">
        <v>17.2</v>
      </c>
      <c r="CR176" s="104">
        <v>29.439996337890602</v>
      </c>
      <c r="CS176" s="104">
        <v>28.649987792968801</v>
      </c>
      <c r="CT176" s="104">
        <v>31.059991455078102</v>
      </c>
      <c r="CU176" s="104">
        <v>31.619989013671901</v>
      </c>
      <c r="CV176" s="105">
        <v>30.192491149902398</v>
      </c>
      <c r="CX176" s="8">
        <f t="shared" si="9"/>
        <v>9</v>
      </c>
      <c r="CY176" s="9">
        <f t="shared" si="10"/>
        <v>86.764705882352942</v>
      </c>
    </row>
    <row r="177" spans="1:103" x14ac:dyDescent="0.35">
      <c r="A177" s="70" t="s">
        <v>583</v>
      </c>
      <c r="B177" s="93" t="s">
        <v>584</v>
      </c>
      <c r="C177" s="47">
        <v>395</v>
      </c>
      <c r="D177" s="48">
        <v>10</v>
      </c>
      <c r="E177" s="48">
        <v>119</v>
      </c>
      <c r="F177" s="139">
        <f t="shared" si="11"/>
        <v>0.30126582278481012</v>
      </c>
      <c r="G177" s="49">
        <v>60.898513629164398</v>
      </c>
      <c r="H177" s="49">
        <v>1.54173452225733</v>
      </c>
      <c r="I177" s="49">
        <v>18.346640814862202</v>
      </c>
      <c r="J177" s="50">
        <v>3.3491434748309998E-2</v>
      </c>
      <c r="K177" s="49">
        <v>1513.8115402634701</v>
      </c>
      <c r="L177" s="49">
        <v>18391.775397186801</v>
      </c>
      <c r="M177" s="49">
        <v>0.15152590578191</v>
      </c>
      <c r="N177" s="49">
        <v>8.3444764467690593</v>
      </c>
      <c r="O177" s="49">
        <v>18356.849479165201</v>
      </c>
      <c r="P177" s="50">
        <v>4.502890940202E-2</v>
      </c>
      <c r="Q177" s="49">
        <v>489.40765081547698</v>
      </c>
      <c r="R177" s="49">
        <v>18390.424292321499</v>
      </c>
      <c r="S177" s="141" t="s">
        <v>252</v>
      </c>
      <c r="T177" s="51">
        <v>42</v>
      </c>
      <c r="U177" s="94">
        <v>30387</v>
      </c>
      <c r="V177" s="94">
        <v>4684.8686927833396</v>
      </c>
      <c r="W177" s="94" t="s">
        <v>191</v>
      </c>
      <c r="X177" s="94">
        <v>4690.9750000000004</v>
      </c>
      <c r="Y177" s="94">
        <v>-56</v>
      </c>
      <c r="Z177" s="94">
        <v>-3</v>
      </c>
      <c r="AA177" s="94">
        <v>33</v>
      </c>
      <c r="AB177" s="94">
        <v>96.03</v>
      </c>
      <c r="AC177" s="94">
        <v>29.248766737138801</v>
      </c>
      <c r="AD177" s="94">
        <v>-1</v>
      </c>
      <c r="AE177" s="94">
        <v>67.606326929644297</v>
      </c>
      <c r="AF177" s="94">
        <v>-0.5</v>
      </c>
      <c r="AG177" s="96">
        <v>6420744</v>
      </c>
      <c r="AH177" s="96">
        <v>6486201</v>
      </c>
      <c r="AI177" s="96">
        <v>27.1</v>
      </c>
      <c r="AJ177" s="96">
        <v>68.2</v>
      </c>
      <c r="AK177" s="96">
        <v>77.599999999999994</v>
      </c>
      <c r="AL177" s="143">
        <f t="shared" si="8"/>
        <v>8.3000000000000115E-2</v>
      </c>
      <c r="AM177" s="96">
        <v>27.1</v>
      </c>
      <c r="AN177" s="96">
        <v>64.599999999999994</v>
      </c>
      <c r="AO177" s="96">
        <v>309.89999999999998</v>
      </c>
      <c r="AP177" s="96">
        <v>7</v>
      </c>
      <c r="AQ177" s="96">
        <v>2</v>
      </c>
      <c r="AR177" s="99">
        <v>14</v>
      </c>
      <c r="AS177" s="99">
        <v>13.7</v>
      </c>
      <c r="AT177" s="99">
        <v>1.57</v>
      </c>
      <c r="AU177" s="99">
        <v>1.1000000000000001</v>
      </c>
      <c r="AV177" s="99">
        <v>78.599999999999994</v>
      </c>
      <c r="AW177" s="100">
        <v>3.8</v>
      </c>
      <c r="AX177" s="100">
        <v>96.2</v>
      </c>
      <c r="AY177" s="100">
        <v>90.4</v>
      </c>
      <c r="AZ177" s="100">
        <v>1</v>
      </c>
      <c r="BA177" s="101">
        <v>118</v>
      </c>
      <c r="BB177" s="101">
        <v>22.7</v>
      </c>
      <c r="BC177" s="101">
        <v>8.8000000000000007</v>
      </c>
      <c r="BD177" s="101">
        <v>120.6</v>
      </c>
      <c r="BE177" s="95">
        <v>0.85699999999999998</v>
      </c>
      <c r="BF177" s="97" t="s">
        <v>146</v>
      </c>
      <c r="BG177" s="97" t="s">
        <v>173</v>
      </c>
      <c r="BH177" s="97">
        <v>45.5</v>
      </c>
      <c r="BI177" s="97">
        <v>29</v>
      </c>
      <c r="BJ177" s="97">
        <v>51.6</v>
      </c>
      <c r="BK177" s="97">
        <v>1</v>
      </c>
      <c r="BL177" s="97">
        <v>-202694</v>
      </c>
      <c r="BM177" s="97">
        <v>32564</v>
      </c>
      <c r="BN177" s="97">
        <v>2545105</v>
      </c>
      <c r="BO177" s="97">
        <v>231000</v>
      </c>
      <c r="BP177" s="97">
        <v>7860</v>
      </c>
      <c r="BQ177" s="97">
        <v>26057000000</v>
      </c>
      <c r="BR177" s="97" t="s">
        <v>145</v>
      </c>
      <c r="BS177" s="97">
        <v>28.9</v>
      </c>
      <c r="BT177" s="97">
        <v>38</v>
      </c>
      <c r="BU177" s="97">
        <v>59.1</v>
      </c>
      <c r="BV177" s="97">
        <v>16.3</v>
      </c>
      <c r="BW177" s="97">
        <v>59.8</v>
      </c>
      <c r="BX177" s="97">
        <v>0.2</v>
      </c>
      <c r="BY177" s="97">
        <v>45.4</v>
      </c>
      <c r="BZ177" s="97">
        <v>1</v>
      </c>
      <c r="CA177" s="97">
        <v>99.5</v>
      </c>
      <c r="CB177" s="97">
        <v>18.2</v>
      </c>
      <c r="CC177" s="102" t="s">
        <v>148</v>
      </c>
      <c r="CD177" s="102" t="s">
        <v>149</v>
      </c>
      <c r="CE177" s="102" t="s">
        <v>247</v>
      </c>
      <c r="CF177" s="102" t="s">
        <v>151</v>
      </c>
      <c r="CG177" s="103">
        <v>-88.911827218459095</v>
      </c>
      <c r="CH177" s="103">
        <v>13.8062255865001</v>
      </c>
      <c r="CI177" s="98">
        <v>76.400000000000006</v>
      </c>
      <c r="CJ177" s="98">
        <v>12.6</v>
      </c>
      <c r="CK177" s="98">
        <v>8.8000000000000007</v>
      </c>
      <c r="CL177" s="98">
        <v>28</v>
      </c>
      <c r="CM177" s="98">
        <v>72</v>
      </c>
      <c r="CN177" s="98">
        <v>2483</v>
      </c>
      <c r="CO177" s="98">
        <v>1</v>
      </c>
      <c r="CP177" s="98">
        <v>100</v>
      </c>
      <c r="CQ177" s="98" t="s">
        <v>145</v>
      </c>
      <c r="CR177" s="104">
        <v>24.520013427734401</v>
      </c>
      <c r="CS177" s="104">
        <v>24.260003662109401</v>
      </c>
      <c r="CT177" s="104">
        <v>24.939996337890602</v>
      </c>
      <c r="CU177" s="104">
        <v>25.469995117187501</v>
      </c>
      <c r="CV177" s="105">
        <v>24.797502136230499</v>
      </c>
      <c r="CX177" s="8">
        <f t="shared" si="9"/>
        <v>2</v>
      </c>
      <c r="CY177" s="9">
        <f t="shared" si="10"/>
        <v>97.058823529411768</v>
      </c>
    </row>
    <row r="178" spans="1:103" x14ac:dyDescent="0.35">
      <c r="A178" s="70" t="s">
        <v>585</v>
      </c>
      <c r="B178" s="93" t="s">
        <v>586</v>
      </c>
      <c r="C178" s="47">
        <v>569</v>
      </c>
      <c r="D178" s="48">
        <v>41</v>
      </c>
      <c r="E178" s="48">
        <v>78</v>
      </c>
      <c r="F178" s="139">
        <f t="shared" si="11"/>
        <v>0.13708260105448156</v>
      </c>
      <c r="G178" s="49">
        <v>16765.867169544501</v>
      </c>
      <c r="H178" s="49">
        <v>1208.08533207614</v>
      </c>
      <c r="I178" s="49">
        <v>2298.3086805350899</v>
      </c>
      <c r="J178" s="50">
        <v>3.1912088418366999E-2</v>
      </c>
      <c r="K178" s="49">
        <v>991.93173099394801</v>
      </c>
      <c r="L178" s="49">
        <v>18363.705079190899</v>
      </c>
      <c r="M178" s="49">
        <v>8.7335508793771999E-2</v>
      </c>
      <c r="N178" s="49">
        <v>42.147107789333297</v>
      </c>
      <c r="O178" s="49">
        <v>18342.684229632101</v>
      </c>
      <c r="P178" s="50">
        <v>0.141528713331916</v>
      </c>
      <c r="Q178" s="49">
        <v>68.185986673172906</v>
      </c>
      <c r="R178" s="49">
        <v>18355.164495055302</v>
      </c>
      <c r="S178" s="141" t="s">
        <v>329</v>
      </c>
      <c r="T178" s="51">
        <v>63</v>
      </c>
      <c r="U178" s="94" t="s">
        <v>145</v>
      </c>
      <c r="V178" s="94" t="s">
        <v>145</v>
      </c>
      <c r="W178" s="94" t="s">
        <v>145</v>
      </c>
      <c r="X178" s="94">
        <v>4479.78</v>
      </c>
      <c r="Y178" s="94">
        <v>-4</v>
      </c>
      <c r="Z178" s="94">
        <v>10</v>
      </c>
      <c r="AA178" s="94">
        <v>50</v>
      </c>
      <c r="AB178" s="94">
        <v>92.06</v>
      </c>
      <c r="AC178" s="94" t="s">
        <v>145</v>
      </c>
      <c r="AD178" s="94" t="s">
        <v>145</v>
      </c>
      <c r="AE178" s="94" t="s">
        <v>145</v>
      </c>
      <c r="AF178" s="94" t="s">
        <v>145</v>
      </c>
      <c r="AG178" s="96">
        <v>33785</v>
      </c>
      <c r="AH178" s="96">
        <v>33938</v>
      </c>
      <c r="AI178" s="96">
        <v>44.4</v>
      </c>
      <c r="AJ178" s="96" t="s">
        <v>145</v>
      </c>
      <c r="AK178" s="96" t="s">
        <v>145</v>
      </c>
      <c r="AL178" s="143" t="str">
        <f t="shared" si="8"/>
        <v>NA</v>
      </c>
      <c r="AM178" s="96" t="s">
        <v>145</v>
      </c>
      <c r="AN178" s="96" t="s">
        <v>145</v>
      </c>
      <c r="AO178" s="96">
        <v>563.1</v>
      </c>
      <c r="AP178" s="96">
        <v>7.1</v>
      </c>
      <c r="AQ178" s="96" t="s">
        <v>145</v>
      </c>
      <c r="AR178" s="99" t="s">
        <v>145</v>
      </c>
      <c r="AS178" s="99">
        <v>2</v>
      </c>
      <c r="AT178" s="99" t="s">
        <v>145</v>
      </c>
      <c r="AU178" s="99" t="s">
        <v>145</v>
      </c>
      <c r="AV178" s="99" t="s">
        <v>145</v>
      </c>
      <c r="AW178" s="100" t="s">
        <v>145</v>
      </c>
      <c r="AX178" s="100" t="s">
        <v>145</v>
      </c>
      <c r="AY178" s="100">
        <v>107.4</v>
      </c>
      <c r="AZ178" s="100" t="s">
        <v>145</v>
      </c>
      <c r="BA178" s="101" t="s">
        <v>145</v>
      </c>
      <c r="BB178" s="101" t="s">
        <v>145</v>
      </c>
      <c r="BC178" s="101">
        <v>5.9</v>
      </c>
      <c r="BD178" s="101">
        <v>92</v>
      </c>
      <c r="BE178" s="95">
        <v>0.90200000000000002</v>
      </c>
      <c r="BF178" s="97" t="s">
        <v>180</v>
      </c>
      <c r="BG178" s="97" t="s">
        <v>147</v>
      </c>
      <c r="BH178" s="97" t="s">
        <v>145</v>
      </c>
      <c r="BI178" s="97" t="s">
        <v>145</v>
      </c>
      <c r="BJ178" s="97" t="s">
        <v>145</v>
      </c>
      <c r="BK178" s="97" t="s">
        <v>145</v>
      </c>
      <c r="BL178" s="97" t="s">
        <v>145</v>
      </c>
      <c r="BM178" s="97">
        <v>2</v>
      </c>
      <c r="BN178" s="97" t="s">
        <v>145</v>
      </c>
      <c r="BO178" s="97" t="s">
        <v>145</v>
      </c>
      <c r="BP178" s="97" t="s">
        <v>145</v>
      </c>
      <c r="BQ178" s="97" t="s">
        <v>145</v>
      </c>
      <c r="BR178" s="97" t="s">
        <v>145</v>
      </c>
      <c r="BS178" s="97" t="s">
        <v>145</v>
      </c>
      <c r="BT178" s="97" t="s">
        <v>145</v>
      </c>
      <c r="BU178" s="97" t="s">
        <v>145</v>
      </c>
      <c r="BV178" s="97" t="s">
        <v>145</v>
      </c>
      <c r="BW178" s="97" t="s">
        <v>145</v>
      </c>
      <c r="BX178" s="97" t="s">
        <v>145</v>
      </c>
      <c r="BY178" s="97">
        <v>10.8</v>
      </c>
      <c r="BZ178" s="97" t="s">
        <v>145</v>
      </c>
      <c r="CA178" s="97">
        <v>100</v>
      </c>
      <c r="CB178" s="97" t="s">
        <v>145</v>
      </c>
      <c r="CC178" s="102" t="s">
        <v>174</v>
      </c>
      <c r="CD178" s="102" t="s">
        <v>174</v>
      </c>
      <c r="CE178" s="102" t="s">
        <v>175</v>
      </c>
      <c r="CF178" s="102" t="s">
        <v>176</v>
      </c>
      <c r="CG178" s="103">
        <v>12.4381948658189</v>
      </c>
      <c r="CH178" s="103">
        <v>43.934181740500101</v>
      </c>
      <c r="CI178" s="98">
        <v>16.7</v>
      </c>
      <c r="CJ178" s="98">
        <v>0</v>
      </c>
      <c r="CK178" s="98" t="s">
        <v>145</v>
      </c>
      <c r="CL178" s="98">
        <v>2.8</v>
      </c>
      <c r="CM178" s="98">
        <v>97.2</v>
      </c>
      <c r="CN178" s="98" t="s">
        <v>145</v>
      </c>
      <c r="CO178" s="98" t="s">
        <v>145</v>
      </c>
      <c r="CP178" s="98" t="s">
        <v>145</v>
      </c>
      <c r="CQ178" s="98">
        <v>13.9</v>
      </c>
      <c r="CR178" s="104">
        <v>5.8099914550781504</v>
      </c>
      <c r="CS178" s="104">
        <v>3.8600097656250201</v>
      </c>
      <c r="CT178" s="104">
        <v>6.4699951171875201</v>
      </c>
      <c r="CU178" s="104">
        <v>6.3500000000000201</v>
      </c>
      <c r="CV178" s="105">
        <v>5.6224990844726799</v>
      </c>
      <c r="CX178" s="8">
        <f t="shared" si="9"/>
        <v>37</v>
      </c>
      <c r="CY178" s="9">
        <f t="shared" si="10"/>
        <v>45.588235294117652</v>
      </c>
    </row>
    <row r="179" spans="1:103" x14ac:dyDescent="0.35">
      <c r="A179" s="70" t="s">
        <v>587</v>
      </c>
      <c r="B179" s="93" t="s">
        <v>588</v>
      </c>
      <c r="C179" s="47">
        <v>601</v>
      </c>
      <c r="D179" s="48">
        <v>28</v>
      </c>
      <c r="E179" s="48">
        <v>31</v>
      </c>
      <c r="F179" s="139">
        <f t="shared" si="11"/>
        <v>5.1580698835274545E-2</v>
      </c>
      <c r="G179" s="49">
        <v>37.814869347738799</v>
      </c>
      <c r="H179" s="49">
        <v>1.7617576401608801</v>
      </c>
      <c r="I179" s="49">
        <v>1.95051738732097</v>
      </c>
      <c r="J179" s="50">
        <v>8.6650624053594E-2</v>
      </c>
      <c r="K179" s="49">
        <v>1306.72238193109</v>
      </c>
      <c r="L179" s="49">
        <v>18378.940113443699</v>
      </c>
      <c r="M179" s="49">
        <v>7.4318855601857997E-2</v>
      </c>
      <c r="N179" s="49">
        <v>95.084274108983195</v>
      </c>
      <c r="O179" s="49">
        <v>18383.584512629299</v>
      </c>
      <c r="P179" s="50">
        <v>1.4675017899892E-2</v>
      </c>
      <c r="Q179" s="49">
        <v>63891095.613600701</v>
      </c>
      <c r="R179" s="49">
        <v>18564.943951235098</v>
      </c>
      <c r="S179" s="141" t="s">
        <v>222</v>
      </c>
      <c r="T179" s="51">
        <v>45</v>
      </c>
      <c r="U179" s="94" t="s">
        <v>145</v>
      </c>
      <c r="V179" s="94" t="s">
        <v>145</v>
      </c>
      <c r="W179" s="94" t="s">
        <v>145</v>
      </c>
      <c r="X179" s="94">
        <v>2115.4749999999999</v>
      </c>
      <c r="Y179" s="94">
        <v>-2</v>
      </c>
      <c r="Z179" s="94">
        <v>5</v>
      </c>
      <c r="AA179" s="94">
        <v>26</v>
      </c>
      <c r="AB179" s="94">
        <v>59.39</v>
      </c>
      <c r="AC179" s="94" t="s">
        <v>145</v>
      </c>
      <c r="AD179" s="94" t="s">
        <v>145</v>
      </c>
      <c r="AE179" s="94" t="s">
        <v>145</v>
      </c>
      <c r="AF179" s="94" t="s">
        <v>145</v>
      </c>
      <c r="AG179" s="96">
        <v>15008154</v>
      </c>
      <c r="AH179" s="96">
        <v>15893219</v>
      </c>
      <c r="AI179" s="96">
        <v>18.100000000000001</v>
      </c>
      <c r="AJ179" s="96">
        <v>55.4</v>
      </c>
      <c r="AK179" s="96">
        <v>58.8</v>
      </c>
      <c r="AL179" s="143">
        <f t="shared" si="8"/>
        <v>2.7999999999999973E-2</v>
      </c>
      <c r="AM179" s="96">
        <v>46.6</v>
      </c>
      <c r="AN179" s="96">
        <v>50.6</v>
      </c>
      <c r="AO179" s="96">
        <v>23.9</v>
      </c>
      <c r="AP179" s="96">
        <v>10.9</v>
      </c>
      <c r="AQ179" s="96">
        <v>6.1</v>
      </c>
      <c r="AR179" s="99">
        <v>21.8</v>
      </c>
      <c r="AS179" s="99">
        <v>121.5</v>
      </c>
      <c r="AT179" s="99" t="s">
        <v>145</v>
      </c>
      <c r="AU179" s="99">
        <v>0.9</v>
      </c>
      <c r="AV179" s="99">
        <v>20.2</v>
      </c>
      <c r="AW179" s="100" t="s">
        <v>145</v>
      </c>
      <c r="AX179" s="100" t="s">
        <v>145</v>
      </c>
      <c r="AY179" s="100" t="s">
        <v>145</v>
      </c>
      <c r="AZ179" s="100" t="s">
        <v>145</v>
      </c>
      <c r="BA179" s="101">
        <v>94</v>
      </c>
      <c r="BB179" s="101">
        <v>6.9</v>
      </c>
      <c r="BC179" s="101">
        <v>5.0999999999999996</v>
      </c>
      <c r="BD179" s="101" t="s">
        <v>145</v>
      </c>
      <c r="BE179" s="95" t="s">
        <v>145</v>
      </c>
      <c r="BF179" s="97" t="s">
        <v>155</v>
      </c>
      <c r="BG179" s="97" t="s">
        <v>156</v>
      </c>
      <c r="BH179" s="97">
        <v>102.6</v>
      </c>
      <c r="BI179" s="97">
        <v>22.1</v>
      </c>
      <c r="BJ179" s="97" t="s">
        <v>145</v>
      </c>
      <c r="BK179" s="97">
        <v>33.6</v>
      </c>
      <c r="BL179" s="97">
        <v>-200002</v>
      </c>
      <c r="BM179" s="97">
        <v>949652</v>
      </c>
      <c r="BN179" s="97">
        <v>4486</v>
      </c>
      <c r="BO179" s="97" t="s">
        <v>145</v>
      </c>
      <c r="BP179" s="97" t="s">
        <v>145</v>
      </c>
      <c r="BQ179" s="97">
        <v>4720727278.1883297</v>
      </c>
      <c r="BR179" s="97" t="s">
        <v>145</v>
      </c>
      <c r="BS179" s="97" t="s">
        <v>145</v>
      </c>
      <c r="BT179" s="97" t="s">
        <v>145</v>
      </c>
      <c r="BU179" s="97">
        <v>47.4</v>
      </c>
      <c r="BV179" s="97">
        <v>83.1</v>
      </c>
      <c r="BW179" s="97">
        <v>29.6</v>
      </c>
      <c r="BX179" s="97" t="s">
        <v>145</v>
      </c>
      <c r="BY179" s="97">
        <v>9.6999999999999993</v>
      </c>
      <c r="BZ179" s="97" t="s">
        <v>145</v>
      </c>
      <c r="CA179" s="97">
        <v>32.9</v>
      </c>
      <c r="CB179" s="97" t="s">
        <v>145</v>
      </c>
      <c r="CC179" s="102" t="s">
        <v>164</v>
      </c>
      <c r="CD179" s="102" t="s">
        <v>164</v>
      </c>
      <c r="CE179" s="102" t="s">
        <v>213</v>
      </c>
      <c r="CF179" s="102" t="s">
        <v>166</v>
      </c>
      <c r="CG179" s="103">
        <v>46.7571281060115</v>
      </c>
      <c r="CH179" s="103">
        <v>5.1279528840000896</v>
      </c>
      <c r="CI179" s="98">
        <v>70.3</v>
      </c>
      <c r="CJ179" s="98">
        <v>10</v>
      </c>
      <c r="CK179" s="98" t="s">
        <v>145</v>
      </c>
      <c r="CL179" s="98">
        <v>55</v>
      </c>
      <c r="CM179" s="98">
        <v>45</v>
      </c>
      <c r="CN179" s="98">
        <v>447</v>
      </c>
      <c r="CO179" s="98">
        <v>0</v>
      </c>
      <c r="CP179" s="98">
        <v>100</v>
      </c>
      <c r="CQ179" s="98">
        <v>19.899999999999999</v>
      </c>
      <c r="CR179" s="104">
        <v>27.249993896484401</v>
      </c>
      <c r="CS179" s="104">
        <v>28.6</v>
      </c>
      <c r="CT179" s="104">
        <v>30.209985351562501</v>
      </c>
      <c r="CU179" s="104">
        <v>30.999993896484401</v>
      </c>
      <c r="CV179" s="105">
        <v>29.2649932861328</v>
      </c>
      <c r="CX179" s="8">
        <f t="shared" si="9"/>
        <v>17</v>
      </c>
      <c r="CY179" s="9">
        <f t="shared" si="10"/>
        <v>75</v>
      </c>
    </row>
    <row r="180" spans="1:103" x14ac:dyDescent="0.35">
      <c r="A180" s="70" t="s">
        <v>589</v>
      </c>
      <c r="B180" s="93" t="s">
        <v>590</v>
      </c>
      <c r="C180" s="47">
        <v>1</v>
      </c>
      <c r="D180" s="48">
        <v>0</v>
      </c>
      <c r="E180" s="48">
        <v>0</v>
      </c>
      <c r="F180" s="139">
        <f t="shared" si="11"/>
        <v>0</v>
      </c>
      <c r="G180" s="49">
        <v>172.562553925798</v>
      </c>
      <c r="H180" s="49">
        <v>0</v>
      </c>
      <c r="I180" s="49">
        <v>0</v>
      </c>
      <c r="J180" s="140">
        <v>37.748994539991003</v>
      </c>
      <c r="K180" s="49">
        <v>1</v>
      </c>
      <c r="L180" s="49">
        <v>18356.095535467201</v>
      </c>
      <c r="M180" s="49">
        <v>9.9999998746876997E-2</v>
      </c>
      <c r="N180" s="49">
        <v>3.2799505028224099E-13</v>
      </c>
      <c r="O180" s="49">
        <v>18350.0000000863</v>
      </c>
      <c r="P180" s="50">
        <v>0.10000000007983501</v>
      </c>
      <c r="Q180" s="49">
        <v>-2.0799944340683901E-15</v>
      </c>
      <c r="R180" s="49">
        <v>18299.999999999902</v>
      </c>
      <c r="S180" s="141" t="s">
        <v>345</v>
      </c>
      <c r="T180" s="51">
        <v>25</v>
      </c>
      <c r="U180" s="94" t="s">
        <v>145</v>
      </c>
      <c r="V180" s="94" t="s">
        <v>145</v>
      </c>
      <c r="W180" s="94" t="s">
        <v>145</v>
      </c>
      <c r="X180" s="94" t="s">
        <v>145</v>
      </c>
      <c r="Y180" s="94" t="s">
        <v>145</v>
      </c>
      <c r="Z180" s="94" t="s">
        <v>145</v>
      </c>
      <c r="AA180" s="94" t="s">
        <v>145</v>
      </c>
      <c r="AB180" s="94" t="s">
        <v>145</v>
      </c>
      <c r="AC180" s="94" t="s">
        <v>145</v>
      </c>
      <c r="AD180" s="94" t="s">
        <v>145</v>
      </c>
      <c r="AE180" s="94" t="s">
        <v>145</v>
      </c>
      <c r="AF180" s="94" t="s">
        <v>145</v>
      </c>
      <c r="AG180" s="96" t="s">
        <v>145</v>
      </c>
      <c r="AH180" s="96">
        <v>5795</v>
      </c>
      <c r="AI180" s="96">
        <v>46.5</v>
      </c>
      <c r="AJ180" s="96" t="s">
        <v>145</v>
      </c>
      <c r="AK180" s="96" t="s">
        <v>145</v>
      </c>
      <c r="AL180" s="143" t="str">
        <f t="shared" si="8"/>
        <v>NA</v>
      </c>
      <c r="AM180" s="96" t="s">
        <v>145</v>
      </c>
      <c r="AN180" s="96" t="s">
        <v>145</v>
      </c>
      <c r="AO180" s="96" t="s">
        <v>145</v>
      </c>
      <c r="AP180" s="96" t="s">
        <v>145</v>
      </c>
      <c r="AQ180" s="96" t="s">
        <v>145</v>
      </c>
      <c r="AR180" s="99" t="s">
        <v>145</v>
      </c>
      <c r="AS180" s="99" t="s">
        <v>145</v>
      </c>
      <c r="AT180" s="99" t="s">
        <v>145</v>
      </c>
      <c r="AU180" s="99" t="s">
        <v>145</v>
      </c>
      <c r="AV180" s="99" t="s">
        <v>145</v>
      </c>
      <c r="AW180" s="100" t="s">
        <v>145</v>
      </c>
      <c r="AX180" s="100" t="s">
        <v>145</v>
      </c>
      <c r="AY180" s="100" t="s">
        <v>145</v>
      </c>
      <c r="AZ180" s="100" t="s">
        <v>145</v>
      </c>
      <c r="BA180" s="101" t="s">
        <v>145</v>
      </c>
      <c r="BB180" s="101" t="s">
        <v>145</v>
      </c>
      <c r="BC180" s="101" t="s">
        <v>145</v>
      </c>
      <c r="BD180" s="101">
        <v>95.6</v>
      </c>
      <c r="BE180" s="95">
        <v>0.70499999999999996</v>
      </c>
      <c r="BF180" s="97" t="s">
        <v>180</v>
      </c>
      <c r="BG180" s="97" t="s">
        <v>163</v>
      </c>
      <c r="BH180" s="97" t="s">
        <v>145</v>
      </c>
      <c r="BI180" s="97" t="s">
        <v>145</v>
      </c>
      <c r="BJ180" s="97" t="s">
        <v>145</v>
      </c>
      <c r="BK180" s="97" t="s">
        <v>145</v>
      </c>
      <c r="BL180" s="97" t="s">
        <v>145</v>
      </c>
      <c r="BM180" s="97" t="s">
        <v>145</v>
      </c>
      <c r="BN180" s="97" t="s">
        <v>145</v>
      </c>
      <c r="BO180" s="97" t="s">
        <v>145</v>
      </c>
      <c r="BP180" s="97" t="s">
        <v>145</v>
      </c>
      <c r="BQ180" s="97" t="s">
        <v>145</v>
      </c>
      <c r="BR180" s="97" t="s">
        <v>145</v>
      </c>
      <c r="BS180" s="97" t="s">
        <v>145</v>
      </c>
      <c r="BT180" s="97" t="s">
        <v>145</v>
      </c>
      <c r="BU180" s="97" t="s">
        <v>145</v>
      </c>
      <c r="BV180" s="97" t="s">
        <v>145</v>
      </c>
      <c r="BW180" s="97" t="s">
        <v>145</v>
      </c>
      <c r="BX180" s="97" t="s">
        <v>145</v>
      </c>
      <c r="BY180" s="97" t="s">
        <v>145</v>
      </c>
      <c r="BZ180" s="97" t="s">
        <v>145</v>
      </c>
      <c r="CA180" s="97" t="s">
        <v>145</v>
      </c>
      <c r="CB180" s="97" t="s">
        <v>145</v>
      </c>
      <c r="CC180" s="102" t="s">
        <v>148</v>
      </c>
      <c r="CD180" s="102" t="s">
        <v>149</v>
      </c>
      <c r="CE180" s="102" t="s">
        <v>251</v>
      </c>
      <c r="CF180" s="102" t="s">
        <v>148</v>
      </c>
      <c r="CG180" s="103">
        <v>-56.193754783379198</v>
      </c>
      <c r="CH180" s="103">
        <v>46.7816226260001</v>
      </c>
      <c r="CI180" s="98" t="s">
        <v>145</v>
      </c>
      <c r="CJ180" s="98" t="s">
        <v>145</v>
      </c>
      <c r="CK180" s="98" t="s">
        <v>145</v>
      </c>
      <c r="CL180" s="98" t="s">
        <v>145</v>
      </c>
      <c r="CM180" s="98" t="s">
        <v>145</v>
      </c>
      <c r="CN180" s="98" t="s">
        <v>145</v>
      </c>
      <c r="CO180" s="98" t="s">
        <v>145</v>
      </c>
      <c r="CP180" s="98" t="s">
        <v>145</v>
      </c>
      <c r="CQ180" s="98" t="s">
        <v>145</v>
      </c>
      <c r="CR180" s="104">
        <v>1.6199890136719</v>
      </c>
      <c r="CS180" s="104">
        <v>-0.87000122070310204</v>
      </c>
      <c r="CT180" s="104">
        <v>-1.4799865722656</v>
      </c>
      <c r="CU180" s="104">
        <v>-1.2299865722656</v>
      </c>
      <c r="CV180" s="105">
        <v>-0.48999633789060199</v>
      </c>
      <c r="CX180" s="8">
        <f t="shared" si="9"/>
        <v>51</v>
      </c>
      <c r="CY180" s="9">
        <f t="shared" si="10"/>
        <v>25</v>
      </c>
    </row>
    <row r="181" spans="1:103" x14ac:dyDescent="0.35">
      <c r="A181" s="70" t="s">
        <v>591</v>
      </c>
      <c r="B181" s="93" t="s">
        <v>592</v>
      </c>
      <c r="C181" s="47">
        <v>9009</v>
      </c>
      <c r="D181" s="48">
        <v>179</v>
      </c>
      <c r="E181" s="48">
        <v>1343</v>
      </c>
      <c r="F181" s="139">
        <f t="shared" si="11"/>
        <v>0.14907314907314909</v>
      </c>
      <c r="G181" s="49">
        <v>1031.0883023152301</v>
      </c>
      <c r="H181" s="49">
        <v>20.486713965415198</v>
      </c>
      <c r="I181" s="49">
        <v>153.70758019861799</v>
      </c>
      <c r="J181" s="50">
        <v>6.6650311163530998E-2</v>
      </c>
      <c r="K181" s="49">
        <v>12975.8856385694</v>
      </c>
      <c r="L181" s="49">
        <v>18366.736929245701</v>
      </c>
      <c r="M181" s="49">
        <v>6.6494276375951997E-2</v>
      </c>
      <c r="N181" s="49">
        <v>238.465603167935</v>
      </c>
      <c r="O181" s="49">
        <v>18364.935864045699</v>
      </c>
      <c r="P181" s="50">
        <v>0.427845575438774</v>
      </c>
      <c r="Q181" s="49">
        <v>1238.9632661460801</v>
      </c>
      <c r="R181" s="49">
        <v>18369.4541658122</v>
      </c>
      <c r="S181" s="141" t="s">
        <v>269</v>
      </c>
      <c r="T181" s="51">
        <v>55</v>
      </c>
      <c r="U181" s="94">
        <v>101911</v>
      </c>
      <c r="V181" s="94">
        <v>11663.8073012817</v>
      </c>
      <c r="W181" s="94" t="s">
        <v>280</v>
      </c>
      <c r="X181" s="94">
        <v>4387.915</v>
      </c>
      <c r="Y181" s="94">
        <v>-44</v>
      </c>
      <c r="Z181" s="94">
        <v>9</v>
      </c>
      <c r="AA181" s="94">
        <v>15</v>
      </c>
      <c r="AB181" s="94">
        <v>100</v>
      </c>
      <c r="AC181" s="94">
        <v>19.9928315412186</v>
      </c>
      <c r="AD181" s="94">
        <v>10</v>
      </c>
      <c r="AE181" s="94">
        <v>62.054529162593703</v>
      </c>
      <c r="AF181" s="94">
        <v>10.5</v>
      </c>
      <c r="AG181" s="96">
        <v>6982604</v>
      </c>
      <c r="AH181" s="96">
        <v>8737370</v>
      </c>
      <c r="AI181" s="96">
        <v>42.6</v>
      </c>
      <c r="AJ181" s="96">
        <v>73.099999999999994</v>
      </c>
      <c r="AK181" s="96">
        <v>78.099999999999994</v>
      </c>
      <c r="AL181" s="143">
        <f t="shared" si="8"/>
        <v>0.18299999999999997</v>
      </c>
      <c r="AM181" s="96">
        <v>15.7</v>
      </c>
      <c r="AN181" s="96">
        <v>66</v>
      </c>
      <c r="AO181" s="96">
        <v>79.8</v>
      </c>
      <c r="AP181" s="96">
        <v>14.6</v>
      </c>
      <c r="AQ181" s="96">
        <v>1.5</v>
      </c>
      <c r="AR181" s="99">
        <v>19.100000000000001</v>
      </c>
      <c r="AS181" s="99">
        <v>5.5</v>
      </c>
      <c r="AT181" s="99">
        <v>3.13</v>
      </c>
      <c r="AU181" s="99" t="s">
        <v>145</v>
      </c>
      <c r="AV181" s="99">
        <v>95.1</v>
      </c>
      <c r="AW181" s="100">
        <v>3.6</v>
      </c>
      <c r="AX181" s="100">
        <v>100.3</v>
      </c>
      <c r="AY181" s="100">
        <v>99</v>
      </c>
      <c r="AZ181" s="100">
        <v>1</v>
      </c>
      <c r="BA181" s="101">
        <v>110</v>
      </c>
      <c r="BB181" s="101">
        <v>23.5</v>
      </c>
      <c r="BC181" s="101">
        <v>9</v>
      </c>
      <c r="BD181" s="101" t="s">
        <v>145</v>
      </c>
      <c r="BE181" s="95">
        <v>0.41299999999999998</v>
      </c>
      <c r="BF181" s="97" t="s">
        <v>146</v>
      </c>
      <c r="BG181" s="97" t="s">
        <v>163</v>
      </c>
      <c r="BH181" s="97">
        <v>57.1</v>
      </c>
      <c r="BI181" s="97">
        <v>50.5</v>
      </c>
      <c r="BJ181" s="97">
        <v>22.1</v>
      </c>
      <c r="BK181" s="97">
        <v>2.2000000000000002</v>
      </c>
      <c r="BL181" s="97">
        <v>20000</v>
      </c>
      <c r="BM181" s="97">
        <v>32370</v>
      </c>
      <c r="BN181" s="97">
        <v>2262703</v>
      </c>
      <c r="BO181" s="97" t="s">
        <v>145</v>
      </c>
      <c r="BP181" s="97">
        <v>16540</v>
      </c>
      <c r="BQ181" s="97">
        <v>50597289146.704102</v>
      </c>
      <c r="BR181" s="97" t="s">
        <v>145</v>
      </c>
      <c r="BS181" s="97">
        <v>20.3</v>
      </c>
      <c r="BT181" s="97">
        <v>36.200000000000003</v>
      </c>
      <c r="BU181" s="97">
        <v>54.9</v>
      </c>
      <c r="BV181" s="97">
        <v>15.5</v>
      </c>
      <c r="BW181" s="97">
        <v>75.5</v>
      </c>
      <c r="BX181" s="97">
        <v>0.9</v>
      </c>
      <c r="BY181" s="97">
        <v>4523.3999999999996</v>
      </c>
      <c r="BZ181" s="97">
        <v>1.9</v>
      </c>
      <c r="CA181" s="97">
        <v>100</v>
      </c>
      <c r="CB181" s="97">
        <v>7.7</v>
      </c>
      <c r="CC181" s="102" t="s">
        <v>174</v>
      </c>
      <c r="CD181" s="102" t="s">
        <v>174</v>
      </c>
      <c r="CE181" s="102" t="s">
        <v>175</v>
      </c>
      <c r="CF181" s="102" t="s">
        <v>176</v>
      </c>
      <c r="CG181" s="103">
        <v>20.997240659009201</v>
      </c>
      <c r="CH181" s="103">
        <v>44.205674947000098</v>
      </c>
      <c r="CI181" s="98">
        <v>39.299999999999997</v>
      </c>
      <c r="CJ181" s="98">
        <v>31.1</v>
      </c>
      <c r="CK181" s="98">
        <v>6.6</v>
      </c>
      <c r="CL181" s="98">
        <v>43.9</v>
      </c>
      <c r="CM181" s="98">
        <v>56.1</v>
      </c>
      <c r="CN181" s="98">
        <v>1179</v>
      </c>
      <c r="CO181" s="98">
        <v>5.3</v>
      </c>
      <c r="CP181" s="98">
        <v>100</v>
      </c>
      <c r="CQ181" s="98">
        <v>15.6</v>
      </c>
      <c r="CR181" s="104">
        <v>4.2099853515625201</v>
      </c>
      <c r="CS181" s="104">
        <v>0.74001464843752296</v>
      </c>
      <c r="CT181" s="104">
        <v>5.8600097656250201</v>
      </c>
      <c r="CU181" s="104">
        <v>7.3999877929687701</v>
      </c>
      <c r="CV181" s="105">
        <v>4.5524993896484602</v>
      </c>
      <c r="CX181" s="8">
        <f t="shared" si="9"/>
        <v>4</v>
      </c>
      <c r="CY181" s="9">
        <f t="shared" si="10"/>
        <v>94.117647058823536</v>
      </c>
    </row>
    <row r="182" spans="1:103" x14ac:dyDescent="0.35">
      <c r="A182" s="70" t="s">
        <v>593</v>
      </c>
      <c r="B182" s="93" t="s">
        <v>594</v>
      </c>
      <c r="C182" s="47">
        <v>35</v>
      </c>
      <c r="D182" s="48">
        <v>0</v>
      </c>
      <c r="E182" s="48">
        <v>0</v>
      </c>
      <c r="F182" s="139">
        <f t="shared" si="11"/>
        <v>0</v>
      </c>
      <c r="G182" s="49">
        <v>3.1267507012185098</v>
      </c>
      <c r="H182" s="49">
        <v>0</v>
      </c>
      <c r="I182" s="49">
        <v>0</v>
      </c>
      <c r="J182" s="50">
        <v>4.7561044832666104</v>
      </c>
      <c r="K182" s="49">
        <v>34.5065296841844</v>
      </c>
      <c r="L182" s="49">
        <v>18379.1175850002</v>
      </c>
      <c r="M182" s="49">
        <v>9.9999998746876997E-2</v>
      </c>
      <c r="N182" s="49">
        <v>3.2799505028224099E-13</v>
      </c>
      <c r="O182" s="49">
        <v>18350.0000000863</v>
      </c>
      <c r="P182" s="50">
        <v>0.10000000007983501</v>
      </c>
      <c r="Q182" s="49">
        <v>-2.0799944340683901E-15</v>
      </c>
      <c r="R182" s="49">
        <v>18299.999999999902</v>
      </c>
      <c r="S182" s="141" t="s">
        <v>345</v>
      </c>
      <c r="T182" s="51">
        <v>25</v>
      </c>
      <c r="U182" s="94" t="s">
        <v>145</v>
      </c>
      <c r="V182" s="94" t="s">
        <v>145</v>
      </c>
      <c r="W182" s="94" t="s">
        <v>145</v>
      </c>
      <c r="X182" s="94">
        <v>3164.75</v>
      </c>
      <c r="Y182" s="94">
        <v>-41</v>
      </c>
      <c r="Z182" s="94">
        <v>-15</v>
      </c>
      <c r="AA182" s="94">
        <v>11</v>
      </c>
      <c r="AB182" s="94">
        <v>94.71</v>
      </c>
      <c r="AC182" s="94" t="s">
        <v>145</v>
      </c>
      <c r="AD182" s="94" t="s">
        <v>145</v>
      </c>
      <c r="AE182" s="94" t="s">
        <v>145</v>
      </c>
      <c r="AF182" s="94" t="s">
        <v>145</v>
      </c>
      <c r="AG182" s="96">
        <v>10975920</v>
      </c>
      <c r="AH182" s="96">
        <v>11193729</v>
      </c>
      <c r="AI182" s="96">
        <v>17.3</v>
      </c>
      <c r="AJ182" s="96">
        <v>56.1</v>
      </c>
      <c r="AK182" s="96">
        <v>59.1</v>
      </c>
      <c r="AL182" s="143">
        <f t="shared" si="8"/>
        <v>3.4000000000000058E-2</v>
      </c>
      <c r="AM182" s="96">
        <v>41.8</v>
      </c>
      <c r="AN182" s="96">
        <v>54.8</v>
      </c>
      <c r="AO182" s="96" t="s">
        <v>145</v>
      </c>
      <c r="AP182" s="96">
        <v>10.5</v>
      </c>
      <c r="AQ182" s="96">
        <v>4.7</v>
      </c>
      <c r="AR182" s="99">
        <v>19.8</v>
      </c>
      <c r="AS182" s="99">
        <v>98.6</v>
      </c>
      <c r="AT182" s="99" t="s">
        <v>145</v>
      </c>
      <c r="AU182" s="99" t="s">
        <v>145</v>
      </c>
      <c r="AV182" s="99">
        <v>5.2</v>
      </c>
      <c r="AW182" s="100">
        <v>1.5</v>
      </c>
      <c r="AX182" s="100" t="s">
        <v>145</v>
      </c>
      <c r="AY182" s="100" t="s">
        <v>145</v>
      </c>
      <c r="AZ182" s="100" t="s">
        <v>145</v>
      </c>
      <c r="BA182" s="101" t="s">
        <v>145</v>
      </c>
      <c r="BB182" s="101" t="s">
        <v>145</v>
      </c>
      <c r="BC182" s="101">
        <v>10.199999999999999</v>
      </c>
      <c r="BD182" s="101">
        <v>159.5</v>
      </c>
      <c r="BE182" s="95">
        <v>0.89300000000000002</v>
      </c>
      <c r="BF182" s="97" t="s">
        <v>155</v>
      </c>
      <c r="BG182" s="97" t="s">
        <v>156</v>
      </c>
      <c r="BH182" s="97" t="s">
        <v>145</v>
      </c>
      <c r="BI182" s="97" t="s">
        <v>145</v>
      </c>
      <c r="BJ182" s="97" t="s">
        <v>145</v>
      </c>
      <c r="BK182" s="97" t="s">
        <v>145</v>
      </c>
      <c r="BL182" s="97">
        <v>-870998</v>
      </c>
      <c r="BM182" s="97">
        <v>2285316</v>
      </c>
      <c r="BN182" s="97" t="s">
        <v>145</v>
      </c>
      <c r="BO182" s="97" t="s">
        <v>145</v>
      </c>
      <c r="BP182" s="97" t="s">
        <v>145</v>
      </c>
      <c r="BQ182" s="97" t="s">
        <v>145</v>
      </c>
      <c r="BR182" s="97" t="s">
        <v>145</v>
      </c>
      <c r="BS182" s="97" t="s">
        <v>145</v>
      </c>
      <c r="BT182" s="97" t="s">
        <v>145</v>
      </c>
      <c r="BU182" s="97">
        <v>72.400000000000006</v>
      </c>
      <c r="BV182" s="97">
        <v>56.9</v>
      </c>
      <c r="BW182" s="97">
        <v>96.1</v>
      </c>
      <c r="BX182" s="97" t="s">
        <v>145</v>
      </c>
      <c r="BY182" s="97">
        <v>9.1</v>
      </c>
      <c r="BZ182" s="97">
        <v>1.3</v>
      </c>
      <c r="CA182" s="97">
        <v>25.4</v>
      </c>
      <c r="CB182" s="97">
        <v>0.4</v>
      </c>
      <c r="CC182" s="102" t="s">
        <v>164</v>
      </c>
      <c r="CD182" s="102" t="s">
        <v>164</v>
      </c>
      <c r="CE182" s="102" t="s">
        <v>213</v>
      </c>
      <c r="CF182" s="102" t="s">
        <v>166</v>
      </c>
      <c r="CG182" s="103">
        <v>29.1177929573109</v>
      </c>
      <c r="CH182" s="103">
        <v>7.8578418990001104</v>
      </c>
      <c r="CI182" s="98" t="s">
        <v>145</v>
      </c>
      <c r="CJ182" s="98" t="s">
        <v>145</v>
      </c>
      <c r="CK182" s="98">
        <v>15.5</v>
      </c>
      <c r="CL182" s="98">
        <v>80.400000000000006</v>
      </c>
      <c r="CM182" s="98">
        <v>19.600000000000001</v>
      </c>
      <c r="CN182" s="98">
        <v>2463</v>
      </c>
      <c r="CO182" s="98">
        <v>0.1</v>
      </c>
      <c r="CP182" s="98">
        <v>100</v>
      </c>
      <c r="CQ182" s="98">
        <v>15.6</v>
      </c>
      <c r="CR182" s="104">
        <v>30.839990234375001</v>
      </c>
      <c r="CS182" s="104">
        <v>31.390008544921901</v>
      </c>
      <c r="CT182" s="104">
        <v>33.170007324218801</v>
      </c>
      <c r="CU182" s="104">
        <v>33.830010986328098</v>
      </c>
      <c r="CV182" s="105">
        <v>32.307504272461003</v>
      </c>
      <c r="CX182" s="8">
        <f t="shared" si="9"/>
        <v>22</v>
      </c>
      <c r="CY182" s="9">
        <f t="shared" si="10"/>
        <v>67.64705882352942</v>
      </c>
    </row>
    <row r="183" spans="1:103" x14ac:dyDescent="0.35">
      <c r="A183" s="70" t="s">
        <v>595</v>
      </c>
      <c r="B183" s="93" t="s">
        <v>596</v>
      </c>
      <c r="C183" s="47">
        <v>14</v>
      </c>
      <c r="D183" s="48">
        <v>0</v>
      </c>
      <c r="E183" s="48">
        <v>4</v>
      </c>
      <c r="F183" s="139">
        <f t="shared" si="11"/>
        <v>0.2857142857142857</v>
      </c>
      <c r="G183" s="49">
        <v>63.879978645835699</v>
      </c>
      <c r="H183" s="49">
        <v>0</v>
      </c>
      <c r="I183" s="49">
        <v>18.251422470238801</v>
      </c>
      <c r="J183" s="50">
        <v>1.0752252000864999E-2</v>
      </c>
      <c r="K183" s="49">
        <v>2639.8394803086499</v>
      </c>
      <c r="L183" s="49">
        <v>18544.587546663901</v>
      </c>
      <c r="M183" s="49">
        <v>9.9999998746876997E-2</v>
      </c>
      <c r="N183" s="49">
        <v>3.2799505028224099E-13</v>
      </c>
      <c r="O183" s="49">
        <v>18350.0000000863</v>
      </c>
      <c r="P183" s="50">
        <v>35.3532030890768</v>
      </c>
      <c r="Q183" s="49">
        <v>4.0000000000000204</v>
      </c>
      <c r="R183" s="49">
        <v>18379.099467072501</v>
      </c>
      <c r="S183" s="141" t="s">
        <v>597</v>
      </c>
      <c r="T183" s="51">
        <v>24</v>
      </c>
      <c r="U183" s="94" t="s">
        <v>145</v>
      </c>
      <c r="V183" s="94" t="s">
        <v>145</v>
      </c>
      <c r="W183" s="94" t="s">
        <v>145</v>
      </c>
      <c r="X183" s="94" t="s">
        <v>145</v>
      </c>
      <c r="Y183" s="94" t="s">
        <v>145</v>
      </c>
      <c r="Z183" s="94" t="s">
        <v>145</v>
      </c>
      <c r="AA183" s="94" t="s">
        <v>145</v>
      </c>
      <c r="AB183" s="94" t="s">
        <v>145</v>
      </c>
      <c r="AC183" s="94" t="s">
        <v>145</v>
      </c>
      <c r="AD183" s="94" t="s">
        <v>145</v>
      </c>
      <c r="AE183" s="94" t="s">
        <v>145</v>
      </c>
      <c r="AF183" s="94" t="s">
        <v>145</v>
      </c>
      <c r="AG183" s="96">
        <v>211028</v>
      </c>
      <c r="AH183" s="96">
        <v>219161</v>
      </c>
      <c r="AI183" s="96">
        <v>18.399999999999999</v>
      </c>
      <c r="AJ183" s="96">
        <v>67.8</v>
      </c>
      <c r="AK183" s="96">
        <v>72.599999999999994</v>
      </c>
      <c r="AL183" s="143">
        <f t="shared" si="8"/>
        <v>2.8999999999999984E-2</v>
      </c>
      <c r="AM183" s="96">
        <v>42.5</v>
      </c>
      <c r="AN183" s="96">
        <v>54.6</v>
      </c>
      <c r="AO183" s="96">
        <v>219.8</v>
      </c>
      <c r="AP183" s="96">
        <v>4.8</v>
      </c>
      <c r="AQ183" s="96">
        <v>4.3</v>
      </c>
      <c r="AR183" s="99">
        <v>18.5</v>
      </c>
      <c r="AS183" s="99">
        <v>31.2</v>
      </c>
      <c r="AT183" s="99" t="s">
        <v>145</v>
      </c>
      <c r="AU183" s="99" t="s">
        <v>145</v>
      </c>
      <c r="AV183" s="99">
        <v>31</v>
      </c>
      <c r="AW183" s="100">
        <v>5.2</v>
      </c>
      <c r="AX183" s="100">
        <v>106.8</v>
      </c>
      <c r="AY183" s="100">
        <v>84.3</v>
      </c>
      <c r="AZ183" s="100">
        <v>1</v>
      </c>
      <c r="BA183" s="101">
        <v>118</v>
      </c>
      <c r="BB183" s="101">
        <v>10.6</v>
      </c>
      <c r="BC183" s="101">
        <v>2.4</v>
      </c>
      <c r="BD183" s="101" t="s">
        <v>145</v>
      </c>
      <c r="BE183" s="95">
        <v>0.78</v>
      </c>
      <c r="BF183" s="97" t="s">
        <v>155</v>
      </c>
      <c r="BG183" s="97" t="s">
        <v>173</v>
      </c>
      <c r="BH183" s="97" t="s">
        <v>145</v>
      </c>
      <c r="BI183" s="97" t="s">
        <v>145</v>
      </c>
      <c r="BJ183" s="97">
        <v>4.0999999999999996</v>
      </c>
      <c r="BK183" s="97">
        <v>10.4</v>
      </c>
      <c r="BL183" s="97">
        <v>-8401</v>
      </c>
      <c r="BM183" s="97">
        <v>30</v>
      </c>
      <c r="BN183" s="97" t="s">
        <v>145</v>
      </c>
      <c r="BO183" s="97" t="s">
        <v>145</v>
      </c>
      <c r="BP183" s="97">
        <v>3440</v>
      </c>
      <c r="BQ183" s="97">
        <v>422296762.322469</v>
      </c>
      <c r="BR183" s="97" t="s">
        <v>145</v>
      </c>
      <c r="BS183" s="97">
        <v>85.5</v>
      </c>
      <c r="BT183" s="97">
        <v>56.3</v>
      </c>
      <c r="BU183" s="97">
        <v>57.8</v>
      </c>
      <c r="BV183" s="97">
        <v>19.100000000000001</v>
      </c>
      <c r="BW183" s="97">
        <v>55.7</v>
      </c>
      <c r="BX183" s="97" t="s">
        <v>145</v>
      </c>
      <c r="BY183" s="97">
        <v>0.7</v>
      </c>
      <c r="BZ183" s="97" t="s">
        <v>145</v>
      </c>
      <c r="CA183" s="97">
        <v>72.5</v>
      </c>
      <c r="CB183" s="97">
        <v>73.2</v>
      </c>
      <c r="CC183" s="102" t="s">
        <v>164</v>
      </c>
      <c r="CD183" s="102" t="s">
        <v>164</v>
      </c>
      <c r="CE183" s="102" t="s">
        <v>165</v>
      </c>
      <c r="CF183" s="102" t="s">
        <v>166</v>
      </c>
      <c r="CG183" s="103">
        <v>6.6011870283260103</v>
      </c>
      <c r="CH183" s="103">
        <v>0.21552155150007499</v>
      </c>
      <c r="CI183" s="98">
        <v>50.7</v>
      </c>
      <c r="CJ183" s="98">
        <v>55.8</v>
      </c>
      <c r="CK183" s="98">
        <v>29.3</v>
      </c>
      <c r="CL183" s="98">
        <v>27.2</v>
      </c>
      <c r="CM183" s="98">
        <v>72.8</v>
      </c>
      <c r="CN183" s="98">
        <v>11138</v>
      </c>
      <c r="CO183" s="98">
        <v>0.6</v>
      </c>
      <c r="CP183" s="98">
        <v>100</v>
      </c>
      <c r="CQ183" s="98" t="s">
        <v>145</v>
      </c>
      <c r="CR183" s="104">
        <v>27.85</v>
      </c>
      <c r="CS183" s="104">
        <v>28.570001220703102</v>
      </c>
      <c r="CT183" s="104">
        <v>28.610009765625001</v>
      </c>
      <c r="CU183" s="104">
        <v>28.149987792968801</v>
      </c>
      <c r="CV183" s="105">
        <v>28.294999694824199</v>
      </c>
      <c r="CX183" s="8">
        <f t="shared" si="9"/>
        <v>11</v>
      </c>
      <c r="CY183" s="9">
        <f t="shared" si="10"/>
        <v>83.82352941176471</v>
      </c>
    </row>
    <row r="184" spans="1:103" x14ac:dyDescent="0.35">
      <c r="A184" s="70" t="s">
        <v>598</v>
      </c>
      <c r="B184" s="93" t="s">
        <v>599</v>
      </c>
      <c r="C184" s="47">
        <v>10</v>
      </c>
      <c r="D184" s="48">
        <v>1</v>
      </c>
      <c r="E184" s="48">
        <v>8</v>
      </c>
      <c r="F184" s="139">
        <f t="shared" si="11"/>
        <v>0.8</v>
      </c>
      <c r="G184" s="49">
        <v>17.046403720207099</v>
      </c>
      <c r="H184" s="49">
        <v>1.7046403720207099</v>
      </c>
      <c r="I184" s="49">
        <v>13.637122976165699</v>
      </c>
      <c r="J184" s="50">
        <v>0.240589693784272</v>
      </c>
      <c r="K184" s="49">
        <v>10.0491805728618</v>
      </c>
      <c r="L184" s="49">
        <v>18341.6421423762</v>
      </c>
      <c r="M184" s="49">
        <v>37.419414543573801</v>
      </c>
      <c r="N184" s="49">
        <v>1</v>
      </c>
      <c r="O184" s="49">
        <v>18354.096058679399</v>
      </c>
      <c r="P184" s="50">
        <v>0.33095019420064098</v>
      </c>
      <c r="Q184" s="49">
        <v>6.7669375644502896</v>
      </c>
      <c r="R184" s="49">
        <v>18360.535812129801</v>
      </c>
      <c r="S184" s="141" t="s">
        <v>310</v>
      </c>
      <c r="T184" s="51">
        <v>47</v>
      </c>
      <c r="U184" s="94" t="s">
        <v>145</v>
      </c>
      <c r="V184" s="94" t="s">
        <v>145</v>
      </c>
      <c r="W184" s="94" t="s">
        <v>145</v>
      </c>
      <c r="X184" s="94">
        <v>2973.835</v>
      </c>
      <c r="Y184" s="94">
        <v>-1</v>
      </c>
      <c r="Z184" s="94">
        <v>2</v>
      </c>
      <c r="AA184" s="94">
        <v>23</v>
      </c>
      <c r="AB184" s="94">
        <v>83.07</v>
      </c>
      <c r="AC184" s="94" t="s">
        <v>145</v>
      </c>
      <c r="AD184" s="94" t="s">
        <v>145</v>
      </c>
      <c r="AE184" s="94" t="s">
        <v>145</v>
      </c>
      <c r="AF184" s="94" t="s">
        <v>145</v>
      </c>
      <c r="AG184" s="96">
        <v>575991</v>
      </c>
      <c r="AH184" s="96">
        <v>586634</v>
      </c>
      <c r="AI184" s="96">
        <v>29.8</v>
      </c>
      <c r="AJ184" s="96">
        <v>68.400000000000006</v>
      </c>
      <c r="AK184" s="96">
        <v>74.900000000000006</v>
      </c>
      <c r="AL184" s="143">
        <f t="shared" si="8"/>
        <v>6.8999999999999909E-2</v>
      </c>
      <c r="AM184" s="96">
        <v>27.2</v>
      </c>
      <c r="AN184" s="96">
        <v>65.900000000000006</v>
      </c>
      <c r="AO184" s="96">
        <v>3.7</v>
      </c>
      <c r="AP184" s="96">
        <v>7.3</v>
      </c>
      <c r="AQ184" s="96">
        <v>2.4</v>
      </c>
      <c r="AR184" s="99">
        <v>21.7</v>
      </c>
      <c r="AS184" s="99">
        <v>18.899999999999999</v>
      </c>
      <c r="AT184" s="99">
        <v>1.23</v>
      </c>
      <c r="AU184" s="99" t="s">
        <v>145</v>
      </c>
      <c r="AV184" s="99">
        <v>74.8</v>
      </c>
      <c r="AW184" s="100" t="s">
        <v>145</v>
      </c>
      <c r="AX184" s="100">
        <v>110.6</v>
      </c>
      <c r="AY184" s="100">
        <v>85.3</v>
      </c>
      <c r="AZ184" s="100" t="s">
        <v>145</v>
      </c>
      <c r="BA184" s="101">
        <v>115</v>
      </c>
      <c r="BB184" s="101">
        <v>26.5</v>
      </c>
      <c r="BC184" s="101">
        <v>12.5</v>
      </c>
      <c r="BD184" s="101" t="s">
        <v>145</v>
      </c>
      <c r="BE184" s="95">
        <v>0.77700000000000002</v>
      </c>
      <c r="BF184" s="97" t="s">
        <v>146</v>
      </c>
      <c r="BG184" s="97" t="s">
        <v>163</v>
      </c>
      <c r="BH184" s="97" t="s">
        <v>145</v>
      </c>
      <c r="BI184" s="97" t="s">
        <v>145</v>
      </c>
      <c r="BJ184" s="97" t="s">
        <v>145</v>
      </c>
      <c r="BK184" s="97">
        <v>0.4</v>
      </c>
      <c r="BL184" s="97">
        <v>-4999</v>
      </c>
      <c r="BM184" s="97">
        <v>20</v>
      </c>
      <c r="BN184" s="97">
        <v>272347</v>
      </c>
      <c r="BO184" s="97">
        <v>114564</v>
      </c>
      <c r="BP184" s="97">
        <v>13820</v>
      </c>
      <c r="BQ184" s="97">
        <v>3590753768.8442202</v>
      </c>
      <c r="BR184" s="97" t="s">
        <v>145</v>
      </c>
      <c r="BS184" s="97" t="s">
        <v>145</v>
      </c>
      <c r="BT184" s="97" t="s">
        <v>145</v>
      </c>
      <c r="BU184" s="97">
        <v>51.1</v>
      </c>
      <c r="BV184" s="97">
        <v>7.5</v>
      </c>
      <c r="BW184" s="97">
        <v>60.9</v>
      </c>
      <c r="BX184" s="97" t="s">
        <v>145</v>
      </c>
      <c r="BY184" s="97">
        <v>17.399999999999999</v>
      </c>
      <c r="BZ184" s="97" t="s">
        <v>145</v>
      </c>
      <c r="CA184" s="97">
        <v>96.8</v>
      </c>
      <c r="CB184" s="97">
        <v>3.2</v>
      </c>
      <c r="CC184" s="102" t="s">
        <v>190</v>
      </c>
      <c r="CD184" s="102" t="s">
        <v>149</v>
      </c>
      <c r="CE184" s="102" t="s">
        <v>190</v>
      </c>
      <c r="CF184" s="102" t="s">
        <v>151</v>
      </c>
      <c r="CG184" s="103">
        <v>-56.118700500326</v>
      </c>
      <c r="CH184" s="103">
        <v>3.92602762900006</v>
      </c>
      <c r="CI184" s="98">
        <v>0.6</v>
      </c>
      <c r="CJ184" s="98">
        <v>98.3</v>
      </c>
      <c r="CK184" s="98">
        <v>14.5</v>
      </c>
      <c r="CL184" s="98">
        <v>33.9</v>
      </c>
      <c r="CM184" s="98">
        <v>66.099999999999994</v>
      </c>
      <c r="CN184" s="98">
        <v>178935</v>
      </c>
      <c r="CO184" s="98">
        <v>3.6</v>
      </c>
      <c r="CP184" s="98">
        <v>100</v>
      </c>
      <c r="CQ184" s="98" t="s">
        <v>145</v>
      </c>
      <c r="CR184" s="104">
        <v>24.189996337890602</v>
      </c>
      <c r="CS184" s="104">
        <v>23.929986572265602</v>
      </c>
      <c r="CT184" s="104">
        <v>23.839990234375001</v>
      </c>
      <c r="CU184" s="104">
        <v>24.629998779296901</v>
      </c>
      <c r="CV184" s="105">
        <v>24.1474929809571</v>
      </c>
      <c r="CX184" s="8">
        <f t="shared" si="9"/>
        <v>13</v>
      </c>
      <c r="CY184" s="9">
        <f t="shared" si="10"/>
        <v>80.882352941176464</v>
      </c>
    </row>
    <row r="185" spans="1:103" x14ac:dyDescent="0.35">
      <c r="A185" s="70" t="s">
        <v>600</v>
      </c>
      <c r="B185" s="93" t="s">
        <v>601</v>
      </c>
      <c r="C185" s="47">
        <v>1396</v>
      </c>
      <c r="D185" s="48">
        <v>23</v>
      </c>
      <c r="E185" s="48">
        <v>524</v>
      </c>
      <c r="F185" s="139">
        <f t="shared" si="11"/>
        <v>0.37535816618911177</v>
      </c>
      <c r="G185" s="49">
        <v>255.69437415596599</v>
      </c>
      <c r="H185" s="49">
        <v>4.2127296601627604</v>
      </c>
      <c r="I185" s="49">
        <v>95.976971388056</v>
      </c>
      <c r="J185" s="50">
        <v>4.3535239591622997E-2</v>
      </c>
      <c r="K185" s="49">
        <v>2526.32362230831</v>
      </c>
      <c r="L185" s="49">
        <v>18367.088431387499</v>
      </c>
      <c r="M185" s="49">
        <v>0.117032730782204</v>
      </c>
      <c r="N185" s="49">
        <v>28.7132922318571</v>
      </c>
      <c r="O185" s="49">
        <v>18370.790582188201</v>
      </c>
      <c r="P185" s="50">
        <v>9.2743992138441006E-2</v>
      </c>
      <c r="Q185" s="49">
        <v>779.315268041698</v>
      </c>
      <c r="R185" s="49">
        <v>18373.622644590701</v>
      </c>
      <c r="S185" s="141" t="s">
        <v>269</v>
      </c>
      <c r="T185" s="51">
        <v>55</v>
      </c>
      <c r="U185" s="94">
        <v>96220</v>
      </c>
      <c r="V185" s="94">
        <v>17623.862952211301</v>
      </c>
      <c r="W185" s="94" t="s">
        <v>191</v>
      </c>
      <c r="X185" s="94">
        <v>3951.05</v>
      </c>
      <c r="Y185" s="94">
        <v>-39</v>
      </c>
      <c r="Z185" s="94">
        <v>6</v>
      </c>
      <c r="AA185" s="94">
        <v>33</v>
      </c>
      <c r="AB185" s="94">
        <v>90.74</v>
      </c>
      <c r="AC185" s="94">
        <v>15.572940287226</v>
      </c>
      <c r="AD185" s="94">
        <v>6</v>
      </c>
      <c r="AE185" s="94">
        <v>43.159915962798301</v>
      </c>
      <c r="AF185" s="94">
        <v>6</v>
      </c>
      <c r="AG185" s="96">
        <v>5446771</v>
      </c>
      <c r="AH185" s="96">
        <v>5459643</v>
      </c>
      <c r="AI185" s="96">
        <v>40.5</v>
      </c>
      <c r="AJ185" s="96">
        <v>73.8</v>
      </c>
      <c r="AK185" s="96">
        <v>80.7</v>
      </c>
      <c r="AL185" s="143">
        <f t="shared" si="8"/>
        <v>0.15699999999999989</v>
      </c>
      <c r="AM185" s="96">
        <v>15.4</v>
      </c>
      <c r="AN185" s="96">
        <v>68.900000000000006</v>
      </c>
      <c r="AO185" s="96">
        <v>113.3</v>
      </c>
      <c r="AP185" s="96">
        <v>10</v>
      </c>
      <c r="AQ185" s="96">
        <v>1.5</v>
      </c>
      <c r="AR185" s="99">
        <v>17.2</v>
      </c>
      <c r="AS185" s="99">
        <v>5.6</v>
      </c>
      <c r="AT185" s="99">
        <v>2.46</v>
      </c>
      <c r="AU185" s="99">
        <v>5.8</v>
      </c>
      <c r="AV185" s="99">
        <v>96.8</v>
      </c>
      <c r="AW185" s="100">
        <v>3.9</v>
      </c>
      <c r="AX185" s="100">
        <v>98.7</v>
      </c>
      <c r="AY185" s="100">
        <v>91.9</v>
      </c>
      <c r="AZ185" s="100">
        <v>1</v>
      </c>
      <c r="BA185" s="101">
        <v>116</v>
      </c>
      <c r="BB185" s="101">
        <v>22.4</v>
      </c>
      <c r="BC185" s="101">
        <v>6.5</v>
      </c>
      <c r="BD185" s="101" t="s">
        <v>145</v>
      </c>
      <c r="BE185" s="95">
        <v>0.745</v>
      </c>
      <c r="BF185" s="97" t="s">
        <v>180</v>
      </c>
      <c r="BG185" s="97" t="s">
        <v>200</v>
      </c>
      <c r="BH185" s="97">
        <v>92.9</v>
      </c>
      <c r="BI185" s="97">
        <v>95.1</v>
      </c>
      <c r="BJ185" s="97" t="s">
        <v>145</v>
      </c>
      <c r="BK185" s="97" t="s">
        <v>145</v>
      </c>
      <c r="BL185" s="97">
        <v>7423</v>
      </c>
      <c r="BM185" s="97">
        <v>1221</v>
      </c>
      <c r="BN185" s="97" t="s">
        <v>145</v>
      </c>
      <c r="BO185" s="97" t="s">
        <v>145</v>
      </c>
      <c r="BP185" s="97">
        <v>33060</v>
      </c>
      <c r="BQ185" s="97">
        <v>105904632155.755</v>
      </c>
      <c r="BR185" s="97" t="s">
        <v>145</v>
      </c>
      <c r="BS185" s="97" t="s">
        <v>145</v>
      </c>
      <c r="BT185" s="97" t="s">
        <v>145</v>
      </c>
      <c r="BU185" s="97">
        <v>59.5</v>
      </c>
      <c r="BV185" s="97">
        <v>2.2000000000000002</v>
      </c>
      <c r="BW185" s="97">
        <v>77.400000000000006</v>
      </c>
      <c r="BX185" s="97">
        <v>0.9</v>
      </c>
      <c r="BY185" s="97">
        <v>5321.6</v>
      </c>
      <c r="BZ185" s="97">
        <v>1.2</v>
      </c>
      <c r="CA185" s="97">
        <v>100</v>
      </c>
      <c r="CB185" s="97">
        <v>3.3</v>
      </c>
      <c r="CC185" s="102" t="s">
        <v>174</v>
      </c>
      <c r="CD185" s="102" t="s">
        <v>174</v>
      </c>
      <c r="CE185" s="102" t="s">
        <v>232</v>
      </c>
      <c r="CF185" s="102" t="s">
        <v>176</v>
      </c>
      <c r="CG185" s="103">
        <v>19.645039360369498</v>
      </c>
      <c r="CH185" s="103">
        <v>48.674652812000097</v>
      </c>
      <c r="CI185" s="98">
        <v>39.200000000000003</v>
      </c>
      <c r="CJ185" s="98">
        <v>40.4</v>
      </c>
      <c r="CK185" s="98">
        <v>37.6</v>
      </c>
      <c r="CL185" s="98">
        <v>46.3</v>
      </c>
      <c r="CM185" s="98">
        <v>53.7</v>
      </c>
      <c r="CN185" s="98">
        <v>2325</v>
      </c>
      <c r="CO185" s="98">
        <v>5.7</v>
      </c>
      <c r="CP185" s="98">
        <v>100</v>
      </c>
      <c r="CQ185" s="98" t="s">
        <v>145</v>
      </c>
      <c r="CR185" s="104">
        <v>-0.75000610351560204</v>
      </c>
      <c r="CS185" s="104">
        <v>-2.7099975585937299</v>
      </c>
      <c r="CT185" s="104">
        <v>0.119989013671898</v>
      </c>
      <c r="CU185" s="104">
        <v>1.17998657226565</v>
      </c>
      <c r="CV185" s="105">
        <v>-0.54000701904294601</v>
      </c>
      <c r="CX185" s="8">
        <f t="shared" si="9"/>
        <v>9</v>
      </c>
      <c r="CY185" s="9">
        <f t="shared" si="10"/>
        <v>86.764705882352942</v>
      </c>
    </row>
    <row r="186" spans="1:103" x14ac:dyDescent="0.35">
      <c r="A186" s="70" t="s">
        <v>602</v>
      </c>
      <c r="B186" s="93" t="s">
        <v>603</v>
      </c>
      <c r="C186" s="47">
        <v>1429</v>
      </c>
      <c r="D186" s="48">
        <v>91</v>
      </c>
      <c r="E186" s="48">
        <v>233</v>
      </c>
      <c r="F186" s="139">
        <f t="shared" si="11"/>
        <v>0.16305108467459761</v>
      </c>
      <c r="G186" s="49">
        <v>687.37216994110395</v>
      </c>
      <c r="H186" s="49">
        <v>43.772475482603603</v>
      </c>
      <c r="I186" s="49">
        <v>112.076777884029</v>
      </c>
      <c r="J186" s="50">
        <v>7.8042306442413001E-2</v>
      </c>
      <c r="K186" s="49">
        <v>1522.7922783244801</v>
      </c>
      <c r="L186" s="49">
        <v>18346.118981718701</v>
      </c>
      <c r="M186" s="49">
        <v>8.8847381599737998E-2</v>
      </c>
      <c r="N186" s="49">
        <v>102.718728551084</v>
      </c>
      <c r="O186" s="49">
        <v>18359.7569809251</v>
      </c>
      <c r="P186" s="50">
        <v>0.125564544389098</v>
      </c>
      <c r="Q186" s="49">
        <v>234.961050062705</v>
      </c>
      <c r="R186" s="49">
        <v>18357.652441132101</v>
      </c>
      <c r="S186" s="141" t="s">
        <v>239</v>
      </c>
      <c r="T186" s="51">
        <v>56</v>
      </c>
      <c r="U186" s="94">
        <v>56136</v>
      </c>
      <c r="V186" s="94">
        <v>27002.326194411398</v>
      </c>
      <c r="W186" s="94" t="s">
        <v>191</v>
      </c>
      <c r="X186" s="94">
        <v>3722.61</v>
      </c>
      <c r="Y186" s="94">
        <v>-1</v>
      </c>
      <c r="Z186" s="94">
        <v>11</v>
      </c>
      <c r="AA186" s="94">
        <v>25</v>
      </c>
      <c r="AB186" s="94">
        <v>91.93</v>
      </c>
      <c r="AC186" s="94">
        <v>19.692753623188398</v>
      </c>
      <c r="AD186" s="94">
        <v>10</v>
      </c>
      <c r="AE186" s="94">
        <v>55.6444224259752</v>
      </c>
      <c r="AF186" s="94">
        <v>8</v>
      </c>
      <c r="AG186" s="96">
        <v>2073894</v>
      </c>
      <c r="AH186" s="96">
        <v>2078932</v>
      </c>
      <c r="AI186" s="96">
        <v>44.5</v>
      </c>
      <c r="AJ186" s="96">
        <v>78.2</v>
      </c>
      <c r="AK186" s="96">
        <v>84</v>
      </c>
      <c r="AL186" s="143">
        <f t="shared" si="8"/>
        <v>0.19599999999999995</v>
      </c>
      <c r="AM186" s="96">
        <v>15</v>
      </c>
      <c r="AN186" s="96">
        <v>65.400000000000006</v>
      </c>
      <c r="AO186" s="96">
        <v>102.6</v>
      </c>
      <c r="AP186" s="96">
        <v>9.9</v>
      </c>
      <c r="AQ186" s="96">
        <v>1.6</v>
      </c>
      <c r="AR186" s="99">
        <v>12.7</v>
      </c>
      <c r="AS186" s="99">
        <v>2.1</v>
      </c>
      <c r="AT186" s="99">
        <v>3</v>
      </c>
      <c r="AU186" s="99">
        <v>4.5999999999999996</v>
      </c>
      <c r="AV186" s="99">
        <v>99.1</v>
      </c>
      <c r="AW186" s="100">
        <v>4.8</v>
      </c>
      <c r="AX186" s="100">
        <v>100.4</v>
      </c>
      <c r="AY186" s="100">
        <v>95.7</v>
      </c>
      <c r="AZ186" s="100">
        <v>1</v>
      </c>
      <c r="BA186" s="101">
        <v>126</v>
      </c>
      <c r="BB186" s="101">
        <v>22.5</v>
      </c>
      <c r="BC186" s="101">
        <v>5.9</v>
      </c>
      <c r="BD186" s="101" t="s">
        <v>145</v>
      </c>
      <c r="BE186" s="95" t="s">
        <v>145</v>
      </c>
      <c r="BF186" s="97" t="s">
        <v>180</v>
      </c>
      <c r="BG186" s="97" t="s">
        <v>200</v>
      </c>
      <c r="BH186" s="97">
        <v>74.3</v>
      </c>
      <c r="BI186" s="97">
        <v>83.2</v>
      </c>
      <c r="BJ186" s="97" t="s">
        <v>145</v>
      </c>
      <c r="BK186" s="97" t="s">
        <v>145</v>
      </c>
      <c r="BL186" s="97">
        <v>9999</v>
      </c>
      <c r="BM186" s="97">
        <v>20</v>
      </c>
      <c r="BN186" s="97">
        <v>1094762</v>
      </c>
      <c r="BO186" s="97">
        <v>988500</v>
      </c>
      <c r="BP186" s="97">
        <v>37450</v>
      </c>
      <c r="BQ186" s="97">
        <v>54007972106.462898</v>
      </c>
      <c r="BR186" s="97" t="s">
        <v>145</v>
      </c>
      <c r="BS186" s="97">
        <v>0.1</v>
      </c>
      <c r="BT186" s="97">
        <v>24.2</v>
      </c>
      <c r="BU186" s="97">
        <v>58.4</v>
      </c>
      <c r="BV186" s="97">
        <v>5.2</v>
      </c>
      <c r="BW186" s="97">
        <v>84.2</v>
      </c>
      <c r="BX186" s="97">
        <v>1.9</v>
      </c>
      <c r="BY186" s="97">
        <v>3206.2</v>
      </c>
      <c r="BZ186" s="97">
        <v>1</v>
      </c>
      <c r="CA186" s="97">
        <v>100</v>
      </c>
      <c r="CB186" s="97">
        <v>7.3</v>
      </c>
      <c r="CC186" s="102" t="s">
        <v>174</v>
      </c>
      <c r="CD186" s="102" t="s">
        <v>174</v>
      </c>
      <c r="CE186" s="102" t="s">
        <v>175</v>
      </c>
      <c r="CF186" s="102" t="s">
        <v>176</v>
      </c>
      <c r="CG186" s="103">
        <v>14.6159375132848</v>
      </c>
      <c r="CH186" s="103">
        <v>46.150207418500102</v>
      </c>
      <c r="CI186" s="98">
        <v>30.7</v>
      </c>
      <c r="CJ186" s="98">
        <v>62</v>
      </c>
      <c r="CK186" s="98">
        <v>53.6</v>
      </c>
      <c r="CL186" s="98">
        <v>45.5</v>
      </c>
      <c r="CM186" s="98">
        <v>54.5</v>
      </c>
      <c r="CN186" s="98">
        <v>9054</v>
      </c>
      <c r="CO186" s="98">
        <v>6.2</v>
      </c>
      <c r="CP186" s="98">
        <v>99</v>
      </c>
      <c r="CQ186" s="98">
        <v>15.5</v>
      </c>
      <c r="CR186" s="104">
        <v>3.4900146484375201</v>
      </c>
      <c r="CS186" s="104">
        <v>2.4200073242187701</v>
      </c>
      <c r="CT186" s="104">
        <v>5.4200073242187701</v>
      </c>
      <c r="CU186" s="104">
        <v>6.1899963378906504</v>
      </c>
      <c r="CV186" s="105">
        <v>4.3800064086914299</v>
      </c>
      <c r="CX186" s="8">
        <f t="shared" si="9"/>
        <v>5</v>
      </c>
      <c r="CY186" s="9">
        <f t="shared" si="10"/>
        <v>92.647058823529406</v>
      </c>
    </row>
    <row r="187" spans="1:103" x14ac:dyDescent="0.35">
      <c r="A187" s="70" t="s">
        <v>604</v>
      </c>
      <c r="B187" s="93" t="s">
        <v>605</v>
      </c>
      <c r="C187" s="47">
        <v>21092</v>
      </c>
      <c r="D187" s="48">
        <v>2586</v>
      </c>
      <c r="E187" s="48">
        <v>1005</v>
      </c>
      <c r="F187" s="139">
        <f t="shared" si="11"/>
        <v>4.7648397496681205E-2</v>
      </c>
      <c r="G187" s="49">
        <v>2088.4677803445202</v>
      </c>
      <c r="H187" s="49">
        <v>256.05811113080398</v>
      </c>
      <c r="I187" s="49">
        <v>99.512142956867194</v>
      </c>
      <c r="J187" s="50">
        <v>3.6523386958906001E-2</v>
      </c>
      <c r="K187" s="49">
        <v>44284.629146378698</v>
      </c>
      <c r="L187" s="49">
        <v>18374.180432472102</v>
      </c>
      <c r="M187" s="49">
        <v>5.7938343292585001E-2</v>
      </c>
      <c r="N187" s="49">
        <v>4415.5839862585499</v>
      </c>
      <c r="O187" s="49">
        <v>18371.434558717199</v>
      </c>
      <c r="P187" s="50">
        <v>3.9529986852410999E-2</v>
      </c>
      <c r="Q187" s="49">
        <v>3324.5621316377001</v>
      </c>
      <c r="R187" s="49">
        <v>18384.872716227099</v>
      </c>
      <c r="S187" s="141" t="s">
        <v>370</v>
      </c>
      <c r="T187" s="51">
        <v>90</v>
      </c>
      <c r="U187" s="94">
        <v>148500</v>
      </c>
      <c r="V187" s="94">
        <v>14704.0330637759</v>
      </c>
      <c r="W187" s="94" t="s">
        <v>280</v>
      </c>
      <c r="X187" s="94">
        <v>1692.625</v>
      </c>
      <c r="Y187" s="94">
        <v>38</v>
      </c>
      <c r="Z187" s="94" t="s">
        <v>145</v>
      </c>
      <c r="AA187" s="94">
        <v>84</v>
      </c>
      <c r="AB187" s="94">
        <v>47.35</v>
      </c>
      <c r="AC187" s="94">
        <v>8.1536231884058008</v>
      </c>
      <c r="AD187" s="94">
        <v>44</v>
      </c>
      <c r="AE187" s="94">
        <v>29.359469239738999</v>
      </c>
      <c r="AF187" s="94">
        <v>44</v>
      </c>
      <c r="AG187" s="96">
        <v>10175214</v>
      </c>
      <c r="AH187" s="96">
        <v>10099270</v>
      </c>
      <c r="AI187" s="96">
        <v>41.2</v>
      </c>
      <c r="AJ187" s="96">
        <v>81</v>
      </c>
      <c r="AK187" s="96">
        <v>84.1</v>
      </c>
      <c r="AL187" s="143">
        <f t="shared" si="8"/>
        <v>0.2010000000000001</v>
      </c>
      <c r="AM187" s="96">
        <v>17.600000000000001</v>
      </c>
      <c r="AN187" s="96">
        <v>62.3</v>
      </c>
      <c r="AO187" s="96">
        <v>25</v>
      </c>
      <c r="AP187" s="96">
        <v>9.1</v>
      </c>
      <c r="AQ187" s="96">
        <v>1.8</v>
      </c>
      <c r="AR187" s="99">
        <v>9.1</v>
      </c>
      <c r="AS187" s="99">
        <v>2.7</v>
      </c>
      <c r="AT187" s="99">
        <v>5.4</v>
      </c>
      <c r="AU187" s="99">
        <v>2.6</v>
      </c>
      <c r="AV187" s="99">
        <v>99.6</v>
      </c>
      <c r="AW187" s="100">
        <v>7.7</v>
      </c>
      <c r="AX187" s="100">
        <v>126.6</v>
      </c>
      <c r="AY187" s="100">
        <v>105.4</v>
      </c>
      <c r="AZ187" s="100">
        <v>1</v>
      </c>
      <c r="BA187" s="101">
        <v>126</v>
      </c>
      <c r="BB187" s="101">
        <v>22.1</v>
      </c>
      <c r="BC187" s="101">
        <v>4.8</v>
      </c>
      <c r="BD187" s="101" t="s">
        <v>145</v>
      </c>
      <c r="BE187" s="95">
        <v>0.72799999999999998</v>
      </c>
      <c r="BF187" s="97" t="s">
        <v>180</v>
      </c>
      <c r="BG187" s="97" t="s">
        <v>200</v>
      </c>
      <c r="BH187" s="97">
        <v>41.2</v>
      </c>
      <c r="BI187" s="97">
        <v>44.4</v>
      </c>
      <c r="BJ187" s="97" t="s">
        <v>145</v>
      </c>
      <c r="BK187" s="97" t="s">
        <v>145</v>
      </c>
      <c r="BL187" s="97">
        <v>200000</v>
      </c>
      <c r="BM187" s="97">
        <v>19</v>
      </c>
      <c r="BN187" s="97" t="s">
        <v>145</v>
      </c>
      <c r="BO187" s="97">
        <v>1593100</v>
      </c>
      <c r="BP187" s="97">
        <v>54030</v>
      </c>
      <c r="BQ187" s="97">
        <v>556086488936.55896</v>
      </c>
      <c r="BR187" s="97" t="s">
        <v>145</v>
      </c>
      <c r="BS187" s="97">
        <v>0.5</v>
      </c>
      <c r="BT187" s="97">
        <v>28.8</v>
      </c>
      <c r="BU187" s="97">
        <v>64.599999999999994</v>
      </c>
      <c r="BV187" s="97">
        <v>1.6</v>
      </c>
      <c r="BW187" s="97">
        <v>90.6</v>
      </c>
      <c r="BX187" s="97">
        <v>3.3</v>
      </c>
      <c r="BY187" s="97">
        <v>20420.599999999999</v>
      </c>
      <c r="BZ187" s="97">
        <v>1</v>
      </c>
      <c r="CA187" s="97">
        <v>100</v>
      </c>
      <c r="CB187" s="97">
        <v>5.9</v>
      </c>
      <c r="CC187" s="102" t="s">
        <v>174</v>
      </c>
      <c r="CD187" s="102" t="s">
        <v>174</v>
      </c>
      <c r="CE187" s="102" t="s">
        <v>328</v>
      </c>
      <c r="CF187" s="102" t="s">
        <v>176</v>
      </c>
      <c r="CG187" s="103">
        <v>14.905117514485999</v>
      </c>
      <c r="CH187" s="103">
        <v>62.194525458000101</v>
      </c>
      <c r="CI187" s="98">
        <v>7.4</v>
      </c>
      <c r="CJ187" s="98">
        <v>68.900000000000006</v>
      </c>
      <c r="CK187" s="98">
        <v>14.9</v>
      </c>
      <c r="CL187" s="98">
        <v>12.6</v>
      </c>
      <c r="CM187" s="98">
        <v>87.4</v>
      </c>
      <c r="CN187" s="98">
        <v>17636</v>
      </c>
      <c r="CO187" s="98">
        <v>4.5</v>
      </c>
      <c r="CP187" s="98">
        <v>4</v>
      </c>
      <c r="CQ187" s="98" t="s">
        <v>145</v>
      </c>
      <c r="CR187" s="104">
        <v>-3.5000061035156</v>
      </c>
      <c r="CS187" s="104">
        <v>-0.57999267578122704</v>
      </c>
      <c r="CT187" s="104">
        <v>-3.3899902343749799</v>
      </c>
      <c r="CU187" s="104">
        <v>-1.7800048828124799</v>
      </c>
      <c r="CV187" s="105">
        <v>-2.3124984741210701</v>
      </c>
      <c r="CX187" s="8">
        <f t="shared" si="9"/>
        <v>6</v>
      </c>
      <c r="CY187" s="9">
        <f t="shared" si="10"/>
        <v>91.17647058823529</v>
      </c>
    </row>
    <row r="188" spans="1:103" x14ac:dyDescent="0.35">
      <c r="A188" s="70" t="s">
        <v>606</v>
      </c>
      <c r="B188" s="93" t="s">
        <v>607</v>
      </c>
      <c r="C188" s="47">
        <v>100</v>
      </c>
      <c r="D188" s="48">
        <v>1</v>
      </c>
      <c r="E188" s="48">
        <v>12</v>
      </c>
      <c r="F188" s="139">
        <f t="shared" si="11"/>
        <v>0.12</v>
      </c>
      <c r="G188" s="49">
        <v>86.194710403011996</v>
      </c>
      <c r="H188" s="49">
        <v>0.86194710403011998</v>
      </c>
      <c r="I188" s="49">
        <v>10.343365248361399</v>
      </c>
      <c r="J188" s="50">
        <v>8.1170529800830005E-3</v>
      </c>
      <c r="K188" s="49">
        <v>92624222.198345304</v>
      </c>
      <c r="L188" s="49">
        <v>18705.489485362901</v>
      </c>
      <c r="M188" s="49">
        <v>36.471338810355803</v>
      </c>
      <c r="N188" s="49">
        <v>1</v>
      </c>
      <c r="O188" s="49">
        <v>18367.0971530385</v>
      </c>
      <c r="P188" s="50">
        <v>0.35565492224412798</v>
      </c>
      <c r="Q188" s="49">
        <v>9.0274629925143408</v>
      </c>
      <c r="R188" s="49">
        <v>18358.362355184501</v>
      </c>
      <c r="S188" s="141" t="s">
        <v>310</v>
      </c>
      <c r="T188" s="51">
        <v>47</v>
      </c>
      <c r="U188" s="94" t="s">
        <v>145</v>
      </c>
      <c r="V188" s="94" t="s">
        <v>145</v>
      </c>
      <c r="W188" s="94" t="s">
        <v>145</v>
      </c>
      <c r="X188" s="94">
        <v>3056.06</v>
      </c>
      <c r="Y188" s="94">
        <v>-14</v>
      </c>
      <c r="Z188" s="94">
        <v>13</v>
      </c>
      <c r="AA188" s="94">
        <v>13</v>
      </c>
      <c r="AB188" s="94">
        <v>81.48</v>
      </c>
      <c r="AC188" s="94" t="s">
        <v>145</v>
      </c>
      <c r="AD188" s="94" t="s">
        <v>145</v>
      </c>
      <c r="AE188" s="94" t="s">
        <v>145</v>
      </c>
      <c r="AF188" s="94" t="s">
        <v>145</v>
      </c>
      <c r="AG188" s="96">
        <v>1136191</v>
      </c>
      <c r="AH188" s="96">
        <v>1160164</v>
      </c>
      <c r="AI188" s="96">
        <v>21.7</v>
      </c>
      <c r="AJ188" s="96">
        <v>55.3</v>
      </c>
      <c r="AK188" s="96">
        <v>64</v>
      </c>
      <c r="AL188" s="143">
        <f t="shared" si="8"/>
        <v>0.04</v>
      </c>
      <c r="AM188" s="96">
        <v>38.1</v>
      </c>
      <c r="AN188" s="96">
        <v>57.9</v>
      </c>
      <c r="AO188" s="96">
        <v>66.099999999999994</v>
      </c>
      <c r="AP188" s="96">
        <v>9.4</v>
      </c>
      <c r="AQ188" s="96">
        <v>3</v>
      </c>
      <c r="AR188" s="99">
        <v>26.7</v>
      </c>
      <c r="AS188" s="99">
        <v>54.4</v>
      </c>
      <c r="AT188" s="99">
        <v>0.08</v>
      </c>
      <c r="AU188" s="99" t="s">
        <v>145</v>
      </c>
      <c r="AV188" s="99">
        <v>60.7</v>
      </c>
      <c r="AW188" s="100" t="s">
        <v>145</v>
      </c>
      <c r="AX188" s="100">
        <v>115.2</v>
      </c>
      <c r="AY188" s="100">
        <v>95.8</v>
      </c>
      <c r="AZ188" s="100" t="s">
        <v>145</v>
      </c>
      <c r="BA188" s="101">
        <v>103</v>
      </c>
      <c r="BB188" s="101">
        <v>13.5</v>
      </c>
      <c r="BC188" s="101">
        <v>4.5</v>
      </c>
      <c r="BD188" s="101" t="s">
        <v>145</v>
      </c>
      <c r="BE188" s="95">
        <v>0.50700000000000001</v>
      </c>
      <c r="BF188" s="97" t="s">
        <v>146</v>
      </c>
      <c r="BG188" s="97" t="s">
        <v>173</v>
      </c>
      <c r="BH188" s="97">
        <v>43.8</v>
      </c>
      <c r="BI188" s="97">
        <v>43.1</v>
      </c>
      <c r="BJ188" s="97">
        <v>2.2000000000000002</v>
      </c>
      <c r="BK188" s="97">
        <v>2.5</v>
      </c>
      <c r="BL188" s="97">
        <v>-41764</v>
      </c>
      <c r="BM188" s="97">
        <v>240</v>
      </c>
      <c r="BN188" s="97" t="s">
        <v>145</v>
      </c>
      <c r="BO188" s="97" t="s">
        <v>145</v>
      </c>
      <c r="BP188" s="97">
        <v>10640</v>
      </c>
      <c r="BQ188" s="97">
        <v>4710618471.9316702</v>
      </c>
      <c r="BR188" s="97" t="s">
        <v>145</v>
      </c>
      <c r="BS188" s="97" t="s">
        <v>145</v>
      </c>
      <c r="BT188" s="97" t="s">
        <v>145</v>
      </c>
      <c r="BU188" s="97">
        <v>52.5</v>
      </c>
      <c r="BV188" s="97">
        <v>12.5</v>
      </c>
      <c r="BW188" s="97">
        <v>85.5</v>
      </c>
      <c r="BX188" s="97" t="s">
        <v>145</v>
      </c>
      <c r="BY188" s="97">
        <v>34.1</v>
      </c>
      <c r="BZ188" s="97">
        <v>1.5</v>
      </c>
      <c r="CA188" s="97">
        <v>73.5</v>
      </c>
      <c r="CB188" s="97">
        <v>0.9</v>
      </c>
      <c r="CC188" s="102" t="s">
        <v>164</v>
      </c>
      <c r="CD188" s="102" t="s">
        <v>164</v>
      </c>
      <c r="CE188" s="102" t="s">
        <v>272</v>
      </c>
      <c r="CF188" s="102" t="s">
        <v>166</v>
      </c>
      <c r="CG188" s="103">
        <v>31.447852212760601</v>
      </c>
      <c r="CH188" s="103">
        <v>-26.539567566499901</v>
      </c>
      <c r="CI188" s="98">
        <v>71</v>
      </c>
      <c r="CJ188" s="98">
        <v>34.299999999999997</v>
      </c>
      <c r="CK188" s="98">
        <v>4.2</v>
      </c>
      <c r="CL188" s="98">
        <v>76.2</v>
      </c>
      <c r="CM188" s="98">
        <v>23.8</v>
      </c>
      <c r="CN188" s="98">
        <v>2411</v>
      </c>
      <c r="CO188" s="98">
        <v>1.1000000000000001</v>
      </c>
      <c r="CP188" s="98">
        <v>100</v>
      </c>
      <c r="CQ188" s="98" t="s">
        <v>145</v>
      </c>
      <c r="CR188" s="104">
        <v>22.129998779296901</v>
      </c>
      <c r="CS188" s="104">
        <v>22.6</v>
      </c>
      <c r="CT188" s="104">
        <v>23.390008544921901</v>
      </c>
      <c r="CU188" s="104">
        <v>22.020013427734401</v>
      </c>
      <c r="CV188" s="105">
        <v>22.5350051879883</v>
      </c>
      <c r="CX188" s="8">
        <f t="shared" si="9"/>
        <v>11</v>
      </c>
      <c r="CY188" s="9">
        <f t="shared" si="10"/>
        <v>83.82352941176471</v>
      </c>
    </row>
    <row r="189" spans="1:103" x14ac:dyDescent="0.35">
      <c r="A189" s="70" t="s">
        <v>608</v>
      </c>
      <c r="B189" s="93" t="s">
        <v>609</v>
      </c>
      <c r="C189" s="47">
        <v>75</v>
      </c>
      <c r="D189" s="48">
        <v>13</v>
      </c>
      <c r="E189" s="48">
        <v>33</v>
      </c>
      <c r="F189" s="139">
        <f t="shared" si="11"/>
        <v>0.44</v>
      </c>
      <c r="G189" s="49">
        <v>1748.98558835875</v>
      </c>
      <c r="H189" s="49">
        <v>303.15750198218399</v>
      </c>
      <c r="I189" s="49">
        <v>769.55365887785103</v>
      </c>
      <c r="J189" s="50">
        <v>0.121455326497872</v>
      </c>
      <c r="K189" s="49">
        <v>79.196762136160103</v>
      </c>
      <c r="L189" s="49">
        <v>18357.3325495346</v>
      </c>
      <c r="M189" s="49">
        <v>0.14182977466544799</v>
      </c>
      <c r="N189" s="49">
        <v>12.7962180944915</v>
      </c>
      <c r="O189" s="49">
        <v>18358.306265281</v>
      </c>
      <c r="P189" s="50">
        <v>4.2767118528133002E-2</v>
      </c>
      <c r="Q189" s="49">
        <v>202.37205573994001</v>
      </c>
      <c r="R189" s="49">
        <v>18394.4030535696</v>
      </c>
      <c r="S189" s="141" t="s">
        <v>167</v>
      </c>
      <c r="T189" s="51">
        <v>41</v>
      </c>
      <c r="U189" s="94" t="s">
        <v>145</v>
      </c>
      <c r="V189" s="94" t="s">
        <v>145</v>
      </c>
      <c r="W189" s="94" t="s">
        <v>145</v>
      </c>
      <c r="X189" s="94" t="s">
        <v>145</v>
      </c>
      <c r="Y189" s="94" t="s">
        <v>145</v>
      </c>
      <c r="Z189" s="94" t="s">
        <v>145</v>
      </c>
      <c r="AA189" s="94" t="s">
        <v>145</v>
      </c>
      <c r="AB189" s="94" t="s">
        <v>145</v>
      </c>
      <c r="AC189" s="94" t="s">
        <v>145</v>
      </c>
      <c r="AD189" s="94" t="s">
        <v>145</v>
      </c>
      <c r="AE189" s="94" t="s">
        <v>145</v>
      </c>
      <c r="AF189" s="94" t="s">
        <v>145</v>
      </c>
      <c r="AG189" s="96">
        <v>40654</v>
      </c>
      <c r="AH189" s="96">
        <v>42882</v>
      </c>
      <c r="AI189" s="96">
        <v>41</v>
      </c>
      <c r="AJ189" s="96" t="s">
        <v>145</v>
      </c>
      <c r="AK189" s="96" t="s">
        <v>145</v>
      </c>
      <c r="AL189" s="143" t="str">
        <f t="shared" si="8"/>
        <v>NA</v>
      </c>
      <c r="AM189" s="96" t="s">
        <v>145</v>
      </c>
      <c r="AN189" s="96" t="s">
        <v>145</v>
      </c>
      <c r="AO189" s="96" t="s">
        <v>145</v>
      </c>
      <c r="AP189" s="96" t="s">
        <v>145</v>
      </c>
      <c r="AQ189" s="96" t="s">
        <v>145</v>
      </c>
      <c r="AR189" s="99" t="s">
        <v>145</v>
      </c>
      <c r="AS189" s="99" t="s">
        <v>145</v>
      </c>
      <c r="AT189" s="99" t="s">
        <v>145</v>
      </c>
      <c r="AU189" s="99" t="s">
        <v>145</v>
      </c>
      <c r="AV189" s="99" t="s">
        <v>145</v>
      </c>
      <c r="AW189" s="100" t="s">
        <v>145</v>
      </c>
      <c r="AX189" s="100" t="s">
        <v>145</v>
      </c>
      <c r="AY189" s="100" t="s">
        <v>145</v>
      </c>
      <c r="AZ189" s="100" t="s">
        <v>145</v>
      </c>
      <c r="BA189" s="101" t="s">
        <v>145</v>
      </c>
      <c r="BB189" s="101" t="s">
        <v>145</v>
      </c>
      <c r="BC189" s="101">
        <v>6.8</v>
      </c>
      <c r="BD189" s="101" t="s">
        <v>145</v>
      </c>
      <c r="BE189" s="95">
        <v>0.72399999999999998</v>
      </c>
      <c r="BF189" s="97" t="s">
        <v>146</v>
      </c>
      <c r="BG189" s="97" t="s">
        <v>147</v>
      </c>
      <c r="BH189" s="97">
        <v>101.5</v>
      </c>
      <c r="BI189" s="97">
        <v>92</v>
      </c>
      <c r="BJ189" s="97" t="s">
        <v>145</v>
      </c>
      <c r="BK189" s="97" t="s">
        <v>145</v>
      </c>
      <c r="BL189" s="97" t="s">
        <v>145</v>
      </c>
      <c r="BM189" s="97" t="s">
        <v>145</v>
      </c>
      <c r="BN189" s="97" t="s">
        <v>145</v>
      </c>
      <c r="BO189" s="97" t="s">
        <v>145</v>
      </c>
      <c r="BP189" s="97" t="s">
        <v>145</v>
      </c>
      <c r="BQ189" s="97" t="s">
        <v>145</v>
      </c>
      <c r="BR189" s="97" t="s">
        <v>145</v>
      </c>
      <c r="BS189" s="97" t="s">
        <v>145</v>
      </c>
      <c r="BT189" s="97" t="s">
        <v>145</v>
      </c>
      <c r="BU189" s="97" t="s">
        <v>145</v>
      </c>
      <c r="BV189" s="97" t="s">
        <v>145</v>
      </c>
      <c r="BW189" s="97" t="s">
        <v>145</v>
      </c>
      <c r="BX189" s="97" t="s">
        <v>145</v>
      </c>
      <c r="BY189" s="97" t="s">
        <v>145</v>
      </c>
      <c r="BZ189" s="97" t="s">
        <v>145</v>
      </c>
      <c r="CA189" s="97">
        <v>100</v>
      </c>
      <c r="CB189" s="97">
        <v>58.9</v>
      </c>
      <c r="CC189" s="102" t="s">
        <v>148</v>
      </c>
      <c r="CD189" s="102" t="s">
        <v>149</v>
      </c>
      <c r="CE189" s="102" t="s">
        <v>150</v>
      </c>
      <c r="CF189" s="102" t="s">
        <v>151</v>
      </c>
      <c r="CG189" s="103">
        <v>-63.069540084007599</v>
      </c>
      <c r="CH189" s="103">
        <v>18.039496161000098</v>
      </c>
      <c r="CI189" s="98" t="s">
        <v>145</v>
      </c>
      <c r="CJ189" s="98" t="s">
        <v>145</v>
      </c>
      <c r="CK189" s="98">
        <v>0</v>
      </c>
      <c r="CL189" s="98">
        <v>0</v>
      </c>
      <c r="CM189" s="98">
        <v>100</v>
      </c>
      <c r="CN189" s="98" t="s">
        <v>145</v>
      </c>
      <c r="CO189" s="98">
        <v>19.5</v>
      </c>
      <c r="CP189" s="98" t="s">
        <v>145</v>
      </c>
      <c r="CQ189" s="98" t="s">
        <v>145</v>
      </c>
      <c r="CR189" s="104">
        <v>27.629998779296901</v>
      </c>
      <c r="CS189" s="104">
        <v>26.85</v>
      </c>
      <c r="CT189" s="104">
        <v>27.110009765625001</v>
      </c>
      <c r="CU189" s="104">
        <v>26.570001220703102</v>
      </c>
      <c r="CV189" s="105">
        <v>27.040002441406301</v>
      </c>
      <c r="CX189" s="8">
        <f t="shared" si="9"/>
        <v>42</v>
      </c>
      <c r="CY189" s="9">
        <f t="shared" si="10"/>
        <v>38.235294117647058</v>
      </c>
    </row>
    <row r="190" spans="1:103" x14ac:dyDescent="0.35">
      <c r="A190" s="70" t="s">
        <v>610</v>
      </c>
      <c r="B190" s="93" t="s">
        <v>611</v>
      </c>
      <c r="C190" s="47">
        <v>11</v>
      </c>
      <c r="D190" s="48">
        <v>0</v>
      </c>
      <c r="E190" s="48">
        <v>6</v>
      </c>
      <c r="F190" s="139">
        <f t="shared" si="11"/>
        <v>0.54545454545454541</v>
      </c>
      <c r="G190" s="49">
        <v>111.856823266219</v>
      </c>
      <c r="H190" s="49">
        <v>0</v>
      </c>
      <c r="I190" s="49">
        <v>61.012812690665001</v>
      </c>
      <c r="J190" s="50">
        <v>0.14534219000504001</v>
      </c>
      <c r="K190" s="49">
        <v>11.088840970440501</v>
      </c>
      <c r="L190" s="49">
        <v>18339.025443686402</v>
      </c>
      <c r="M190" s="49">
        <v>9.9999998746876997E-2</v>
      </c>
      <c r="N190" s="49">
        <v>3.2799505028224099E-13</v>
      </c>
      <c r="O190" s="49">
        <v>18350.0000000863</v>
      </c>
      <c r="P190" s="50">
        <v>3.6396585896831</v>
      </c>
      <c r="Q190" s="49">
        <v>5.6194782522694497</v>
      </c>
      <c r="R190" s="49">
        <v>18368.4270512736</v>
      </c>
      <c r="S190" s="141" t="s">
        <v>310</v>
      </c>
      <c r="T190" s="51">
        <v>47</v>
      </c>
      <c r="U190" s="94" t="s">
        <v>145</v>
      </c>
      <c r="V190" s="94" t="s">
        <v>145</v>
      </c>
      <c r="W190" s="94" t="s">
        <v>145</v>
      </c>
      <c r="X190" s="94" t="s">
        <v>145</v>
      </c>
      <c r="Y190" s="94">
        <v>25</v>
      </c>
      <c r="Z190" s="94">
        <v>25</v>
      </c>
      <c r="AA190" s="94">
        <v>26</v>
      </c>
      <c r="AB190" s="94">
        <v>94.58</v>
      </c>
      <c r="AC190" s="94" t="s">
        <v>145</v>
      </c>
      <c r="AD190" s="94" t="s">
        <v>145</v>
      </c>
      <c r="AE190" s="94" t="s">
        <v>145</v>
      </c>
      <c r="AF190" s="94" t="s">
        <v>145</v>
      </c>
      <c r="AG190" s="96">
        <v>96762</v>
      </c>
      <c r="AH190" s="96">
        <v>98340</v>
      </c>
      <c r="AI190" s="96">
        <v>35.4</v>
      </c>
      <c r="AJ190" s="96">
        <v>68.5</v>
      </c>
      <c r="AK190" s="96">
        <v>77.400000000000006</v>
      </c>
      <c r="AL190" s="143">
        <f t="shared" si="8"/>
        <v>7.6000000000000081E-2</v>
      </c>
      <c r="AM190" s="96">
        <v>23.6</v>
      </c>
      <c r="AN190" s="96">
        <v>68.8</v>
      </c>
      <c r="AO190" s="96">
        <v>210.4</v>
      </c>
      <c r="AP190" s="96">
        <v>8.5</v>
      </c>
      <c r="AQ190" s="96">
        <v>2.4</v>
      </c>
      <c r="AR190" s="99">
        <v>21.2</v>
      </c>
      <c r="AS190" s="99">
        <v>14.5</v>
      </c>
      <c r="AT190" s="99">
        <v>0.95</v>
      </c>
      <c r="AU190" s="99" t="s">
        <v>145</v>
      </c>
      <c r="AV190" s="99" t="s">
        <v>145</v>
      </c>
      <c r="AW190" s="100">
        <v>4.4000000000000004</v>
      </c>
      <c r="AX190" s="100">
        <v>99.8</v>
      </c>
      <c r="AY190" s="100">
        <v>102.2</v>
      </c>
      <c r="AZ190" s="100">
        <v>1.1000000000000001</v>
      </c>
      <c r="BA190" s="101">
        <v>99</v>
      </c>
      <c r="BB190" s="101">
        <v>14.6</v>
      </c>
      <c r="BC190" s="101">
        <v>12.3</v>
      </c>
      <c r="BD190" s="101">
        <v>158.4</v>
      </c>
      <c r="BE190" s="95">
        <v>0.93700000000000006</v>
      </c>
      <c r="BF190" s="97" t="s">
        <v>146</v>
      </c>
      <c r="BG190" s="97" t="s">
        <v>163</v>
      </c>
      <c r="BH190" s="97">
        <v>102.1</v>
      </c>
      <c r="BI190" s="97">
        <v>89.9</v>
      </c>
      <c r="BJ190" s="97" t="s">
        <v>145</v>
      </c>
      <c r="BK190" s="97" t="s">
        <v>145</v>
      </c>
      <c r="BL190" s="97">
        <v>-1000</v>
      </c>
      <c r="BM190" s="97">
        <v>13</v>
      </c>
      <c r="BN190" s="97">
        <v>455201</v>
      </c>
      <c r="BO190" s="97" t="s">
        <v>145</v>
      </c>
      <c r="BP190" s="97">
        <v>29120</v>
      </c>
      <c r="BQ190" s="97">
        <v>1590180446.19384</v>
      </c>
      <c r="BR190" s="97" t="s">
        <v>145</v>
      </c>
      <c r="BS190" s="97" t="s">
        <v>145</v>
      </c>
      <c r="BT190" s="97" t="s">
        <v>145</v>
      </c>
      <c r="BU190" s="97" t="s">
        <v>145</v>
      </c>
      <c r="BV190" s="97" t="s">
        <v>145</v>
      </c>
      <c r="BW190" s="97" t="s">
        <v>145</v>
      </c>
      <c r="BX190" s="97" t="s">
        <v>145</v>
      </c>
      <c r="BY190" s="97">
        <v>9.5</v>
      </c>
      <c r="BZ190" s="97">
        <v>1.4</v>
      </c>
      <c r="CA190" s="97">
        <v>100</v>
      </c>
      <c r="CB190" s="97">
        <v>35.4</v>
      </c>
      <c r="CC190" s="102" t="s">
        <v>486</v>
      </c>
      <c r="CD190" s="102" t="s">
        <v>164</v>
      </c>
      <c r="CE190" s="102" t="s">
        <v>213</v>
      </c>
      <c r="CF190" s="102" t="s">
        <v>166</v>
      </c>
      <c r="CG190" s="103">
        <v>46.349598583114798</v>
      </c>
      <c r="CH190" s="103">
        <v>-9.3416073549999208</v>
      </c>
      <c r="CI190" s="98">
        <v>3.4</v>
      </c>
      <c r="CJ190" s="98">
        <v>88.4</v>
      </c>
      <c r="CK190" s="98">
        <v>42.1</v>
      </c>
      <c r="CL190" s="98">
        <v>43.3</v>
      </c>
      <c r="CM190" s="98">
        <v>56.7</v>
      </c>
      <c r="CN190" s="98" t="s">
        <v>145</v>
      </c>
      <c r="CO190" s="98">
        <v>5.4</v>
      </c>
      <c r="CP190" s="98">
        <v>100</v>
      </c>
      <c r="CQ190" s="98">
        <v>31.8</v>
      </c>
      <c r="CR190" s="104">
        <v>29.550012207031301</v>
      </c>
      <c r="CS190" s="104">
        <v>26.909997558593801</v>
      </c>
      <c r="CT190" s="104">
        <v>28.080010986328102</v>
      </c>
      <c r="CU190" s="104">
        <v>26.959985351562501</v>
      </c>
      <c r="CV190" s="105">
        <v>27.875001525878901</v>
      </c>
      <c r="CX190" s="8">
        <f t="shared" si="9"/>
        <v>13</v>
      </c>
      <c r="CY190" s="9">
        <f t="shared" si="10"/>
        <v>80.882352941176464</v>
      </c>
    </row>
    <row r="191" spans="1:103" x14ac:dyDescent="0.35">
      <c r="A191" s="70" t="s">
        <v>612</v>
      </c>
      <c r="B191" s="93" t="s">
        <v>613</v>
      </c>
      <c r="C191" s="47">
        <v>43</v>
      </c>
      <c r="D191" s="48">
        <v>3</v>
      </c>
      <c r="E191" s="48">
        <v>21</v>
      </c>
      <c r="F191" s="139">
        <f t="shared" si="11"/>
        <v>0.48837209302325579</v>
      </c>
      <c r="G191" s="49">
        <v>2.4570506124427198</v>
      </c>
      <c r="H191" s="49">
        <v>0.171422135751818</v>
      </c>
      <c r="I191" s="49">
        <v>1.19995495026272</v>
      </c>
      <c r="J191" s="50">
        <v>7.8650840665464003E-2</v>
      </c>
      <c r="K191" s="49">
        <v>53.777932774599201</v>
      </c>
      <c r="L191" s="49">
        <v>18358.933421804999</v>
      </c>
      <c r="M191" s="49">
        <v>0.16306733319672001</v>
      </c>
      <c r="N191" s="49">
        <v>2.7416540548397501</v>
      </c>
      <c r="O191" s="49">
        <v>18350.585382900801</v>
      </c>
      <c r="P191" s="50">
        <v>8.0081114087940004E-3</v>
      </c>
      <c r="Q191" s="49">
        <v>23516164.877319802</v>
      </c>
      <c r="R191" s="49">
        <v>18710.558216529502</v>
      </c>
      <c r="S191" s="141" t="s">
        <v>325</v>
      </c>
      <c r="T191" s="51">
        <v>39</v>
      </c>
      <c r="U191" s="94" t="s">
        <v>145</v>
      </c>
      <c r="V191" s="94" t="s">
        <v>145</v>
      </c>
      <c r="W191" s="94" t="s">
        <v>145</v>
      </c>
      <c r="X191" s="94">
        <v>3433.4749999999999</v>
      </c>
      <c r="Y191" s="94">
        <v>-50</v>
      </c>
      <c r="Z191" s="94">
        <v>-2</v>
      </c>
      <c r="AA191" s="94">
        <v>10</v>
      </c>
      <c r="AB191" s="94">
        <v>84.13</v>
      </c>
      <c r="AC191" s="94" t="s">
        <v>145</v>
      </c>
      <c r="AD191" s="94" t="s">
        <v>145</v>
      </c>
      <c r="AE191" s="94" t="s">
        <v>145</v>
      </c>
      <c r="AF191" s="94" t="s">
        <v>145</v>
      </c>
      <c r="AG191" s="96">
        <v>16906283</v>
      </c>
      <c r="AH191" s="96">
        <v>17500657</v>
      </c>
      <c r="AI191" s="96">
        <v>24.3</v>
      </c>
      <c r="AJ191" s="96">
        <v>66.599999999999994</v>
      </c>
      <c r="AK191" s="96">
        <v>77.8</v>
      </c>
      <c r="AL191" s="143">
        <f t="shared" si="8"/>
        <v>4.4999999999999998E-2</v>
      </c>
      <c r="AM191" s="96">
        <v>31.4</v>
      </c>
      <c r="AN191" s="96">
        <v>64.099999999999994</v>
      </c>
      <c r="AO191" s="96">
        <v>92.1</v>
      </c>
      <c r="AP191" s="96">
        <v>5.4</v>
      </c>
      <c r="AQ191" s="96">
        <v>2.8</v>
      </c>
      <c r="AR191" s="99">
        <v>21.8</v>
      </c>
      <c r="AS191" s="99">
        <v>16.7</v>
      </c>
      <c r="AT191" s="99">
        <v>1.22</v>
      </c>
      <c r="AU191" s="99">
        <v>1.5</v>
      </c>
      <c r="AV191" s="99">
        <v>91</v>
      </c>
      <c r="AW191" s="100" t="s">
        <v>145</v>
      </c>
      <c r="AX191" s="100" t="s">
        <v>145</v>
      </c>
      <c r="AY191" s="100" t="s">
        <v>145</v>
      </c>
      <c r="AZ191" s="100" t="s">
        <v>145</v>
      </c>
      <c r="BA191" s="101">
        <v>127</v>
      </c>
      <c r="BB191" s="101">
        <v>25.8</v>
      </c>
      <c r="BC191" s="101">
        <v>13.5</v>
      </c>
      <c r="BD191" s="101">
        <v>193.9</v>
      </c>
      <c r="BE191" s="95">
        <v>0.94599999999999995</v>
      </c>
      <c r="BF191" s="97" t="s">
        <v>146</v>
      </c>
      <c r="BG191" s="97" t="s">
        <v>173</v>
      </c>
      <c r="BH191" s="97" t="s">
        <v>145</v>
      </c>
      <c r="BI191" s="97" t="s">
        <v>145</v>
      </c>
      <c r="BJ191" s="97" t="s">
        <v>145</v>
      </c>
      <c r="BK191" s="97" t="s">
        <v>145</v>
      </c>
      <c r="BL191" s="97">
        <v>-2136954</v>
      </c>
      <c r="BM191" s="97">
        <v>6654386</v>
      </c>
      <c r="BN191" s="97">
        <v>17896.900000000001</v>
      </c>
      <c r="BO191" s="97">
        <v>105747</v>
      </c>
      <c r="BP191" s="97" t="s">
        <v>145</v>
      </c>
      <c r="BQ191" s="97" t="s">
        <v>145</v>
      </c>
      <c r="BR191" s="97" t="s">
        <v>145</v>
      </c>
      <c r="BS191" s="97" t="s">
        <v>145</v>
      </c>
      <c r="BT191" s="97" t="s">
        <v>145</v>
      </c>
      <c r="BU191" s="97">
        <v>44.1</v>
      </c>
      <c r="BV191" s="97">
        <v>10.7</v>
      </c>
      <c r="BW191" s="97">
        <v>19.5</v>
      </c>
      <c r="BX191" s="97" t="s">
        <v>145</v>
      </c>
      <c r="BY191" s="97">
        <v>274.7</v>
      </c>
      <c r="BZ191" s="97" t="s">
        <v>145</v>
      </c>
      <c r="CA191" s="97">
        <v>89.6</v>
      </c>
      <c r="CB191" s="97" t="s">
        <v>145</v>
      </c>
      <c r="CC191" s="102" t="s">
        <v>157</v>
      </c>
      <c r="CD191" s="102" t="s">
        <v>157</v>
      </c>
      <c r="CE191" s="102" t="s">
        <v>184</v>
      </c>
      <c r="CF191" s="102" t="s">
        <v>185</v>
      </c>
      <c r="CG191" s="103">
        <v>38.561823811246498</v>
      </c>
      <c r="CH191" s="103">
        <v>34.808132632500097</v>
      </c>
      <c r="CI191" s="98">
        <v>75.8</v>
      </c>
      <c r="CJ191" s="98">
        <v>2.7</v>
      </c>
      <c r="CK191" s="98">
        <v>0.7</v>
      </c>
      <c r="CL191" s="98">
        <v>45.8</v>
      </c>
      <c r="CM191" s="98">
        <v>54.2</v>
      </c>
      <c r="CN191" s="98">
        <v>381</v>
      </c>
      <c r="CO191" s="98">
        <v>1.6</v>
      </c>
      <c r="CP191" s="98">
        <v>100</v>
      </c>
      <c r="CQ191" s="98" t="s">
        <v>145</v>
      </c>
      <c r="CR191" s="104">
        <v>8.2900024414062692</v>
      </c>
      <c r="CS191" s="104">
        <v>6.1100097656250201</v>
      </c>
      <c r="CT191" s="104">
        <v>7.9399963378906504</v>
      </c>
      <c r="CU191" s="104">
        <v>13.540002441406299</v>
      </c>
      <c r="CV191" s="105">
        <v>8.9700027465820504</v>
      </c>
      <c r="CX191" s="8">
        <f t="shared" si="9"/>
        <v>17</v>
      </c>
      <c r="CY191" s="9">
        <f t="shared" si="10"/>
        <v>75</v>
      </c>
    </row>
    <row r="192" spans="1:103" x14ac:dyDescent="0.35">
      <c r="A192" s="70" t="s">
        <v>614</v>
      </c>
      <c r="B192" s="93" t="s">
        <v>615</v>
      </c>
      <c r="C192" s="47">
        <v>12</v>
      </c>
      <c r="D192" s="48">
        <v>1</v>
      </c>
      <c r="E192" s="48">
        <v>5</v>
      </c>
      <c r="F192" s="139">
        <f t="shared" si="11"/>
        <v>0.41666666666666669</v>
      </c>
      <c r="G192" s="49">
        <v>309.93336432667002</v>
      </c>
      <c r="H192" s="49">
        <v>25.827780360555799</v>
      </c>
      <c r="I192" s="49">
        <v>129.138901802779</v>
      </c>
      <c r="J192" s="50">
        <v>0.127410018559491</v>
      </c>
      <c r="K192" s="49">
        <v>11.9642773514935</v>
      </c>
      <c r="L192" s="49">
        <v>18352.889503325201</v>
      </c>
      <c r="M192" s="49">
        <v>28.641937822272201</v>
      </c>
      <c r="N192" s="49">
        <v>1.0000000000003799</v>
      </c>
      <c r="O192" s="49">
        <v>18356.1152935229</v>
      </c>
      <c r="P192" s="50">
        <v>3.6106016315490099</v>
      </c>
      <c r="Q192" s="49">
        <v>4.5055950416055097</v>
      </c>
      <c r="R192" s="49">
        <v>18373.428200519302</v>
      </c>
      <c r="S192" s="141" t="s">
        <v>170</v>
      </c>
      <c r="T192" s="51">
        <v>33</v>
      </c>
      <c r="U192" s="94" t="s">
        <v>145</v>
      </c>
      <c r="V192" s="94" t="s">
        <v>145</v>
      </c>
      <c r="W192" s="94" t="s">
        <v>145</v>
      </c>
      <c r="X192" s="94" t="s">
        <v>145</v>
      </c>
      <c r="Y192" s="94" t="s">
        <v>145</v>
      </c>
      <c r="Z192" s="94" t="s">
        <v>145</v>
      </c>
      <c r="AA192" s="94" t="s">
        <v>145</v>
      </c>
      <c r="AB192" s="94" t="s">
        <v>145</v>
      </c>
      <c r="AC192" s="94" t="s">
        <v>145</v>
      </c>
      <c r="AD192" s="94" t="s">
        <v>145</v>
      </c>
      <c r="AE192" s="94" t="s">
        <v>145</v>
      </c>
      <c r="AF192" s="94" t="s">
        <v>145</v>
      </c>
      <c r="AG192" s="96">
        <v>37665</v>
      </c>
      <c r="AH192" s="96">
        <v>38718</v>
      </c>
      <c r="AI192" s="96">
        <v>33.299999999999997</v>
      </c>
      <c r="AJ192" s="96" t="s">
        <v>145</v>
      </c>
      <c r="AK192" s="96" t="s">
        <v>145</v>
      </c>
      <c r="AL192" s="143" t="str">
        <f t="shared" si="8"/>
        <v>NA</v>
      </c>
      <c r="AM192" s="96" t="s">
        <v>145</v>
      </c>
      <c r="AN192" s="96" t="s">
        <v>145</v>
      </c>
      <c r="AO192" s="96">
        <v>39.6</v>
      </c>
      <c r="AP192" s="96" t="s">
        <v>145</v>
      </c>
      <c r="AQ192" s="96" t="s">
        <v>145</v>
      </c>
      <c r="AR192" s="99" t="s">
        <v>145</v>
      </c>
      <c r="AS192" s="99" t="s">
        <v>145</v>
      </c>
      <c r="AT192" s="99" t="s">
        <v>145</v>
      </c>
      <c r="AU192" s="99" t="s">
        <v>145</v>
      </c>
      <c r="AV192" s="99" t="s">
        <v>145</v>
      </c>
      <c r="AW192" s="100" t="s">
        <v>145</v>
      </c>
      <c r="AX192" s="100" t="s">
        <v>145</v>
      </c>
      <c r="AY192" s="100" t="s">
        <v>145</v>
      </c>
      <c r="AZ192" s="100" t="s">
        <v>145</v>
      </c>
      <c r="BA192" s="101" t="s">
        <v>145</v>
      </c>
      <c r="BB192" s="101" t="s">
        <v>145</v>
      </c>
      <c r="BC192" s="101" t="s">
        <v>145</v>
      </c>
      <c r="BD192" s="101" t="s">
        <v>145</v>
      </c>
      <c r="BE192" s="95">
        <v>0.54900000000000004</v>
      </c>
      <c r="BF192" s="97" t="s">
        <v>146</v>
      </c>
      <c r="BG192" s="97" t="s">
        <v>147</v>
      </c>
      <c r="BH192" s="97" t="s">
        <v>145</v>
      </c>
      <c r="BI192" s="97" t="s">
        <v>145</v>
      </c>
      <c r="BJ192" s="97" t="s">
        <v>145</v>
      </c>
      <c r="BK192" s="97" t="s">
        <v>145</v>
      </c>
      <c r="BL192" s="97" t="s">
        <v>145</v>
      </c>
      <c r="BM192" s="97">
        <v>16</v>
      </c>
      <c r="BN192" s="97" t="s">
        <v>145</v>
      </c>
      <c r="BO192" s="97" t="s">
        <v>145</v>
      </c>
      <c r="BP192" s="97">
        <v>24580</v>
      </c>
      <c r="BQ192" s="97">
        <v>1022312010</v>
      </c>
      <c r="BR192" s="97" t="s">
        <v>145</v>
      </c>
      <c r="BS192" s="97" t="s">
        <v>145</v>
      </c>
      <c r="BT192" s="97" t="s">
        <v>145</v>
      </c>
      <c r="BU192" s="97" t="s">
        <v>145</v>
      </c>
      <c r="BV192" s="97" t="s">
        <v>145</v>
      </c>
      <c r="BW192" s="97" t="s">
        <v>145</v>
      </c>
      <c r="BX192" s="97" t="s">
        <v>145</v>
      </c>
      <c r="BY192" s="97" t="s">
        <v>145</v>
      </c>
      <c r="BZ192" s="97" t="s">
        <v>145</v>
      </c>
      <c r="CA192" s="97">
        <v>100</v>
      </c>
      <c r="CB192" s="97" t="s">
        <v>145</v>
      </c>
      <c r="CC192" s="102" t="s">
        <v>148</v>
      </c>
      <c r="CD192" s="102" t="s">
        <v>149</v>
      </c>
      <c r="CE192" s="102" t="s">
        <v>150</v>
      </c>
      <c r="CF192" s="102" t="s">
        <v>151</v>
      </c>
      <c r="CG192" s="103">
        <v>-71.757436994354194</v>
      </c>
      <c r="CH192" s="103">
        <v>21.8037783875</v>
      </c>
      <c r="CI192" s="98">
        <v>1.1000000000000001</v>
      </c>
      <c r="CJ192" s="98">
        <v>36.200000000000003</v>
      </c>
      <c r="CK192" s="98">
        <v>44.4</v>
      </c>
      <c r="CL192" s="98">
        <v>6.9</v>
      </c>
      <c r="CM192" s="98">
        <v>93.1</v>
      </c>
      <c r="CN192" s="98" t="s">
        <v>145</v>
      </c>
      <c r="CO192" s="98">
        <v>5.8</v>
      </c>
      <c r="CP192" s="98" t="s">
        <v>145</v>
      </c>
      <c r="CQ192" s="98">
        <v>8.5</v>
      </c>
      <c r="CR192" s="104">
        <v>25.659997558593801</v>
      </c>
      <c r="CS192" s="104">
        <v>24.800012207031301</v>
      </c>
      <c r="CT192" s="104">
        <v>26.059991455078102</v>
      </c>
      <c r="CU192" s="104">
        <v>25.089990234375001</v>
      </c>
      <c r="CV192" s="105">
        <v>25.4024978637696</v>
      </c>
      <c r="CX192" s="8">
        <f t="shared" si="9"/>
        <v>39</v>
      </c>
      <c r="CY192" s="9">
        <f t="shared" si="10"/>
        <v>42.647058823529413</v>
      </c>
    </row>
    <row r="193" spans="1:103" x14ac:dyDescent="0.35">
      <c r="A193" s="70" t="s">
        <v>616</v>
      </c>
      <c r="B193" s="93" t="s">
        <v>617</v>
      </c>
      <c r="C193" s="47">
        <v>73</v>
      </c>
      <c r="D193" s="48">
        <v>5</v>
      </c>
      <c r="E193" s="48">
        <v>33</v>
      </c>
      <c r="F193" s="139">
        <f t="shared" si="11"/>
        <v>0.45205479452054792</v>
      </c>
      <c r="G193" s="49">
        <v>4.4442120195966597</v>
      </c>
      <c r="H193" s="49">
        <v>0.30439808353401798</v>
      </c>
      <c r="I193" s="49">
        <v>2.0090273513245198</v>
      </c>
      <c r="J193" s="50">
        <v>1.9941286463828999E-2</v>
      </c>
      <c r="K193" s="49">
        <v>1182.4336503232801</v>
      </c>
      <c r="L193" s="49">
        <v>18436.494236584102</v>
      </c>
      <c r="M193" s="49">
        <v>0.12587503807900299</v>
      </c>
      <c r="N193" s="49">
        <v>815.33911136935501</v>
      </c>
      <c r="O193" s="49">
        <v>18394.962568905899</v>
      </c>
      <c r="P193" s="50">
        <v>9.7523916469250006E-3</v>
      </c>
      <c r="Q193" s="49">
        <v>28887013.917123701</v>
      </c>
      <c r="R193" s="49">
        <v>18651.855380270801</v>
      </c>
      <c r="S193" s="141" t="s">
        <v>252</v>
      </c>
      <c r="T193" s="51">
        <v>42</v>
      </c>
      <c r="U193" s="94" t="s">
        <v>145</v>
      </c>
      <c r="V193" s="94" t="s">
        <v>145</v>
      </c>
      <c r="W193" s="94" t="s">
        <v>145</v>
      </c>
      <c r="X193" s="94" t="s">
        <v>145</v>
      </c>
      <c r="Y193" s="94">
        <v>0</v>
      </c>
      <c r="Z193" s="94">
        <v>25</v>
      </c>
      <c r="AA193" s="94">
        <v>25</v>
      </c>
      <c r="AB193" s="94">
        <v>88.23</v>
      </c>
      <c r="AC193" s="94" t="s">
        <v>145</v>
      </c>
      <c r="AD193" s="94" t="s">
        <v>145</v>
      </c>
      <c r="AE193" s="94" t="s">
        <v>145</v>
      </c>
      <c r="AF193" s="94" t="s">
        <v>145</v>
      </c>
      <c r="AG193" s="96">
        <v>15477751</v>
      </c>
      <c r="AH193" s="96">
        <v>16425859</v>
      </c>
      <c r="AI193" s="96">
        <v>17.8</v>
      </c>
      <c r="AJ193" s="96">
        <v>52.6</v>
      </c>
      <c r="AK193" s="96">
        <v>55.4</v>
      </c>
      <c r="AL193" s="143">
        <f t="shared" si="8"/>
        <v>2.5000000000000001E-2</v>
      </c>
      <c r="AM193" s="96">
        <v>47.1</v>
      </c>
      <c r="AN193" s="96">
        <v>50.4</v>
      </c>
      <c r="AO193" s="96">
        <v>12.3</v>
      </c>
      <c r="AP193" s="96">
        <v>12.1</v>
      </c>
      <c r="AQ193" s="96">
        <v>5.7</v>
      </c>
      <c r="AR193" s="99">
        <v>23.9</v>
      </c>
      <c r="AS193" s="99">
        <v>119</v>
      </c>
      <c r="AT193" s="99">
        <v>0.05</v>
      </c>
      <c r="AU193" s="99" t="s">
        <v>145</v>
      </c>
      <c r="AV193" s="99">
        <v>1.9</v>
      </c>
      <c r="AW193" s="100" t="s">
        <v>145</v>
      </c>
      <c r="AX193" s="100" t="s">
        <v>145</v>
      </c>
      <c r="AY193" s="100" t="s">
        <v>145</v>
      </c>
      <c r="AZ193" s="100" t="s">
        <v>145</v>
      </c>
      <c r="BA193" s="101">
        <v>98</v>
      </c>
      <c r="BB193" s="101">
        <v>4.8</v>
      </c>
      <c r="BC193" s="101">
        <v>6</v>
      </c>
      <c r="BD193" s="101">
        <v>108.7</v>
      </c>
      <c r="BE193" s="95" t="s">
        <v>145</v>
      </c>
      <c r="BF193" s="97" t="s">
        <v>155</v>
      </c>
      <c r="BG193" s="97" t="s">
        <v>156</v>
      </c>
      <c r="BH193" s="97">
        <v>39.700000000000003</v>
      </c>
      <c r="BI193" s="97">
        <v>33.9</v>
      </c>
      <c r="BJ193" s="97" t="s">
        <v>145</v>
      </c>
      <c r="BK193" s="97">
        <v>7.9</v>
      </c>
      <c r="BL193" s="97">
        <v>10000</v>
      </c>
      <c r="BM193" s="97">
        <v>10898</v>
      </c>
      <c r="BN193" s="97" t="s">
        <v>145</v>
      </c>
      <c r="BO193" s="97" t="s">
        <v>145</v>
      </c>
      <c r="BP193" s="97">
        <v>1930</v>
      </c>
      <c r="BQ193" s="97">
        <v>11273115239.425501</v>
      </c>
      <c r="BR193" s="97" t="s">
        <v>145</v>
      </c>
      <c r="BS193" s="97" t="s">
        <v>145</v>
      </c>
      <c r="BT193" s="97" t="s">
        <v>145</v>
      </c>
      <c r="BU193" s="97">
        <v>70.7</v>
      </c>
      <c r="BV193" s="97">
        <v>76.599999999999994</v>
      </c>
      <c r="BW193" s="97">
        <v>82.5</v>
      </c>
      <c r="BX193" s="97" t="s">
        <v>145</v>
      </c>
      <c r="BY193" s="97">
        <v>15.5</v>
      </c>
      <c r="BZ193" s="97">
        <v>2.1</v>
      </c>
      <c r="CA193" s="97">
        <v>10.9</v>
      </c>
      <c r="CB193" s="97" t="s">
        <v>145</v>
      </c>
      <c r="CC193" s="102" t="s">
        <v>164</v>
      </c>
      <c r="CD193" s="102" t="s">
        <v>164</v>
      </c>
      <c r="CE193" s="102" t="s">
        <v>165</v>
      </c>
      <c r="CF193" s="102" t="s">
        <v>166</v>
      </c>
      <c r="CG193" s="103">
        <v>18.539819901056699</v>
      </c>
      <c r="CH193" s="103">
        <v>15.444342651500101</v>
      </c>
      <c r="CI193" s="98">
        <v>39.700000000000003</v>
      </c>
      <c r="CJ193" s="98">
        <v>3.8</v>
      </c>
      <c r="CK193" s="98">
        <v>20.399999999999999</v>
      </c>
      <c r="CL193" s="98">
        <v>76.900000000000006</v>
      </c>
      <c r="CM193" s="98">
        <v>23.1</v>
      </c>
      <c r="CN193" s="98">
        <v>1098</v>
      </c>
      <c r="CO193" s="98">
        <v>0.1</v>
      </c>
      <c r="CP193" s="98">
        <v>100</v>
      </c>
      <c r="CQ193" s="98" t="s">
        <v>145</v>
      </c>
      <c r="CR193" s="104">
        <v>25.170007324218801</v>
      </c>
      <c r="CS193" s="104">
        <v>23.580010986328102</v>
      </c>
      <c r="CT193" s="104">
        <v>25.490014648437501</v>
      </c>
      <c r="CU193" s="104">
        <v>30.939996337890602</v>
      </c>
      <c r="CV193" s="105">
        <v>26.295007324218801</v>
      </c>
      <c r="CX193" s="8">
        <f t="shared" si="9"/>
        <v>15</v>
      </c>
      <c r="CY193" s="9">
        <f t="shared" si="10"/>
        <v>77.941176470588232</v>
      </c>
    </row>
    <row r="194" spans="1:103" x14ac:dyDescent="0.35">
      <c r="A194" s="70" t="s">
        <v>618</v>
      </c>
      <c r="B194" s="93" t="s">
        <v>619</v>
      </c>
      <c r="C194" s="47">
        <v>116</v>
      </c>
      <c r="D194" s="48">
        <v>9</v>
      </c>
      <c r="E194" s="48">
        <v>65</v>
      </c>
      <c r="F194" s="139">
        <f t="shared" si="11"/>
        <v>0.56034482758620685</v>
      </c>
      <c r="G194" s="49">
        <v>14.011799142792</v>
      </c>
      <c r="H194" s="49">
        <v>1.08712234728558</v>
      </c>
      <c r="I194" s="49">
        <v>7.8514391748403201</v>
      </c>
      <c r="J194" s="50">
        <v>7.5344070249699996E-2</v>
      </c>
      <c r="K194" s="49">
        <v>115.989780275811</v>
      </c>
      <c r="L194" s="49">
        <v>18354.006243257401</v>
      </c>
      <c r="M194" s="49">
        <v>5.2876498131645001E-2</v>
      </c>
      <c r="N194" s="49">
        <v>11.0883554687362</v>
      </c>
      <c r="O194" s="49">
        <v>18366.169594305298</v>
      </c>
      <c r="P194" s="50">
        <v>7.7100155255371006E-2</v>
      </c>
      <c r="Q194" s="49">
        <v>85.406853543923305</v>
      </c>
      <c r="R194" s="49">
        <v>18363.4606622254</v>
      </c>
      <c r="S194" s="141" t="s">
        <v>269</v>
      </c>
      <c r="T194" s="51">
        <v>55</v>
      </c>
      <c r="U194" s="94" t="s">
        <v>145</v>
      </c>
      <c r="V194" s="94" t="s">
        <v>145</v>
      </c>
      <c r="W194" s="94" t="s">
        <v>145</v>
      </c>
      <c r="X194" s="94" t="s">
        <v>145</v>
      </c>
      <c r="Y194" s="94" t="s">
        <v>145</v>
      </c>
      <c r="Z194" s="94" t="s">
        <v>145</v>
      </c>
      <c r="AA194" s="94" t="s">
        <v>145</v>
      </c>
      <c r="AB194" s="94" t="s">
        <v>145</v>
      </c>
      <c r="AC194" s="94">
        <v>15.561111111111099</v>
      </c>
      <c r="AD194" s="94">
        <v>15</v>
      </c>
      <c r="AE194" s="94">
        <v>26.091077616077602</v>
      </c>
      <c r="AF194" s="94">
        <v>15</v>
      </c>
      <c r="AG194" s="96">
        <v>7889094</v>
      </c>
      <c r="AH194" s="96">
        <v>8278737</v>
      </c>
      <c r="AI194" s="96">
        <v>19.8</v>
      </c>
      <c r="AJ194" s="96">
        <v>59.9</v>
      </c>
      <c r="AK194" s="96">
        <v>61.6</v>
      </c>
      <c r="AL194" s="143">
        <f t="shared" si="8"/>
        <v>2.9000000000000057E-2</v>
      </c>
      <c r="AM194" s="96">
        <v>41.3</v>
      </c>
      <c r="AN194" s="96">
        <v>55.8</v>
      </c>
      <c r="AO194" s="96">
        <v>145</v>
      </c>
      <c r="AP194" s="96">
        <v>8.4</v>
      </c>
      <c r="AQ194" s="96">
        <v>4.3</v>
      </c>
      <c r="AR194" s="99">
        <v>23.6</v>
      </c>
      <c r="AS194" s="99">
        <v>69.8</v>
      </c>
      <c r="AT194" s="99" t="s">
        <v>145</v>
      </c>
      <c r="AU194" s="99" t="s">
        <v>145</v>
      </c>
      <c r="AV194" s="99">
        <v>7.4</v>
      </c>
      <c r="AW194" s="100">
        <v>5</v>
      </c>
      <c r="AX194" s="100">
        <v>124.4</v>
      </c>
      <c r="AY194" s="100">
        <v>91.6</v>
      </c>
      <c r="AZ194" s="100">
        <v>0.9</v>
      </c>
      <c r="BA194" s="101">
        <v>113</v>
      </c>
      <c r="BB194" s="101">
        <v>7.1</v>
      </c>
      <c r="BC194" s="101">
        <v>2.4</v>
      </c>
      <c r="BD194" s="101" t="s">
        <v>145</v>
      </c>
      <c r="BE194" s="95">
        <v>0.52800000000000002</v>
      </c>
      <c r="BF194" s="97" t="s">
        <v>155</v>
      </c>
      <c r="BG194" s="97" t="s">
        <v>156</v>
      </c>
      <c r="BH194" s="97">
        <v>43.7</v>
      </c>
      <c r="BI194" s="97">
        <v>33.1</v>
      </c>
      <c r="BJ194" s="97">
        <v>5</v>
      </c>
      <c r="BK194" s="97">
        <v>5.5</v>
      </c>
      <c r="BL194" s="97">
        <v>-9999</v>
      </c>
      <c r="BM194" s="97">
        <v>8040</v>
      </c>
      <c r="BN194" s="97">
        <v>566295</v>
      </c>
      <c r="BO194" s="97">
        <v>1193800</v>
      </c>
      <c r="BP194" s="97">
        <v>1780</v>
      </c>
      <c r="BQ194" s="97">
        <v>5358722982.70893</v>
      </c>
      <c r="BR194" s="97" t="s">
        <v>145</v>
      </c>
      <c r="BS194" s="97" t="s">
        <v>145</v>
      </c>
      <c r="BT194" s="97" t="s">
        <v>145</v>
      </c>
      <c r="BU194" s="97">
        <v>77.599999999999994</v>
      </c>
      <c r="BV194" s="97">
        <v>37.700000000000003</v>
      </c>
      <c r="BW194" s="97">
        <v>96.6</v>
      </c>
      <c r="BX194" s="97" t="s">
        <v>145</v>
      </c>
      <c r="BY194" s="97">
        <v>86.1</v>
      </c>
      <c r="BZ194" s="97">
        <v>2</v>
      </c>
      <c r="CA194" s="97">
        <v>48</v>
      </c>
      <c r="CB194" s="97">
        <v>15.5</v>
      </c>
      <c r="CC194" s="102" t="s">
        <v>164</v>
      </c>
      <c r="CD194" s="102" t="s">
        <v>164</v>
      </c>
      <c r="CE194" s="102" t="s">
        <v>221</v>
      </c>
      <c r="CF194" s="102" t="s">
        <v>166</v>
      </c>
      <c r="CG194" s="103">
        <v>1.01512369555287</v>
      </c>
      <c r="CH194" s="103">
        <v>8.6344740805001194</v>
      </c>
      <c r="CI194" s="98">
        <v>70.2</v>
      </c>
      <c r="CJ194" s="98">
        <v>3.1</v>
      </c>
      <c r="CK194" s="98">
        <v>27.6</v>
      </c>
      <c r="CL194" s="98">
        <v>58.3</v>
      </c>
      <c r="CM194" s="98">
        <v>41.7</v>
      </c>
      <c r="CN194" s="98">
        <v>1611</v>
      </c>
      <c r="CO194" s="98">
        <v>0.4</v>
      </c>
      <c r="CP194" s="98">
        <v>100</v>
      </c>
      <c r="CQ194" s="98">
        <v>20.100000000000001</v>
      </c>
      <c r="CR194" s="104">
        <v>27.559991455078102</v>
      </c>
      <c r="CS194" s="104">
        <v>27.740014648437501</v>
      </c>
      <c r="CT194" s="104">
        <v>29.559991455078102</v>
      </c>
      <c r="CU194" s="104">
        <v>30.439996337890602</v>
      </c>
      <c r="CV194" s="105">
        <v>28.824998474121099</v>
      </c>
      <c r="CX194" s="8">
        <f t="shared" si="9"/>
        <v>7</v>
      </c>
      <c r="CY194" s="9">
        <f t="shared" si="10"/>
        <v>89.705882352941174</v>
      </c>
    </row>
    <row r="195" spans="1:103" x14ac:dyDescent="0.35">
      <c r="A195" s="70" t="s">
        <v>620</v>
      </c>
      <c r="B195" s="93" t="s">
        <v>621</v>
      </c>
      <c r="C195" s="47">
        <v>2954</v>
      </c>
      <c r="D195" s="48">
        <v>54</v>
      </c>
      <c r="E195" s="48">
        <v>2684</v>
      </c>
      <c r="F195" s="139">
        <f t="shared" si="11"/>
        <v>0.90859851049424512</v>
      </c>
      <c r="G195" s="49">
        <v>42.320930244419301</v>
      </c>
      <c r="H195" s="49">
        <v>0.77363921232181498</v>
      </c>
      <c r="I195" s="49">
        <v>38.452734182810197</v>
      </c>
      <c r="J195" s="50">
        <v>0.112212786883858</v>
      </c>
      <c r="K195" s="49">
        <v>2992.81078573279</v>
      </c>
      <c r="L195" s="49">
        <v>18347.4516639787</v>
      </c>
      <c r="M195" s="49">
        <v>0.114560023158448</v>
      </c>
      <c r="N195" s="49">
        <v>56.615136922228999</v>
      </c>
      <c r="O195" s="49">
        <v>18356.1459541439</v>
      </c>
      <c r="P195" s="50">
        <v>6.4347097963389999E-2</v>
      </c>
      <c r="Q195" s="49">
        <v>4064.74215823843</v>
      </c>
      <c r="R195" s="49">
        <v>18366.3346939615</v>
      </c>
      <c r="S195" s="141" t="s">
        <v>290</v>
      </c>
      <c r="T195" s="51">
        <v>99</v>
      </c>
      <c r="U195" s="94">
        <v>75268</v>
      </c>
      <c r="V195" s="94">
        <v>1078.3384487599701</v>
      </c>
      <c r="W195" s="94" t="s">
        <v>280</v>
      </c>
      <c r="X195" s="94">
        <v>3231.61</v>
      </c>
      <c r="Y195" s="94">
        <v>44</v>
      </c>
      <c r="Z195" s="94">
        <v>56</v>
      </c>
      <c r="AA195" s="94">
        <v>72</v>
      </c>
      <c r="AB195" s="94">
        <v>83.21</v>
      </c>
      <c r="AC195" s="94">
        <v>13.440748440748401</v>
      </c>
      <c r="AD195" s="94">
        <v>60</v>
      </c>
      <c r="AE195" s="94">
        <v>35.519150627443302</v>
      </c>
      <c r="AF195" s="94">
        <v>59</v>
      </c>
      <c r="AG195" s="96">
        <v>69428524</v>
      </c>
      <c r="AH195" s="96">
        <v>69799978</v>
      </c>
      <c r="AI195" s="96">
        <v>37.700000000000003</v>
      </c>
      <c r="AJ195" s="96">
        <v>73.2</v>
      </c>
      <c r="AK195" s="96">
        <v>80.7</v>
      </c>
      <c r="AL195" s="143">
        <f t="shared" si="8"/>
        <v>0.11900000000000005</v>
      </c>
      <c r="AM195" s="96">
        <v>17.100000000000001</v>
      </c>
      <c r="AN195" s="96">
        <v>71</v>
      </c>
      <c r="AO195" s="96">
        <v>135.9</v>
      </c>
      <c r="AP195" s="96">
        <v>7.7</v>
      </c>
      <c r="AQ195" s="96">
        <v>1.5</v>
      </c>
      <c r="AR195" s="99">
        <v>14.5</v>
      </c>
      <c r="AS195" s="99">
        <v>9.1</v>
      </c>
      <c r="AT195" s="99">
        <v>0.45</v>
      </c>
      <c r="AU195" s="99" t="s">
        <v>145</v>
      </c>
      <c r="AV195" s="99">
        <v>98.3</v>
      </c>
      <c r="AW195" s="100" t="s">
        <v>145</v>
      </c>
      <c r="AX195" s="100">
        <v>99.6</v>
      </c>
      <c r="AY195" s="100">
        <v>93.5</v>
      </c>
      <c r="AZ195" s="100">
        <v>1</v>
      </c>
      <c r="BA195" s="101">
        <v>116</v>
      </c>
      <c r="BB195" s="101">
        <v>10.8</v>
      </c>
      <c r="BC195" s="101">
        <v>7</v>
      </c>
      <c r="BD195" s="101">
        <v>75.2</v>
      </c>
      <c r="BE195" s="95">
        <v>0.76500000000000001</v>
      </c>
      <c r="BF195" s="97" t="s">
        <v>189</v>
      </c>
      <c r="BG195" s="97" t="s">
        <v>163</v>
      </c>
      <c r="BH195" s="97">
        <v>54.3</v>
      </c>
      <c r="BI195" s="97">
        <v>68.2</v>
      </c>
      <c r="BJ195" s="97">
        <v>4.7</v>
      </c>
      <c r="BK195" s="97">
        <v>-0.1</v>
      </c>
      <c r="BL195" s="97">
        <v>97222</v>
      </c>
      <c r="BM195" s="97">
        <v>192</v>
      </c>
      <c r="BN195" s="97">
        <v>76053042.799999997</v>
      </c>
      <c r="BO195" s="97">
        <v>11185200</v>
      </c>
      <c r="BP195" s="97">
        <v>18200</v>
      </c>
      <c r="BQ195" s="97">
        <v>504992757704.99701</v>
      </c>
      <c r="BR195" s="97">
        <v>9.9</v>
      </c>
      <c r="BS195" s="97">
        <v>7.8</v>
      </c>
      <c r="BT195" s="97">
        <v>36.5</v>
      </c>
      <c r="BU195" s="97">
        <v>67.3</v>
      </c>
      <c r="BV195" s="97">
        <v>31.6</v>
      </c>
      <c r="BW195" s="97">
        <v>77.8</v>
      </c>
      <c r="BX195" s="97">
        <v>1</v>
      </c>
      <c r="BY195" s="97">
        <v>12513.8</v>
      </c>
      <c r="BZ195" s="97">
        <v>1.3</v>
      </c>
      <c r="CA195" s="97">
        <v>100</v>
      </c>
      <c r="CB195" s="97">
        <v>19.600000000000001</v>
      </c>
      <c r="CC195" s="102" t="s">
        <v>157</v>
      </c>
      <c r="CD195" s="102" t="s">
        <v>157</v>
      </c>
      <c r="CE195" s="102" t="s">
        <v>266</v>
      </c>
      <c r="CF195" s="102" t="s">
        <v>203</v>
      </c>
      <c r="CG195" s="103">
        <v>101.693023347356</v>
      </c>
      <c r="CH195" s="103">
        <v>13.0323806795001</v>
      </c>
      <c r="CI195" s="98">
        <v>43.3</v>
      </c>
      <c r="CJ195" s="98">
        <v>32.200000000000003</v>
      </c>
      <c r="CK195" s="98">
        <v>18.8</v>
      </c>
      <c r="CL195" s="98">
        <v>50.1</v>
      </c>
      <c r="CM195" s="98">
        <v>49.9</v>
      </c>
      <c r="CN195" s="98">
        <v>3280</v>
      </c>
      <c r="CO195" s="98">
        <v>4.5999999999999996</v>
      </c>
      <c r="CP195" s="98">
        <v>100</v>
      </c>
      <c r="CQ195" s="98" t="s">
        <v>145</v>
      </c>
      <c r="CR195" s="104">
        <v>26.300012207031301</v>
      </c>
      <c r="CS195" s="104">
        <v>27.950006103515602</v>
      </c>
      <c r="CT195" s="104">
        <v>27.899987792968801</v>
      </c>
      <c r="CU195" s="104">
        <v>29.760003662109401</v>
      </c>
      <c r="CV195" s="105">
        <v>27.977502441406301</v>
      </c>
      <c r="CX195" s="8">
        <f t="shared" si="9"/>
        <v>3</v>
      </c>
      <c r="CY195" s="9">
        <f t="shared" si="10"/>
        <v>95.588235294117652</v>
      </c>
    </row>
    <row r="196" spans="1:103" x14ac:dyDescent="0.35">
      <c r="A196" s="70" t="s">
        <v>622</v>
      </c>
      <c r="B196" s="93" t="s">
        <v>623</v>
      </c>
      <c r="C196" s="47">
        <v>24</v>
      </c>
      <c r="D196" s="48">
        <v>0</v>
      </c>
      <c r="E196" s="48">
        <v>16</v>
      </c>
      <c r="F196" s="139">
        <f t="shared" si="11"/>
        <v>0.66666666666666663</v>
      </c>
      <c r="G196" s="49">
        <v>18.203303596214301</v>
      </c>
      <c r="H196" s="49">
        <v>0</v>
      </c>
      <c r="I196" s="49">
        <v>12.135535730809501</v>
      </c>
      <c r="J196" s="50">
        <v>0.41432817559568103</v>
      </c>
      <c r="K196" s="49">
        <v>24.107609355756001</v>
      </c>
      <c r="L196" s="49">
        <v>18366.487705230698</v>
      </c>
      <c r="M196" s="49">
        <v>9.9999998746876997E-2</v>
      </c>
      <c r="N196" s="49">
        <v>3.2799505028224099E-13</v>
      </c>
      <c r="O196" s="49">
        <v>18350.0000000863</v>
      </c>
      <c r="P196" s="50">
        <v>3.5125244498801E-2</v>
      </c>
      <c r="Q196" s="49">
        <v>71292737.109765694</v>
      </c>
      <c r="R196" s="49">
        <v>18459.816827785002</v>
      </c>
      <c r="S196" s="141" t="s">
        <v>325</v>
      </c>
      <c r="T196" s="51">
        <v>39</v>
      </c>
      <c r="U196" s="94" t="s">
        <v>145</v>
      </c>
      <c r="V196" s="94" t="s">
        <v>145</v>
      </c>
      <c r="W196" s="94" t="s">
        <v>145</v>
      </c>
      <c r="X196" s="94" t="s">
        <v>145</v>
      </c>
      <c r="Y196" s="94" t="s">
        <v>145</v>
      </c>
      <c r="Z196" s="94" t="s">
        <v>145</v>
      </c>
      <c r="AA196" s="94" t="s">
        <v>145</v>
      </c>
      <c r="AB196" s="94" t="s">
        <v>145</v>
      </c>
      <c r="AC196" s="94" t="s">
        <v>145</v>
      </c>
      <c r="AD196" s="94" t="s">
        <v>145</v>
      </c>
      <c r="AE196" s="94" t="s">
        <v>145</v>
      </c>
      <c r="AF196" s="94" t="s">
        <v>145</v>
      </c>
      <c r="AG196" s="96">
        <v>1267972</v>
      </c>
      <c r="AH196" s="96">
        <v>1318442</v>
      </c>
      <c r="AI196" s="96">
        <v>18.899999999999999</v>
      </c>
      <c r="AJ196" s="96">
        <v>67.3</v>
      </c>
      <c r="AK196" s="96">
        <v>71.400000000000006</v>
      </c>
      <c r="AL196" s="143">
        <f t="shared" si="8"/>
        <v>4.3000000000000045E-2</v>
      </c>
      <c r="AM196" s="96">
        <v>37.799999999999997</v>
      </c>
      <c r="AN196" s="96">
        <v>57.9</v>
      </c>
      <c r="AO196" s="96">
        <v>85.3</v>
      </c>
      <c r="AP196" s="96">
        <v>6</v>
      </c>
      <c r="AQ196" s="96">
        <v>4</v>
      </c>
      <c r="AR196" s="99">
        <v>19.899999999999999</v>
      </c>
      <c r="AS196" s="99">
        <v>45.8</v>
      </c>
      <c r="AT196" s="99">
        <v>0.72</v>
      </c>
      <c r="AU196" s="99" t="s">
        <v>145</v>
      </c>
      <c r="AV196" s="99">
        <v>43.8</v>
      </c>
      <c r="AW196" s="100">
        <v>5.3</v>
      </c>
      <c r="AX196" s="100">
        <v>119.8</v>
      </c>
      <c r="AY196" s="100">
        <v>99.9</v>
      </c>
      <c r="AZ196" s="100">
        <v>1</v>
      </c>
      <c r="BA196" s="101">
        <v>103</v>
      </c>
      <c r="BB196" s="101">
        <v>2.9</v>
      </c>
      <c r="BC196" s="101">
        <v>6.7</v>
      </c>
      <c r="BD196" s="101" t="s">
        <v>145</v>
      </c>
      <c r="BE196" s="95">
        <v>0.626</v>
      </c>
      <c r="BF196" s="97" t="s">
        <v>155</v>
      </c>
      <c r="BG196" s="97" t="s">
        <v>173</v>
      </c>
      <c r="BH196" s="97">
        <v>59.9</v>
      </c>
      <c r="BI196" s="97">
        <v>61.1</v>
      </c>
      <c r="BJ196" s="97">
        <v>0.2</v>
      </c>
      <c r="BK196" s="97">
        <v>8.6</v>
      </c>
      <c r="BL196" s="97">
        <v>-26924</v>
      </c>
      <c r="BM196" s="97">
        <v>16</v>
      </c>
      <c r="BN196" s="97" t="s">
        <v>145</v>
      </c>
      <c r="BO196" s="97" t="s">
        <v>145</v>
      </c>
      <c r="BP196" s="97">
        <v>7010</v>
      </c>
      <c r="BQ196" s="97">
        <v>2581000000</v>
      </c>
      <c r="BR196" s="97" t="s">
        <v>145</v>
      </c>
      <c r="BS196" s="97" t="s">
        <v>145</v>
      </c>
      <c r="BT196" s="97" t="s">
        <v>145</v>
      </c>
      <c r="BU196" s="97">
        <v>67.3</v>
      </c>
      <c r="BV196" s="97">
        <v>44.5</v>
      </c>
      <c r="BW196" s="97">
        <v>85.1</v>
      </c>
      <c r="BX196" s="97" t="s">
        <v>145</v>
      </c>
      <c r="BY196" s="97">
        <v>13.9</v>
      </c>
      <c r="BZ196" s="97">
        <v>0.6</v>
      </c>
      <c r="CA196" s="97">
        <v>80.400000000000006</v>
      </c>
      <c r="CB196" s="97">
        <v>64</v>
      </c>
      <c r="CC196" s="102" t="s">
        <v>157</v>
      </c>
      <c r="CD196" s="102" t="s">
        <v>157</v>
      </c>
      <c r="CE196" s="102" t="s">
        <v>266</v>
      </c>
      <c r="CF196" s="102" t="s">
        <v>203</v>
      </c>
      <c r="CG196" s="103">
        <v>125.76397844261101</v>
      </c>
      <c r="CH196" s="103">
        <v>-8.8810767559999402</v>
      </c>
      <c r="CI196" s="98">
        <v>25.6</v>
      </c>
      <c r="CJ196" s="98">
        <v>45.4</v>
      </c>
      <c r="CK196" s="98">
        <v>13.1</v>
      </c>
      <c r="CL196" s="98">
        <v>69.400000000000006</v>
      </c>
      <c r="CM196" s="98">
        <v>30.6</v>
      </c>
      <c r="CN196" s="98">
        <v>6995</v>
      </c>
      <c r="CO196" s="98">
        <v>0.4</v>
      </c>
      <c r="CP196" s="98">
        <v>100</v>
      </c>
      <c r="CQ196" s="98">
        <v>21.9</v>
      </c>
      <c r="CR196" s="104">
        <v>27.809991455078102</v>
      </c>
      <c r="CS196" s="104">
        <v>26.6</v>
      </c>
      <c r="CT196" s="104">
        <v>26.520013427734401</v>
      </c>
      <c r="CU196" s="104">
        <v>26.330010986328102</v>
      </c>
      <c r="CV196" s="105">
        <v>26.8150039672852</v>
      </c>
      <c r="CX196" s="8">
        <f t="shared" si="9"/>
        <v>8</v>
      </c>
      <c r="CY196" s="9">
        <f t="shared" si="10"/>
        <v>88.235294117647058</v>
      </c>
    </row>
    <row r="197" spans="1:103" x14ac:dyDescent="0.35">
      <c r="A197" s="70" t="s">
        <v>624</v>
      </c>
      <c r="B197" s="93" t="s">
        <v>625</v>
      </c>
      <c r="C197" s="47">
        <v>116</v>
      </c>
      <c r="D197" s="48">
        <v>8</v>
      </c>
      <c r="E197" s="48">
        <v>72</v>
      </c>
      <c r="F197" s="139">
        <f t="shared" si="11"/>
        <v>0.62068965517241381</v>
      </c>
      <c r="G197" s="49">
        <v>82.887278303325999</v>
      </c>
      <c r="H197" s="49">
        <v>5.7163640209190403</v>
      </c>
      <c r="I197" s="49">
        <v>51.447276188271303</v>
      </c>
      <c r="J197" s="50">
        <v>0.16469236801086801</v>
      </c>
      <c r="K197" s="49">
        <v>115.54466480944301</v>
      </c>
      <c r="L197" s="49">
        <v>18343.671453925199</v>
      </c>
      <c r="M197" s="49">
        <v>0.24341809972881001</v>
      </c>
      <c r="N197" s="49">
        <v>8.15888378654512</v>
      </c>
      <c r="O197" s="49">
        <v>18350.1413009442</v>
      </c>
      <c r="P197" s="50">
        <v>5.3395055913499002E-2</v>
      </c>
      <c r="Q197" s="49">
        <v>261.62285239517303</v>
      </c>
      <c r="R197" s="49">
        <v>18386.530489484099</v>
      </c>
      <c r="S197" s="141" t="s">
        <v>310</v>
      </c>
      <c r="T197" s="51">
        <v>47</v>
      </c>
      <c r="U197" s="94" t="s">
        <v>145</v>
      </c>
      <c r="V197" s="94" t="s">
        <v>145</v>
      </c>
      <c r="W197" s="94" t="s">
        <v>145</v>
      </c>
      <c r="X197" s="94">
        <v>3642.5450000000001</v>
      </c>
      <c r="Y197" s="94">
        <v>-44</v>
      </c>
      <c r="Z197" s="94">
        <v>3</v>
      </c>
      <c r="AA197" s="94">
        <v>17</v>
      </c>
      <c r="AB197" s="94">
        <v>82.27</v>
      </c>
      <c r="AC197" s="94">
        <v>20.596590909090899</v>
      </c>
      <c r="AD197" s="94">
        <v>3</v>
      </c>
      <c r="AE197" s="94">
        <v>62.701313802476598</v>
      </c>
      <c r="AF197" s="94">
        <v>3.5</v>
      </c>
      <c r="AG197" s="96">
        <v>1389858</v>
      </c>
      <c r="AH197" s="96">
        <v>1399491</v>
      </c>
      <c r="AI197" s="96">
        <v>36</v>
      </c>
      <c r="AJ197" s="96">
        <v>70.8</v>
      </c>
      <c r="AK197" s="96">
        <v>76.099999999999994</v>
      </c>
      <c r="AL197" s="143">
        <f t="shared" si="8"/>
        <v>0.10799999999999997</v>
      </c>
      <c r="AM197" s="96">
        <v>20.399999999999999</v>
      </c>
      <c r="AN197" s="96">
        <v>68.8</v>
      </c>
      <c r="AO197" s="96">
        <v>270.89999999999998</v>
      </c>
      <c r="AP197" s="96">
        <v>8.4</v>
      </c>
      <c r="AQ197" s="96">
        <v>1.7</v>
      </c>
      <c r="AR197" s="99">
        <v>21.3</v>
      </c>
      <c r="AS197" s="99">
        <v>18.3</v>
      </c>
      <c r="AT197" s="99" t="s">
        <v>145</v>
      </c>
      <c r="AU197" s="99">
        <v>2.7</v>
      </c>
      <c r="AV197" s="99" t="s">
        <v>145</v>
      </c>
      <c r="AW197" s="100" t="s">
        <v>145</v>
      </c>
      <c r="AX197" s="100" t="s">
        <v>145</v>
      </c>
      <c r="AY197" s="100" t="s">
        <v>145</v>
      </c>
      <c r="AZ197" s="100" t="s">
        <v>145</v>
      </c>
      <c r="BA197" s="101">
        <v>128</v>
      </c>
      <c r="BB197" s="101">
        <v>19.7</v>
      </c>
      <c r="BC197" s="101">
        <v>11</v>
      </c>
      <c r="BD197" s="101" t="s">
        <v>145</v>
      </c>
      <c r="BE197" s="95">
        <v>0.51300000000000001</v>
      </c>
      <c r="BF197" s="97" t="s">
        <v>146</v>
      </c>
      <c r="BG197" s="97" t="s">
        <v>147</v>
      </c>
      <c r="BH197" s="97" t="s">
        <v>145</v>
      </c>
      <c r="BI197" s="97" t="s">
        <v>145</v>
      </c>
      <c r="BJ197" s="97" t="s">
        <v>145</v>
      </c>
      <c r="BK197" s="97" t="s">
        <v>145</v>
      </c>
      <c r="BL197" s="97">
        <v>-3999</v>
      </c>
      <c r="BM197" s="97">
        <v>322</v>
      </c>
      <c r="BN197" s="97">
        <v>2525130</v>
      </c>
      <c r="BO197" s="97">
        <v>358500</v>
      </c>
      <c r="BP197" s="97">
        <v>30980</v>
      </c>
      <c r="BQ197" s="97">
        <v>23808146747.7994</v>
      </c>
      <c r="BR197" s="97" t="s">
        <v>145</v>
      </c>
      <c r="BS197" s="97" t="s">
        <v>145</v>
      </c>
      <c r="BT197" s="97" t="s">
        <v>145</v>
      </c>
      <c r="BU197" s="97">
        <v>60</v>
      </c>
      <c r="BV197" s="97">
        <v>3</v>
      </c>
      <c r="BW197" s="97">
        <v>71.3</v>
      </c>
      <c r="BX197" s="97">
        <v>0.1</v>
      </c>
      <c r="BY197" s="97">
        <v>211.2</v>
      </c>
      <c r="BZ197" s="97">
        <v>0.8</v>
      </c>
      <c r="CA197" s="97">
        <v>100</v>
      </c>
      <c r="CB197" s="97">
        <v>4.9000000000000004</v>
      </c>
      <c r="CC197" s="102" t="s">
        <v>148</v>
      </c>
      <c r="CD197" s="102" t="s">
        <v>149</v>
      </c>
      <c r="CE197" s="102" t="s">
        <v>150</v>
      </c>
      <c r="CF197" s="102" t="s">
        <v>151</v>
      </c>
      <c r="CG197" s="103">
        <v>-61.259560202655202</v>
      </c>
      <c r="CH197" s="103">
        <v>10.439988511000101</v>
      </c>
      <c r="CI197" s="98">
        <v>10.5</v>
      </c>
      <c r="CJ197" s="98">
        <v>46</v>
      </c>
      <c r="CK197" s="98">
        <v>30.6</v>
      </c>
      <c r="CL197" s="98">
        <v>46.8</v>
      </c>
      <c r="CM197" s="98">
        <v>53.2</v>
      </c>
      <c r="CN197" s="98">
        <v>2819</v>
      </c>
      <c r="CO197" s="98">
        <v>34</v>
      </c>
      <c r="CP197" s="98">
        <v>100</v>
      </c>
      <c r="CQ197" s="98">
        <v>19.8</v>
      </c>
      <c r="CR197" s="104">
        <v>27.300012207031301</v>
      </c>
      <c r="CS197" s="104">
        <v>26.820001220703102</v>
      </c>
      <c r="CT197" s="104">
        <v>26.779992675781301</v>
      </c>
      <c r="CU197" s="104">
        <v>26.950006103515602</v>
      </c>
      <c r="CV197" s="105">
        <v>26.9625030517578</v>
      </c>
      <c r="CX197" s="8">
        <f t="shared" si="9"/>
        <v>14</v>
      </c>
      <c r="CY197" s="9">
        <f t="shared" si="10"/>
        <v>79.411764705882348</v>
      </c>
    </row>
    <row r="198" spans="1:103" x14ac:dyDescent="0.35">
      <c r="A198" s="70" t="s">
        <v>626</v>
      </c>
      <c r="B198" s="93" t="s">
        <v>627</v>
      </c>
      <c r="C198" s="47">
        <v>994</v>
      </c>
      <c r="D198" s="48">
        <v>41</v>
      </c>
      <c r="E198" s="48">
        <v>305</v>
      </c>
      <c r="F198" s="139">
        <f t="shared" si="11"/>
        <v>0.30684104627766601</v>
      </c>
      <c r="G198" s="49">
        <v>84.104588201429294</v>
      </c>
      <c r="H198" s="49">
        <v>3.4691027326545298</v>
      </c>
      <c r="I198" s="49">
        <v>25.806739840478802</v>
      </c>
      <c r="J198" s="50">
        <v>9.2843420412194996E-2</v>
      </c>
      <c r="K198" s="49">
        <v>1038.83916664052</v>
      </c>
      <c r="L198" s="49">
        <v>18352.355764669199</v>
      </c>
      <c r="M198" s="49">
        <v>0.111107868531343</v>
      </c>
      <c r="N198" s="49">
        <v>42.751646630575202</v>
      </c>
      <c r="O198" s="49">
        <v>18354.3255205883</v>
      </c>
      <c r="P198" s="50">
        <v>7.0633274594662995E-2</v>
      </c>
      <c r="Q198" s="49">
        <v>857.554298680594</v>
      </c>
      <c r="R198" s="49">
        <v>18381.7703060108</v>
      </c>
      <c r="S198" s="141" t="s">
        <v>242</v>
      </c>
      <c r="T198" s="51">
        <v>57</v>
      </c>
      <c r="U198" s="94">
        <v>24853</v>
      </c>
      <c r="V198" s="94">
        <v>2102.8685418210498</v>
      </c>
      <c r="W198" s="94" t="s">
        <v>217</v>
      </c>
      <c r="X198" s="94">
        <v>3812.395</v>
      </c>
      <c r="Y198" s="94">
        <v>0</v>
      </c>
      <c r="Z198" s="94">
        <v>14</v>
      </c>
      <c r="AA198" s="94">
        <v>17</v>
      </c>
      <c r="AB198" s="94">
        <v>90.61</v>
      </c>
      <c r="AC198" s="94" t="s">
        <v>145</v>
      </c>
      <c r="AD198" s="94" t="s">
        <v>145</v>
      </c>
      <c r="AE198" s="94" t="s">
        <v>145</v>
      </c>
      <c r="AF198" s="94" t="s">
        <v>145</v>
      </c>
      <c r="AG198" s="96">
        <v>11565204</v>
      </c>
      <c r="AH198" s="96">
        <v>11818618</v>
      </c>
      <c r="AI198" s="96">
        <v>31.6</v>
      </c>
      <c r="AJ198" s="96">
        <v>74.5</v>
      </c>
      <c r="AK198" s="96">
        <v>78.5</v>
      </c>
      <c r="AL198" s="143">
        <f t="shared" si="8"/>
        <v>8.2999999999999977E-2</v>
      </c>
      <c r="AM198" s="96">
        <v>24.2</v>
      </c>
      <c r="AN198" s="96">
        <v>67.5</v>
      </c>
      <c r="AO198" s="96">
        <v>74.400000000000006</v>
      </c>
      <c r="AP198" s="96">
        <v>6.3</v>
      </c>
      <c r="AQ198" s="96">
        <v>2.2000000000000002</v>
      </c>
      <c r="AR198" s="99">
        <v>16.100000000000001</v>
      </c>
      <c r="AS198" s="99">
        <v>17</v>
      </c>
      <c r="AT198" s="99">
        <v>1.27</v>
      </c>
      <c r="AU198" s="99">
        <v>2.1</v>
      </c>
      <c r="AV198" s="99">
        <v>81.400000000000006</v>
      </c>
      <c r="AW198" s="100" t="s">
        <v>145</v>
      </c>
      <c r="AX198" s="100">
        <v>115.6</v>
      </c>
      <c r="AY198" s="100">
        <v>95.1</v>
      </c>
      <c r="AZ198" s="100" t="s">
        <v>145</v>
      </c>
      <c r="BA198" s="101">
        <v>144</v>
      </c>
      <c r="BB198" s="101">
        <v>27.3</v>
      </c>
      <c r="BC198" s="101">
        <v>8.5</v>
      </c>
      <c r="BD198" s="101" t="s">
        <v>145</v>
      </c>
      <c r="BE198" s="95">
        <v>0.79900000000000004</v>
      </c>
      <c r="BF198" s="97" t="s">
        <v>146</v>
      </c>
      <c r="BG198" s="97" t="s">
        <v>163</v>
      </c>
      <c r="BH198" s="97">
        <v>56.9</v>
      </c>
      <c r="BI198" s="97">
        <v>44.4</v>
      </c>
      <c r="BJ198" s="97">
        <v>16.8</v>
      </c>
      <c r="BK198" s="97">
        <v>2.1</v>
      </c>
      <c r="BL198" s="97">
        <v>-20000</v>
      </c>
      <c r="BM198" s="97">
        <v>1999</v>
      </c>
      <c r="BN198" s="97">
        <v>4274199</v>
      </c>
      <c r="BO198" s="97">
        <v>493300</v>
      </c>
      <c r="BP198" s="97">
        <v>12070</v>
      </c>
      <c r="BQ198" s="97">
        <v>39871132267.936096</v>
      </c>
      <c r="BR198" s="97" t="s">
        <v>145</v>
      </c>
      <c r="BS198" s="97" t="s">
        <v>145</v>
      </c>
      <c r="BT198" s="97" t="s">
        <v>145</v>
      </c>
      <c r="BU198" s="97">
        <v>46.1</v>
      </c>
      <c r="BV198" s="97">
        <v>13</v>
      </c>
      <c r="BW198" s="97">
        <v>34.200000000000003</v>
      </c>
      <c r="BX198" s="97" t="s">
        <v>145</v>
      </c>
      <c r="BY198" s="97">
        <v>5564.9</v>
      </c>
      <c r="BZ198" s="97">
        <v>2.1</v>
      </c>
      <c r="CA198" s="97">
        <v>100</v>
      </c>
      <c r="CB198" s="97">
        <v>11.9</v>
      </c>
      <c r="CC198" s="102" t="s">
        <v>164</v>
      </c>
      <c r="CD198" s="102" t="s">
        <v>164</v>
      </c>
      <c r="CE198" s="102" t="s">
        <v>334</v>
      </c>
      <c r="CF198" s="102" t="s">
        <v>185</v>
      </c>
      <c r="CG198" s="103">
        <v>8.8627253787947495</v>
      </c>
      <c r="CH198" s="103">
        <v>33.7914139815</v>
      </c>
      <c r="CI198" s="98">
        <v>64.8</v>
      </c>
      <c r="CJ198" s="98">
        <v>6.8</v>
      </c>
      <c r="CK198" s="98">
        <v>7.9</v>
      </c>
      <c r="CL198" s="98">
        <v>31.1</v>
      </c>
      <c r="CM198" s="98">
        <v>68.900000000000006</v>
      </c>
      <c r="CN198" s="98">
        <v>379</v>
      </c>
      <c r="CO198" s="98">
        <v>2.6</v>
      </c>
      <c r="CP198" s="98">
        <v>100</v>
      </c>
      <c r="CQ198" s="98">
        <v>36.9</v>
      </c>
      <c r="CR198" s="104">
        <v>15.399987792968799</v>
      </c>
      <c r="CS198" s="104">
        <v>13.110009765625</v>
      </c>
      <c r="CT198" s="104">
        <v>16.580010986328102</v>
      </c>
      <c r="CU198" s="104">
        <v>18.580010986328102</v>
      </c>
      <c r="CV198" s="105">
        <v>15.9175048828125</v>
      </c>
      <c r="CX198" s="8">
        <f t="shared" si="9"/>
        <v>7</v>
      </c>
      <c r="CY198" s="9">
        <f t="shared" si="10"/>
        <v>89.705882352941174</v>
      </c>
    </row>
    <row r="199" spans="1:103" x14ac:dyDescent="0.35">
      <c r="A199" s="70" t="s">
        <v>628</v>
      </c>
      <c r="B199" s="93" t="s">
        <v>629</v>
      </c>
      <c r="C199" s="47">
        <v>120204</v>
      </c>
      <c r="D199" s="48">
        <v>3174</v>
      </c>
      <c r="E199" s="48">
        <v>48886</v>
      </c>
      <c r="F199" s="139">
        <f t="shared" si="11"/>
        <v>0.40669195700642241</v>
      </c>
      <c r="G199" s="49">
        <v>1425.2469736237399</v>
      </c>
      <c r="H199" s="49">
        <v>37.6338049838754</v>
      </c>
      <c r="I199" s="49">
        <v>579.63648092052097</v>
      </c>
      <c r="J199" s="50">
        <v>7.6759810714034996E-2</v>
      </c>
      <c r="K199" s="49">
        <v>155789.581662924</v>
      </c>
      <c r="L199" s="49">
        <v>18364.1496212313</v>
      </c>
      <c r="M199" s="49">
        <v>6.3383449035394002E-2</v>
      </c>
      <c r="N199" s="49">
        <v>5027.4380234965602</v>
      </c>
      <c r="O199" s="49">
        <v>18369.586155194</v>
      </c>
      <c r="P199" s="50">
        <v>1.6167710917402E-2</v>
      </c>
      <c r="Q199" s="49">
        <v>110182120.13107499</v>
      </c>
      <c r="R199" s="49">
        <v>18508.347711542399</v>
      </c>
      <c r="S199" s="141" t="s">
        <v>256</v>
      </c>
      <c r="T199" s="51">
        <v>50</v>
      </c>
      <c r="U199" s="94">
        <v>1135367</v>
      </c>
      <c r="V199" s="94">
        <v>13461.9345504498</v>
      </c>
      <c r="W199" s="94" t="s">
        <v>191</v>
      </c>
      <c r="X199" s="94">
        <v>3899.37</v>
      </c>
      <c r="Y199" s="94">
        <v>-47</v>
      </c>
      <c r="Z199" s="94">
        <v>5</v>
      </c>
      <c r="AA199" s="94">
        <v>17</v>
      </c>
      <c r="AB199" s="94">
        <v>80.42</v>
      </c>
      <c r="AC199" s="94">
        <v>21.775568181818201</v>
      </c>
      <c r="AD199" s="94">
        <v>6</v>
      </c>
      <c r="AE199" s="94">
        <v>59.1232221407625</v>
      </c>
      <c r="AF199" s="94">
        <v>6</v>
      </c>
      <c r="AG199" s="96">
        <v>82319724</v>
      </c>
      <c r="AH199" s="96">
        <v>84339067</v>
      </c>
      <c r="AI199" s="96">
        <v>30.9</v>
      </c>
      <c r="AJ199" s="96">
        <v>74.400000000000006</v>
      </c>
      <c r="AK199" s="96">
        <v>80.3</v>
      </c>
      <c r="AL199" s="143">
        <f t="shared" si="8"/>
        <v>8.5000000000000006E-2</v>
      </c>
      <c r="AM199" s="96">
        <v>24.6</v>
      </c>
      <c r="AN199" s="96">
        <v>66.900000000000006</v>
      </c>
      <c r="AO199" s="96">
        <v>107</v>
      </c>
      <c r="AP199" s="96">
        <v>5.4</v>
      </c>
      <c r="AQ199" s="96">
        <v>2.1</v>
      </c>
      <c r="AR199" s="99">
        <v>16.100000000000001</v>
      </c>
      <c r="AS199" s="99">
        <v>10.6</v>
      </c>
      <c r="AT199" s="99" t="s">
        <v>145</v>
      </c>
      <c r="AU199" s="99">
        <v>2.7</v>
      </c>
      <c r="AV199" s="99">
        <v>89.9</v>
      </c>
      <c r="AW199" s="100" t="s">
        <v>145</v>
      </c>
      <c r="AX199" s="100">
        <v>93.2</v>
      </c>
      <c r="AY199" s="100">
        <v>89.7</v>
      </c>
      <c r="AZ199" s="100">
        <v>1</v>
      </c>
      <c r="BA199" s="101">
        <v>157</v>
      </c>
      <c r="BB199" s="101">
        <v>32.200000000000003</v>
      </c>
      <c r="BC199" s="101">
        <v>11.1</v>
      </c>
      <c r="BD199" s="101">
        <v>82.3</v>
      </c>
      <c r="BE199" s="95">
        <v>0.73899999999999999</v>
      </c>
      <c r="BF199" s="97" t="s">
        <v>411</v>
      </c>
      <c r="BG199" s="97" t="s">
        <v>163</v>
      </c>
      <c r="BH199" s="97">
        <v>29.3</v>
      </c>
      <c r="BI199" s="97">
        <v>24.8</v>
      </c>
      <c r="BJ199" s="97">
        <v>40.200000000000003</v>
      </c>
      <c r="BK199" s="97">
        <v>0.2</v>
      </c>
      <c r="BL199" s="97">
        <v>1419610</v>
      </c>
      <c r="BM199" s="97">
        <v>68903</v>
      </c>
      <c r="BN199" s="97">
        <v>115595495.8</v>
      </c>
      <c r="BO199" s="97">
        <v>9943000</v>
      </c>
      <c r="BP199" s="97">
        <v>27640</v>
      </c>
      <c r="BQ199" s="97">
        <v>771350330455.26697</v>
      </c>
      <c r="BR199" s="97" t="s">
        <v>145</v>
      </c>
      <c r="BS199" s="97">
        <v>9.1999999999999993</v>
      </c>
      <c r="BT199" s="97">
        <v>41.4</v>
      </c>
      <c r="BU199" s="97">
        <v>52.8</v>
      </c>
      <c r="BV199" s="97">
        <v>18.399999999999999</v>
      </c>
      <c r="BW199" s="97">
        <v>46.9</v>
      </c>
      <c r="BX199" s="97">
        <v>1</v>
      </c>
      <c r="BY199" s="97">
        <v>33535.800000000003</v>
      </c>
      <c r="BZ199" s="97">
        <v>2.5</v>
      </c>
      <c r="CA199" s="97">
        <v>100</v>
      </c>
      <c r="CB199" s="97">
        <v>16.600000000000001</v>
      </c>
      <c r="CC199" s="102" t="s">
        <v>157</v>
      </c>
      <c r="CD199" s="102" t="s">
        <v>157</v>
      </c>
      <c r="CE199" s="102" t="s">
        <v>184</v>
      </c>
      <c r="CF199" s="102" t="s">
        <v>176</v>
      </c>
      <c r="CG199" s="103">
        <v>35.478535707628197</v>
      </c>
      <c r="CH199" s="103">
        <v>38.961046753500099</v>
      </c>
      <c r="CI199" s="98">
        <v>49.8</v>
      </c>
      <c r="CJ199" s="98">
        <v>15.4</v>
      </c>
      <c r="CK199" s="98">
        <v>0.2</v>
      </c>
      <c r="CL199" s="98">
        <v>24.9</v>
      </c>
      <c r="CM199" s="98">
        <v>75.099999999999994</v>
      </c>
      <c r="CN199" s="98">
        <v>2939</v>
      </c>
      <c r="CO199" s="98">
        <v>4.5</v>
      </c>
      <c r="CP199" s="98">
        <v>100</v>
      </c>
      <c r="CQ199" s="98" t="s">
        <v>145</v>
      </c>
      <c r="CR199" s="104">
        <v>2.9699951171875201</v>
      </c>
      <c r="CS199" s="104">
        <v>-7.9992675781226999E-2</v>
      </c>
      <c r="CT199" s="104">
        <v>1.30999145507815</v>
      </c>
      <c r="CU199" s="104">
        <v>7.0100036621094004</v>
      </c>
      <c r="CV199" s="105">
        <v>2.8024993896484598</v>
      </c>
      <c r="CX199" s="8">
        <f t="shared" si="9"/>
        <v>4</v>
      </c>
      <c r="CY199" s="9">
        <f t="shared" si="10"/>
        <v>94.117647058823536</v>
      </c>
    </row>
    <row r="200" spans="1:103" x14ac:dyDescent="0.35">
      <c r="A200" s="70" t="s">
        <v>630</v>
      </c>
      <c r="B200" s="93" t="s">
        <v>631</v>
      </c>
      <c r="C200" s="47">
        <v>429</v>
      </c>
      <c r="D200" s="48">
        <v>6</v>
      </c>
      <c r="E200" s="48">
        <v>322</v>
      </c>
      <c r="F200" s="139">
        <f t="shared" si="11"/>
        <v>0.75058275058275059</v>
      </c>
      <c r="G200" s="49">
        <v>18.012514288773399</v>
      </c>
      <c r="H200" s="49">
        <v>0.25192327676606102</v>
      </c>
      <c r="I200" s="49">
        <v>13.5198825197786</v>
      </c>
      <c r="J200" s="50">
        <v>0.1025502384306</v>
      </c>
      <c r="K200" s="49">
        <v>437.647260749341</v>
      </c>
      <c r="L200" s="49">
        <v>18341.729711280699</v>
      </c>
      <c r="M200" s="49">
        <v>7.5264630118925993E-2</v>
      </c>
      <c r="N200" s="49">
        <v>6.8660377761796001</v>
      </c>
      <c r="O200" s="49">
        <v>18344.490664233999</v>
      </c>
      <c r="P200" s="50">
        <v>1.3171798478875001E-2</v>
      </c>
      <c r="Q200" s="49">
        <v>24701.899000611898</v>
      </c>
      <c r="R200" s="49">
        <v>18492.0614945323</v>
      </c>
      <c r="S200" s="141" t="s">
        <v>290</v>
      </c>
      <c r="T200" s="51">
        <v>99</v>
      </c>
      <c r="U200" s="94">
        <v>64436</v>
      </c>
      <c r="V200" s="94">
        <v>2705.4880436163198</v>
      </c>
      <c r="W200" s="94" t="s">
        <v>191</v>
      </c>
      <c r="X200" s="94">
        <v>2741.76</v>
      </c>
      <c r="Y200" s="94">
        <v>-20</v>
      </c>
      <c r="Z200" s="94" t="s">
        <v>145</v>
      </c>
      <c r="AA200" s="94">
        <v>57</v>
      </c>
      <c r="AB200" s="94">
        <v>32.01</v>
      </c>
      <c r="AC200" s="94">
        <v>0</v>
      </c>
      <c r="AD200" s="94" t="s">
        <v>145</v>
      </c>
      <c r="AE200" s="94">
        <v>2.7704543017957701</v>
      </c>
      <c r="AF200" s="94">
        <v>52.5</v>
      </c>
      <c r="AG200" s="96" t="s">
        <v>145</v>
      </c>
      <c r="AH200" s="96">
        <v>23816775</v>
      </c>
      <c r="AI200" s="96">
        <v>40.700000000000003</v>
      </c>
      <c r="AJ200" s="96" t="s">
        <v>145</v>
      </c>
      <c r="AK200" s="96" t="s">
        <v>145</v>
      </c>
      <c r="AL200" s="143" t="str">
        <f t="shared" si="8"/>
        <v>NA</v>
      </c>
      <c r="AM200" s="96" t="s">
        <v>145</v>
      </c>
      <c r="AN200" s="96" t="s">
        <v>145</v>
      </c>
      <c r="AO200" s="96" t="s">
        <v>145</v>
      </c>
      <c r="AP200" s="96" t="s">
        <v>145</v>
      </c>
      <c r="AQ200" s="96" t="s">
        <v>145</v>
      </c>
      <c r="AR200" s="99" t="s">
        <v>145</v>
      </c>
      <c r="AS200" s="99" t="s">
        <v>145</v>
      </c>
      <c r="AT200" s="99" t="s">
        <v>145</v>
      </c>
      <c r="AU200" s="99" t="s">
        <v>145</v>
      </c>
      <c r="AV200" s="99" t="s">
        <v>145</v>
      </c>
      <c r="AW200" s="100" t="s">
        <v>145</v>
      </c>
      <c r="AX200" s="100" t="s">
        <v>145</v>
      </c>
      <c r="AY200" s="100" t="s">
        <v>145</v>
      </c>
      <c r="AZ200" s="100" t="s">
        <v>145</v>
      </c>
      <c r="BA200" s="101">
        <v>121</v>
      </c>
      <c r="BB200" s="101" t="s">
        <v>145</v>
      </c>
      <c r="BC200" s="101" t="s">
        <v>145</v>
      </c>
      <c r="BD200" s="101">
        <v>81.099999999999994</v>
      </c>
      <c r="BE200" s="95">
        <v>0.80600000000000005</v>
      </c>
      <c r="BF200" s="97" t="s">
        <v>180</v>
      </c>
      <c r="BG200" s="97" t="s">
        <v>147</v>
      </c>
      <c r="BH200" s="97" t="s">
        <v>145</v>
      </c>
      <c r="BI200" s="97" t="s">
        <v>145</v>
      </c>
      <c r="BJ200" s="97" t="s">
        <v>145</v>
      </c>
      <c r="BK200" s="97" t="s">
        <v>145</v>
      </c>
      <c r="BL200" s="97" t="s">
        <v>145</v>
      </c>
      <c r="BM200" s="97" t="s">
        <v>145</v>
      </c>
      <c r="BN200" s="97" t="s">
        <v>145</v>
      </c>
      <c r="BO200" s="97" t="s">
        <v>145</v>
      </c>
      <c r="BP200" s="97" t="s">
        <v>145</v>
      </c>
      <c r="BQ200" s="97" t="s">
        <v>145</v>
      </c>
      <c r="BR200" s="97" t="s">
        <v>145</v>
      </c>
      <c r="BS200" s="97" t="s">
        <v>145</v>
      </c>
      <c r="BT200" s="97" t="s">
        <v>145</v>
      </c>
      <c r="BU200" s="97" t="s">
        <v>145</v>
      </c>
      <c r="BV200" s="97" t="s">
        <v>145</v>
      </c>
      <c r="BW200" s="97" t="s">
        <v>145</v>
      </c>
      <c r="BX200" s="97" t="s">
        <v>145</v>
      </c>
      <c r="BY200" s="97" t="s">
        <v>145</v>
      </c>
      <c r="BZ200" s="97" t="s">
        <v>145</v>
      </c>
      <c r="CA200" s="97" t="s">
        <v>145</v>
      </c>
      <c r="CB200" s="97" t="s">
        <v>145</v>
      </c>
      <c r="CC200" s="102" t="s">
        <v>157</v>
      </c>
      <c r="CD200" s="102" t="s">
        <v>157</v>
      </c>
      <c r="CE200" s="102" t="s">
        <v>289</v>
      </c>
      <c r="CF200" s="102" t="s">
        <v>203</v>
      </c>
      <c r="CG200" s="103">
        <v>120.827917860905</v>
      </c>
      <c r="CH200" s="103">
        <v>23.6166491100001</v>
      </c>
      <c r="CI200" s="98" t="s">
        <v>145</v>
      </c>
      <c r="CJ200" s="98" t="s">
        <v>145</v>
      </c>
      <c r="CK200" s="98" t="s">
        <v>145</v>
      </c>
      <c r="CL200" s="98" t="s">
        <v>145</v>
      </c>
      <c r="CM200" s="98" t="s">
        <v>145</v>
      </c>
      <c r="CN200" s="98" t="s">
        <v>145</v>
      </c>
      <c r="CO200" s="98" t="s">
        <v>145</v>
      </c>
      <c r="CP200" s="98" t="s">
        <v>145</v>
      </c>
      <c r="CQ200" s="98" t="s">
        <v>145</v>
      </c>
      <c r="CR200" s="104">
        <v>16.640008544921901</v>
      </c>
      <c r="CS200" s="104">
        <v>15.3900085449219</v>
      </c>
      <c r="CT200" s="104">
        <v>15.8300109863281</v>
      </c>
      <c r="CU200" s="104">
        <v>18.420007324218801</v>
      </c>
      <c r="CV200" s="105">
        <v>16.5700088500977</v>
      </c>
      <c r="CX200" s="8">
        <f t="shared" si="9"/>
        <v>50</v>
      </c>
      <c r="CY200" s="9">
        <f t="shared" si="10"/>
        <v>26.470588235294116</v>
      </c>
    </row>
    <row r="201" spans="1:103" x14ac:dyDescent="0.35">
      <c r="A201" s="70" t="s">
        <v>632</v>
      </c>
      <c r="B201" s="93" t="s">
        <v>633</v>
      </c>
      <c r="C201" s="47">
        <v>480</v>
      </c>
      <c r="D201" s="48">
        <v>16</v>
      </c>
      <c r="E201" s="48">
        <v>167</v>
      </c>
      <c r="F201" s="139">
        <f t="shared" si="11"/>
        <v>0.34791666666666665</v>
      </c>
      <c r="G201" s="49">
        <v>8.0355959490083197</v>
      </c>
      <c r="H201" s="49">
        <v>0.26785319830027698</v>
      </c>
      <c r="I201" s="49">
        <v>2.7957177572591401</v>
      </c>
      <c r="J201" s="50">
        <v>8.1430154387716003E-2</v>
      </c>
      <c r="K201" s="49">
        <v>806.47586699893805</v>
      </c>
      <c r="L201" s="49">
        <v>18376.2088140825</v>
      </c>
      <c r="M201" s="49">
        <v>5.7078533222121003E-2</v>
      </c>
      <c r="N201" s="49">
        <v>34.582782802297601</v>
      </c>
      <c r="O201" s="49">
        <v>18379.699892215202</v>
      </c>
      <c r="P201" s="50">
        <v>2.0352355283440999E-2</v>
      </c>
      <c r="Q201" s="49">
        <v>479234389.47522002</v>
      </c>
      <c r="R201" s="49">
        <v>18514.556057763501</v>
      </c>
      <c r="S201" s="141" t="s">
        <v>222</v>
      </c>
      <c r="T201" s="51">
        <v>45</v>
      </c>
      <c r="U201" s="94" t="s">
        <v>145</v>
      </c>
      <c r="V201" s="94" t="s">
        <v>145</v>
      </c>
      <c r="W201" s="94" t="s">
        <v>145</v>
      </c>
      <c r="X201" s="94">
        <v>1857.385</v>
      </c>
      <c r="Y201" s="94">
        <v>-2</v>
      </c>
      <c r="Z201" s="94">
        <v>27</v>
      </c>
      <c r="AA201" s="94">
        <v>27</v>
      </c>
      <c r="AB201" s="94">
        <v>53.57</v>
      </c>
      <c r="AC201" s="94">
        <v>8.2467948717948705</v>
      </c>
      <c r="AD201" s="94">
        <v>21</v>
      </c>
      <c r="AE201" s="94">
        <v>18.637896217539101</v>
      </c>
      <c r="AF201" s="94">
        <v>22.5</v>
      </c>
      <c r="AG201" s="96">
        <v>56318348</v>
      </c>
      <c r="AH201" s="96">
        <v>59734213</v>
      </c>
      <c r="AI201" s="96">
        <v>17.7</v>
      </c>
      <c r="AJ201" s="96">
        <v>63.2</v>
      </c>
      <c r="AK201" s="96">
        <v>66.8</v>
      </c>
      <c r="AL201" s="143">
        <f t="shared" ref="AL201:AL216" si="12">IF(AN201="NA","NA",(100-AM201-AN201)/100)</f>
        <v>2.6000000000000013E-2</v>
      </c>
      <c r="AM201" s="96">
        <v>44.1</v>
      </c>
      <c r="AN201" s="96">
        <v>53.3</v>
      </c>
      <c r="AO201" s="96">
        <v>63.6</v>
      </c>
      <c r="AP201" s="96">
        <v>6.4</v>
      </c>
      <c r="AQ201" s="96">
        <v>4.9000000000000004</v>
      </c>
      <c r="AR201" s="99">
        <v>17.899999999999999</v>
      </c>
      <c r="AS201" s="99">
        <v>53</v>
      </c>
      <c r="AT201" s="99" t="s">
        <v>145</v>
      </c>
      <c r="AU201" s="99" t="s">
        <v>145</v>
      </c>
      <c r="AV201" s="99">
        <v>23.7</v>
      </c>
      <c r="AW201" s="100" t="s">
        <v>145</v>
      </c>
      <c r="AX201" s="100">
        <v>89.2</v>
      </c>
      <c r="AY201" s="100" t="s">
        <v>145</v>
      </c>
      <c r="AZ201" s="100">
        <v>1</v>
      </c>
      <c r="BA201" s="101">
        <v>108</v>
      </c>
      <c r="BB201" s="101">
        <v>7.1</v>
      </c>
      <c r="BC201" s="101">
        <v>5.7</v>
      </c>
      <c r="BD201" s="101" t="s">
        <v>145</v>
      </c>
      <c r="BE201" s="95" t="s">
        <v>145</v>
      </c>
      <c r="BF201" s="97" t="s">
        <v>155</v>
      </c>
      <c r="BG201" s="97" t="s">
        <v>156</v>
      </c>
      <c r="BH201" s="97">
        <v>17.100000000000001</v>
      </c>
      <c r="BI201" s="97">
        <v>15.1</v>
      </c>
      <c r="BJ201" s="97">
        <v>8.4</v>
      </c>
      <c r="BK201" s="97">
        <v>4.4000000000000004</v>
      </c>
      <c r="BL201" s="97">
        <v>-200381</v>
      </c>
      <c r="BM201" s="97">
        <v>735</v>
      </c>
      <c r="BN201" s="97">
        <v>1481557</v>
      </c>
      <c r="BO201" s="97">
        <v>1190000</v>
      </c>
      <c r="BP201" s="97">
        <v>3140</v>
      </c>
      <c r="BQ201" s="97">
        <v>58001200572.3965</v>
      </c>
      <c r="BR201" s="97">
        <v>26.4</v>
      </c>
      <c r="BS201" s="97">
        <v>91.7</v>
      </c>
      <c r="BT201" s="97">
        <v>40.5</v>
      </c>
      <c r="BU201" s="97">
        <v>83.4</v>
      </c>
      <c r="BV201" s="97">
        <v>65.3</v>
      </c>
      <c r="BW201" s="97">
        <v>91.1</v>
      </c>
      <c r="BX201" s="97" t="s">
        <v>145</v>
      </c>
      <c r="BY201" s="97">
        <v>602.70000000000005</v>
      </c>
      <c r="BZ201" s="97">
        <v>1.2</v>
      </c>
      <c r="CA201" s="97">
        <v>32.799999999999997</v>
      </c>
      <c r="CB201" s="97">
        <v>29.4</v>
      </c>
      <c r="CC201" s="102" t="s">
        <v>164</v>
      </c>
      <c r="CD201" s="102" t="s">
        <v>164</v>
      </c>
      <c r="CE201" s="102" t="s">
        <v>213</v>
      </c>
      <c r="CF201" s="102" t="s">
        <v>166</v>
      </c>
      <c r="CG201" s="103">
        <v>34.208863789602297</v>
      </c>
      <c r="CH201" s="103">
        <v>-6.3541177339999404</v>
      </c>
      <c r="CI201" s="98">
        <v>44.8</v>
      </c>
      <c r="CJ201" s="98">
        <v>51.6</v>
      </c>
      <c r="CK201" s="98">
        <v>38.1</v>
      </c>
      <c r="CL201" s="98">
        <v>66.2</v>
      </c>
      <c r="CM201" s="98">
        <v>33.799999999999997</v>
      </c>
      <c r="CN201" s="98">
        <v>1681</v>
      </c>
      <c r="CO201" s="98">
        <v>0.2</v>
      </c>
      <c r="CP201" s="98">
        <v>100</v>
      </c>
      <c r="CQ201" s="98">
        <v>7</v>
      </c>
      <c r="CR201" s="104">
        <v>21.679986572265602</v>
      </c>
      <c r="CS201" s="104">
        <v>20.879998779296901</v>
      </c>
      <c r="CT201" s="104">
        <v>21.379998779296901</v>
      </c>
      <c r="CU201" s="104">
        <v>20.999993896484401</v>
      </c>
      <c r="CV201" s="105">
        <v>21.234994506835999</v>
      </c>
      <c r="CX201" s="8">
        <f t="shared" ref="CX201:CX216" si="13">COUNTIF(AG201:CV201, "NA")</f>
        <v>7</v>
      </c>
      <c r="CY201" s="9">
        <f t="shared" ref="CY201:CY216" si="14">100-COUNTIF(AG201:CV201, "NA")/COLUMNS(AG201:CV201)*100</f>
        <v>89.705882352941174</v>
      </c>
    </row>
    <row r="202" spans="1:103" x14ac:dyDescent="0.35">
      <c r="A202" s="70" t="s">
        <v>634</v>
      </c>
      <c r="B202" s="93" t="s">
        <v>635</v>
      </c>
      <c r="C202" s="47">
        <v>83</v>
      </c>
      <c r="D202" s="48">
        <v>0</v>
      </c>
      <c r="E202" s="48">
        <v>52</v>
      </c>
      <c r="F202" s="139">
        <f t="shared" ref="F202:F216" si="15">E202/C202</f>
        <v>0.62650602409638556</v>
      </c>
      <c r="G202" s="49">
        <v>1.8145646138038101</v>
      </c>
      <c r="H202" s="49">
        <v>0</v>
      </c>
      <c r="I202" s="49">
        <v>1.13683566166022</v>
      </c>
      <c r="J202" s="50">
        <v>0.109679064540481</v>
      </c>
      <c r="K202" s="49">
        <v>73.100328473058795</v>
      </c>
      <c r="L202" s="49">
        <v>18349.726785048199</v>
      </c>
      <c r="M202" s="49">
        <v>9.9999998746876997E-2</v>
      </c>
      <c r="N202" s="49">
        <v>3.2799505028224099E-13</v>
      </c>
      <c r="O202" s="49">
        <v>18350.0000000863</v>
      </c>
      <c r="P202" s="50">
        <v>0.23031303527738001</v>
      </c>
      <c r="Q202" s="49">
        <v>54.523960039875497</v>
      </c>
      <c r="R202" s="49">
        <v>18368.600408386399</v>
      </c>
      <c r="S202" s="141" t="s">
        <v>342</v>
      </c>
      <c r="T202" s="51">
        <v>40</v>
      </c>
      <c r="U202" s="94">
        <v>39846</v>
      </c>
      <c r="V202" s="94">
        <v>871.12218797140395</v>
      </c>
      <c r="W202" s="94" t="s">
        <v>228</v>
      </c>
      <c r="X202" s="94">
        <v>3936.7249999999999</v>
      </c>
      <c r="Y202" s="94">
        <v>-61</v>
      </c>
      <c r="Z202" s="94">
        <v>4</v>
      </c>
      <c r="AA202" s="94">
        <v>9</v>
      </c>
      <c r="AB202" s="94">
        <v>92.59</v>
      </c>
      <c r="AC202" s="94">
        <v>27.925000000000001</v>
      </c>
      <c r="AD202" s="94">
        <v>4</v>
      </c>
      <c r="AE202" s="94">
        <v>57.027067613302897</v>
      </c>
      <c r="AF202" s="94">
        <v>4</v>
      </c>
      <c r="AG202" s="96">
        <v>42723139</v>
      </c>
      <c r="AH202" s="96">
        <v>45741000</v>
      </c>
      <c r="AI202" s="96">
        <v>15.8</v>
      </c>
      <c r="AJ202" s="96">
        <v>60.7</v>
      </c>
      <c r="AK202" s="96">
        <v>65.2</v>
      </c>
      <c r="AL202" s="143">
        <f t="shared" si="12"/>
        <v>0.02</v>
      </c>
      <c r="AM202" s="96">
        <v>46.9</v>
      </c>
      <c r="AN202" s="96">
        <v>51.1</v>
      </c>
      <c r="AO202" s="96">
        <v>213.1</v>
      </c>
      <c r="AP202" s="96">
        <v>6.6</v>
      </c>
      <c r="AQ202" s="96">
        <v>5</v>
      </c>
      <c r="AR202" s="99">
        <v>21.9</v>
      </c>
      <c r="AS202" s="99">
        <v>46.4</v>
      </c>
      <c r="AT202" s="99" t="s">
        <v>145</v>
      </c>
      <c r="AU202" s="99" t="s">
        <v>145</v>
      </c>
      <c r="AV202" s="99">
        <v>16.2</v>
      </c>
      <c r="AW202" s="100">
        <v>2.6</v>
      </c>
      <c r="AX202" s="100">
        <v>102.7</v>
      </c>
      <c r="AY202" s="100">
        <v>52.7</v>
      </c>
      <c r="AZ202" s="100" t="s">
        <v>145</v>
      </c>
      <c r="BA202" s="101">
        <v>95</v>
      </c>
      <c r="BB202" s="101">
        <v>4.0999999999999996</v>
      </c>
      <c r="BC202" s="101">
        <v>2.5</v>
      </c>
      <c r="BD202" s="101" t="s">
        <v>145</v>
      </c>
      <c r="BE202" s="95">
        <v>0.52800000000000002</v>
      </c>
      <c r="BF202" s="97" t="s">
        <v>155</v>
      </c>
      <c r="BG202" s="97" t="s">
        <v>156</v>
      </c>
      <c r="BH202" s="97">
        <v>25.3</v>
      </c>
      <c r="BI202" s="97">
        <v>18.2</v>
      </c>
      <c r="BJ202" s="97">
        <v>3.7</v>
      </c>
      <c r="BK202" s="97">
        <v>7.3</v>
      </c>
      <c r="BL202" s="97">
        <v>843469</v>
      </c>
      <c r="BM202" s="97">
        <v>7035</v>
      </c>
      <c r="BN202" s="97">
        <v>21537</v>
      </c>
      <c r="BO202" s="97" t="s">
        <v>145</v>
      </c>
      <c r="BP202" s="97">
        <v>1970</v>
      </c>
      <c r="BQ202" s="97">
        <v>27461440192.3549</v>
      </c>
      <c r="BR202" s="97" t="s">
        <v>145</v>
      </c>
      <c r="BS202" s="97" t="s">
        <v>145</v>
      </c>
      <c r="BT202" s="97" t="s">
        <v>145</v>
      </c>
      <c r="BU202" s="97">
        <v>70.3</v>
      </c>
      <c r="BV202" s="97">
        <v>72.7</v>
      </c>
      <c r="BW202" s="97">
        <v>90.6</v>
      </c>
      <c r="BX202" s="97" t="s">
        <v>145</v>
      </c>
      <c r="BY202" s="97">
        <v>673.1</v>
      </c>
      <c r="BZ202" s="97">
        <v>1.4</v>
      </c>
      <c r="CA202" s="97">
        <v>22</v>
      </c>
      <c r="CB202" s="97">
        <v>18.600000000000001</v>
      </c>
      <c r="CC202" s="102" t="s">
        <v>164</v>
      </c>
      <c r="CD202" s="102" t="s">
        <v>164</v>
      </c>
      <c r="CE202" s="102" t="s">
        <v>213</v>
      </c>
      <c r="CF202" s="102" t="s">
        <v>166</v>
      </c>
      <c r="CG202" s="103">
        <v>32.684103576838503</v>
      </c>
      <c r="CH202" s="103">
        <v>1.38016798850006</v>
      </c>
      <c r="CI202" s="98">
        <v>71.900000000000006</v>
      </c>
      <c r="CJ202" s="98">
        <v>9.6999999999999993</v>
      </c>
      <c r="CK202" s="98">
        <v>16.100000000000001</v>
      </c>
      <c r="CL202" s="98">
        <v>76.2</v>
      </c>
      <c r="CM202" s="98">
        <v>23.8</v>
      </c>
      <c r="CN202" s="98">
        <v>1057</v>
      </c>
      <c r="CO202" s="98">
        <v>0.1</v>
      </c>
      <c r="CP202" s="98">
        <v>100</v>
      </c>
      <c r="CQ202" s="98">
        <v>12.1</v>
      </c>
      <c r="CR202" s="104">
        <v>24.830010986328102</v>
      </c>
      <c r="CS202" s="104">
        <v>25.439996337890602</v>
      </c>
      <c r="CT202" s="104">
        <v>26.050012207031301</v>
      </c>
      <c r="CU202" s="104">
        <v>25.920007324218801</v>
      </c>
      <c r="CV202" s="105">
        <v>25.5600067138672</v>
      </c>
      <c r="CX202" s="8">
        <f t="shared" si="13"/>
        <v>9</v>
      </c>
      <c r="CY202" s="9">
        <f t="shared" si="14"/>
        <v>86.764705882352942</v>
      </c>
    </row>
    <row r="203" spans="1:103" x14ac:dyDescent="0.35">
      <c r="A203" s="70" t="s">
        <v>636</v>
      </c>
      <c r="B203" s="93" t="s">
        <v>637</v>
      </c>
      <c r="C203" s="47">
        <v>10406</v>
      </c>
      <c r="D203" s="48">
        <v>261</v>
      </c>
      <c r="E203" s="48">
        <v>1238</v>
      </c>
      <c r="F203" s="139">
        <f t="shared" si="15"/>
        <v>0.11896982510090333</v>
      </c>
      <c r="G203" s="49">
        <v>237.939757247942</v>
      </c>
      <c r="H203" s="49">
        <v>5.9679297176352897</v>
      </c>
      <c r="I203" s="49">
        <v>28.3076513043391</v>
      </c>
      <c r="J203" s="50">
        <v>4.3126292966369002E-2</v>
      </c>
      <c r="K203" s="49">
        <v>31691.8919943086</v>
      </c>
      <c r="L203" s="49">
        <v>18384.364113706499</v>
      </c>
      <c r="M203" s="49">
        <v>4.8954846075536997E-2</v>
      </c>
      <c r="N203" s="49">
        <v>584.58937147681604</v>
      </c>
      <c r="O203" s="49">
        <v>18377.944935341999</v>
      </c>
      <c r="P203" s="50">
        <v>4.7640647194579999E-2</v>
      </c>
      <c r="Q203" s="49">
        <v>8792.3453935695106</v>
      </c>
      <c r="R203" s="49">
        <v>18396.199875901199</v>
      </c>
      <c r="S203" s="141" t="s">
        <v>192</v>
      </c>
      <c r="T203" s="51">
        <v>58</v>
      </c>
      <c r="U203" s="94">
        <v>129723</v>
      </c>
      <c r="V203" s="94">
        <v>2966.1982634513502</v>
      </c>
      <c r="W203" s="94" t="s">
        <v>217</v>
      </c>
      <c r="X203" s="94">
        <v>4000.12</v>
      </c>
      <c r="Y203" s="94">
        <v>0</v>
      </c>
      <c r="Z203" s="94">
        <v>9</v>
      </c>
      <c r="AA203" s="94">
        <v>15</v>
      </c>
      <c r="AB203" s="94">
        <v>92.06</v>
      </c>
      <c r="AC203" s="94" t="s">
        <v>145</v>
      </c>
      <c r="AD203" s="94" t="s">
        <v>145</v>
      </c>
      <c r="AE203" s="94" t="s">
        <v>145</v>
      </c>
      <c r="AF203" s="94" t="s">
        <v>145</v>
      </c>
      <c r="AG203" s="96">
        <v>44622516</v>
      </c>
      <c r="AH203" s="96">
        <v>43733759</v>
      </c>
      <c r="AI203" s="96">
        <v>40.6</v>
      </c>
      <c r="AJ203" s="96">
        <v>66.7</v>
      </c>
      <c r="AK203" s="96">
        <v>76.7</v>
      </c>
      <c r="AL203" s="143">
        <f t="shared" si="12"/>
        <v>0.16400000000000006</v>
      </c>
      <c r="AM203" s="96">
        <v>15.8</v>
      </c>
      <c r="AN203" s="96">
        <v>67.8</v>
      </c>
      <c r="AO203" s="96">
        <v>77</v>
      </c>
      <c r="AP203" s="96">
        <v>14.8</v>
      </c>
      <c r="AQ203" s="96">
        <v>1.3</v>
      </c>
      <c r="AR203" s="99">
        <v>24.7</v>
      </c>
      <c r="AS203" s="99">
        <v>8.6999999999999993</v>
      </c>
      <c r="AT203" s="99" t="s">
        <v>145</v>
      </c>
      <c r="AU203" s="99">
        <v>8.8000000000000007</v>
      </c>
      <c r="AV203" s="99">
        <v>93.6</v>
      </c>
      <c r="AW203" s="100">
        <v>5</v>
      </c>
      <c r="AX203" s="100" t="s">
        <v>145</v>
      </c>
      <c r="AY203" s="100" t="s">
        <v>145</v>
      </c>
      <c r="AZ203" s="100" t="s">
        <v>145</v>
      </c>
      <c r="BA203" s="101">
        <v>119</v>
      </c>
      <c r="BB203" s="101">
        <v>26.1</v>
      </c>
      <c r="BC203" s="101">
        <v>6.1</v>
      </c>
      <c r="BD203" s="101">
        <v>71.900000000000006</v>
      </c>
      <c r="BE203" s="95">
        <v>0.75</v>
      </c>
      <c r="BF203" s="97" t="s">
        <v>146</v>
      </c>
      <c r="BG203" s="97" t="s">
        <v>173</v>
      </c>
      <c r="BH203" s="97">
        <v>55.7</v>
      </c>
      <c r="BI203" s="97">
        <v>48</v>
      </c>
      <c r="BJ203" s="97">
        <v>20.7</v>
      </c>
      <c r="BK203" s="97">
        <v>1</v>
      </c>
      <c r="BL203" s="97">
        <v>50001</v>
      </c>
      <c r="BM203" s="97">
        <v>93263</v>
      </c>
      <c r="BN203" s="97">
        <v>7854842</v>
      </c>
      <c r="BO203" s="97">
        <v>1179000</v>
      </c>
      <c r="BP203" s="97">
        <v>9030</v>
      </c>
      <c r="BQ203" s="97">
        <v>130832374404.882</v>
      </c>
      <c r="BR203" s="97">
        <v>1.3</v>
      </c>
      <c r="BS203" s="97">
        <v>5.6</v>
      </c>
      <c r="BT203" s="97">
        <v>26</v>
      </c>
      <c r="BU203" s="97">
        <v>54.2</v>
      </c>
      <c r="BV203" s="97">
        <v>14.5</v>
      </c>
      <c r="BW203" s="97">
        <v>74.099999999999994</v>
      </c>
      <c r="BX203" s="97">
        <v>0.4</v>
      </c>
      <c r="BY203" s="97">
        <v>10379.9</v>
      </c>
      <c r="BZ203" s="97">
        <v>3.8</v>
      </c>
      <c r="CA203" s="97">
        <v>100</v>
      </c>
      <c r="CB203" s="97">
        <v>3.8</v>
      </c>
      <c r="CC203" s="102" t="s">
        <v>174</v>
      </c>
      <c r="CD203" s="102" t="s">
        <v>174</v>
      </c>
      <c r="CE203" s="102" t="s">
        <v>232</v>
      </c>
      <c r="CF203" s="102" t="s">
        <v>176</v>
      </c>
      <c r="CG203" s="103">
        <v>31.061414922712501</v>
      </c>
      <c r="CH203" s="103">
        <v>48.791260681000097</v>
      </c>
      <c r="CI203" s="98">
        <v>71.7</v>
      </c>
      <c r="CJ203" s="98">
        <v>16.7</v>
      </c>
      <c r="CK203" s="98">
        <v>4</v>
      </c>
      <c r="CL203" s="98">
        <v>30.6</v>
      </c>
      <c r="CM203" s="98">
        <v>69.400000000000006</v>
      </c>
      <c r="CN203" s="98">
        <v>1217</v>
      </c>
      <c r="CO203" s="98">
        <v>5</v>
      </c>
      <c r="CP203" s="98">
        <v>100</v>
      </c>
      <c r="CQ203" s="98">
        <v>29.4</v>
      </c>
      <c r="CR203" s="104">
        <v>2.3999877929687701</v>
      </c>
      <c r="CS203" s="104">
        <v>0.35000000000002301</v>
      </c>
      <c r="CT203" s="104">
        <v>2.17998657226565</v>
      </c>
      <c r="CU203" s="104">
        <v>6.6899963378906504</v>
      </c>
      <c r="CV203" s="105">
        <v>2.9049926757812701</v>
      </c>
      <c r="CX203" s="8">
        <f t="shared" si="13"/>
        <v>4</v>
      </c>
      <c r="CY203" s="9">
        <f t="shared" si="14"/>
        <v>94.117647058823536</v>
      </c>
    </row>
    <row r="204" spans="1:103" x14ac:dyDescent="0.35">
      <c r="A204" s="70" t="s">
        <v>638</v>
      </c>
      <c r="B204" s="93" t="s">
        <v>639</v>
      </c>
      <c r="C204" s="47">
        <v>643</v>
      </c>
      <c r="D204" s="48">
        <v>17</v>
      </c>
      <c r="E204" s="48">
        <v>417</v>
      </c>
      <c r="F204" s="139">
        <f t="shared" si="15"/>
        <v>0.64852255054432351</v>
      </c>
      <c r="G204" s="49">
        <v>185.10378046403801</v>
      </c>
      <c r="H204" s="49">
        <v>4.8938791102467203</v>
      </c>
      <c r="I204" s="49">
        <v>120.043975821934</v>
      </c>
      <c r="J204" s="50">
        <v>8.9595733069626995E-2</v>
      </c>
      <c r="K204" s="49">
        <v>621.37726117362502</v>
      </c>
      <c r="L204" s="49">
        <v>18347.906791995501</v>
      </c>
      <c r="M204" s="49">
        <v>5.9853470585998998E-2</v>
      </c>
      <c r="N204" s="49">
        <v>22.742474904354498</v>
      </c>
      <c r="O204" s="49">
        <v>18366.053043657099</v>
      </c>
      <c r="P204" s="50">
        <v>0.106913783173489</v>
      </c>
      <c r="Q204" s="49">
        <v>440.514692441607</v>
      </c>
      <c r="R204" s="49">
        <v>18360.6655736908</v>
      </c>
      <c r="S204" s="141" t="s">
        <v>310</v>
      </c>
      <c r="T204" s="51">
        <v>47</v>
      </c>
      <c r="U204" s="94">
        <v>21164</v>
      </c>
      <c r="V204" s="94">
        <v>6092.5916170153796</v>
      </c>
      <c r="W204" s="94" t="s">
        <v>191</v>
      </c>
      <c r="X204" s="94" t="s">
        <v>145</v>
      </c>
      <c r="Y204" s="94">
        <v>0</v>
      </c>
      <c r="Z204" s="94">
        <v>1</v>
      </c>
      <c r="AA204" s="94">
        <v>20</v>
      </c>
      <c r="AB204" s="94">
        <v>76.98</v>
      </c>
      <c r="AC204" s="94">
        <v>17.937637564196599</v>
      </c>
      <c r="AD204" s="94">
        <v>1</v>
      </c>
      <c r="AE204" s="94">
        <v>50.615991763642299</v>
      </c>
      <c r="AF204" s="94">
        <v>0.5</v>
      </c>
      <c r="AG204" s="96">
        <v>3449299</v>
      </c>
      <c r="AH204" s="96">
        <v>3473727</v>
      </c>
      <c r="AI204" s="96">
        <v>35</v>
      </c>
      <c r="AJ204" s="96">
        <v>74</v>
      </c>
      <c r="AK204" s="96">
        <v>81.400000000000006</v>
      </c>
      <c r="AL204" s="143">
        <f t="shared" si="12"/>
        <v>0.1480000000000001</v>
      </c>
      <c r="AM204" s="96">
        <v>20.6</v>
      </c>
      <c r="AN204" s="96">
        <v>64.599999999999994</v>
      </c>
      <c r="AO204" s="96">
        <v>19.7</v>
      </c>
      <c r="AP204" s="96">
        <v>9.5</v>
      </c>
      <c r="AQ204" s="96">
        <v>2</v>
      </c>
      <c r="AR204" s="99">
        <v>16.7</v>
      </c>
      <c r="AS204" s="99">
        <v>7.6</v>
      </c>
      <c r="AT204" s="99">
        <v>3.93</v>
      </c>
      <c r="AU204" s="99">
        <v>2.5</v>
      </c>
      <c r="AV204" s="99">
        <v>97.1</v>
      </c>
      <c r="AW204" s="100">
        <v>4.8</v>
      </c>
      <c r="AX204" s="100">
        <v>108.5</v>
      </c>
      <c r="AY204" s="100">
        <v>98.7</v>
      </c>
      <c r="AZ204" s="100">
        <v>1</v>
      </c>
      <c r="BA204" s="101">
        <v>131</v>
      </c>
      <c r="BB204" s="101">
        <v>28.9</v>
      </c>
      <c r="BC204" s="101">
        <v>7.3</v>
      </c>
      <c r="BD204" s="101">
        <v>93</v>
      </c>
      <c r="BE204" s="95">
        <v>0.86599999999999999</v>
      </c>
      <c r="BF204" s="97" t="s">
        <v>189</v>
      </c>
      <c r="BG204" s="97" t="s">
        <v>163</v>
      </c>
      <c r="BH204" s="97">
        <v>18.3</v>
      </c>
      <c r="BI204" s="97">
        <v>21.4</v>
      </c>
      <c r="BJ204" s="97" t="s">
        <v>145</v>
      </c>
      <c r="BK204" s="97" t="s">
        <v>145</v>
      </c>
      <c r="BL204" s="97">
        <v>-15000</v>
      </c>
      <c r="BM204" s="97">
        <v>19</v>
      </c>
      <c r="BN204" s="97" t="s">
        <v>145</v>
      </c>
      <c r="BO204" s="97">
        <v>797600</v>
      </c>
      <c r="BP204" s="97">
        <v>21940</v>
      </c>
      <c r="BQ204" s="97">
        <v>59596885024.348701</v>
      </c>
      <c r="BR204" s="97">
        <v>8.1</v>
      </c>
      <c r="BS204" s="97">
        <v>2.8</v>
      </c>
      <c r="BT204" s="97">
        <v>39.5</v>
      </c>
      <c r="BU204" s="97">
        <v>64</v>
      </c>
      <c r="BV204" s="97">
        <v>8.1</v>
      </c>
      <c r="BW204" s="97">
        <v>75.8</v>
      </c>
      <c r="BX204" s="97">
        <v>0.5</v>
      </c>
      <c r="BY204" s="97">
        <v>852.2</v>
      </c>
      <c r="BZ204" s="97">
        <v>2</v>
      </c>
      <c r="CA204" s="97">
        <v>100</v>
      </c>
      <c r="CB204" s="97">
        <v>14.9</v>
      </c>
      <c r="CC204" s="102" t="s">
        <v>190</v>
      </c>
      <c r="CD204" s="102" t="s">
        <v>149</v>
      </c>
      <c r="CE204" s="102" t="s">
        <v>190</v>
      </c>
      <c r="CF204" s="102" t="s">
        <v>151</v>
      </c>
      <c r="CG204" s="103">
        <v>-55.8186557386326</v>
      </c>
      <c r="CH204" s="103">
        <v>-32.526632178499902</v>
      </c>
      <c r="CI204" s="98">
        <v>82.6</v>
      </c>
      <c r="CJ204" s="98">
        <v>10.7</v>
      </c>
      <c r="CK204" s="98">
        <v>3.4</v>
      </c>
      <c r="CL204" s="98">
        <v>4.7</v>
      </c>
      <c r="CM204" s="98">
        <v>95.3</v>
      </c>
      <c r="CN204" s="98">
        <v>27114</v>
      </c>
      <c r="CO204" s="98">
        <v>2</v>
      </c>
      <c r="CP204" s="98">
        <v>22</v>
      </c>
      <c r="CQ204" s="98">
        <v>46.3</v>
      </c>
      <c r="CR204" s="104">
        <v>22.550012207031301</v>
      </c>
      <c r="CS204" s="104">
        <v>24.059991455078102</v>
      </c>
      <c r="CT204" s="104">
        <v>23.700006103515602</v>
      </c>
      <c r="CU204" s="104">
        <v>23.700006103515602</v>
      </c>
      <c r="CV204" s="105">
        <v>23.5025039672852</v>
      </c>
      <c r="CX204" s="8">
        <f t="shared" si="13"/>
        <v>3</v>
      </c>
      <c r="CY204" s="9">
        <f t="shared" si="14"/>
        <v>95.588235294117652</v>
      </c>
    </row>
    <row r="205" spans="1:103" x14ac:dyDescent="0.35">
      <c r="A205" s="70" t="s">
        <v>640</v>
      </c>
      <c r="B205" s="93" t="s">
        <v>641</v>
      </c>
      <c r="C205" s="47">
        <v>1069424</v>
      </c>
      <c r="D205" s="48">
        <v>62996</v>
      </c>
      <c r="E205" s="48">
        <v>153947</v>
      </c>
      <c r="F205" s="139">
        <f t="shared" si="15"/>
        <v>0.14395319349481589</v>
      </c>
      <c r="G205" s="49">
        <v>3245.92850674192</v>
      </c>
      <c r="H205" s="49">
        <v>191.20621213916499</v>
      </c>
      <c r="I205" s="49">
        <v>467.26177440135802</v>
      </c>
      <c r="J205" s="50">
        <v>6.1626939202625998E-2</v>
      </c>
      <c r="K205" s="49">
        <v>1444293.7223143999</v>
      </c>
      <c r="L205" s="49">
        <v>18363.485850169702</v>
      </c>
      <c r="M205" s="49">
        <v>6.7175857852145998E-2</v>
      </c>
      <c r="N205" s="49">
        <v>89562.888163386</v>
      </c>
      <c r="O205" s="49">
        <v>18367.151207145402</v>
      </c>
      <c r="P205" s="50">
        <v>3.6960862363532999E-2</v>
      </c>
      <c r="Q205" s="49">
        <v>558776.79854404996</v>
      </c>
      <c r="R205" s="49">
        <v>18391.395917293201</v>
      </c>
      <c r="S205" s="141" t="s">
        <v>290</v>
      </c>
      <c r="T205" s="51">
        <v>99</v>
      </c>
      <c r="U205" s="94">
        <v>7053366</v>
      </c>
      <c r="V205" s="94">
        <v>21408.460786258998</v>
      </c>
      <c r="W205" s="94" t="s">
        <v>642</v>
      </c>
      <c r="X205" s="94">
        <v>3239.855</v>
      </c>
      <c r="Y205" s="94">
        <v>11</v>
      </c>
      <c r="Z205" s="94">
        <v>54</v>
      </c>
      <c r="AA205" s="94">
        <v>77</v>
      </c>
      <c r="AB205" s="94">
        <v>71.58</v>
      </c>
      <c r="AC205" s="94">
        <v>17.166308243727599</v>
      </c>
      <c r="AD205" s="94">
        <v>54</v>
      </c>
      <c r="AE205" s="94">
        <v>40.178095840486698</v>
      </c>
      <c r="AF205" s="94">
        <v>54</v>
      </c>
      <c r="AG205" s="96">
        <v>326687501</v>
      </c>
      <c r="AH205" s="96">
        <v>329466283</v>
      </c>
      <c r="AI205" s="96">
        <v>38.1</v>
      </c>
      <c r="AJ205" s="96">
        <v>76.099999999999994</v>
      </c>
      <c r="AK205" s="96">
        <v>81.099999999999994</v>
      </c>
      <c r="AL205" s="143">
        <f t="shared" si="12"/>
        <v>0.15799999999999997</v>
      </c>
      <c r="AM205" s="96">
        <v>18.7</v>
      </c>
      <c r="AN205" s="96">
        <v>65.5</v>
      </c>
      <c r="AO205" s="96">
        <v>35.799999999999997</v>
      </c>
      <c r="AP205" s="96">
        <v>8.6</v>
      </c>
      <c r="AQ205" s="96">
        <v>1.7</v>
      </c>
      <c r="AR205" s="99">
        <v>14.6</v>
      </c>
      <c r="AS205" s="99">
        <v>6.5</v>
      </c>
      <c r="AT205" s="99">
        <v>2.59</v>
      </c>
      <c r="AU205" s="99">
        <v>2.9</v>
      </c>
      <c r="AV205" s="99">
        <v>99.9</v>
      </c>
      <c r="AW205" s="100" t="s">
        <v>145</v>
      </c>
      <c r="AX205" s="100">
        <v>101.8</v>
      </c>
      <c r="AY205" s="100">
        <v>98.8</v>
      </c>
      <c r="AZ205" s="100">
        <v>1</v>
      </c>
      <c r="BA205" s="101">
        <v>148</v>
      </c>
      <c r="BB205" s="101">
        <v>37.299999999999997</v>
      </c>
      <c r="BC205" s="101">
        <v>10.8</v>
      </c>
      <c r="BD205" s="101">
        <v>201.1</v>
      </c>
      <c r="BE205" s="95">
        <v>0.92</v>
      </c>
      <c r="BF205" s="97" t="s">
        <v>279</v>
      </c>
      <c r="BG205" s="97" t="s">
        <v>200</v>
      </c>
      <c r="BH205" s="97">
        <v>15</v>
      </c>
      <c r="BI205" s="97">
        <v>12.1</v>
      </c>
      <c r="BJ205" s="97" t="s">
        <v>145</v>
      </c>
      <c r="BK205" s="97" t="s">
        <v>145</v>
      </c>
      <c r="BL205" s="97">
        <v>4774029</v>
      </c>
      <c r="BM205" s="97">
        <v>342</v>
      </c>
      <c r="BN205" s="97">
        <v>889022000</v>
      </c>
      <c r="BO205" s="97">
        <v>54688353</v>
      </c>
      <c r="BP205" s="97">
        <v>63690</v>
      </c>
      <c r="BQ205" s="97">
        <v>20544343456936.5</v>
      </c>
      <c r="BR205" s="97" t="s">
        <v>145</v>
      </c>
      <c r="BS205" s="97" t="s">
        <v>145</v>
      </c>
      <c r="BT205" s="97" t="s">
        <v>145</v>
      </c>
      <c r="BU205" s="97">
        <v>62</v>
      </c>
      <c r="BV205" s="97">
        <v>1.3</v>
      </c>
      <c r="BW205" s="97">
        <v>82.3</v>
      </c>
      <c r="BX205" s="97">
        <v>2.8</v>
      </c>
      <c r="BY205" s="97">
        <v>422807.7</v>
      </c>
      <c r="BZ205" s="97">
        <v>3.2</v>
      </c>
      <c r="CA205" s="97">
        <v>100</v>
      </c>
      <c r="CB205" s="97">
        <v>10.199999999999999</v>
      </c>
      <c r="CC205" s="102" t="s">
        <v>148</v>
      </c>
      <c r="CD205" s="102" t="s">
        <v>149</v>
      </c>
      <c r="CE205" s="102" t="s">
        <v>251</v>
      </c>
      <c r="CF205" s="102" t="s">
        <v>148</v>
      </c>
      <c r="CG205" s="103">
        <v>-99.698427802589606</v>
      </c>
      <c r="CH205" s="103">
        <v>37.246364650500098</v>
      </c>
      <c r="CI205" s="98">
        <v>44.4</v>
      </c>
      <c r="CJ205" s="98">
        <v>33.9</v>
      </c>
      <c r="CK205" s="98">
        <v>13</v>
      </c>
      <c r="CL205" s="98">
        <v>17.7</v>
      </c>
      <c r="CM205" s="98">
        <v>82.3</v>
      </c>
      <c r="CN205" s="98">
        <v>8851</v>
      </c>
      <c r="CO205" s="98">
        <v>16.5</v>
      </c>
      <c r="CP205" s="98">
        <v>3</v>
      </c>
      <c r="CQ205" s="98">
        <v>7.5</v>
      </c>
      <c r="CR205" s="104">
        <v>3.4599853515625201</v>
      </c>
      <c r="CS205" s="104">
        <v>2.92998657226565</v>
      </c>
      <c r="CT205" s="104">
        <v>2.80999145507815</v>
      </c>
      <c r="CU205" s="104">
        <v>10.0700012207031</v>
      </c>
      <c r="CV205" s="105">
        <v>4.81749114990237</v>
      </c>
      <c r="CX205" s="8">
        <f t="shared" si="13"/>
        <v>6</v>
      </c>
      <c r="CY205" s="9">
        <f t="shared" si="14"/>
        <v>91.17647058823529</v>
      </c>
    </row>
    <row r="206" spans="1:103" x14ac:dyDescent="0.35">
      <c r="A206" s="70" t="s">
        <v>643</v>
      </c>
      <c r="B206" s="93" t="s">
        <v>644</v>
      </c>
      <c r="C206" s="47">
        <v>2039</v>
      </c>
      <c r="D206" s="48">
        <v>9</v>
      </c>
      <c r="E206" s="48">
        <v>1133</v>
      </c>
      <c r="F206" s="139">
        <f t="shared" si="15"/>
        <v>0.55566454144188326</v>
      </c>
      <c r="G206" s="49">
        <v>60.921685039429804</v>
      </c>
      <c r="H206" s="49">
        <v>0.26890395554432001</v>
      </c>
      <c r="I206" s="49">
        <v>33.852020181301597</v>
      </c>
      <c r="J206" s="50">
        <v>0.102752927659829</v>
      </c>
      <c r="K206" s="49">
        <v>2370.12776947764</v>
      </c>
      <c r="L206" s="49">
        <v>18363.228813158301</v>
      </c>
      <c r="M206" s="49">
        <v>3.1932720694843E-2</v>
      </c>
      <c r="N206" s="49">
        <v>30.5702304475533</v>
      </c>
      <c r="O206" s="49">
        <v>18387.842752420001</v>
      </c>
      <c r="P206" s="50">
        <v>7.6438492988374004E-2</v>
      </c>
      <c r="Q206" s="49">
        <v>3701.46927527348</v>
      </c>
      <c r="R206" s="49">
        <v>18383.757242005999</v>
      </c>
      <c r="S206" s="141" t="s">
        <v>276</v>
      </c>
      <c r="T206" s="51">
        <v>46</v>
      </c>
      <c r="U206" s="94" t="s">
        <v>145</v>
      </c>
      <c r="V206" s="94" t="s">
        <v>145</v>
      </c>
      <c r="W206" s="94" t="s">
        <v>145</v>
      </c>
      <c r="X206" s="94">
        <v>4159.8999999999996</v>
      </c>
      <c r="Y206" s="94">
        <v>-54</v>
      </c>
      <c r="Z206" s="94">
        <v>1</v>
      </c>
      <c r="AA206" s="94">
        <v>12</v>
      </c>
      <c r="AB206" s="94">
        <v>92.2</v>
      </c>
      <c r="AC206" s="94" t="s">
        <v>145</v>
      </c>
      <c r="AD206" s="94" t="s">
        <v>145</v>
      </c>
      <c r="AE206" s="94" t="s">
        <v>145</v>
      </c>
      <c r="AF206" s="94" t="s">
        <v>145</v>
      </c>
      <c r="AG206" s="96">
        <v>32955400</v>
      </c>
      <c r="AH206" s="96">
        <v>33469199</v>
      </c>
      <c r="AI206" s="96">
        <v>28.6</v>
      </c>
      <c r="AJ206" s="96">
        <v>69.400000000000006</v>
      </c>
      <c r="AK206" s="96">
        <v>73.7</v>
      </c>
      <c r="AL206" s="143">
        <f t="shared" si="12"/>
        <v>4.3999999999999914E-2</v>
      </c>
      <c r="AM206" s="96">
        <v>28.7</v>
      </c>
      <c r="AN206" s="96">
        <v>66.900000000000006</v>
      </c>
      <c r="AO206" s="96">
        <v>77.5</v>
      </c>
      <c r="AP206" s="96">
        <v>4.7</v>
      </c>
      <c r="AQ206" s="96">
        <v>2.4</v>
      </c>
      <c r="AR206" s="99">
        <v>24.5</v>
      </c>
      <c r="AS206" s="99">
        <v>21.4</v>
      </c>
      <c r="AT206" s="99" t="s">
        <v>145</v>
      </c>
      <c r="AU206" s="99">
        <v>4</v>
      </c>
      <c r="AV206" s="99">
        <v>100</v>
      </c>
      <c r="AW206" s="100">
        <v>5.7</v>
      </c>
      <c r="AX206" s="100">
        <v>103.7</v>
      </c>
      <c r="AY206" s="100">
        <v>98.4</v>
      </c>
      <c r="AZ206" s="100">
        <v>1</v>
      </c>
      <c r="BA206" s="101" t="s">
        <v>145</v>
      </c>
      <c r="BB206" s="101">
        <v>15.3</v>
      </c>
      <c r="BC206" s="101">
        <v>6.5</v>
      </c>
      <c r="BD206" s="101">
        <v>307.2</v>
      </c>
      <c r="BE206" s="95">
        <v>0.92</v>
      </c>
      <c r="BF206" s="97" t="s">
        <v>146</v>
      </c>
      <c r="BG206" s="97" t="s">
        <v>173</v>
      </c>
      <c r="BH206" s="97">
        <v>23.9</v>
      </c>
      <c r="BI206" s="97">
        <v>21.8</v>
      </c>
      <c r="BJ206" s="97">
        <v>12.7</v>
      </c>
      <c r="BK206" s="97">
        <v>1.1000000000000001</v>
      </c>
      <c r="BL206" s="97">
        <v>-44314</v>
      </c>
      <c r="BM206" s="97">
        <v>3284</v>
      </c>
      <c r="BN206" s="97">
        <v>3056558</v>
      </c>
      <c r="BO206" s="97" t="s">
        <v>145</v>
      </c>
      <c r="BP206" s="97">
        <v>8810</v>
      </c>
      <c r="BQ206" s="97">
        <v>50499921557.510498</v>
      </c>
      <c r="BR206" s="97" t="s">
        <v>145</v>
      </c>
      <c r="BS206" s="97" t="s">
        <v>145</v>
      </c>
      <c r="BT206" s="97" t="s">
        <v>145</v>
      </c>
      <c r="BU206" s="97">
        <v>65.099999999999994</v>
      </c>
      <c r="BV206" s="97">
        <v>23.9</v>
      </c>
      <c r="BW206" s="97">
        <v>67.099999999999994</v>
      </c>
      <c r="BX206" s="97">
        <v>0.2</v>
      </c>
      <c r="BY206" s="97">
        <v>353.9</v>
      </c>
      <c r="BZ206" s="97">
        <v>3.6</v>
      </c>
      <c r="CA206" s="97">
        <v>100</v>
      </c>
      <c r="CB206" s="97">
        <v>9.3000000000000007</v>
      </c>
      <c r="CC206" s="102" t="s">
        <v>157</v>
      </c>
      <c r="CD206" s="102" t="s">
        <v>157</v>
      </c>
      <c r="CE206" s="102" t="s">
        <v>440</v>
      </c>
      <c r="CF206" s="102" t="s">
        <v>176</v>
      </c>
      <c r="CG206" s="103">
        <v>63.389580179399601</v>
      </c>
      <c r="CH206" s="103">
        <v>41.371429341999999</v>
      </c>
      <c r="CI206" s="98">
        <v>62.9</v>
      </c>
      <c r="CJ206" s="98">
        <v>7.5</v>
      </c>
      <c r="CK206" s="98">
        <v>3.4</v>
      </c>
      <c r="CL206" s="98">
        <v>49.5</v>
      </c>
      <c r="CM206" s="98">
        <v>50.5</v>
      </c>
      <c r="CN206" s="98">
        <v>531</v>
      </c>
      <c r="CO206" s="98">
        <v>3.4</v>
      </c>
      <c r="CP206" s="98">
        <v>100</v>
      </c>
      <c r="CQ206" s="98" t="s">
        <v>145</v>
      </c>
      <c r="CR206" s="104">
        <v>3.93999633789065</v>
      </c>
      <c r="CS206" s="104">
        <v>0.99001464843752296</v>
      </c>
      <c r="CT206" s="104">
        <v>6.0200134277344004</v>
      </c>
      <c r="CU206" s="104">
        <v>10.7000061035156</v>
      </c>
      <c r="CV206" s="105">
        <v>5.4125076293945504</v>
      </c>
      <c r="CX206" s="8">
        <f t="shared" si="13"/>
        <v>7</v>
      </c>
      <c r="CY206" s="9">
        <f t="shared" si="14"/>
        <v>89.705882352941174</v>
      </c>
    </row>
    <row r="207" spans="1:103" x14ac:dyDescent="0.35">
      <c r="A207" s="70" t="s">
        <v>645</v>
      </c>
      <c r="B207" s="93" t="s">
        <v>646</v>
      </c>
      <c r="C207" s="47">
        <v>11</v>
      </c>
      <c r="D207" s="48">
        <v>0</v>
      </c>
      <c r="E207" s="48">
        <v>2</v>
      </c>
      <c r="F207" s="139">
        <f t="shared" si="15"/>
        <v>0.18181818181818182</v>
      </c>
      <c r="G207" s="49">
        <v>13597.033374536501</v>
      </c>
      <c r="H207" s="49">
        <v>0</v>
      </c>
      <c r="I207" s="49">
        <v>2472.1878862793601</v>
      </c>
      <c r="J207" s="50">
        <v>0.11262705770716799</v>
      </c>
      <c r="K207" s="49">
        <v>9.3793447285850995</v>
      </c>
      <c r="L207" s="49">
        <v>18345.748700903001</v>
      </c>
      <c r="M207" s="49">
        <v>9.9999998746876997E-2</v>
      </c>
      <c r="N207" s="49">
        <v>3.2799505028224099E-13</v>
      </c>
      <c r="O207" s="49">
        <v>18350.0000000863</v>
      </c>
      <c r="P207" s="50">
        <v>35.923213005790203</v>
      </c>
      <c r="Q207" s="49">
        <v>2</v>
      </c>
      <c r="R207" s="49">
        <v>18359.098536432099</v>
      </c>
      <c r="S207" s="141" t="s">
        <v>269</v>
      </c>
      <c r="T207" s="51">
        <v>55</v>
      </c>
      <c r="U207" s="94" t="s">
        <v>145</v>
      </c>
      <c r="V207" s="94" t="s">
        <v>145</v>
      </c>
      <c r="W207" s="94" t="s">
        <v>145</v>
      </c>
      <c r="X207" s="94" t="s">
        <v>145</v>
      </c>
      <c r="Y207" s="94" t="s">
        <v>145</v>
      </c>
      <c r="Z207" s="94" t="s">
        <v>145</v>
      </c>
      <c r="AA207" s="94" t="s">
        <v>145</v>
      </c>
      <c r="AB207" s="94" t="s">
        <v>145</v>
      </c>
      <c r="AC207" s="94" t="s">
        <v>145</v>
      </c>
      <c r="AD207" s="94" t="s">
        <v>145</v>
      </c>
      <c r="AE207" s="94" t="s">
        <v>145</v>
      </c>
      <c r="AF207" s="94" t="s">
        <v>145</v>
      </c>
      <c r="AG207" s="96" t="s">
        <v>145</v>
      </c>
      <c r="AH207" s="96">
        <v>809</v>
      </c>
      <c r="AI207" s="96" t="s">
        <v>145</v>
      </c>
      <c r="AJ207" s="96" t="s">
        <v>145</v>
      </c>
      <c r="AK207" s="96" t="s">
        <v>145</v>
      </c>
      <c r="AL207" s="143" t="str">
        <f t="shared" si="12"/>
        <v>NA</v>
      </c>
      <c r="AM207" s="96" t="s">
        <v>145</v>
      </c>
      <c r="AN207" s="96" t="s">
        <v>145</v>
      </c>
      <c r="AO207" s="96" t="s">
        <v>145</v>
      </c>
      <c r="AP207" s="96" t="s">
        <v>145</v>
      </c>
      <c r="AQ207" s="96" t="s">
        <v>145</v>
      </c>
      <c r="AR207" s="99" t="s">
        <v>145</v>
      </c>
      <c r="AS207" s="99" t="s">
        <v>145</v>
      </c>
      <c r="AT207" s="99" t="s">
        <v>145</v>
      </c>
      <c r="AU207" s="99" t="s">
        <v>145</v>
      </c>
      <c r="AV207" s="99" t="s">
        <v>145</v>
      </c>
      <c r="AW207" s="100" t="s">
        <v>145</v>
      </c>
      <c r="AX207" s="100" t="s">
        <v>145</v>
      </c>
      <c r="AY207" s="100" t="s">
        <v>145</v>
      </c>
      <c r="AZ207" s="100" t="s">
        <v>145</v>
      </c>
      <c r="BA207" s="101">
        <v>117</v>
      </c>
      <c r="BB207" s="101" t="s">
        <v>145</v>
      </c>
      <c r="BC207" s="101" t="s">
        <v>145</v>
      </c>
      <c r="BD207" s="101">
        <v>149.5</v>
      </c>
      <c r="BE207" s="95">
        <v>0.80800000000000005</v>
      </c>
      <c r="BF207" s="97" t="s">
        <v>180</v>
      </c>
      <c r="BG207" s="97" t="s">
        <v>147</v>
      </c>
      <c r="BH207" s="97" t="s">
        <v>145</v>
      </c>
      <c r="BI207" s="97" t="s">
        <v>145</v>
      </c>
      <c r="BJ207" s="97" t="s">
        <v>145</v>
      </c>
      <c r="BK207" s="97" t="s">
        <v>145</v>
      </c>
      <c r="BL207" s="97" t="s">
        <v>145</v>
      </c>
      <c r="BM207" s="97" t="s">
        <v>145</v>
      </c>
      <c r="BN207" s="97" t="s">
        <v>145</v>
      </c>
      <c r="BO207" s="97" t="s">
        <v>145</v>
      </c>
      <c r="BP207" s="97" t="s">
        <v>145</v>
      </c>
      <c r="BQ207" s="97" t="s">
        <v>145</v>
      </c>
      <c r="BR207" s="97" t="s">
        <v>145</v>
      </c>
      <c r="BS207" s="97" t="s">
        <v>145</v>
      </c>
      <c r="BT207" s="97" t="s">
        <v>145</v>
      </c>
      <c r="BU207" s="97" t="s">
        <v>145</v>
      </c>
      <c r="BV207" s="97" t="s">
        <v>145</v>
      </c>
      <c r="BW207" s="97" t="s">
        <v>145</v>
      </c>
      <c r="BX207" s="97" t="s">
        <v>145</v>
      </c>
      <c r="BY207" s="97" t="s">
        <v>145</v>
      </c>
      <c r="BZ207" s="97" t="s">
        <v>145</v>
      </c>
      <c r="CA207" s="97" t="s">
        <v>145</v>
      </c>
      <c r="CB207" s="97" t="s">
        <v>145</v>
      </c>
      <c r="CC207" s="102" t="s">
        <v>174</v>
      </c>
      <c r="CD207" s="102" t="s">
        <v>174</v>
      </c>
      <c r="CE207" s="102" t="s">
        <v>175</v>
      </c>
      <c r="CF207" s="102" t="s">
        <v>176</v>
      </c>
      <c r="CG207" s="103">
        <v>12.453376649639599</v>
      </c>
      <c r="CH207" s="103">
        <v>41.903227631</v>
      </c>
      <c r="CI207" s="98" t="s">
        <v>145</v>
      </c>
      <c r="CJ207" s="98" t="s">
        <v>145</v>
      </c>
      <c r="CK207" s="98" t="s">
        <v>145</v>
      </c>
      <c r="CL207" s="98" t="s">
        <v>145</v>
      </c>
      <c r="CM207" s="98" t="s">
        <v>145</v>
      </c>
      <c r="CN207" s="98" t="s">
        <v>145</v>
      </c>
      <c r="CO207" s="98" t="s">
        <v>145</v>
      </c>
      <c r="CP207" s="98" t="s">
        <v>145</v>
      </c>
      <c r="CQ207" s="98" t="s">
        <v>145</v>
      </c>
      <c r="CR207" s="104">
        <v>14.6</v>
      </c>
      <c r="CS207" s="104">
        <v>12.540002441406299</v>
      </c>
      <c r="CT207" s="104">
        <v>13.7400146484375</v>
      </c>
      <c r="CU207" s="104">
        <v>13.9299865722656</v>
      </c>
      <c r="CV207" s="105">
        <v>13.7025009155274</v>
      </c>
      <c r="CX207" s="8">
        <f t="shared" si="13"/>
        <v>51</v>
      </c>
      <c r="CY207" s="9">
        <f t="shared" si="14"/>
        <v>25</v>
      </c>
    </row>
    <row r="208" spans="1:103" x14ac:dyDescent="0.35">
      <c r="A208" s="70" t="s">
        <v>647</v>
      </c>
      <c r="B208" s="93" t="s">
        <v>648</v>
      </c>
      <c r="C208" s="47">
        <v>16</v>
      </c>
      <c r="D208" s="48">
        <v>0</v>
      </c>
      <c r="E208" s="48">
        <v>8</v>
      </c>
      <c r="F208" s="139">
        <f t="shared" si="15"/>
        <v>0.5</v>
      </c>
      <c r="G208" s="49">
        <v>144.21300260484699</v>
      </c>
      <c r="H208" s="49">
        <v>0</v>
      </c>
      <c r="I208" s="49">
        <v>72.106501302423695</v>
      </c>
      <c r="J208" s="50">
        <v>0.21579342135426199</v>
      </c>
      <c r="K208" s="49">
        <v>13.9238562953842</v>
      </c>
      <c r="L208" s="49">
        <v>18355.948063337601</v>
      </c>
      <c r="M208" s="49">
        <v>9.9999998746876997E-2</v>
      </c>
      <c r="N208" s="49">
        <v>3.2799505028224099E-13</v>
      </c>
      <c r="O208" s="49">
        <v>18350.0000000863</v>
      </c>
      <c r="P208" s="50">
        <v>9.4696550339730002E-3</v>
      </c>
      <c r="Q208" s="49">
        <v>6058293.5284724301</v>
      </c>
      <c r="R208" s="49">
        <v>18656.173133494402</v>
      </c>
      <c r="S208" s="141" t="s">
        <v>310</v>
      </c>
      <c r="T208" s="51">
        <v>47</v>
      </c>
      <c r="U208" s="94" t="s">
        <v>145</v>
      </c>
      <c r="V208" s="94" t="s">
        <v>145</v>
      </c>
      <c r="W208" s="94" t="s">
        <v>145</v>
      </c>
      <c r="X208" s="94" t="s">
        <v>145</v>
      </c>
      <c r="Y208" s="94" t="s">
        <v>145</v>
      </c>
      <c r="Z208" s="94" t="s">
        <v>145</v>
      </c>
      <c r="AA208" s="94" t="s">
        <v>145</v>
      </c>
      <c r="AB208" s="94" t="s">
        <v>145</v>
      </c>
      <c r="AC208" s="94" t="s">
        <v>145</v>
      </c>
      <c r="AD208" s="94" t="s">
        <v>145</v>
      </c>
      <c r="AE208" s="94" t="s">
        <v>145</v>
      </c>
      <c r="AF208" s="94" t="s">
        <v>145</v>
      </c>
      <c r="AG208" s="96">
        <v>110210</v>
      </c>
      <c r="AH208" s="96">
        <v>110947</v>
      </c>
      <c r="AI208" s="96">
        <v>33.6</v>
      </c>
      <c r="AJ208" s="96">
        <v>70.2</v>
      </c>
      <c r="AK208" s="96">
        <v>75</v>
      </c>
      <c r="AL208" s="143">
        <f t="shared" si="12"/>
        <v>9.5999999999999946E-2</v>
      </c>
      <c r="AM208" s="96">
        <v>22.5</v>
      </c>
      <c r="AN208" s="96">
        <v>67.900000000000006</v>
      </c>
      <c r="AO208" s="96">
        <v>282.60000000000002</v>
      </c>
      <c r="AP208" s="96">
        <v>9.3000000000000007</v>
      </c>
      <c r="AQ208" s="96">
        <v>1.9</v>
      </c>
      <c r="AR208" s="99">
        <v>23.2</v>
      </c>
      <c r="AS208" s="99">
        <v>16.399999999999999</v>
      </c>
      <c r="AT208" s="99" t="s">
        <v>145</v>
      </c>
      <c r="AU208" s="99">
        <v>2.5</v>
      </c>
      <c r="AV208" s="99" t="s">
        <v>145</v>
      </c>
      <c r="AW208" s="100">
        <v>5.8</v>
      </c>
      <c r="AX208" s="100">
        <v>110.7</v>
      </c>
      <c r="AY208" s="100">
        <v>92.7</v>
      </c>
      <c r="AZ208" s="100">
        <v>1</v>
      </c>
      <c r="BA208" s="101">
        <v>121</v>
      </c>
      <c r="BB208" s="101">
        <v>23.8</v>
      </c>
      <c r="BC208" s="101">
        <v>11.6</v>
      </c>
      <c r="BD208" s="101">
        <v>28.3</v>
      </c>
      <c r="BE208" s="95">
        <v>0.71</v>
      </c>
      <c r="BF208" s="97" t="s">
        <v>146</v>
      </c>
      <c r="BG208" s="97" t="s">
        <v>163</v>
      </c>
      <c r="BH208" s="97">
        <v>54.7</v>
      </c>
      <c r="BI208" s="97">
        <v>34.9</v>
      </c>
      <c r="BJ208" s="97">
        <v>11.6</v>
      </c>
      <c r="BK208" s="97">
        <v>2.2000000000000002</v>
      </c>
      <c r="BL208" s="97">
        <v>-1000</v>
      </c>
      <c r="BM208" s="97">
        <v>1255</v>
      </c>
      <c r="BN208" s="97" t="s">
        <v>145</v>
      </c>
      <c r="BO208" s="97">
        <v>19800</v>
      </c>
      <c r="BP208" s="97">
        <v>12160</v>
      </c>
      <c r="BQ208" s="97">
        <v>811300000</v>
      </c>
      <c r="BR208" s="97" t="s">
        <v>145</v>
      </c>
      <c r="BS208" s="97" t="s">
        <v>145</v>
      </c>
      <c r="BT208" s="97" t="s">
        <v>145</v>
      </c>
      <c r="BU208" s="97">
        <v>65.900000000000006</v>
      </c>
      <c r="BV208" s="97">
        <v>10.7</v>
      </c>
      <c r="BW208" s="97">
        <v>70.599999999999994</v>
      </c>
      <c r="BX208" s="97" t="s">
        <v>145</v>
      </c>
      <c r="BY208" s="97">
        <v>1.2</v>
      </c>
      <c r="BZ208" s="97" t="s">
        <v>145</v>
      </c>
      <c r="CA208" s="97">
        <v>100</v>
      </c>
      <c r="CB208" s="97">
        <v>76.3</v>
      </c>
      <c r="CC208" s="102" t="s">
        <v>148</v>
      </c>
      <c r="CD208" s="102" t="s">
        <v>149</v>
      </c>
      <c r="CE208" s="102" t="s">
        <v>150</v>
      </c>
      <c r="CF208" s="102" t="s">
        <v>151</v>
      </c>
      <c r="CG208" s="103">
        <v>-61.197048076087199</v>
      </c>
      <c r="CH208" s="103">
        <v>13.263169663500101</v>
      </c>
      <c r="CI208" s="98">
        <v>25.6</v>
      </c>
      <c r="CJ208" s="98">
        <v>69.2</v>
      </c>
      <c r="CK208" s="98">
        <v>22.4</v>
      </c>
      <c r="CL208" s="98">
        <v>47.8</v>
      </c>
      <c r="CM208" s="98">
        <v>52.2</v>
      </c>
      <c r="CN208" s="98">
        <v>919</v>
      </c>
      <c r="CO208" s="98">
        <v>1.9</v>
      </c>
      <c r="CP208" s="98">
        <v>100</v>
      </c>
      <c r="CQ208" s="98">
        <v>32.4</v>
      </c>
      <c r="CR208" s="104">
        <v>26.679986572265602</v>
      </c>
      <c r="CS208" s="104">
        <v>25.999993896484401</v>
      </c>
      <c r="CT208" s="104">
        <v>25.869989013671901</v>
      </c>
      <c r="CU208" s="104">
        <v>25.770013427734401</v>
      </c>
      <c r="CV208" s="105">
        <v>26.079995727539099</v>
      </c>
      <c r="CX208" s="8">
        <f t="shared" si="13"/>
        <v>8</v>
      </c>
      <c r="CY208" s="9">
        <f t="shared" si="14"/>
        <v>88.235294117647058</v>
      </c>
    </row>
    <row r="209" spans="1:103" x14ac:dyDescent="0.35">
      <c r="A209" s="70" t="s">
        <v>649</v>
      </c>
      <c r="B209" s="93" t="s">
        <v>650</v>
      </c>
      <c r="C209" s="47">
        <v>333</v>
      </c>
      <c r="D209" s="48">
        <v>16</v>
      </c>
      <c r="E209" s="48">
        <v>142</v>
      </c>
      <c r="F209" s="139">
        <f t="shared" si="15"/>
        <v>0.42642642642642642</v>
      </c>
      <c r="G209" s="49">
        <v>11.710531280780801</v>
      </c>
      <c r="H209" s="49">
        <v>0.56266816964712596</v>
      </c>
      <c r="I209" s="49">
        <v>4.9936800056182404</v>
      </c>
      <c r="J209" s="50">
        <v>3.709327155152E-2</v>
      </c>
      <c r="K209" s="49">
        <v>572.97303805429999</v>
      </c>
      <c r="L209" s="49">
        <v>18364.9223817944</v>
      </c>
      <c r="M209" s="49">
        <v>0.18848778681244499</v>
      </c>
      <c r="N209" s="49">
        <v>10.2732922507097</v>
      </c>
      <c r="O209" s="49">
        <v>18352.398178832598</v>
      </c>
      <c r="P209" s="50">
        <v>7.6592859094922E-2</v>
      </c>
      <c r="Q209" s="49">
        <v>165.35528816298799</v>
      </c>
      <c r="R209" s="49">
        <v>18356.784713729601</v>
      </c>
      <c r="S209" s="141" t="s">
        <v>310</v>
      </c>
      <c r="T209" s="51">
        <v>47</v>
      </c>
      <c r="U209" s="94" t="s">
        <v>145</v>
      </c>
      <c r="V209" s="94" t="s">
        <v>145</v>
      </c>
      <c r="W209" s="94" t="s">
        <v>145</v>
      </c>
      <c r="X209" s="94">
        <v>3745.84</v>
      </c>
      <c r="Y209" s="94">
        <v>-15</v>
      </c>
      <c r="Z209" s="94">
        <v>-1</v>
      </c>
      <c r="AA209" s="94">
        <v>4</v>
      </c>
      <c r="AB209" s="94">
        <v>84.26</v>
      </c>
      <c r="AC209" s="94">
        <v>19.973913043478301</v>
      </c>
      <c r="AD209" s="94">
        <v>1</v>
      </c>
      <c r="AE209" s="94">
        <v>59.249228611500698</v>
      </c>
      <c r="AF209" s="94">
        <v>1</v>
      </c>
      <c r="AG209" s="96">
        <v>28870195</v>
      </c>
      <c r="AH209" s="96">
        <v>28435943</v>
      </c>
      <c r="AI209" s="96">
        <v>28.3</v>
      </c>
      <c r="AJ209" s="96">
        <v>68.400000000000006</v>
      </c>
      <c r="AK209" s="96">
        <v>76.099999999999994</v>
      </c>
      <c r="AL209" s="143">
        <f t="shared" si="12"/>
        <v>7.2000000000000022E-2</v>
      </c>
      <c r="AM209" s="96">
        <v>27.7</v>
      </c>
      <c r="AN209" s="96">
        <v>65.099999999999994</v>
      </c>
      <c r="AO209" s="96">
        <v>32.700000000000003</v>
      </c>
      <c r="AP209" s="96">
        <v>7</v>
      </c>
      <c r="AQ209" s="96">
        <v>2.2999999999999998</v>
      </c>
      <c r="AR209" s="99">
        <v>18.100000000000001</v>
      </c>
      <c r="AS209" s="99">
        <v>24.5</v>
      </c>
      <c r="AT209" s="99" t="s">
        <v>145</v>
      </c>
      <c r="AU209" s="99" t="s">
        <v>145</v>
      </c>
      <c r="AV209" s="99" t="s">
        <v>145</v>
      </c>
      <c r="AW209" s="100" t="s">
        <v>145</v>
      </c>
      <c r="AX209" s="100">
        <v>97.2</v>
      </c>
      <c r="AY209" s="100">
        <v>92.6</v>
      </c>
      <c r="AZ209" s="100">
        <v>1</v>
      </c>
      <c r="BA209" s="101">
        <v>99</v>
      </c>
      <c r="BB209" s="101">
        <v>25.2</v>
      </c>
      <c r="BC209" s="101">
        <v>7</v>
      </c>
      <c r="BD209" s="101" t="s">
        <v>145</v>
      </c>
      <c r="BE209" s="95" t="s">
        <v>145</v>
      </c>
      <c r="BF209" s="97" t="s">
        <v>189</v>
      </c>
      <c r="BG209" s="97" t="s">
        <v>163</v>
      </c>
      <c r="BH209" s="97" t="s">
        <v>145</v>
      </c>
      <c r="BI209" s="97" t="s">
        <v>145</v>
      </c>
      <c r="BJ209" s="97" t="s">
        <v>145</v>
      </c>
      <c r="BK209" s="97" t="s">
        <v>145</v>
      </c>
      <c r="BL209" s="97">
        <v>-3266243</v>
      </c>
      <c r="BM209" s="97">
        <v>21046</v>
      </c>
      <c r="BN209" s="97">
        <v>2137771</v>
      </c>
      <c r="BO209" s="97">
        <v>370800</v>
      </c>
      <c r="BP209" s="97" t="s">
        <v>145</v>
      </c>
      <c r="BQ209" s="97" t="s">
        <v>145</v>
      </c>
      <c r="BR209" s="97" t="s">
        <v>145</v>
      </c>
      <c r="BS209" s="97" t="s">
        <v>145</v>
      </c>
      <c r="BT209" s="97" t="s">
        <v>145</v>
      </c>
      <c r="BU209" s="97">
        <v>59.7</v>
      </c>
      <c r="BV209" s="97">
        <v>8.3000000000000007</v>
      </c>
      <c r="BW209" s="97">
        <v>60.7</v>
      </c>
      <c r="BX209" s="97" t="s">
        <v>145</v>
      </c>
      <c r="BY209" s="97">
        <v>639</v>
      </c>
      <c r="BZ209" s="97" t="s">
        <v>145</v>
      </c>
      <c r="CA209" s="97">
        <v>100</v>
      </c>
      <c r="CB209" s="97">
        <v>1.9</v>
      </c>
      <c r="CC209" s="102" t="s">
        <v>190</v>
      </c>
      <c r="CD209" s="102" t="s">
        <v>149</v>
      </c>
      <c r="CE209" s="102" t="s">
        <v>190</v>
      </c>
      <c r="CF209" s="102" t="s">
        <v>151</v>
      </c>
      <c r="CG209" s="103">
        <v>-65.410330571368107</v>
      </c>
      <c r="CH209" s="103">
        <v>6.4206298830000996</v>
      </c>
      <c r="CI209" s="98">
        <v>24.5</v>
      </c>
      <c r="CJ209" s="98">
        <v>52.7</v>
      </c>
      <c r="CK209" s="98">
        <v>54.1</v>
      </c>
      <c r="CL209" s="98">
        <v>11.8</v>
      </c>
      <c r="CM209" s="98">
        <v>88.2</v>
      </c>
      <c r="CN209" s="98">
        <v>26793</v>
      </c>
      <c r="CO209" s="98">
        <v>6.2</v>
      </c>
      <c r="CP209" s="98">
        <v>100</v>
      </c>
      <c r="CQ209" s="98" t="s">
        <v>145</v>
      </c>
      <c r="CR209" s="104">
        <v>22.939996337890602</v>
      </c>
      <c r="CS209" s="104">
        <v>24.300012207031301</v>
      </c>
      <c r="CT209" s="104">
        <v>25.580010986328102</v>
      </c>
      <c r="CU209" s="104">
        <v>25.149987792968801</v>
      </c>
      <c r="CV209" s="105">
        <v>24.4925018310547</v>
      </c>
      <c r="CX209" s="8">
        <f t="shared" si="13"/>
        <v>18</v>
      </c>
      <c r="CY209" s="9">
        <f t="shared" si="14"/>
        <v>73.529411764705884</v>
      </c>
    </row>
    <row r="210" spans="1:103" x14ac:dyDescent="0.35">
      <c r="A210" s="70" t="s">
        <v>651</v>
      </c>
      <c r="B210" s="93" t="s">
        <v>652</v>
      </c>
      <c r="C210" s="47">
        <v>6</v>
      </c>
      <c r="D210" s="48">
        <v>1</v>
      </c>
      <c r="E210" s="48">
        <v>3</v>
      </c>
      <c r="F210" s="139">
        <f t="shared" si="15"/>
        <v>0.5</v>
      </c>
      <c r="G210" s="49">
        <v>198.43238416509601</v>
      </c>
      <c r="H210" s="49">
        <v>33.072064027515999</v>
      </c>
      <c r="I210" s="49">
        <v>99.216192082547906</v>
      </c>
      <c r="J210" s="50">
        <v>5.6360427559344999E-2</v>
      </c>
      <c r="K210" s="49">
        <v>7.8951602095675399</v>
      </c>
      <c r="L210" s="49">
        <v>18360.1957831789</v>
      </c>
      <c r="M210" s="49">
        <v>2.4129555819299001E-2</v>
      </c>
      <c r="N210" s="49">
        <v>0.25968319316463301</v>
      </c>
      <c r="O210" s="49">
        <v>18300.750634051201</v>
      </c>
      <c r="P210" s="50">
        <v>0.28312352429781701</v>
      </c>
      <c r="Q210" s="49">
        <v>2.9684989348208801</v>
      </c>
      <c r="R210" s="49">
        <v>18363.130785223599</v>
      </c>
      <c r="S210" s="141" t="s">
        <v>170</v>
      </c>
      <c r="T210" s="51">
        <v>33</v>
      </c>
      <c r="U210" s="94" t="s">
        <v>145</v>
      </c>
      <c r="V210" s="94" t="s">
        <v>145</v>
      </c>
      <c r="W210" s="94" t="s">
        <v>145</v>
      </c>
      <c r="X210" s="94" t="s">
        <v>145</v>
      </c>
      <c r="Y210" s="94" t="s">
        <v>145</v>
      </c>
      <c r="Z210" s="94" t="s">
        <v>145</v>
      </c>
      <c r="AA210" s="94" t="s">
        <v>145</v>
      </c>
      <c r="AB210" s="94" t="s">
        <v>145</v>
      </c>
      <c r="AC210" s="94" t="s">
        <v>145</v>
      </c>
      <c r="AD210" s="94" t="s">
        <v>145</v>
      </c>
      <c r="AE210" s="94" t="s">
        <v>145</v>
      </c>
      <c r="AF210" s="94" t="s">
        <v>145</v>
      </c>
      <c r="AG210" s="96">
        <v>29802</v>
      </c>
      <c r="AH210" s="96">
        <v>30237</v>
      </c>
      <c r="AI210" s="96">
        <v>36.5</v>
      </c>
      <c r="AJ210" s="96" t="s">
        <v>145</v>
      </c>
      <c r="AK210" s="96" t="s">
        <v>145</v>
      </c>
      <c r="AL210" s="143" t="str">
        <f t="shared" si="12"/>
        <v>NA</v>
      </c>
      <c r="AM210" s="96" t="s">
        <v>145</v>
      </c>
      <c r="AN210" s="96" t="s">
        <v>145</v>
      </c>
      <c r="AO210" s="96">
        <v>198.7</v>
      </c>
      <c r="AP210" s="96" t="s">
        <v>145</v>
      </c>
      <c r="AQ210" s="96" t="s">
        <v>145</v>
      </c>
      <c r="AR210" s="99" t="s">
        <v>145</v>
      </c>
      <c r="AS210" s="99" t="s">
        <v>145</v>
      </c>
      <c r="AT210" s="99" t="s">
        <v>145</v>
      </c>
      <c r="AU210" s="99" t="s">
        <v>145</v>
      </c>
      <c r="AV210" s="99" t="s">
        <v>145</v>
      </c>
      <c r="AW210" s="100" t="s">
        <v>145</v>
      </c>
      <c r="AX210" s="100">
        <v>128.80000000000001</v>
      </c>
      <c r="AY210" s="100">
        <v>95.5</v>
      </c>
      <c r="AZ210" s="100">
        <v>1</v>
      </c>
      <c r="BA210" s="101" t="s">
        <v>145</v>
      </c>
      <c r="BB210" s="101" t="s">
        <v>145</v>
      </c>
      <c r="BC210" s="101">
        <v>14.2</v>
      </c>
      <c r="BD210" s="101">
        <v>99.4</v>
      </c>
      <c r="BE210" s="95">
        <v>0.72599999999999998</v>
      </c>
      <c r="BF210" s="97" t="s">
        <v>180</v>
      </c>
      <c r="BG210" s="97" t="s">
        <v>200</v>
      </c>
      <c r="BH210" s="97" t="s">
        <v>145</v>
      </c>
      <c r="BI210" s="97" t="s">
        <v>145</v>
      </c>
      <c r="BJ210" s="97" t="s">
        <v>145</v>
      </c>
      <c r="BK210" s="97" t="s">
        <v>145</v>
      </c>
      <c r="BL210" s="97" t="s">
        <v>145</v>
      </c>
      <c r="BM210" s="97" t="s">
        <v>145</v>
      </c>
      <c r="BN210" s="97" t="s">
        <v>145</v>
      </c>
      <c r="BO210" s="97" t="s">
        <v>145</v>
      </c>
      <c r="BP210" s="97" t="s">
        <v>145</v>
      </c>
      <c r="BQ210" s="97" t="s">
        <v>145</v>
      </c>
      <c r="BR210" s="97" t="s">
        <v>145</v>
      </c>
      <c r="BS210" s="97" t="s">
        <v>145</v>
      </c>
      <c r="BT210" s="97" t="s">
        <v>145</v>
      </c>
      <c r="BU210" s="97" t="s">
        <v>145</v>
      </c>
      <c r="BV210" s="97" t="s">
        <v>145</v>
      </c>
      <c r="BW210" s="97" t="s">
        <v>145</v>
      </c>
      <c r="BX210" s="97" t="s">
        <v>145</v>
      </c>
      <c r="BY210" s="97" t="s">
        <v>145</v>
      </c>
      <c r="BZ210" s="97" t="s">
        <v>145</v>
      </c>
      <c r="CA210" s="97">
        <v>100</v>
      </c>
      <c r="CB210" s="97" t="s">
        <v>145</v>
      </c>
      <c r="CC210" s="102" t="s">
        <v>148</v>
      </c>
      <c r="CD210" s="102" t="s">
        <v>149</v>
      </c>
      <c r="CE210" s="102" t="s">
        <v>150</v>
      </c>
      <c r="CF210" s="102" t="s">
        <v>151</v>
      </c>
      <c r="CG210" s="103">
        <v>-64.641932846919502</v>
      </c>
      <c r="CH210" s="103">
        <v>18.4184634460001</v>
      </c>
      <c r="CI210" s="98">
        <v>46.7</v>
      </c>
      <c r="CJ210" s="98">
        <v>24.1</v>
      </c>
      <c r="CK210" s="98">
        <v>9.1</v>
      </c>
      <c r="CL210" s="98">
        <v>52.3</v>
      </c>
      <c r="CM210" s="98">
        <v>47.7</v>
      </c>
      <c r="CN210" s="98" t="s">
        <v>145</v>
      </c>
      <c r="CO210" s="98">
        <v>6.2</v>
      </c>
      <c r="CP210" s="98" t="s">
        <v>145</v>
      </c>
      <c r="CQ210" s="98" t="s">
        <v>145</v>
      </c>
      <c r="CR210" s="104">
        <v>27.240014648437501</v>
      </c>
      <c r="CS210" s="104">
        <v>26.459985351562501</v>
      </c>
      <c r="CT210" s="104">
        <v>27.309991455078102</v>
      </c>
      <c r="CU210" s="104">
        <v>26.270013427734401</v>
      </c>
      <c r="CV210" s="105">
        <v>26.820001220703102</v>
      </c>
      <c r="CX210" s="8">
        <f t="shared" si="13"/>
        <v>38</v>
      </c>
      <c r="CY210" s="9">
        <f t="shared" si="14"/>
        <v>44.117647058823529</v>
      </c>
    </row>
    <row r="211" spans="1:103" x14ac:dyDescent="0.35">
      <c r="A211" s="70" t="s">
        <v>653</v>
      </c>
      <c r="B211" s="93" t="s">
        <v>654</v>
      </c>
      <c r="C211" s="47">
        <v>270</v>
      </c>
      <c r="D211" s="48">
        <v>0</v>
      </c>
      <c r="E211" s="48">
        <v>219</v>
      </c>
      <c r="F211" s="139">
        <f t="shared" si="15"/>
        <v>0.81111111111111112</v>
      </c>
      <c r="G211" s="49">
        <v>2.7738229967863801</v>
      </c>
      <c r="H211" s="49">
        <v>0</v>
      </c>
      <c r="I211" s="49">
        <v>2.2498786529489498</v>
      </c>
      <c r="J211" s="50">
        <v>9.9274144462531994E-2</v>
      </c>
      <c r="K211" s="49">
        <v>284.292361665123</v>
      </c>
      <c r="L211" s="49">
        <v>18341.111363006501</v>
      </c>
      <c r="M211" s="49">
        <v>9.9999998746876997E-2</v>
      </c>
      <c r="N211" s="49">
        <v>3.2799505028224099E-13</v>
      </c>
      <c r="O211" s="49">
        <v>18350.0000000863</v>
      </c>
      <c r="P211" s="50">
        <v>9.1364059681572005E-2</v>
      </c>
      <c r="Q211" s="49">
        <v>259.68646360646699</v>
      </c>
      <c r="R211" s="49">
        <v>18356.8184086213</v>
      </c>
      <c r="S211" s="141" t="s">
        <v>580</v>
      </c>
      <c r="T211" s="51">
        <v>98</v>
      </c>
      <c r="U211" s="94">
        <v>261004</v>
      </c>
      <c r="V211" s="94">
        <v>2681.40332390086</v>
      </c>
      <c r="W211" s="94" t="s">
        <v>217</v>
      </c>
      <c r="X211" s="94">
        <v>5025.9250000000002</v>
      </c>
      <c r="Y211" s="94">
        <v>2</v>
      </c>
      <c r="Z211" s="94">
        <v>63</v>
      </c>
      <c r="AA211" s="94">
        <v>69</v>
      </c>
      <c r="AB211" s="94">
        <v>97.35</v>
      </c>
      <c r="AC211" s="94">
        <v>9.6745644599303091</v>
      </c>
      <c r="AD211" s="94">
        <v>63</v>
      </c>
      <c r="AE211" s="94">
        <v>29.380470269408601</v>
      </c>
      <c r="AF211" s="94">
        <v>63</v>
      </c>
      <c r="AG211" s="96">
        <v>95540395</v>
      </c>
      <c r="AH211" s="96">
        <v>97338583</v>
      </c>
      <c r="AI211" s="96">
        <v>30.5</v>
      </c>
      <c r="AJ211" s="96">
        <v>71.2</v>
      </c>
      <c r="AK211" s="96">
        <v>79.400000000000006</v>
      </c>
      <c r="AL211" s="143">
        <f t="shared" si="12"/>
        <v>7.2000000000000022E-2</v>
      </c>
      <c r="AM211" s="96">
        <v>23.2</v>
      </c>
      <c r="AN211" s="96">
        <v>69.599999999999994</v>
      </c>
      <c r="AO211" s="96">
        <v>308.10000000000002</v>
      </c>
      <c r="AP211" s="96">
        <v>6.3</v>
      </c>
      <c r="AQ211" s="96">
        <v>2</v>
      </c>
      <c r="AR211" s="99">
        <v>17.100000000000001</v>
      </c>
      <c r="AS211" s="99">
        <v>20.7</v>
      </c>
      <c r="AT211" s="99">
        <v>0.82</v>
      </c>
      <c r="AU211" s="99" t="s">
        <v>145</v>
      </c>
      <c r="AV211" s="99">
        <v>77.7</v>
      </c>
      <c r="AW211" s="100">
        <v>4.3</v>
      </c>
      <c r="AX211" s="100">
        <v>109.2</v>
      </c>
      <c r="AY211" s="100">
        <v>110</v>
      </c>
      <c r="AZ211" s="100" t="s">
        <v>145</v>
      </c>
      <c r="BA211" s="101">
        <v>126</v>
      </c>
      <c r="BB211" s="101">
        <v>2.1</v>
      </c>
      <c r="BC211" s="101">
        <v>6</v>
      </c>
      <c r="BD211" s="101">
        <v>37</v>
      </c>
      <c r="BE211" s="95">
        <v>0.69299999999999995</v>
      </c>
      <c r="BF211" s="97" t="s">
        <v>189</v>
      </c>
      <c r="BG211" s="97" t="s">
        <v>173</v>
      </c>
      <c r="BH211" s="97">
        <v>98.8</v>
      </c>
      <c r="BI211" s="97">
        <v>101.6</v>
      </c>
      <c r="BJ211" s="97">
        <v>5.9</v>
      </c>
      <c r="BK211" s="97">
        <v>0.7</v>
      </c>
      <c r="BL211" s="97">
        <v>-399999</v>
      </c>
      <c r="BM211" s="97">
        <v>334475</v>
      </c>
      <c r="BN211" s="97">
        <v>47049671</v>
      </c>
      <c r="BO211" s="97">
        <v>16374195</v>
      </c>
      <c r="BP211" s="97">
        <v>6930</v>
      </c>
      <c r="BQ211" s="97">
        <v>245213686369.15701</v>
      </c>
      <c r="BR211" s="97">
        <v>6.7</v>
      </c>
      <c r="BS211" s="97" t="s">
        <v>145</v>
      </c>
      <c r="BT211" s="97" t="s">
        <v>145</v>
      </c>
      <c r="BU211" s="97">
        <v>77.400000000000006</v>
      </c>
      <c r="BV211" s="97">
        <v>37.4</v>
      </c>
      <c r="BW211" s="97">
        <v>88.3</v>
      </c>
      <c r="BX211" s="97">
        <v>0.5</v>
      </c>
      <c r="BY211" s="97">
        <v>4286.5</v>
      </c>
      <c r="BZ211" s="97">
        <v>2.2999999999999998</v>
      </c>
      <c r="CA211" s="97">
        <v>100</v>
      </c>
      <c r="CB211" s="97">
        <v>3.9</v>
      </c>
      <c r="CC211" s="102" t="s">
        <v>157</v>
      </c>
      <c r="CD211" s="102" t="s">
        <v>157</v>
      </c>
      <c r="CE211" s="102" t="s">
        <v>266</v>
      </c>
      <c r="CF211" s="102" t="s">
        <v>203</v>
      </c>
      <c r="CG211" s="103">
        <v>107.85285441102999</v>
      </c>
      <c r="CH211" s="103">
        <v>15.962429103500099</v>
      </c>
      <c r="CI211" s="98">
        <v>39.299999999999997</v>
      </c>
      <c r="CJ211" s="98">
        <v>48.1</v>
      </c>
      <c r="CK211" s="98">
        <v>7.6</v>
      </c>
      <c r="CL211" s="98">
        <v>64.099999999999994</v>
      </c>
      <c r="CM211" s="98">
        <v>35.9</v>
      </c>
      <c r="CN211" s="98">
        <v>3919</v>
      </c>
      <c r="CO211" s="98">
        <v>1.8</v>
      </c>
      <c r="CP211" s="98">
        <v>100</v>
      </c>
      <c r="CQ211" s="98" t="s">
        <v>145</v>
      </c>
      <c r="CR211" s="104">
        <v>20.100000000000001</v>
      </c>
      <c r="CS211" s="104">
        <v>21.179986572265602</v>
      </c>
      <c r="CT211" s="104">
        <v>21.010003662109401</v>
      </c>
      <c r="CU211" s="104">
        <v>23.499993896484401</v>
      </c>
      <c r="CV211" s="105">
        <v>21.447496032714898</v>
      </c>
      <c r="CX211" s="8">
        <f t="shared" si="13"/>
        <v>5</v>
      </c>
      <c r="CY211" s="9">
        <f t="shared" si="14"/>
        <v>92.647058823529406</v>
      </c>
    </row>
    <row r="212" spans="1:103" x14ac:dyDescent="0.35">
      <c r="A212" s="70" t="s">
        <v>655</v>
      </c>
      <c r="B212" s="93" t="s">
        <v>656</v>
      </c>
      <c r="C212" s="47">
        <v>806</v>
      </c>
      <c r="D212" s="48">
        <v>22</v>
      </c>
      <c r="E212" s="48">
        <v>271</v>
      </c>
      <c r="F212" s="139">
        <f t="shared" si="15"/>
        <v>0.33622828784119108</v>
      </c>
      <c r="G212" s="49">
        <v>445.21384073717701</v>
      </c>
      <c r="H212" s="49">
        <v>12.1522388290545</v>
      </c>
      <c r="I212" s="49">
        <v>149.69348739426201</v>
      </c>
      <c r="J212" s="50">
        <v>5.3711087818750003E-2</v>
      </c>
      <c r="K212" s="49">
        <v>1571.1034325073099</v>
      </c>
      <c r="L212" s="49">
        <v>18372.6577525787</v>
      </c>
      <c r="M212" s="49">
        <v>8.4517452615652994E-2</v>
      </c>
      <c r="N212" s="49">
        <v>32.801870054410301</v>
      </c>
      <c r="O212" s="49">
        <v>18369.104387545802</v>
      </c>
      <c r="P212" s="50">
        <v>2.6259464928533999E-2</v>
      </c>
      <c r="Q212" s="49">
        <v>4044.17815440298</v>
      </c>
      <c r="R212" s="49">
        <v>18420.3991747892</v>
      </c>
      <c r="S212" s="141" t="s">
        <v>657</v>
      </c>
      <c r="T212" s="51">
        <v>35</v>
      </c>
      <c r="U212" s="94" t="s">
        <v>145</v>
      </c>
      <c r="V212" s="94" t="s">
        <v>145</v>
      </c>
      <c r="W212" s="94" t="s">
        <v>145</v>
      </c>
      <c r="X212" s="94">
        <v>4098.2049999999999</v>
      </c>
      <c r="Y212" s="94">
        <v>-18</v>
      </c>
      <c r="Z212" s="94">
        <v>-13</v>
      </c>
      <c r="AA212" s="94">
        <v>-2</v>
      </c>
      <c r="AB212" s="94">
        <v>94.71</v>
      </c>
      <c r="AC212" s="94" t="s">
        <v>145</v>
      </c>
      <c r="AD212" s="94" t="s">
        <v>145</v>
      </c>
      <c r="AE212" s="94" t="s">
        <v>145</v>
      </c>
      <c r="AF212" s="94" t="s">
        <v>145</v>
      </c>
      <c r="AG212" s="96">
        <v>1845300</v>
      </c>
      <c r="AH212" s="96">
        <v>1810366</v>
      </c>
      <c r="AI212" s="96">
        <v>29.1</v>
      </c>
      <c r="AJ212" s="96">
        <v>70</v>
      </c>
      <c r="AK212" s="96">
        <v>74.5</v>
      </c>
      <c r="AL212" s="143" t="str">
        <f t="shared" si="12"/>
        <v>NA</v>
      </c>
      <c r="AM212" s="96" t="s">
        <v>145</v>
      </c>
      <c r="AN212" s="96" t="s">
        <v>145</v>
      </c>
      <c r="AO212" s="96" t="s">
        <v>145</v>
      </c>
      <c r="AP212" s="96">
        <v>7</v>
      </c>
      <c r="AQ212" s="96">
        <v>2</v>
      </c>
      <c r="AR212" s="99" t="s">
        <v>145</v>
      </c>
      <c r="AS212" s="99" t="s">
        <v>145</v>
      </c>
      <c r="AT212" s="99" t="s">
        <v>145</v>
      </c>
      <c r="AU212" s="99" t="s">
        <v>145</v>
      </c>
      <c r="AV212" s="99" t="s">
        <v>145</v>
      </c>
      <c r="AW212" s="100" t="s">
        <v>145</v>
      </c>
      <c r="AX212" s="100" t="s">
        <v>145</v>
      </c>
      <c r="AY212" s="100" t="s">
        <v>145</v>
      </c>
      <c r="AZ212" s="100" t="s">
        <v>145</v>
      </c>
      <c r="BA212" s="101" t="s">
        <v>145</v>
      </c>
      <c r="BB212" s="101" t="s">
        <v>145</v>
      </c>
      <c r="BC212" s="101" t="s">
        <v>145</v>
      </c>
      <c r="BD212" s="101" t="s">
        <v>145</v>
      </c>
      <c r="BE212" s="95">
        <v>0.69</v>
      </c>
      <c r="BF212" s="97" t="s">
        <v>146</v>
      </c>
      <c r="BG212" s="97" t="s">
        <v>173</v>
      </c>
      <c r="BH212" s="97">
        <v>52.5</v>
      </c>
      <c r="BI212" s="97">
        <v>26.7</v>
      </c>
      <c r="BJ212" s="97">
        <v>8.8000000000000007</v>
      </c>
      <c r="BK212" s="97">
        <v>4.3</v>
      </c>
      <c r="BL212" s="97" t="s">
        <v>145</v>
      </c>
      <c r="BM212" s="97" t="s">
        <v>145</v>
      </c>
      <c r="BN212" s="97" t="s">
        <v>145</v>
      </c>
      <c r="BO212" s="97" t="s">
        <v>145</v>
      </c>
      <c r="BP212" s="97">
        <v>11540</v>
      </c>
      <c r="BQ212" s="97">
        <v>7938990793.2011299</v>
      </c>
      <c r="BR212" s="97" t="s">
        <v>145</v>
      </c>
      <c r="BS212" s="97">
        <v>21.6</v>
      </c>
      <c r="BT212" s="97">
        <v>29</v>
      </c>
      <c r="BU212" s="97" t="s">
        <v>145</v>
      </c>
      <c r="BV212" s="97" t="s">
        <v>145</v>
      </c>
      <c r="BW212" s="97" t="s">
        <v>145</v>
      </c>
      <c r="BX212" s="97" t="s">
        <v>145</v>
      </c>
      <c r="BY212" s="97">
        <v>278.39999999999998</v>
      </c>
      <c r="BZ212" s="97">
        <v>0.8</v>
      </c>
      <c r="CA212" s="97">
        <v>100</v>
      </c>
      <c r="CB212" s="97" t="s">
        <v>145</v>
      </c>
      <c r="CC212" s="102" t="s">
        <v>174</v>
      </c>
      <c r="CD212" s="102" t="s">
        <v>174</v>
      </c>
      <c r="CE212" s="102" t="s">
        <v>175</v>
      </c>
      <c r="CF212" s="102" t="s">
        <v>176</v>
      </c>
      <c r="CG212" s="103">
        <v>20.896300907977999</v>
      </c>
      <c r="CH212" s="103">
        <v>42.555530192500001</v>
      </c>
      <c r="CI212" s="98" t="s">
        <v>145</v>
      </c>
      <c r="CJ212" s="98" t="s">
        <v>145</v>
      </c>
      <c r="CK212" s="98" t="s">
        <v>145</v>
      </c>
      <c r="CL212" s="98" t="s">
        <v>145</v>
      </c>
      <c r="CM212" s="98" t="s">
        <v>145</v>
      </c>
      <c r="CN212" s="98" t="s">
        <v>145</v>
      </c>
      <c r="CO212" s="98" t="s">
        <v>145</v>
      </c>
      <c r="CP212" s="98" t="s">
        <v>145</v>
      </c>
      <c r="CQ212" s="98">
        <v>9.8000000000000007</v>
      </c>
      <c r="CR212" s="104">
        <v>1.7499938964844</v>
      </c>
      <c r="CS212" s="104">
        <v>-0.98999633789060204</v>
      </c>
      <c r="CT212" s="104">
        <v>2.45000610351565</v>
      </c>
      <c r="CU212" s="104">
        <v>4.3799987792969004</v>
      </c>
      <c r="CV212" s="105">
        <v>1.8975006103515899</v>
      </c>
      <c r="CX212" s="8">
        <f t="shared" si="13"/>
        <v>35</v>
      </c>
      <c r="CY212" s="9">
        <f t="shared" si="14"/>
        <v>48.529411764705884</v>
      </c>
    </row>
    <row r="213" spans="1:103" x14ac:dyDescent="0.35">
      <c r="A213" s="70" t="s">
        <v>658</v>
      </c>
      <c r="B213" s="93" t="s">
        <v>659</v>
      </c>
      <c r="C213" s="47">
        <v>6</v>
      </c>
      <c r="D213" s="48">
        <v>2</v>
      </c>
      <c r="E213" s="48">
        <v>1</v>
      </c>
      <c r="F213" s="139">
        <f t="shared" si="15"/>
        <v>0.16666666666666666</v>
      </c>
      <c r="G213" s="49">
        <v>0.20116698307997899</v>
      </c>
      <c r="H213" s="49">
        <v>6.7055661026659996E-2</v>
      </c>
      <c r="I213" s="49">
        <v>3.3527830513329998E-2</v>
      </c>
      <c r="J213" s="50">
        <v>2.1665064337272E-2</v>
      </c>
      <c r="K213" s="49">
        <v>233815843.443744</v>
      </c>
      <c r="L213" s="49">
        <v>18513.978757254001</v>
      </c>
      <c r="M213" s="49">
        <v>2.1770787059722001E-2</v>
      </c>
      <c r="N213" s="49">
        <v>4.5073542881750001E-2</v>
      </c>
      <c r="O213" s="49">
        <v>18300.035095759398</v>
      </c>
      <c r="P213" s="50">
        <v>36.061522631932696</v>
      </c>
      <c r="Q213" s="49">
        <v>1</v>
      </c>
      <c r="R213" s="49">
        <v>18375.098423476</v>
      </c>
      <c r="S213" s="141" t="s">
        <v>660</v>
      </c>
      <c r="T213" s="51">
        <v>20</v>
      </c>
      <c r="U213" s="94" t="s">
        <v>145</v>
      </c>
      <c r="V213" s="94" t="s">
        <v>145</v>
      </c>
      <c r="W213" s="94" t="s">
        <v>145</v>
      </c>
      <c r="X213" s="94" t="s">
        <v>145</v>
      </c>
      <c r="Y213" s="94" t="s">
        <v>145</v>
      </c>
      <c r="Z213" s="94" t="s">
        <v>145</v>
      </c>
      <c r="AA213" s="94" t="s">
        <v>145</v>
      </c>
      <c r="AB213" s="94" t="s">
        <v>145</v>
      </c>
      <c r="AC213" s="94">
        <v>3.18606271777004</v>
      </c>
      <c r="AD213" s="94">
        <v>-21</v>
      </c>
      <c r="AE213" s="94">
        <v>12.1268767969139</v>
      </c>
      <c r="AF213" s="94">
        <v>-20</v>
      </c>
      <c r="AG213" s="96">
        <v>28498687</v>
      </c>
      <c r="AH213" s="96">
        <v>29825968</v>
      </c>
      <c r="AI213" s="96">
        <v>19.5</v>
      </c>
      <c r="AJ213" s="96">
        <v>64.400000000000006</v>
      </c>
      <c r="AK213" s="96">
        <v>67.8</v>
      </c>
      <c r="AL213" s="143">
        <f t="shared" si="12"/>
        <v>2.8999999999999984E-2</v>
      </c>
      <c r="AM213" s="96">
        <v>39.6</v>
      </c>
      <c r="AN213" s="96">
        <v>57.5</v>
      </c>
      <c r="AO213" s="96">
        <v>54</v>
      </c>
      <c r="AP213" s="96">
        <v>6</v>
      </c>
      <c r="AQ213" s="96">
        <v>3.8</v>
      </c>
      <c r="AR213" s="99">
        <v>30.6</v>
      </c>
      <c r="AS213" s="99">
        <v>55</v>
      </c>
      <c r="AT213" s="99" t="s">
        <v>145</v>
      </c>
      <c r="AU213" s="99">
        <v>0.7</v>
      </c>
      <c r="AV213" s="99">
        <v>42.8</v>
      </c>
      <c r="AW213" s="100" t="s">
        <v>145</v>
      </c>
      <c r="AX213" s="100" t="s">
        <v>145</v>
      </c>
      <c r="AY213" s="100" t="s">
        <v>145</v>
      </c>
      <c r="AZ213" s="100" t="s">
        <v>145</v>
      </c>
      <c r="BA213" s="101">
        <v>91</v>
      </c>
      <c r="BB213" s="101">
        <v>14.1</v>
      </c>
      <c r="BC213" s="101">
        <v>5.4</v>
      </c>
      <c r="BD213" s="101" t="s">
        <v>145</v>
      </c>
      <c r="BE213" s="95" t="s">
        <v>145</v>
      </c>
      <c r="BF213" s="97" t="s">
        <v>155</v>
      </c>
      <c r="BG213" s="97" t="s">
        <v>173</v>
      </c>
      <c r="BH213" s="97" t="s">
        <v>145</v>
      </c>
      <c r="BI213" s="97" t="s">
        <v>145</v>
      </c>
      <c r="BJ213" s="97" t="s">
        <v>145</v>
      </c>
      <c r="BK213" s="97" t="s">
        <v>145</v>
      </c>
      <c r="BL213" s="97">
        <v>-150000</v>
      </c>
      <c r="BM213" s="97">
        <v>31154</v>
      </c>
      <c r="BN213" s="97">
        <v>336310</v>
      </c>
      <c r="BO213" s="97" t="s">
        <v>145</v>
      </c>
      <c r="BP213" s="97" t="s">
        <v>145</v>
      </c>
      <c r="BQ213" s="97">
        <v>26914402223.782799</v>
      </c>
      <c r="BR213" s="97" t="s">
        <v>145</v>
      </c>
      <c r="BS213" s="97" t="s">
        <v>145</v>
      </c>
      <c r="BT213" s="97" t="s">
        <v>145</v>
      </c>
      <c r="BU213" s="97">
        <v>38</v>
      </c>
      <c r="BV213" s="97">
        <v>29</v>
      </c>
      <c r="BW213" s="97">
        <v>8.3000000000000007</v>
      </c>
      <c r="BX213" s="97" t="s">
        <v>145</v>
      </c>
      <c r="BY213" s="97">
        <v>137.4</v>
      </c>
      <c r="BZ213" s="97" t="s">
        <v>145</v>
      </c>
      <c r="CA213" s="97">
        <v>79.2</v>
      </c>
      <c r="CB213" s="97">
        <v>12.4</v>
      </c>
      <c r="CC213" s="102" t="s">
        <v>157</v>
      </c>
      <c r="CD213" s="102" t="s">
        <v>157</v>
      </c>
      <c r="CE213" s="102" t="s">
        <v>184</v>
      </c>
      <c r="CF213" s="102" t="s">
        <v>185</v>
      </c>
      <c r="CG213" s="103">
        <v>47.485854502637999</v>
      </c>
      <c r="CH213" s="103">
        <v>15.802394924000099</v>
      </c>
      <c r="CI213" s="98">
        <v>44.6</v>
      </c>
      <c r="CJ213" s="98">
        <v>1</v>
      </c>
      <c r="CK213" s="98">
        <v>0.8</v>
      </c>
      <c r="CL213" s="98">
        <v>63.4</v>
      </c>
      <c r="CM213" s="98">
        <v>36.6</v>
      </c>
      <c r="CN213" s="98">
        <v>81</v>
      </c>
      <c r="CO213" s="98">
        <v>0.9</v>
      </c>
      <c r="CP213" s="98">
        <v>100</v>
      </c>
      <c r="CQ213" s="98">
        <v>35.299999999999997</v>
      </c>
      <c r="CR213" s="104">
        <v>21.999993896484401</v>
      </c>
      <c r="CS213" s="104">
        <v>19.980004882812501</v>
      </c>
      <c r="CT213" s="104">
        <v>21.980004882812501</v>
      </c>
      <c r="CU213" s="104">
        <v>23.459985351562501</v>
      </c>
      <c r="CV213" s="105">
        <v>21.854997253417999</v>
      </c>
      <c r="CX213" s="8">
        <f t="shared" si="13"/>
        <v>18</v>
      </c>
      <c r="CY213" s="9">
        <f t="shared" si="14"/>
        <v>73.529411764705884</v>
      </c>
    </row>
    <row r="214" spans="1:103" x14ac:dyDescent="0.35">
      <c r="A214" s="70" t="s">
        <v>661</v>
      </c>
      <c r="B214" s="93" t="s">
        <v>662</v>
      </c>
      <c r="C214" s="47">
        <v>5647</v>
      </c>
      <c r="D214" s="48">
        <v>103</v>
      </c>
      <c r="E214" s="48">
        <v>2073</v>
      </c>
      <c r="F214" s="139">
        <f t="shared" si="15"/>
        <v>0.3670975739330618</v>
      </c>
      <c r="G214" s="49">
        <v>95.213703084657595</v>
      </c>
      <c r="H214" s="49">
        <v>1.7366763622666399</v>
      </c>
      <c r="I214" s="49">
        <v>34.9527194075607</v>
      </c>
      <c r="J214" s="50">
        <v>2.0330214383288001E-2</v>
      </c>
      <c r="K214" s="49">
        <v>38144.154359331602</v>
      </c>
      <c r="L214" s="49">
        <v>18415.053668319099</v>
      </c>
      <c r="M214" s="49">
        <v>5.5108609180057E-2</v>
      </c>
      <c r="N214" s="49">
        <v>233.023043802828</v>
      </c>
      <c r="O214" s="49">
        <v>18377.855890189701</v>
      </c>
      <c r="P214" s="50">
        <v>5.8716563848803999E-2</v>
      </c>
      <c r="Q214" s="49">
        <v>5079.3391727342996</v>
      </c>
      <c r="R214" s="49">
        <v>18380.115921009099</v>
      </c>
      <c r="S214" s="141" t="s">
        <v>239</v>
      </c>
      <c r="T214" s="51">
        <v>56</v>
      </c>
      <c r="U214" s="94">
        <v>245747</v>
      </c>
      <c r="V214" s="94">
        <v>4143.5243300770899</v>
      </c>
      <c r="W214" s="94" t="s">
        <v>217</v>
      </c>
      <c r="X214" s="94">
        <v>3610.37</v>
      </c>
      <c r="Y214" s="94">
        <v>-42</v>
      </c>
      <c r="Z214" s="94">
        <v>13</v>
      </c>
      <c r="AA214" s="94">
        <v>21</v>
      </c>
      <c r="AB214" s="94">
        <v>91.4</v>
      </c>
      <c r="AC214" s="94">
        <v>31.292682926829301</v>
      </c>
      <c r="AD214" s="94">
        <v>21</v>
      </c>
      <c r="AE214" s="94">
        <v>64.918188153310098</v>
      </c>
      <c r="AF214" s="94">
        <v>21</v>
      </c>
      <c r="AG214" s="96">
        <v>57779622</v>
      </c>
      <c r="AH214" s="96">
        <v>59308690</v>
      </c>
      <c r="AI214" s="96">
        <v>27.1</v>
      </c>
      <c r="AJ214" s="96">
        <v>60.5</v>
      </c>
      <c r="AK214" s="96">
        <v>67.400000000000006</v>
      </c>
      <c r="AL214" s="143">
        <f t="shared" si="12"/>
        <v>5.3000000000000116E-2</v>
      </c>
      <c r="AM214" s="96">
        <v>29.1</v>
      </c>
      <c r="AN214" s="96">
        <v>65.599999999999994</v>
      </c>
      <c r="AO214" s="96">
        <v>47.6</v>
      </c>
      <c r="AP214" s="96">
        <v>9.4</v>
      </c>
      <c r="AQ214" s="96">
        <v>2.4</v>
      </c>
      <c r="AR214" s="99">
        <v>26.2</v>
      </c>
      <c r="AS214" s="99">
        <v>33.799999999999997</v>
      </c>
      <c r="AT214" s="99">
        <v>0.8</v>
      </c>
      <c r="AU214" s="99" t="s">
        <v>145</v>
      </c>
      <c r="AV214" s="99">
        <v>74.7</v>
      </c>
      <c r="AW214" s="100">
        <v>5.9</v>
      </c>
      <c r="AX214" s="100">
        <v>100.9</v>
      </c>
      <c r="AY214" s="100" t="s">
        <v>145</v>
      </c>
      <c r="AZ214" s="100">
        <v>1</v>
      </c>
      <c r="BA214" s="101">
        <v>125</v>
      </c>
      <c r="BB214" s="101">
        <v>27</v>
      </c>
      <c r="BC214" s="101">
        <v>12.7</v>
      </c>
      <c r="BD214" s="101" t="s">
        <v>145</v>
      </c>
      <c r="BE214" s="95">
        <v>0.46300000000000002</v>
      </c>
      <c r="BF214" s="97" t="s">
        <v>189</v>
      </c>
      <c r="BG214" s="97" t="s">
        <v>163</v>
      </c>
      <c r="BH214" s="97">
        <v>28.3</v>
      </c>
      <c r="BI214" s="97">
        <v>29.6</v>
      </c>
      <c r="BJ214" s="97">
        <v>13.4</v>
      </c>
      <c r="BK214" s="97">
        <v>0.3</v>
      </c>
      <c r="BL214" s="97">
        <v>727026</v>
      </c>
      <c r="BM214" s="97">
        <v>489</v>
      </c>
      <c r="BN214" s="97">
        <v>23921748.100000001</v>
      </c>
      <c r="BO214" s="97">
        <v>4892400</v>
      </c>
      <c r="BP214" s="97">
        <v>13250</v>
      </c>
      <c r="BQ214" s="97">
        <v>368288939768.32202</v>
      </c>
      <c r="BR214" s="97" t="s">
        <v>145</v>
      </c>
      <c r="BS214" s="97" t="s">
        <v>145</v>
      </c>
      <c r="BT214" s="97" t="s">
        <v>145</v>
      </c>
      <c r="BU214" s="97">
        <v>56</v>
      </c>
      <c r="BV214" s="97">
        <v>5.0999999999999996</v>
      </c>
      <c r="BW214" s="97">
        <v>79.099999999999994</v>
      </c>
      <c r="BX214" s="97" t="s">
        <v>145</v>
      </c>
      <c r="BY214" s="97">
        <v>13008.7</v>
      </c>
      <c r="BZ214" s="97">
        <v>1</v>
      </c>
      <c r="CA214" s="97">
        <v>84.4</v>
      </c>
      <c r="CB214" s="97">
        <v>8.9</v>
      </c>
      <c r="CC214" s="102" t="s">
        <v>164</v>
      </c>
      <c r="CD214" s="102" t="s">
        <v>164</v>
      </c>
      <c r="CE214" s="102" t="s">
        <v>272</v>
      </c>
      <c r="CF214" s="102" t="s">
        <v>166</v>
      </c>
      <c r="CG214" s="103">
        <v>26.120891654071499</v>
      </c>
      <c r="CH214" s="103">
        <v>-28.474591572999898</v>
      </c>
      <c r="CI214" s="98">
        <v>79.8</v>
      </c>
      <c r="CJ214" s="98">
        <v>7.6</v>
      </c>
      <c r="CK214" s="98">
        <v>8</v>
      </c>
      <c r="CL214" s="98">
        <v>33.6</v>
      </c>
      <c r="CM214" s="98">
        <v>66.400000000000006</v>
      </c>
      <c r="CN214" s="98">
        <v>821</v>
      </c>
      <c r="CO214" s="98">
        <v>9</v>
      </c>
      <c r="CP214" s="98">
        <v>100</v>
      </c>
      <c r="CQ214" s="98">
        <v>14.5</v>
      </c>
      <c r="CR214" s="104">
        <v>22.480004882812501</v>
      </c>
      <c r="CS214" s="104">
        <v>23.540002441406301</v>
      </c>
      <c r="CT214" s="104">
        <v>22.300012207031301</v>
      </c>
      <c r="CU214" s="104">
        <v>20.249993896484401</v>
      </c>
      <c r="CV214" s="105">
        <v>22.142503356933599</v>
      </c>
      <c r="CX214" s="8">
        <f t="shared" si="13"/>
        <v>7</v>
      </c>
      <c r="CY214" s="9">
        <f t="shared" si="14"/>
        <v>89.705882352941174</v>
      </c>
    </row>
    <row r="215" spans="1:103" x14ac:dyDescent="0.35">
      <c r="A215" s="70" t="s">
        <v>663</v>
      </c>
      <c r="B215" s="93" t="s">
        <v>664</v>
      </c>
      <c r="C215" s="47">
        <v>106</v>
      </c>
      <c r="D215" s="48">
        <v>3</v>
      </c>
      <c r="E215" s="48">
        <v>55</v>
      </c>
      <c r="F215" s="139">
        <f t="shared" si="15"/>
        <v>0.51886792452830188</v>
      </c>
      <c r="G215" s="49">
        <v>5.7658971768644403</v>
      </c>
      <c r="H215" s="49">
        <v>0.16318576915654101</v>
      </c>
      <c r="I215" s="49">
        <v>2.9917391012032399</v>
      </c>
      <c r="J215" s="50">
        <v>2.9250283499724E-2</v>
      </c>
      <c r="K215" s="49">
        <v>277.03889952652702</v>
      </c>
      <c r="L215" s="49">
        <v>18383.397234415101</v>
      </c>
      <c r="M215" s="49">
        <v>0.11825763119516899</v>
      </c>
      <c r="N215" s="49">
        <v>3.3609654540433098</v>
      </c>
      <c r="O215" s="49">
        <v>18359.610134648599</v>
      </c>
      <c r="P215" s="50">
        <v>0.16389932489900799</v>
      </c>
      <c r="Q215" s="49">
        <v>44.763541186594502</v>
      </c>
      <c r="R215" s="49">
        <v>18361.115212884899</v>
      </c>
      <c r="S215" s="141" t="s">
        <v>322</v>
      </c>
      <c r="T215" s="51">
        <v>43</v>
      </c>
      <c r="U215" s="94" t="s">
        <v>145</v>
      </c>
      <c r="V215" s="94" t="s">
        <v>145</v>
      </c>
      <c r="W215" s="94" t="s">
        <v>145</v>
      </c>
      <c r="X215" s="94">
        <v>2289.9050000000002</v>
      </c>
      <c r="Y215" s="94">
        <v>-26</v>
      </c>
      <c r="Z215" s="94">
        <v>22</v>
      </c>
      <c r="AA215" s="94">
        <v>28</v>
      </c>
      <c r="AB215" s="94">
        <v>62.45</v>
      </c>
      <c r="AC215" s="94">
        <v>9.4404181184668996</v>
      </c>
      <c r="AD215" s="94">
        <v>8</v>
      </c>
      <c r="AE215" s="94">
        <v>15.651818188541499</v>
      </c>
      <c r="AF215" s="94">
        <v>8</v>
      </c>
      <c r="AG215" s="96">
        <v>17351822</v>
      </c>
      <c r="AH215" s="96">
        <v>18383956</v>
      </c>
      <c r="AI215" s="96">
        <v>16.8</v>
      </c>
      <c r="AJ215" s="96">
        <v>60.5</v>
      </c>
      <c r="AK215" s="96">
        <v>66.400000000000006</v>
      </c>
      <c r="AL215" s="143">
        <f t="shared" si="12"/>
        <v>2.1000000000000015E-2</v>
      </c>
      <c r="AM215" s="96">
        <v>44.9</v>
      </c>
      <c r="AN215" s="96">
        <v>53</v>
      </c>
      <c r="AO215" s="96">
        <v>23.3</v>
      </c>
      <c r="AP215" s="96">
        <v>6.5</v>
      </c>
      <c r="AQ215" s="96">
        <v>4.5999999999999996</v>
      </c>
      <c r="AR215" s="99">
        <v>17.899999999999999</v>
      </c>
      <c r="AS215" s="99">
        <v>57.8</v>
      </c>
      <c r="AT215" s="99">
        <v>0.09</v>
      </c>
      <c r="AU215" s="99" t="s">
        <v>145</v>
      </c>
      <c r="AV215" s="99">
        <v>18.899999999999999</v>
      </c>
      <c r="AW215" s="100">
        <v>3.7</v>
      </c>
      <c r="AX215" s="100">
        <v>98.7</v>
      </c>
      <c r="AY215" s="100" t="s">
        <v>145</v>
      </c>
      <c r="AZ215" s="100" t="s">
        <v>145</v>
      </c>
      <c r="BA215" s="101">
        <v>91</v>
      </c>
      <c r="BB215" s="101">
        <v>6.5</v>
      </c>
      <c r="BC215" s="101">
        <v>4.5</v>
      </c>
      <c r="BD215" s="101" t="s">
        <v>145</v>
      </c>
      <c r="BE215" s="95">
        <v>0.59099999999999997</v>
      </c>
      <c r="BF215" s="97" t="s">
        <v>155</v>
      </c>
      <c r="BG215" s="97" t="s">
        <v>173</v>
      </c>
      <c r="BH215" s="97">
        <v>33.799999999999997</v>
      </c>
      <c r="BI215" s="97">
        <v>35.200000000000003</v>
      </c>
      <c r="BJ215" s="97">
        <v>9.3000000000000007</v>
      </c>
      <c r="BK215" s="97">
        <v>3.8</v>
      </c>
      <c r="BL215" s="97">
        <v>-40000</v>
      </c>
      <c r="BM215" s="97">
        <v>284</v>
      </c>
      <c r="BN215" s="97">
        <v>8904</v>
      </c>
      <c r="BO215" s="97" t="s">
        <v>145</v>
      </c>
      <c r="BP215" s="97">
        <v>4100</v>
      </c>
      <c r="BQ215" s="97">
        <v>26720073435.901402</v>
      </c>
      <c r="BR215" s="97" t="s">
        <v>145</v>
      </c>
      <c r="BS215" s="97" t="s">
        <v>145</v>
      </c>
      <c r="BT215" s="97" t="s">
        <v>145</v>
      </c>
      <c r="BU215" s="97">
        <v>74.599999999999994</v>
      </c>
      <c r="BV215" s="97">
        <v>48.8</v>
      </c>
      <c r="BW215" s="97">
        <v>89</v>
      </c>
      <c r="BX215" s="97" t="s">
        <v>145</v>
      </c>
      <c r="BY215" s="97">
        <v>213.1</v>
      </c>
      <c r="BZ215" s="97">
        <v>1.4</v>
      </c>
      <c r="CA215" s="97">
        <v>40.299999999999997</v>
      </c>
      <c r="CB215" s="97">
        <v>7.4</v>
      </c>
      <c r="CC215" s="102" t="s">
        <v>164</v>
      </c>
      <c r="CD215" s="102" t="s">
        <v>164</v>
      </c>
      <c r="CE215" s="102" t="s">
        <v>213</v>
      </c>
      <c r="CF215" s="102" t="s">
        <v>166</v>
      </c>
      <c r="CG215" s="103">
        <v>25.4152401229547</v>
      </c>
      <c r="CH215" s="103">
        <v>-13.125502624499999</v>
      </c>
      <c r="CI215" s="98">
        <v>32.1</v>
      </c>
      <c r="CJ215" s="98">
        <v>65.2</v>
      </c>
      <c r="CK215" s="98">
        <v>37.9</v>
      </c>
      <c r="CL215" s="98">
        <v>56.5</v>
      </c>
      <c r="CM215" s="98">
        <v>43.5</v>
      </c>
      <c r="CN215" s="98">
        <v>5208</v>
      </c>
      <c r="CO215" s="98">
        <v>0.3</v>
      </c>
      <c r="CP215" s="98">
        <v>100</v>
      </c>
      <c r="CQ215" s="98">
        <v>10.5</v>
      </c>
      <c r="CR215" s="104">
        <v>24.520013427734401</v>
      </c>
      <c r="CS215" s="104">
        <v>23.749993896484401</v>
      </c>
      <c r="CT215" s="104">
        <v>23.999993896484401</v>
      </c>
      <c r="CU215" s="104">
        <v>22.890008544921901</v>
      </c>
      <c r="CV215" s="105">
        <v>23.790002441406301</v>
      </c>
      <c r="CX215" s="8">
        <f t="shared" si="13"/>
        <v>9</v>
      </c>
      <c r="CY215" s="9">
        <f t="shared" si="14"/>
        <v>86.764705882352942</v>
      </c>
    </row>
    <row r="216" spans="1:103" ht="15" thickBot="1" x14ac:dyDescent="0.4">
      <c r="A216" s="106" t="s">
        <v>665</v>
      </c>
      <c r="B216" s="107" t="s">
        <v>666</v>
      </c>
      <c r="C216" s="52">
        <v>40</v>
      </c>
      <c r="D216" s="53">
        <v>4</v>
      </c>
      <c r="E216" s="53">
        <v>5</v>
      </c>
      <c r="F216" s="139">
        <f t="shared" si="15"/>
        <v>0.125</v>
      </c>
      <c r="G216" s="54">
        <v>2.6912599382342401</v>
      </c>
      <c r="H216" s="54">
        <v>0.269125993823424</v>
      </c>
      <c r="I216" s="54">
        <v>0.33640749227928002</v>
      </c>
      <c r="J216" s="55">
        <v>4.0945243024862001E-2</v>
      </c>
      <c r="K216" s="54">
        <v>73.642632956809294</v>
      </c>
      <c r="L216" s="54">
        <v>18373.732978182299</v>
      </c>
      <c r="M216" s="54">
        <v>7.0231156356381996E-2</v>
      </c>
      <c r="N216" s="54">
        <v>4.9500603044097096</v>
      </c>
      <c r="O216" s="54">
        <v>18357.3928983035</v>
      </c>
      <c r="P216" s="55">
        <v>3.5926061928958003E-2</v>
      </c>
      <c r="Q216" s="54">
        <v>88.635104603795895</v>
      </c>
      <c r="R216" s="54">
        <v>18410.886301125</v>
      </c>
      <c r="S216" s="142" t="s">
        <v>167</v>
      </c>
      <c r="T216" s="56">
        <v>41</v>
      </c>
      <c r="U216" s="108" t="s">
        <v>145</v>
      </c>
      <c r="V216" s="108" t="s">
        <v>145</v>
      </c>
      <c r="W216" s="108" t="s">
        <v>145</v>
      </c>
      <c r="X216" s="108">
        <v>3535</v>
      </c>
      <c r="Y216" s="108">
        <v>-53</v>
      </c>
      <c r="Z216" s="108">
        <v>3</v>
      </c>
      <c r="AA216" s="108">
        <v>10</v>
      </c>
      <c r="AB216" s="108">
        <v>91.4</v>
      </c>
      <c r="AC216" s="108">
        <v>35.747159090909101</v>
      </c>
      <c r="AD216" s="108">
        <v>9</v>
      </c>
      <c r="AE216" s="108">
        <v>62.9568181818182</v>
      </c>
      <c r="AF216" s="108">
        <v>9</v>
      </c>
      <c r="AG216" s="110">
        <v>14439018</v>
      </c>
      <c r="AH216" s="110">
        <v>14862927</v>
      </c>
      <c r="AI216" s="110">
        <v>20</v>
      </c>
      <c r="AJ216" s="110">
        <v>59.5</v>
      </c>
      <c r="AK216" s="110">
        <v>62.6</v>
      </c>
      <c r="AL216" s="143">
        <f t="shared" si="12"/>
        <v>2.8999999999999984E-2</v>
      </c>
      <c r="AM216" s="110">
        <v>42.4</v>
      </c>
      <c r="AN216" s="110">
        <v>54.7</v>
      </c>
      <c r="AO216" s="110">
        <v>37.299999999999997</v>
      </c>
      <c r="AP216" s="110">
        <v>7.9</v>
      </c>
      <c r="AQ216" s="110">
        <v>3.6</v>
      </c>
      <c r="AR216" s="113">
        <v>19.3</v>
      </c>
      <c r="AS216" s="113">
        <v>46.2</v>
      </c>
      <c r="AT216" s="113" t="s">
        <v>145</v>
      </c>
      <c r="AU216" s="113" t="s">
        <v>145</v>
      </c>
      <c r="AV216" s="113">
        <v>31.5</v>
      </c>
      <c r="AW216" s="114" t="s">
        <v>145</v>
      </c>
      <c r="AX216" s="114" t="s">
        <v>145</v>
      </c>
      <c r="AY216" s="114" t="s">
        <v>145</v>
      </c>
      <c r="AZ216" s="114" t="s">
        <v>145</v>
      </c>
      <c r="BA216" s="115">
        <v>85</v>
      </c>
      <c r="BB216" s="115">
        <v>12.3</v>
      </c>
      <c r="BC216" s="115">
        <v>1.8</v>
      </c>
      <c r="BD216" s="115" t="s">
        <v>145</v>
      </c>
      <c r="BE216" s="109">
        <v>0.56299999999999994</v>
      </c>
      <c r="BF216" s="111" t="s">
        <v>189</v>
      </c>
      <c r="BG216" s="111" t="s">
        <v>156</v>
      </c>
      <c r="BH216" s="111">
        <v>29.3</v>
      </c>
      <c r="BI216" s="111">
        <v>19</v>
      </c>
      <c r="BJ216" s="111">
        <v>14.3</v>
      </c>
      <c r="BK216" s="111">
        <v>2.6</v>
      </c>
      <c r="BL216" s="111">
        <v>-584288</v>
      </c>
      <c r="BM216" s="111">
        <v>15629</v>
      </c>
      <c r="BN216" s="111">
        <v>282539</v>
      </c>
      <c r="BO216" s="111" t="s">
        <v>145</v>
      </c>
      <c r="BP216" s="111">
        <v>3020</v>
      </c>
      <c r="BQ216" s="111">
        <v>31000519447.174999</v>
      </c>
      <c r="BR216" s="111" t="s">
        <v>145</v>
      </c>
      <c r="BS216" s="111">
        <v>81.3</v>
      </c>
      <c r="BT216" s="111">
        <v>44.3</v>
      </c>
      <c r="BU216" s="111">
        <v>83.1</v>
      </c>
      <c r="BV216" s="111">
        <v>66.5</v>
      </c>
      <c r="BW216" s="111">
        <v>87.8</v>
      </c>
      <c r="BX216" s="111" t="s">
        <v>145</v>
      </c>
      <c r="BY216" s="111">
        <v>359.3</v>
      </c>
      <c r="BZ216" s="111">
        <v>2.2000000000000002</v>
      </c>
      <c r="CA216" s="111">
        <v>40.4</v>
      </c>
      <c r="CB216" s="111">
        <v>3.4</v>
      </c>
      <c r="CC216" s="116" t="s">
        <v>164</v>
      </c>
      <c r="CD216" s="116" t="s">
        <v>164</v>
      </c>
      <c r="CE216" s="116" t="s">
        <v>213</v>
      </c>
      <c r="CF216" s="116" t="s">
        <v>166</v>
      </c>
      <c r="CG216" s="117">
        <v>29.328271790517999</v>
      </c>
      <c r="CH216" s="117">
        <v>-19.007624206499901</v>
      </c>
      <c r="CI216" s="112">
        <v>41.9</v>
      </c>
      <c r="CJ216" s="112">
        <v>35.5</v>
      </c>
      <c r="CK216" s="112">
        <v>27.2</v>
      </c>
      <c r="CL216" s="112">
        <v>67.8</v>
      </c>
      <c r="CM216" s="112">
        <v>32.200000000000003</v>
      </c>
      <c r="CN216" s="112">
        <v>902</v>
      </c>
      <c r="CO216" s="112">
        <v>0.9</v>
      </c>
      <c r="CP216" s="112">
        <v>100</v>
      </c>
      <c r="CQ216" s="112" t="s">
        <v>145</v>
      </c>
      <c r="CR216" s="118">
        <v>23.969995117187501</v>
      </c>
      <c r="CS216" s="118">
        <v>22.570001220703102</v>
      </c>
      <c r="CT216" s="118">
        <v>21.219995117187501</v>
      </c>
      <c r="CU216" s="118">
        <v>20.499993896484401</v>
      </c>
      <c r="CV216" s="119">
        <v>22.064996337890602</v>
      </c>
      <c r="CX216" s="8">
        <f t="shared" si="13"/>
        <v>11</v>
      </c>
      <c r="CY216" s="9">
        <f t="shared" si="14"/>
        <v>83.82352941176471</v>
      </c>
    </row>
    <row r="217" spans="1:103" ht="15" thickTop="1" x14ac:dyDescent="0.35">
      <c r="CX217" s="8"/>
    </row>
    <row r="218" spans="1:103" x14ac:dyDescent="0.35">
      <c r="B218" s="11" t="s">
        <v>667</v>
      </c>
      <c r="C218" s="8">
        <f t="shared" ref="C218:AH218" si="16">COUNTIF(C9:C216, "NA")</f>
        <v>0</v>
      </c>
      <c r="D218" s="8">
        <f t="shared" si="16"/>
        <v>0</v>
      </c>
      <c r="E218" s="8">
        <f t="shared" si="16"/>
        <v>0</v>
      </c>
      <c r="F218" s="8">
        <f t="shared" si="16"/>
        <v>0</v>
      </c>
      <c r="G218" s="8">
        <f t="shared" si="16"/>
        <v>0</v>
      </c>
      <c r="H218" s="8">
        <f t="shared" si="16"/>
        <v>0</v>
      </c>
      <c r="I218" s="8">
        <f t="shared" si="16"/>
        <v>0</v>
      </c>
      <c r="J218" s="8">
        <f t="shared" si="16"/>
        <v>0</v>
      </c>
      <c r="K218" s="8">
        <f t="shared" si="16"/>
        <v>0</v>
      </c>
      <c r="L218" s="8">
        <f t="shared" si="16"/>
        <v>0</v>
      </c>
      <c r="M218" s="8">
        <f t="shared" si="16"/>
        <v>0</v>
      </c>
      <c r="N218" s="8">
        <f t="shared" si="16"/>
        <v>0</v>
      </c>
      <c r="O218" s="8">
        <f t="shared" si="16"/>
        <v>0</v>
      </c>
      <c r="P218" s="8">
        <f t="shared" si="16"/>
        <v>0</v>
      </c>
      <c r="Q218" s="8">
        <f t="shared" si="16"/>
        <v>0</v>
      </c>
      <c r="R218" s="8">
        <f t="shared" si="16"/>
        <v>0</v>
      </c>
      <c r="S218" s="8">
        <f t="shared" si="16"/>
        <v>0</v>
      </c>
      <c r="T218" s="8">
        <f t="shared" si="16"/>
        <v>0</v>
      </c>
      <c r="U218" s="8">
        <f t="shared" si="16"/>
        <v>128</v>
      </c>
      <c r="V218" s="8">
        <f t="shared" si="16"/>
        <v>128</v>
      </c>
      <c r="W218" s="8">
        <f t="shared" si="16"/>
        <v>128</v>
      </c>
      <c r="X218" s="8">
        <f t="shared" si="16"/>
        <v>71</v>
      </c>
      <c r="Y218" s="8">
        <f t="shared" si="16"/>
        <v>59</v>
      </c>
      <c r="Z218" s="8">
        <f t="shared" si="16"/>
        <v>63</v>
      </c>
      <c r="AA218" s="8">
        <f t="shared" si="16"/>
        <v>58</v>
      </c>
      <c r="AB218" s="8">
        <f t="shared" si="16"/>
        <v>58</v>
      </c>
      <c r="AC218" s="8">
        <f t="shared" si="16"/>
        <v>81</v>
      </c>
      <c r="AD218" s="8">
        <f t="shared" si="16"/>
        <v>84</v>
      </c>
      <c r="AE218" s="8">
        <f t="shared" si="16"/>
        <v>81</v>
      </c>
      <c r="AF218" s="8">
        <f t="shared" si="16"/>
        <v>81</v>
      </c>
      <c r="AG218" s="8">
        <f t="shared" si="16"/>
        <v>14</v>
      </c>
      <c r="AH218" s="8">
        <f t="shared" si="16"/>
        <v>0</v>
      </c>
      <c r="AI218" s="8">
        <f t="shared" ref="AI218:BG218" si="17">COUNTIF(AI9:AI216, "NA")</f>
        <v>6</v>
      </c>
      <c r="AJ218" s="8">
        <f t="shared" si="17"/>
        <v>26</v>
      </c>
      <c r="AK218" s="8">
        <f t="shared" si="17"/>
        <v>26</v>
      </c>
      <c r="AL218" s="8">
        <f t="shared" si="17"/>
        <v>31</v>
      </c>
      <c r="AM218" s="8">
        <f t="shared" si="17"/>
        <v>31</v>
      </c>
      <c r="AN218" s="8">
        <f t="shared" si="17"/>
        <v>31</v>
      </c>
      <c r="AO218" s="8">
        <f t="shared" si="17"/>
        <v>21</v>
      </c>
      <c r="AP218" s="8">
        <f t="shared" si="17"/>
        <v>20</v>
      </c>
      <c r="AQ218" s="8">
        <f t="shared" si="17"/>
        <v>24</v>
      </c>
      <c r="AR218" s="8">
        <f t="shared" si="17"/>
        <v>36</v>
      </c>
      <c r="AS218" s="8">
        <f t="shared" si="17"/>
        <v>30</v>
      </c>
      <c r="AT218" s="8">
        <f t="shared" si="17"/>
        <v>99</v>
      </c>
      <c r="AU218" s="8">
        <f t="shared" si="17"/>
        <v>114</v>
      </c>
      <c r="AV218" s="8">
        <f t="shared" si="17"/>
        <v>53</v>
      </c>
      <c r="AW218" s="8">
        <f t="shared" si="17"/>
        <v>104</v>
      </c>
      <c r="AX218" s="8">
        <f t="shared" si="17"/>
        <v>65</v>
      </c>
      <c r="AY218" s="8">
        <f t="shared" si="17"/>
        <v>87</v>
      </c>
      <c r="AZ218" s="8">
        <f t="shared" si="17"/>
        <v>84</v>
      </c>
      <c r="BA218" s="8">
        <f t="shared" si="17"/>
        <v>38</v>
      </c>
      <c r="BB218" s="8">
        <f t="shared" si="17"/>
        <v>34</v>
      </c>
      <c r="BC218" s="8">
        <f t="shared" si="17"/>
        <v>18</v>
      </c>
      <c r="BD218" s="8">
        <f t="shared" si="17"/>
        <v>129</v>
      </c>
      <c r="BE218" s="8">
        <f t="shared" si="17"/>
        <v>32</v>
      </c>
      <c r="BF218" s="8">
        <f t="shared" si="17"/>
        <v>6</v>
      </c>
      <c r="BG218" s="8">
        <f t="shared" si="17"/>
        <v>6</v>
      </c>
      <c r="BH218" s="8">
        <f t="shared" ref="BH218:CQ218" si="18">COUNTIF(BH9:BH216, "NA")</f>
        <v>42</v>
      </c>
      <c r="BI218" s="8">
        <f t="shared" si="18"/>
        <v>42</v>
      </c>
      <c r="BJ218" s="8">
        <f t="shared" si="18"/>
        <v>104</v>
      </c>
      <c r="BK218" s="8">
        <f t="shared" si="18"/>
        <v>94</v>
      </c>
      <c r="BL218" s="8">
        <f t="shared" si="18"/>
        <v>30</v>
      </c>
      <c r="BM218" s="8">
        <f t="shared" si="18"/>
        <v>26</v>
      </c>
      <c r="BN218" s="8">
        <f t="shared" si="18"/>
        <v>65</v>
      </c>
      <c r="BO218" s="8">
        <f t="shared" si="18"/>
        <v>79</v>
      </c>
      <c r="BP218" s="8">
        <f t="shared" si="18"/>
        <v>41</v>
      </c>
      <c r="BQ218" s="8">
        <f t="shared" si="18"/>
        <v>32</v>
      </c>
      <c r="BR218" s="8">
        <f t="shared" si="18"/>
        <v>183</v>
      </c>
      <c r="BS218" s="8">
        <f t="shared" si="18"/>
        <v>143</v>
      </c>
      <c r="BT218" s="8">
        <f t="shared" si="18"/>
        <v>143</v>
      </c>
      <c r="BU218" s="8">
        <f t="shared" si="18"/>
        <v>35</v>
      </c>
      <c r="BV218" s="8">
        <f t="shared" si="18"/>
        <v>35</v>
      </c>
      <c r="BW218" s="8">
        <f t="shared" si="18"/>
        <v>35</v>
      </c>
      <c r="BX218" s="8">
        <f t="shared" si="18"/>
        <v>128</v>
      </c>
      <c r="BY218" s="8">
        <f t="shared" si="18"/>
        <v>27</v>
      </c>
      <c r="BZ218" s="8">
        <f t="shared" si="18"/>
        <v>59</v>
      </c>
      <c r="CA218" s="8">
        <f>COUNTIF(CA9:CA216, "NA")</f>
        <v>14</v>
      </c>
      <c r="CB218" s="8">
        <f>COUNTIF(CB9:CB216, "NA")</f>
        <v>40</v>
      </c>
      <c r="CC218" s="8">
        <f>COUNTIF(CH9:CH216, "NA")</f>
        <v>0</v>
      </c>
      <c r="CD218" s="8">
        <f>COUNTIF(CR9:CR216, "NA")</f>
        <v>0</v>
      </c>
      <c r="CE218" s="8">
        <f>COUNTIF(CS9:CS216, "NA")</f>
        <v>0</v>
      </c>
      <c r="CF218" s="8">
        <f>COUNTIF(CT9:CT216, "NA")</f>
        <v>0</v>
      </c>
      <c r="CG218" s="8">
        <f>COUNTIF(CU9:CU216, "NA")</f>
        <v>0</v>
      </c>
      <c r="CH218" s="8">
        <f>COUNTIF(CV9:CV216, "NA")</f>
        <v>0</v>
      </c>
      <c r="CI218" s="8">
        <f t="shared" si="18"/>
        <v>21</v>
      </c>
      <c r="CJ218" s="8">
        <f t="shared" si="18"/>
        <v>20</v>
      </c>
      <c r="CK218" s="8">
        <f t="shared" si="18"/>
        <v>17</v>
      </c>
      <c r="CL218" s="8">
        <f>COUNTIF(CL9:CL216, "NA")</f>
        <v>16</v>
      </c>
      <c r="CM218" s="8">
        <f t="shared" si="18"/>
        <v>16</v>
      </c>
      <c r="CN218" s="8">
        <f>COUNTIF(CN9:CN216, "NA")</f>
        <v>35</v>
      </c>
      <c r="CO218" s="8">
        <f>COUNTIF(CO9:CO216, "NA")</f>
        <v>21</v>
      </c>
      <c r="CP218" s="8">
        <f>COUNTIF(CP9:CP216, "NA")</f>
        <v>31</v>
      </c>
      <c r="CQ218" s="8">
        <f t="shared" si="18"/>
        <v>91</v>
      </c>
      <c r="CR218" s="8">
        <f>COUNTIF(CC9:CC216, "NA")</f>
        <v>6</v>
      </c>
      <c r="CS218" s="8">
        <f>COUNTIF(CD9:CD216, "NA")</f>
        <v>6</v>
      </c>
      <c r="CT218" s="8">
        <f>COUNTIF(CE9:CE216, "NA")</f>
        <v>6</v>
      </c>
      <c r="CU218" s="8">
        <f>COUNTIF(CF9:CF216, "NA")</f>
        <v>6</v>
      </c>
      <c r="CV218" s="8">
        <f>COUNTIF(CG9:CG216, "NA")</f>
        <v>0</v>
      </c>
      <c r="CX218" s="8">
        <f>SUM(CX$9:CX$216)</f>
        <v>2854</v>
      </c>
      <c r="CY218" t="s">
        <v>668</v>
      </c>
    </row>
    <row r="219" spans="1:103" x14ac:dyDescent="0.35">
      <c r="B219" s="12" t="s">
        <v>669</v>
      </c>
      <c r="C219" s="9">
        <f t="shared" ref="C219:AH219" si="19">100-(COUNTIF(C9:C216, "NA")/ROWS(C9:C216))*100</f>
        <v>100</v>
      </c>
      <c r="D219" s="9">
        <f t="shared" si="19"/>
        <v>100</v>
      </c>
      <c r="E219" s="9">
        <f t="shared" si="19"/>
        <v>100</v>
      </c>
      <c r="F219" s="9">
        <f t="shared" si="19"/>
        <v>100</v>
      </c>
      <c r="G219" s="9">
        <f t="shared" si="19"/>
        <v>100</v>
      </c>
      <c r="H219" s="9">
        <f t="shared" si="19"/>
        <v>100</v>
      </c>
      <c r="I219" s="9">
        <f t="shared" si="19"/>
        <v>100</v>
      </c>
      <c r="J219" s="9">
        <f t="shared" si="19"/>
        <v>100</v>
      </c>
      <c r="K219" s="9">
        <f t="shared" si="19"/>
        <v>100</v>
      </c>
      <c r="L219" s="9">
        <f t="shared" si="19"/>
        <v>100</v>
      </c>
      <c r="M219" s="9">
        <f t="shared" si="19"/>
        <v>100</v>
      </c>
      <c r="N219" s="9">
        <f t="shared" si="19"/>
        <v>100</v>
      </c>
      <c r="O219" s="9">
        <f t="shared" si="19"/>
        <v>100</v>
      </c>
      <c r="P219" s="9">
        <f t="shared" si="19"/>
        <v>100</v>
      </c>
      <c r="Q219" s="9">
        <f t="shared" si="19"/>
        <v>100</v>
      </c>
      <c r="R219" s="9">
        <f t="shared" si="19"/>
        <v>100</v>
      </c>
      <c r="S219" s="9">
        <f t="shared" si="19"/>
        <v>100</v>
      </c>
      <c r="T219" s="9">
        <f t="shared" si="19"/>
        <v>100</v>
      </c>
      <c r="U219" s="9">
        <f t="shared" si="19"/>
        <v>38.46153846153846</v>
      </c>
      <c r="V219" s="9">
        <f t="shared" si="19"/>
        <v>38.46153846153846</v>
      </c>
      <c r="W219" s="9">
        <f t="shared" si="19"/>
        <v>38.46153846153846</v>
      </c>
      <c r="X219" s="9">
        <f t="shared" si="19"/>
        <v>65.865384615384613</v>
      </c>
      <c r="Y219" s="9">
        <f t="shared" si="19"/>
        <v>71.634615384615387</v>
      </c>
      <c r="Z219" s="9">
        <f t="shared" si="19"/>
        <v>69.711538461538467</v>
      </c>
      <c r="AA219" s="9">
        <f t="shared" si="19"/>
        <v>72.115384615384613</v>
      </c>
      <c r="AB219" s="9">
        <f t="shared" si="19"/>
        <v>72.115384615384613</v>
      </c>
      <c r="AC219" s="9">
        <f t="shared" si="19"/>
        <v>61.057692307692307</v>
      </c>
      <c r="AD219" s="9">
        <f t="shared" si="19"/>
        <v>59.615384615384613</v>
      </c>
      <c r="AE219" s="9">
        <f t="shared" si="19"/>
        <v>61.057692307692307</v>
      </c>
      <c r="AF219" s="9">
        <f t="shared" si="19"/>
        <v>61.057692307692307</v>
      </c>
      <c r="AG219" s="9">
        <f t="shared" si="19"/>
        <v>93.269230769230774</v>
      </c>
      <c r="AH219" s="9">
        <f t="shared" si="19"/>
        <v>100</v>
      </c>
      <c r="AI219" s="9">
        <f t="shared" ref="AI219:BG219" si="20">100-(COUNTIF(AI9:AI216, "NA")/ROWS(AI9:AI216))*100</f>
        <v>97.115384615384613</v>
      </c>
      <c r="AJ219" s="9">
        <f t="shared" si="20"/>
        <v>87.5</v>
      </c>
      <c r="AK219" s="9">
        <f t="shared" si="20"/>
        <v>87.5</v>
      </c>
      <c r="AL219" s="9">
        <f t="shared" si="20"/>
        <v>85.09615384615384</v>
      </c>
      <c r="AM219" s="9">
        <f t="shared" si="20"/>
        <v>85.09615384615384</v>
      </c>
      <c r="AN219" s="9">
        <f t="shared" si="20"/>
        <v>85.09615384615384</v>
      </c>
      <c r="AO219" s="9">
        <f t="shared" si="20"/>
        <v>89.90384615384616</v>
      </c>
      <c r="AP219" s="9">
        <f t="shared" si="20"/>
        <v>90.384615384615387</v>
      </c>
      <c r="AQ219" s="9">
        <f t="shared" si="20"/>
        <v>88.461538461538467</v>
      </c>
      <c r="AR219" s="9">
        <f t="shared" si="20"/>
        <v>82.692307692307693</v>
      </c>
      <c r="AS219" s="9">
        <f t="shared" si="20"/>
        <v>85.57692307692308</v>
      </c>
      <c r="AT219" s="9">
        <f t="shared" si="20"/>
        <v>52.403846153846153</v>
      </c>
      <c r="AU219" s="9">
        <f t="shared" si="20"/>
        <v>45.192307692307686</v>
      </c>
      <c r="AV219" s="9">
        <f t="shared" si="20"/>
        <v>74.519230769230774</v>
      </c>
      <c r="AW219" s="9">
        <f t="shared" si="20"/>
        <v>50</v>
      </c>
      <c r="AX219" s="9">
        <f t="shared" si="20"/>
        <v>68.75</v>
      </c>
      <c r="AY219" s="9">
        <f t="shared" si="20"/>
        <v>58.17307692307692</v>
      </c>
      <c r="AZ219" s="9">
        <f t="shared" si="20"/>
        <v>59.615384615384613</v>
      </c>
      <c r="BA219" s="9">
        <f t="shared" si="20"/>
        <v>81.730769230769226</v>
      </c>
      <c r="BB219" s="9">
        <f t="shared" si="20"/>
        <v>83.65384615384616</v>
      </c>
      <c r="BC219" s="9">
        <f t="shared" si="20"/>
        <v>91.34615384615384</v>
      </c>
      <c r="BD219" s="9">
        <f t="shared" si="20"/>
        <v>37.980769230769226</v>
      </c>
      <c r="BE219" s="9">
        <f t="shared" si="20"/>
        <v>84.615384615384613</v>
      </c>
      <c r="BF219" s="9">
        <f t="shared" si="20"/>
        <v>97.115384615384613</v>
      </c>
      <c r="BG219" s="9">
        <f t="shared" si="20"/>
        <v>97.115384615384613</v>
      </c>
      <c r="BH219" s="9">
        <f t="shared" ref="BH219:CQ219" si="21">100-(COUNTIF(BH9:BH216, "NA")/ROWS(BH9:BH216))*100</f>
        <v>79.807692307692307</v>
      </c>
      <c r="BI219" s="9">
        <f t="shared" si="21"/>
        <v>79.807692307692307</v>
      </c>
      <c r="BJ219" s="9">
        <f t="shared" si="21"/>
        <v>50</v>
      </c>
      <c r="BK219" s="9">
        <f t="shared" si="21"/>
        <v>54.807692307692307</v>
      </c>
      <c r="BL219" s="9">
        <f t="shared" si="21"/>
        <v>85.57692307692308</v>
      </c>
      <c r="BM219" s="9">
        <f t="shared" si="21"/>
        <v>87.5</v>
      </c>
      <c r="BN219" s="9">
        <f t="shared" si="21"/>
        <v>68.75</v>
      </c>
      <c r="BO219" s="9">
        <f t="shared" si="21"/>
        <v>62.019230769230774</v>
      </c>
      <c r="BP219" s="9">
        <f t="shared" si="21"/>
        <v>80.288461538461547</v>
      </c>
      <c r="BQ219" s="9">
        <f t="shared" si="21"/>
        <v>84.615384615384613</v>
      </c>
      <c r="BR219" s="9">
        <f t="shared" si="21"/>
        <v>12.019230769230774</v>
      </c>
      <c r="BS219" s="9">
        <f t="shared" si="21"/>
        <v>31.25</v>
      </c>
      <c r="BT219" s="9">
        <f t="shared" si="21"/>
        <v>31.25</v>
      </c>
      <c r="BU219" s="9">
        <f t="shared" si="21"/>
        <v>83.17307692307692</v>
      </c>
      <c r="BV219" s="9">
        <f t="shared" si="21"/>
        <v>83.17307692307692</v>
      </c>
      <c r="BW219" s="9">
        <f t="shared" si="21"/>
        <v>83.17307692307692</v>
      </c>
      <c r="BX219" s="9">
        <f t="shared" si="21"/>
        <v>38.46153846153846</v>
      </c>
      <c r="BY219" s="9">
        <f t="shared" si="21"/>
        <v>87.019230769230774</v>
      </c>
      <c r="BZ219" s="9">
        <f t="shared" si="21"/>
        <v>71.634615384615387</v>
      </c>
      <c r="CA219" s="9">
        <f>100-(COUNTIF(CA9:CA216, "NA")/ROWS(CA9:CA216))*100</f>
        <v>93.269230769230774</v>
      </c>
      <c r="CB219" s="9">
        <f>100-(COUNTIF(CB9:CB216, "NA")/ROWS(CB9:CB216))*100</f>
        <v>80.769230769230774</v>
      </c>
      <c r="CC219" s="9">
        <f>100-(COUNTIF(CH9:CH216, "NA")/ROWS(CH9:CH216))*100</f>
        <v>100</v>
      </c>
      <c r="CD219" s="9">
        <f>100-(COUNTIF(CR9:CR216, "NA")/ROWS(CR9:CR216))*100</f>
        <v>100</v>
      </c>
      <c r="CE219" s="9">
        <f>100-(COUNTIF(CS9:CS216, "NA")/ROWS(CS9:CS216))*100</f>
        <v>100</v>
      </c>
      <c r="CF219" s="9">
        <f>100-(COUNTIF(CT9:CT216, "NA")/ROWS(CT9:CT216))*100</f>
        <v>100</v>
      </c>
      <c r="CG219" s="9">
        <f>100-(COUNTIF(CU9:CU216, "NA")/ROWS(CU9:CU216))*100</f>
        <v>100</v>
      </c>
      <c r="CH219" s="9">
        <f>100-(COUNTIF(CV9:CV216, "NA")/ROWS(CV9:CV216))*100</f>
        <v>100</v>
      </c>
      <c r="CI219" s="9">
        <f t="shared" si="21"/>
        <v>89.90384615384616</v>
      </c>
      <c r="CJ219" s="9">
        <f t="shared" si="21"/>
        <v>90.384615384615387</v>
      </c>
      <c r="CK219" s="9">
        <f t="shared" si="21"/>
        <v>91.82692307692308</v>
      </c>
      <c r="CL219" s="9">
        <f>100-(COUNTIF(CL9:CL216, "NA")/ROWS(CL9:CL216))*100</f>
        <v>92.307692307692307</v>
      </c>
      <c r="CM219" s="9">
        <f t="shared" si="21"/>
        <v>92.307692307692307</v>
      </c>
      <c r="CN219" s="9">
        <f>100-(COUNTIF(CN9:CN216, "NA")/ROWS(CN9:CN216))*100</f>
        <v>83.17307692307692</v>
      </c>
      <c r="CO219" s="9">
        <f>100-(COUNTIF(CO9:CO216, "NA")/ROWS(CO9:CO216))*100</f>
        <v>89.90384615384616</v>
      </c>
      <c r="CP219" s="9">
        <f>100-(COUNTIF(CP9:CP216, "NA")/ROWS(CP9:CP216))*100</f>
        <v>85.09615384615384</v>
      </c>
      <c r="CQ219" s="9">
        <f t="shared" si="21"/>
        <v>56.25</v>
      </c>
      <c r="CR219" s="9">
        <f>100-(COUNTIF(CC9:CC216, "NA")/ROWS(CC9:CC216))*100</f>
        <v>97.115384615384613</v>
      </c>
      <c r="CS219" s="9">
        <f>100-(COUNTIF(CD9:CD216, "NA")/ROWS(CD9:CD216))*100</f>
        <v>97.115384615384613</v>
      </c>
      <c r="CT219" s="9">
        <f>100-(COUNTIF(CE9:CE216, "NA")/ROWS(CE9:CE216))*100</f>
        <v>97.115384615384613</v>
      </c>
      <c r="CU219" s="9">
        <f>100-(COUNTIF(CF9:CF216, "NA")/ROWS(CF9:CF216))*100</f>
        <v>97.115384615384613</v>
      </c>
      <c r="CV219" s="9">
        <f>100-(COUNTIF(CG9:CG216, "NA")/ROWS(CG9:CG216))*100</f>
        <v>100</v>
      </c>
      <c r="CX219" s="8">
        <f>MIN(CX$9:CX$216)</f>
        <v>0</v>
      </c>
      <c r="CY219" t="s">
        <v>670</v>
      </c>
    </row>
    <row r="220" spans="1:103" x14ac:dyDescent="0.35">
      <c r="CX220" s="8">
        <f>MAX(CX$9:CX$216)</f>
        <v>60</v>
      </c>
      <c r="CY220" t="s">
        <v>671</v>
      </c>
    </row>
    <row r="221" spans="1:103" x14ac:dyDescent="0.35">
      <c r="CX221" s="13">
        <f>AVERAGE(CX$9:CX$216)</f>
        <v>13.721153846153847</v>
      </c>
      <c r="CY221" t="s">
        <v>672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MM222"/>
  <sheetViews>
    <sheetView topLeftCell="Z4" zoomScale="55" zoomScaleNormal="55" workbookViewId="0">
      <selection activeCell="F9" sqref="F9:AX9"/>
    </sheetView>
  </sheetViews>
  <sheetFormatPr baseColWidth="10" defaultColWidth="10.81640625" defaultRowHeight="14.5" x14ac:dyDescent="0.35"/>
  <cols>
    <col min="1" max="1" width="10.453125" customWidth="1"/>
    <col min="2" max="2" width="26.81640625" customWidth="1"/>
    <col min="3" max="3" width="20.54296875" customWidth="1"/>
    <col min="4" max="4" width="17.26953125" customWidth="1"/>
    <col min="7" max="7" width="10.90625" bestFit="1" customWidth="1"/>
    <col min="9" max="9" width="11.36328125" bestFit="1" customWidth="1"/>
    <col min="10" max="10" width="10.90625" bestFit="1" customWidth="1"/>
    <col min="11" max="11" width="14.6328125" bestFit="1" customWidth="1"/>
    <col min="19" max="19" width="11" style="37" customWidth="1"/>
    <col min="20" max="20" width="14.453125" style="1" customWidth="1"/>
    <col min="21" max="22" width="11.453125" style="1" customWidth="1"/>
    <col min="27" max="28" width="10.81640625" style="37" customWidth="1"/>
    <col min="30" max="30" width="10.81640625" style="37" customWidth="1"/>
    <col min="31" max="33" width="11.453125" style="1" customWidth="1"/>
    <col min="41" max="41" width="16.36328125" bestFit="1" customWidth="1"/>
    <col min="45" max="45" width="11.453125" style="1" customWidth="1"/>
    <col min="50" max="50" width="19.81640625" customWidth="1"/>
    <col min="54" max="55" width="10.90625" bestFit="1" customWidth="1"/>
    <col min="56" max="56" width="16.81640625" bestFit="1" customWidth="1"/>
    <col min="57" max="58" width="11.36328125" bestFit="1" customWidth="1"/>
    <col min="59" max="59" width="10.90625" bestFit="1" customWidth="1"/>
    <col min="60" max="60" width="15.7265625" bestFit="1" customWidth="1"/>
    <col min="61" max="61" width="11.36328125" bestFit="1" customWidth="1"/>
    <col min="63" max="63" width="15.7265625" customWidth="1"/>
    <col min="70" max="74" width="11.453125" style="1" customWidth="1"/>
    <col min="80" max="80" width="10.81640625" style="37"/>
    <col min="81" max="81" width="24.08984375" customWidth="1"/>
    <col min="82" max="82" width="27.453125" customWidth="1"/>
    <col min="83" max="87" width="11.453125" style="1" customWidth="1"/>
    <col min="88" max="88" width="10.81640625" customWidth="1"/>
    <col min="94" max="94" width="18" customWidth="1"/>
    <col min="95" max="95" width="15" customWidth="1"/>
    <col min="96" max="96" width="16.08984375" customWidth="1"/>
    <col min="98" max="98" width="26.26953125" customWidth="1"/>
    <col min="99" max="99" width="17.08984375" customWidth="1"/>
    <col min="100" max="100" width="14.54296875" customWidth="1"/>
    <col min="101" max="101" width="25.6328125" customWidth="1"/>
    <col min="103" max="103" width="12.6328125" customWidth="1"/>
    <col min="104" max="104" width="15.453125" customWidth="1"/>
    <col min="105" max="108" width="10.81640625" customWidth="1"/>
  </cols>
  <sheetData>
    <row r="1" spans="1:1027" ht="80.5" customHeight="1" thickTop="1" thickBot="1" x14ac:dyDescent="0.4">
      <c r="B1" s="144" t="s">
        <v>909</v>
      </c>
      <c r="C1" s="147" t="s">
        <v>906</v>
      </c>
      <c r="D1" s="172" t="s">
        <v>906</v>
      </c>
      <c r="E1" s="148" t="s">
        <v>906</v>
      </c>
      <c r="F1" s="148"/>
      <c r="G1" s="148" t="s">
        <v>906</v>
      </c>
      <c r="H1" s="148" t="s">
        <v>906</v>
      </c>
      <c r="I1" s="148" t="s">
        <v>906</v>
      </c>
      <c r="J1" s="148" t="s">
        <v>906</v>
      </c>
      <c r="K1" s="148" t="s">
        <v>906</v>
      </c>
      <c r="L1" s="148" t="s">
        <v>906</v>
      </c>
      <c r="M1" s="148" t="s">
        <v>906</v>
      </c>
      <c r="N1" s="148" t="s">
        <v>906</v>
      </c>
      <c r="O1" s="148" t="s">
        <v>906</v>
      </c>
      <c r="P1" s="148" t="s">
        <v>906</v>
      </c>
      <c r="Q1" s="148" t="s">
        <v>906</v>
      </c>
      <c r="R1" s="148" t="s">
        <v>906</v>
      </c>
      <c r="S1" s="149" t="s">
        <v>906</v>
      </c>
      <c r="T1" s="150" t="s">
        <v>906</v>
      </c>
      <c r="U1" s="150" t="s">
        <v>906</v>
      </c>
      <c r="V1" s="150" t="s">
        <v>906</v>
      </c>
      <c r="W1" s="148" t="s">
        <v>906</v>
      </c>
      <c r="X1" s="148" t="s">
        <v>906</v>
      </c>
      <c r="Y1" s="148" t="s">
        <v>906</v>
      </c>
      <c r="Z1" s="148" t="s">
        <v>906</v>
      </c>
      <c r="AA1" s="149" t="s">
        <v>906</v>
      </c>
      <c r="AB1" s="149" t="s">
        <v>906</v>
      </c>
      <c r="AC1" s="148" t="s">
        <v>906</v>
      </c>
      <c r="AD1" s="149" t="s">
        <v>906</v>
      </c>
      <c r="AE1" s="150" t="s">
        <v>906</v>
      </c>
      <c r="AF1" s="150" t="s">
        <v>906</v>
      </c>
      <c r="AG1" s="150" t="s">
        <v>906</v>
      </c>
      <c r="AH1" s="148" t="s">
        <v>906</v>
      </c>
      <c r="AI1" s="148" t="s">
        <v>906</v>
      </c>
      <c r="AJ1" s="148" t="s">
        <v>906</v>
      </c>
      <c r="AK1" s="148" t="s">
        <v>906</v>
      </c>
      <c r="AL1" s="148" t="s">
        <v>906</v>
      </c>
      <c r="AM1" s="148" t="s">
        <v>906</v>
      </c>
      <c r="AN1" s="148" t="s">
        <v>906</v>
      </c>
      <c r="AO1" s="148" t="s">
        <v>906</v>
      </c>
      <c r="AP1" s="148" t="s">
        <v>906</v>
      </c>
      <c r="AQ1" s="148" t="s">
        <v>906</v>
      </c>
      <c r="AR1" s="148" t="s">
        <v>906</v>
      </c>
      <c r="AS1" s="150" t="s">
        <v>906</v>
      </c>
      <c r="AT1" s="148" t="s">
        <v>906</v>
      </c>
      <c r="AU1" s="148" t="s">
        <v>906</v>
      </c>
      <c r="AV1" s="148" t="s">
        <v>906</v>
      </c>
      <c r="AW1" s="148" t="s">
        <v>906</v>
      </c>
      <c r="AX1" s="151" t="s">
        <v>906</v>
      </c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8"/>
      <c r="BS1" s="138"/>
      <c r="BT1" s="138"/>
      <c r="BU1" s="138"/>
      <c r="BV1" s="138"/>
      <c r="BW1" s="136"/>
      <c r="BX1" s="136"/>
      <c r="BY1" s="136"/>
      <c r="BZ1" s="136"/>
      <c r="CA1" s="136"/>
      <c r="CB1" s="137"/>
      <c r="CC1" s="136"/>
      <c r="CD1" s="136"/>
      <c r="CE1" s="138"/>
      <c r="CF1" s="138"/>
      <c r="CG1" s="138"/>
      <c r="CH1" s="138"/>
      <c r="CI1" s="138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</row>
    <row r="2" spans="1:1027" s="36" customFormat="1" ht="36" customHeight="1" thickTop="1" x14ac:dyDescent="0.35">
      <c r="A2" s="57"/>
      <c r="B2" s="58" t="s">
        <v>673</v>
      </c>
      <c r="C2" s="152" t="s">
        <v>100</v>
      </c>
      <c r="D2" s="166" t="s">
        <v>102</v>
      </c>
      <c r="E2" s="39" t="s">
        <v>139</v>
      </c>
      <c r="F2" s="39"/>
      <c r="G2" s="39" t="s">
        <v>128</v>
      </c>
      <c r="H2" s="39"/>
      <c r="I2" s="39" t="s">
        <v>127</v>
      </c>
      <c r="J2" s="39" t="s">
        <v>133</v>
      </c>
      <c r="K2" s="39" t="s">
        <v>134</v>
      </c>
      <c r="L2" s="40" t="s">
        <v>140</v>
      </c>
      <c r="M2" s="59" t="s">
        <v>113</v>
      </c>
      <c r="N2" s="59" t="s">
        <v>115</v>
      </c>
      <c r="O2" s="59" t="s">
        <v>119</v>
      </c>
      <c r="P2" s="59" t="s">
        <v>120</v>
      </c>
      <c r="Q2" s="59" t="s">
        <v>121</v>
      </c>
      <c r="R2" s="61" t="s">
        <v>111</v>
      </c>
      <c r="S2" s="61" t="s">
        <v>95</v>
      </c>
      <c r="T2" s="61" t="s">
        <v>46</v>
      </c>
      <c r="U2" s="61"/>
      <c r="V2" s="61" t="s">
        <v>50</v>
      </c>
      <c r="W2" s="64" t="s">
        <v>82</v>
      </c>
      <c r="X2" s="64" t="s">
        <v>84</v>
      </c>
      <c r="Y2" s="64" t="s">
        <v>85</v>
      </c>
      <c r="Z2" s="64" t="s">
        <v>90</v>
      </c>
      <c r="AA2" s="60" t="s">
        <v>96</v>
      </c>
      <c r="AB2" s="66" t="s">
        <v>94</v>
      </c>
      <c r="AC2" s="66" t="s">
        <v>81</v>
      </c>
      <c r="AD2" s="66" t="s">
        <v>97</v>
      </c>
      <c r="AE2" s="62" t="s">
        <v>54</v>
      </c>
      <c r="AF2" s="62" t="s">
        <v>60</v>
      </c>
      <c r="AG2" s="62" t="s">
        <v>61</v>
      </c>
      <c r="AH2" s="62" t="s">
        <v>62</v>
      </c>
      <c r="AI2" s="62" t="s">
        <v>65</v>
      </c>
      <c r="AJ2" s="62" t="s">
        <v>66</v>
      </c>
      <c r="AK2" s="62" t="s">
        <v>68</v>
      </c>
      <c r="AL2" s="62" t="s">
        <v>70</v>
      </c>
      <c r="AM2" s="62" t="s">
        <v>71</v>
      </c>
      <c r="AN2" s="62" t="s">
        <v>92</v>
      </c>
      <c r="AO2" s="67" t="s">
        <v>105</v>
      </c>
      <c r="AP2" s="63" t="s">
        <v>73</v>
      </c>
      <c r="AQ2" s="63" t="s">
        <v>74</v>
      </c>
      <c r="AR2" s="63" t="s">
        <v>75</v>
      </c>
      <c r="AS2" s="63" t="s">
        <v>53</v>
      </c>
      <c r="AT2" s="63" t="s">
        <v>76</v>
      </c>
      <c r="AU2" s="63" t="s">
        <v>78</v>
      </c>
      <c r="AV2" s="63" t="s">
        <v>79</v>
      </c>
      <c r="AW2" s="63" t="s">
        <v>80</v>
      </c>
      <c r="AX2" s="69" t="s">
        <v>110</v>
      </c>
      <c r="AY2" s="39" t="s">
        <v>124</v>
      </c>
      <c r="AZ2" s="39" t="s">
        <v>125</v>
      </c>
      <c r="BA2" s="39" t="s">
        <v>126</v>
      </c>
      <c r="BB2" s="39" t="s">
        <v>129</v>
      </c>
      <c r="BC2" s="39" t="s">
        <v>130</v>
      </c>
      <c r="BD2" s="39" t="s">
        <v>131</v>
      </c>
      <c r="BE2" s="39" t="s">
        <v>132</v>
      </c>
      <c r="BF2" s="39" t="s">
        <v>135</v>
      </c>
      <c r="BG2" s="39" t="s">
        <v>136</v>
      </c>
      <c r="BH2" s="39" t="s">
        <v>137</v>
      </c>
      <c r="BI2" s="40" t="s">
        <v>138</v>
      </c>
      <c r="BJ2" s="59" t="s">
        <v>112</v>
      </c>
      <c r="BK2" s="59" t="s">
        <v>114</v>
      </c>
      <c r="BL2" s="59" t="s">
        <v>116</v>
      </c>
      <c r="BM2" s="59" t="s">
        <v>117</v>
      </c>
      <c r="BN2" s="59" t="s">
        <v>118</v>
      </c>
      <c r="BO2" s="59" t="s">
        <v>122</v>
      </c>
      <c r="BP2" s="59" t="s">
        <v>123</v>
      </c>
      <c r="BQ2" s="61" t="s">
        <v>45</v>
      </c>
      <c r="BR2" s="61" t="s">
        <v>47</v>
      </c>
      <c r="BS2" s="61" t="s">
        <v>48</v>
      </c>
      <c r="BT2" s="61" t="s">
        <v>49</v>
      </c>
      <c r="BU2" s="61" t="s">
        <v>51</v>
      </c>
      <c r="BV2" s="61" t="s">
        <v>52</v>
      </c>
      <c r="BW2" s="64" t="s">
        <v>83</v>
      </c>
      <c r="BX2" s="65" t="s">
        <v>86</v>
      </c>
      <c r="BY2" s="65" t="s">
        <v>87</v>
      </c>
      <c r="BZ2" s="65" t="s">
        <v>88</v>
      </c>
      <c r="CA2" s="65" t="s">
        <v>89</v>
      </c>
      <c r="CB2" s="66" t="s">
        <v>93</v>
      </c>
      <c r="CC2" s="62" t="s">
        <v>98</v>
      </c>
      <c r="CD2" s="62" t="s">
        <v>99</v>
      </c>
      <c r="CE2" s="62" t="s">
        <v>55</v>
      </c>
      <c r="CF2" s="62" t="s">
        <v>56</v>
      </c>
      <c r="CG2" s="62" t="s">
        <v>57</v>
      </c>
      <c r="CH2" s="62" t="s">
        <v>58</v>
      </c>
      <c r="CI2" s="62" t="s">
        <v>59</v>
      </c>
      <c r="CJ2" s="62" t="s">
        <v>63</v>
      </c>
      <c r="CK2" s="62" t="s">
        <v>64</v>
      </c>
      <c r="CL2" s="62" t="s">
        <v>67</v>
      </c>
      <c r="CM2" s="62" t="s">
        <v>69</v>
      </c>
      <c r="CN2" s="62" t="s">
        <v>72</v>
      </c>
      <c r="CO2" s="62" t="s">
        <v>91</v>
      </c>
      <c r="CP2" s="67" t="s">
        <v>101</v>
      </c>
      <c r="CQ2" s="67" t="s">
        <v>103</v>
      </c>
      <c r="CR2" s="67" t="s">
        <v>104</v>
      </c>
      <c r="CS2" s="63" t="s">
        <v>77</v>
      </c>
      <c r="CT2" s="68" t="s">
        <v>106</v>
      </c>
      <c r="CU2" s="68" t="s">
        <v>107</v>
      </c>
      <c r="CV2" s="68" t="s">
        <v>108</v>
      </c>
      <c r="CW2" s="69" t="s">
        <v>109</v>
      </c>
    </row>
    <row r="3" spans="1:1027" ht="98.5" customHeight="1" x14ac:dyDescent="0.35">
      <c r="A3" s="70"/>
      <c r="B3" s="71" t="s">
        <v>674</v>
      </c>
      <c r="C3" s="153" t="s">
        <v>791</v>
      </c>
      <c r="D3" s="167" t="s">
        <v>793</v>
      </c>
      <c r="E3" s="42" t="s">
        <v>842</v>
      </c>
      <c r="F3" s="42"/>
      <c r="G3" s="42" t="s">
        <v>836</v>
      </c>
      <c r="H3" s="42" t="s">
        <v>907</v>
      </c>
      <c r="I3" s="42" t="s">
        <v>835</v>
      </c>
      <c r="J3" s="42" t="s">
        <v>838</v>
      </c>
      <c r="K3" s="42" t="s">
        <v>840</v>
      </c>
      <c r="L3" s="43" t="s">
        <v>844</v>
      </c>
      <c r="M3" s="72" t="s">
        <v>812</v>
      </c>
      <c r="N3" s="72" t="s">
        <v>815</v>
      </c>
      <c r="O3" s="72" t="s">
        <v>821</v>
      </c>
      <c r="P3" s="72" t="s">
        <v>822</v>
      </c>
      <c r="Q3" s="72" t="s">
        <v>825</v>
      </c>
      <c r="R3" s="74" t="s">
        <v>806</v>
      </c>
      <c r="S3" s="74" t="s">
        <v>781</v>
      </c>
      <c r="T3" s="74" t="s">
        <v>681</v>
      </c>
      <c r="U3" s="74" t="s">
        <v>908</v>
      </c>
      <c r="V3" s="74" t="s">
        <v>689</v>
      </c>
      <c r="W3" s="77" t="s">
        <v>756</v>
      </c>
      <c r="X3" s="77" t="s">
        <v>760</v>
      </c>
      <c r="Y3" s="77" t="s">
        <v>762</v>
      </c>
      <c r="Z3" s="77" t="s">
        <v>772</v>
      </c>
      <c r="AA3" s="73" t="s">
        <v>784</v>
      </c>
      <c r="AB3" s="79" t="s">
        <v>780</v>
      </c>
      <c r="AC3" s="79" t="s">
        <v>754</v>
      </c>
      <c r="AD3" s="79" t="s">
        <v>785</v>
      </c>
      <c r="AE3" s="75" t="s">
        <v>697</v>
      </c>
      <c r="AF3" s="75" t="s">
        <v>709</v>
      </c>
      <c r="AG3" s="75" t="s">
        <v>711</v>
      </c>
      <c r="AH3" s="75" t="s">
        <v>713</v>
      </c>
      <c r="AI3" s="75" t="s">
        <v>720</v>
      </c>
      <c r="AJ3" s="75" t="s">
        <v>722</v>
      </c>
      <c r="AK3" s="75" t="s">
        <v>726</v>
      </c>
      <c r="AL3" s="75" t="s">
        <v>730</v>
      </c>
      <c r="AM3" s="75" t="s">
        <v>733</v>
      </c>
      <c r="AN3" s="75" t="s">
        <v>776</v>
      </c>
      <c r="AO3" s="80" t="s">
        <v>797</v>
      </c>
      <c r="AP3" s="76" t="s">
        <v>737</v>
      </c>
      <c r="AQ3" s="76" t="s">
        <v>739</v>
      </c>
      <c r="AR3" s="76" t="s">
        <v>741</v>
      </c>
      <c r="AS3" s="76" t="s">
        <v>695</v>
      </c>
      <c r="AT3" s="76" t="s">
        <v>743</v>
      </c>
      <c r="AU3" s="76" t="s">
        <v>748</v>
      </c>
      <c r="AV3" s="76" t="s">
        <v>750</v>
      </c>
      <c r="AW3" s="76" t="s">
        <v>752</v>
      </c>
      <c r="AX3" s="82" t="s">
        <v>804</v>
      </c>
      <c r="AY3" s="42" t="s">
        <v>828</v>
      </c>
      <c r="AZ3" s="42" t="s">
        <v>831</v>
      </c>
      <c r="BA3" s="42" t="s">
        <v>833</v>
      </c>
      <c r="BB3" s="42" t="s">
        <v>837</v>
      </c>
      <c r="BC3" s="42" t="s">
        <v>838</v>
      </c>
      <c r="BD3" s="42" t="s">
        <v>840</v>
      </c>
      <c r="BE3" s="42" t="s">
        <v>841</v>
      </c>
      <c r="BF3" s="42" t="s">
        <v>841</v>
      </c>
      <c r="BG3" s="42" t="s">
        <v>838</v>
      </c>
      <c r="BH3" s="42" t="s">
        <v>840</v>
      </c>
      <c r="BI3" s="43" t="s">
        <v>841</v>
      </c>
      <c r="BJ3" s="72" t="s">
        <v>809</v>
      </c>
      <c r="BK3" s="72" t="s">
        <v>814</v>
      </c>
      <c r="BL3" s="72" t="s">
        <v>818</v>
      </c>
      <c r="BM3" s="72" t="s">
        <v>819</v>
      </c>
      <c r="BN3" s="72" t="s">
        <v>820</v>
      </c>
      <c r="BO3" s="72" t="s">
        <v>826</v>
      </c>
      <c r="BP3" s="72" t="s">
        <v>827</v>
      </c>
      <c r="BQ3" s="74" t="s">
        <v>678</v>
      </c>
      <c r="BR3" s="74" t="s">
        <v>683</v>
      </c>
      <c r="BS3" s="74" t="s">
        <v>685</v>
      </c>
      <c r="BT3" s="74" t="s">
        <v>687</v>
      </c>
      <c r="BU3" s="74" t="s">
        <v>691</v>
      </c>
      <c r="BV3" s="74" t="s">
        <v>693</v>
      </c>
      <c r="BW3" s="77" t="s">
        <v>758</v>
      </c>
      <c r="BX3" s="78" t="s">
        <v>764</v>
      </c>
      <c r="BY3" s="78" t="s">
        <v>766</v>
      </c>
      <c r="BZ3" s="78" t="s">
        <v>768</v>
      </c>
      <c r="CA3" s="78" t="s">
        <v>770</v>
      </c>
      <c r="CB3" s="79" t="s">
        <v>778</v>
      </c>
      <c r="CC3" s="75" t="s">
        <v>787</v>
      </c>
      <c r="CD3" s="75" t="s">
        <v>790</v>
      </c>
      <c r="CE3" s="75" t="s">
        <v>699</v>
      </c>
      <c r="CF3" s="75" t="s">
        <v>701</v>
      </c>
      <c r="CG3" s="75" t="s">
        <v>703</v>
      </c>
      <c r="CH3" s="75" t="s">
        <v>705</v>
      </c>
      <c r="CI3" s="75" t="s">
        <v>707</v>
      </c>
      <c r="CJ3" s="75" t="s">
        <v>715</v>
      </c>
      <c r="CK3" s="75" t="s">
        <v>717</v>
      </c>
      <c r="CL3" s="75" t="s">
        <v>724</v>
      </c>
      <c r="CM3" s="75" t="s">
        <v>728</v>
      </c>
      <c r="CN3" s="75" t="s">
        <v>735</v>
      </c>
      <c r="CO3" s="75" t="s">
        <v>774</v>
      </c>
      <c r="CP3" s="80" t="s">
        <v>792</v>
      </c>
      <c r="CQ3" s="80" t="s">
        <v>794</v>
      </c>
      <c r="CR3" s="80" t="s">
        <v>795</v>
      </c>
      <c r="CS3" s="76" t="s">
        <v>745</v>
      </c>
      <c r="CT3" s="81" t="s">
        <v>798</v>
      </c>
      <c r="CU3" s="81" t="s">
        <v>798</v>
      </c>
      <c r="CV3" s="81" t="s">
        <v>798</v>
      </c>
      <c r="CW3" s="82" t="s">
        <v>798</v>
      </c>
    </row>
    <row r="4" spans="1:1027" ht="36" customHeight="1" x14ac:dyDescent="0.35">
      <c r="A4" s="70"/>
      <c r="B4" s="71" t="s">
        <v>675</v>
      </c>
      <c r="C4" s="153">
        <v>2020</v>
      </c>
      <c r="D4" s="167">
        <v>2020</v>
      </c>
      <c r="E4" s="42">
        <v>2020</v>
      </c>
      <c r="F4" s="42"/>
      <c r="G4" s="42">
        <v>2020</v>
      </c>
      <c r="H4" s="42"/>
      <c r="I4" s="42">
        <v>2020</v>
      </c>
      <c r="J4" s="42">
        <v>2020</v>
      </c>
      <c r="K4" s="42">
        <v>2020</v>
      </c>
      <c r="L4" s="43">
        <v>2020</v>
      </c>
      <c r="M4" s="72">
        <v>2020</v>
      </c>
      <c r="N4" s="72">
        <v>2020</v>
      </c>
      <c r="O4" s="72">
        <v>2020</v>
      </c>
      <c r="P4" s="72">
        <v>2020</v>
      </c>
      <c r="Q4" s="72">
        <v>2020</v>
      </c>
      <c r="R4" s="74">
        <v>2019</v>
      </c>
      <c r="S4" s="74" t="s">
        <v>782</v>
      </c>
      <c r="T4" s="74">
        <v>2018</v>
      </c>
      <c r="U4" s="74"/>
      <c r="V4" s="74">
        <v>2018</v>
      </c>
      <c r="W4" s="77">
        <v>2016</v>
      </c>
      <c r="X4" s="77">
        <v>2016</v>
      </c>
      <c r="Y4" s="77">
        <v>2013</v>
      </c>
      <c r="Z4" s="77">
        <v>2017</v>
      </c>
      <c r="AA4" s="73">
        <v>2018</v>
      </c>
      <c r="AB4" s="79">
        <v>2016</v>
      </c>
      <c r="AC4" s="79">
        <v>2019</v>
      </c>
      <c r="AD4" s="79">
        <v>2013</v>
      </c>
      <c r="AE4" s="75">
        <v>2017</v>
      </c>
      <c r="AF4" s="75">
        <v>2018</v>
      </c>
      <c r="AG4" s="75">
        <v>2018</v>
      </c>
      <c r="AH4" s="75">
        <v>2018</v>
      </c>
      <c r="AI4" s="75">
        <v>2017</v>
      </c>
      <c r="AJ4" s="75">
        <v>2017</v>
      </c>
      <c r="AK4" s="75">
        <v>2019</v>
      </c>
      <c r="AL4" s="75">
        <v>2017</v>
      </c>
      <c r="AM4" s="75">
        <v>2018</v>
      </c>
      <c r="AN4" s="75">
        <v>2018</v>
      </c>
      <c r="AO4" s="80">
        <v>2020</v>
      </c>
      <c r="AP4" s="76">
        <v>2016</v>
      </c>
      <c r="AQ4" s="76">
        <v>2016</v>
      </c>
      <c r="AR4" s="76">
        <v>2018</v>
      </c>
      <c r="AS4" s="76">
        <v>2018</v>
      </c>
      <c r="AT4" s="76">
        <v>2018</v>
      </c>
      <c r="AU4" s="76">
        <v>2014</v>
      </c>
      <c r="AV4" s="76">
        <v>2014</v>
      </c>
      <c r="AW4" s="76">
        <v>2017</v>
      </c>
      <c r="AX4" s="82">
        <v>2020</v>
      </c>
      <c r="AY4" s="42">
        <v>2020</v>
      </c>
      <c r="AZ4" s="42">
        <v>2020</v>
      </c>
      <c r="BA4" s="42">
        <v>2020</v>
      </c>
      <c r="BB4" s="42">
        <v>2020</v>
      </c>
      <c r="BC4" s="42">
        <v>2020</v>
      </c>
      <c r="BD4" s="42">
        <v>2020</v>
      </c>
      <c r="BE4" s="42">
        <v>2020</v>
      </c>
      <c r="BF4" s="42">
        <v>2020</v>
      </c>
      <c r="BG4" s="42">
        <v>2020</v>
      </c>
      <c r="BH4" s="42">
        <v>2020</v>
      </c>
      <c r="BI4" s="43">
        <v>2020</v>
      </c>
      <c r="BJ4" s="72">
        <v>2020</v>
      </c>
      <c r="BK4" s="72">
        <v>2020</v>
      </c>
      <c r="BL4" s="72">
        <v>2020</v>
      </c>
      <c r="BM4" s="72">
        <v>2020</v>
      </c>
      <c r="BN4" s="72">
        <v>2020</v>
      </c>
      <c r="BO4" s="72">
        <v>2020</v>
      </c>
      <c r="BP4" s="72">
        <v>2020</v>
      </c>
      <c r="BQ4" s="74">
        <v>2018</v>
      </c>
      <c r="BR4" s="74">
        <v>2018</v>
      </c>
      <c r="BS4" s="74">
        <v>2018</v>
      </c>
      <c r="BT4" s="74">
        <v>2018</v>
      </c>
      <c r="BU4" s="74">
        <v>2018</v>
      </c>
      <c r="BV4" s="74">
        <v>2018</v>
      </c>
      <c r="BW4" s="77">
        <v>2018</v>
      </c>
      <c r="BX4" s="78">
        <v>2016</v>
      </c>
      <c r="BY4" s="78">
        <v>2017</v>
      </c>
      <c r="BZ4" s="78">
        <v>2017</v>
      </c>
      <c r="CA4" s="78">
        <v>2017</v>
      </c>
      <c r="CB4" s="79" t="s">
        <v>779</v>
      </c>
      <c r="CC4" s="75">
        <v>2020</v>
      </c>
      <c r="CD4" s="75">
        <v>2020</v>
      </c>
      <c r="CE4" s="75">
        <v>2017</v>
      </c>
      <c r="CF4" s="75">
        <v>2017</v>
      </c>
      <c r="CG4" s="75">
        <v>2018</v>
      </c>
      <c r="CH4" s="75">
        <v>2017</v>
      </c>
      <c r="CI4" s="75">
        <v>2018</v>
      </c>
      <c r="CJ4" s="75">
        <v>2018</v>
      </c>
      <c r="CK4" s="75">
        <v>2018</v>
      </c>
      <c r="CL4" s="75">
        <v>2019</v>
      </c>
      <c r="CM4" s="75">
        <v>2019</v>
      </c>
      <c r="CN4" s="75">
        <v>2018</v>
      </c>
      <c r="CO4" s="75">
        <v>2017</v>
      </c>
      <c r="CP4" s="80">
        <v>2020</v>
      </c>
      <c r="CQ4" s="80">
        <v>2020</v>
      </c>
      <c r="CR4" s="80">
        <v>2020</v>
      </c>
      <c r="CS4" s="76">
        <v>2018</v>
      </c>
      <c r="CT4" s="81">
        <v>2020</v>
      </c>
      <c r="CU4" s="81">
        <v>2020</v>
      </c>
      <c r="CV4" s="81">
        <v>2020</v>
      </c>
      <c r="CW4" s="82">
        <v>2020</v>
      </c>
    </row>
    <row r="5" spans="1:1027" ht="36" customHeight="1" x14ac:dyDescent="0.35">
      <c r="A5" s="70"/>
      <c r="B5" s="71" t="s">
        <v>676</v>
      </c>
      <c r="C5" s="153" t="s">
        <v>788</v>
      </c>
      <c r="D5" s="167" t="s">
        <v>788</v>
      </c>
      <c r="E5" s="42" t="s">
        <v>843</v>
      </c>
      <c r="F5" s="42"/>
      <c r="G5" s="42" t="s">
        <v>813</v>
      </c>
      <c r="H5" s="42"/>
      <c r="I5" s="42" t="s">
        <v>813</v>
      </c>
      <c r="J5" s="42" t="s">
        <v>839</v>
      </c>
      <c r="K5" s="42" t="s">
        <v>839</v>
      </c>
      <c r="L5" s="43" t="s">
        <v>843</v>
      </c>
      <c r="M5" s="72" t="s">
        <v>813</v>
      </c>
      <c r="N5" s="72" t="s">
        <v>816</v>
      </c>
      <c r="O5" s="72" t="s">
        <v>816</v>
      </c>
      <c r="P5" s="72" t="s">
        <v>823</v>
      </c>
      <c r="Q5" s="72" t="s">
        <v>823</v>
      </c>
      <c r="R5" s="74" t="s">
        <v>807</v>
      </c>
      <c r="S5" s="74" t="s">
        <v>783</v>
      </c>
      <c r="T5" s="74" t="s">
        <v>679</v>
      </c>
      <c r="U5" s="74"/>
      <c r="V5" s="74" t="s">
        <v>679</v>
      </c>
      <c r="W5" s="77" t="s">
        <v>679</v>
      </c>
      <c r="X5" s="77" t="s">
        <v>679</v>
      </c>
      <c r="Y5" s="77" t="s">
        <v>679</v>
      </c>
      <c r="Z5" s="77" t="s">
        <v>679</v>
      </c>
      <c r="AA5" s="73"/>
      <c r="AB5" s="79"/>
      <c r="AC5" s="79" t="s">
        <v>679</v>
      </c>
      <c r="AD5" s="79" t="s">
        <v>786</v>
      </c>
      <c r="AE5" s="75" t="s">
        <v>679</v>
      </c>
      <c r="AF5" s="75" t="s">
        <v>679</v>
      </c>
      <c r="AG5" s="75" t="s">
        <v>679</v>
      </c>
      <c r="AH5" s="75" t="s">
        <v>679</v>
      </c>
      <c r="AI5" s="75" t="s">
        <v>679</v>
      </c>
      <c r="AJ5" s="75" t="s">
        <v>679</v>
      </c>
      <c r="AK5" s="75" t="s">
        <v>679</v>
      </c>
      <c r="AL5" s="75" t="s">
        <v>679</v>
      </c>
      <c r="AM5" s="75" t="s">
        <v>679</v>
      </c>
      <c r="AN5" s="75" t="s">
        <v>679</v>
      </c>
      <c r="AO5" s="80" t="s">
        <v>796</v>
      </c>
      <c r="AP5" s="76" t="s">
        <v>679</v>
      </c>
      <c r="AQ5" s="76" t="s">
        <v>679</v>
      </c>
      <c r="AR5" s="76" t="s">
        <v>679</v>
      </c>
      <c r="AS5" s="76" t="s">
        <v>679</v>
      </c>
      <c r="AT5" s="76" t="s">
        <v>679</v>
      </c>
      <c r="AU5" s="76" t="s">
        <v>679</v>
      </c>
      <c r="AV5" s="76" t="s">
        <v>679</v>
      </c>
      <c r="AW5" s="76" t="s">
        <v>679</v>
      </c>
      <c r="AX5" s="82" t="s">
        <v>805</v>
      </c>
      <c r="AY5" s="42" t="s">
        <v>829</v>
      </c>
      <c r="AZ5" s="42" t="s">
        <v>829</v>
      </c>
      <c r="BA5" s="42" t="s">
        <v>829</v>
      </c>
      <c r="BB5" s="42" t="s">
        <v>813</v>
      </c>
      <c r="BC5" s="42" t="s">
        <v>839</v>
      </c>
      <c r="BD5" s="42" t="s">
        <v>839</v>
      </c>
      <c r="BE5" s="42" t="s">
        <v>839</v>
      </c>
      <c r="BF5" s="42" t="s">
        <v>839</v>
      </c>
      <c r="BG5" s="42" t="s">
        <v>839</v>
      </c>
      <c r="BH5" s="42" t="s">
        <v>839</v>
      </c>
      <c r="BI5" s="43" t="s">
        <v>839</v>
      </c>
      <c r="BJ5" s="72" t="s">
        <v>810</v>
      </c>
      <c r="BK5" s="72" t="s">
        <v>810</v>
      </c>
      <c r="BL5" s="72" t="s">
        <v>816</v>
      </c>
      <c r="BM5" s="72" t="s">
        <v>816</v>
      </c>
      <c r="BN5" s="72" t="s">
        <v>816</v>
      </c>
      <c r="BO5" s="72" t="s">
        <v>823</v>
      </c>
      <c r="BP5" s="72" t="s">
        <v>823</v>
      </c>
      <c r="BQ5" s="74" t="s">
        <v>679</v>
      </c>
      <c r="BR5" s="74" t="s">
        <v>679</v>
      </c>
      <c r="BS5" s="74" t="s">
        <v>679</v>
      </c>
      <c r="BT5" s="74" t="s">
        <v>679</v>
      </c>
      <c r="BU5" s="74" t="s">
        <v>679</v>
      </c>
      <c r="BV5" s="74" t="s">
        <v>679</v>
      </c>
      <c r="BW5" s="77" t="s">
        <v>679</v>
      </c>
      <c r="BX5" s="78" t="s">
        <v>679</v>
      </c>
      <c r="BY5" s="78" t="s">
        <v>679</v>
      </c>
      <c r="BZ5" s="78" t="s">
        <v>679</v>
      </c>
      <c r="CA5" s="78" t="s">
        <v>679</v>
      </c>
      <c r="CB5" s="79"/>
      <c r="CC5" s="75" t="s">
        <v>788</v>
      </c>
      <c r="CD5" s="75" t="s">
        <v>788</v>
      </c>
      <c r="CE5" s="75" t="s">
        <v>679</v>
      </c>
      <c r="CF5" s="75" t="s">
        <v>679</v>
      </c>
      <c r="CG5" s="75" t="s">
        <v>679</v>
      </c>
      <c r="CH5" s="75" t="s">
        <v>679</v>
      </c>
      <c r="CI5" s="75" t="s">
        <v>679</v>
      </c>
      <c r="CJ5" s="75" t="s">
        <v>679</v>
      </c>
      <c r="CK5" s="75" t="s">
        <v>679</v>
      </c>
      <c r="CL5" s="75" t="s">
        <v>679</v>
      </c>
      <c r="CM5" s="75" t="s">
        <v>679</v>
      </c>
      <c r="CN5" s="75" t="s">
        <v>679</v>
      </c>
      <c r="CO5" s="75" t="s">
        <v>679</v>
      </c>
      <c r="CP5" s="80" t="s">
        <v>788</v>
      </c>
      <c r="CQ5" s="80" t="s">
        <v>788</v>
      </c>
      <c r="CR5" s="80" t="s">
        <v>796</v>
      </c>
      <c r="CS5" s="76" t="s">
        <v>679</v>
      </c>
      <c r="CT5" s="81" t="s">
        <v>799</v>
      </c>
      <c r="CU5" s="81" t="s">
        <v>799</v>
      </c>
      <c r="CV5" s="81" t="s">
        <v>799</v>
      </c>
      <c r="CW5" s="82" t="s">
        <v>799</v>
      </c>
    </row>
    <row r="6" spans="1:1027" ht="70" customHeight="1" x14ac:dyDescent="0.35">
      <c r="A6" s="70"/>
      <c r="B6" s="71" t="s">
        <v>677</v>
      </c>
      <c r="C6" s="153" t="s">
        <v>789</v>
      </c>
      <c r="D6" s="167" t="s">
        <v>789</v>
      </c>
      <c r="E6" s="42" t="s">
        <v>789</v>
      </c>
      <c r="F6" s="42"/>
      <c r="G6" s="42" t="s">
        <v>789</v>
      </c>
      <c r="H6" s="42"/>
      <c r="I6" s="42" t="s">
        <v>789</v>
      </c>
      <c r="J6" s="42" t="s">
        <v>789</v>
      </c>
      <c r="K6" s="42" t="s">
        <v>789</v>
      </c>
      <c r="L6" s="43" t="s">
        <v>789</v>
      </c>
      <c r="M6" s="72" t="s">
        <v>789</v>
      </c>
      <c r="N6" s="72" t="s">
        <v>817</v>
      </c>
      <c r="O6" s="72" t="s">
        <v>817</v>
      </c>
      <c r="P6" s="72" t="s">
        <v>824</v>
      </c>
      <c r="Q6" s="72" t="s">
        <v>824</v>
      </c>
      <c r="R6" s="74" t="s">
        <v>808</v>
      </c>
      <c r="S6" s="74"/>
      <c r="T6" s="74" t="s">
        <v>682</v>
      </c>
      <c r="U6" s="74"/>
      <c r="V6" s="74" t="s">
        <v>690</v>
      </c>
      <c r="W6" s="77" t="s">
        <v>757</v>
      </c>
      <c r="X6" s="77" t="s">
        <v>761</v>
      </c>
      <c r="Y6" s="77" t="s">
        <v>763</v>
      </c>
      <c r="Z6" s="77" t="s">
        <v>773</v>
      </c>
      <c r="AA6" s="73"/>
      <c r="AB6" s="79"/>
      <c r="AC6" s="79" t="s">
        <v>755</v>
      </c>
      <c r="AD6" s="79"/>
      <c r="AE6" s="75" t="s">
        <v>698</v>
      </c>
      <c r="AF6" s="75" t="s">
        <v>710</v>
      </c>
      <c r="AG6" s="75" t="s">
        <v>712</v>
      </c>
      <c r="AH6" s="75" t="s">
        <v>714</v>
      </c>
      <c r="AI6" s="75" t="s">
        <v>721</v>
      </c>
      <c r="AJ6" s="75" t="s">
        <v>723</v>
      </c>
      <c r="AK6" s="75" t="s">
        <v>727</v>
      </c>
      <c r="AL6" s="75" t="s">
        <v>731</v>
      </c>
      <c r="AM6" s="75" t="s">
        <v>734</v>
      </c>
      <c r="AN6" s="75" t="s">
        <v>777</v>
      </c>
      <c r="AO6" s="80" t="s">
        <v>789</v>
      </c>
      <c r="AP6" s="76" t="s">
        <v>738</v>
      </c>
      <c r="AQ6" s="76" t="s">
        <v>740</v>
      </c>
      <c r="AR6" s="76" t="s">
        <v>742</v>
      </c>
      <c r="AS6" s="76" t="s">
        <v>696</v>
      </c>
      <c r="AT6" s="76" t="s">
        <v>744</v>
      </c>
      <c r="AU6" s="76" t="s">
        <v>749</v>
      </c>
      <c r="AV6" s="76" t="s">
        <v>751</v>
      </c>
      <c r="AW6" s="76" t="s">
        <v>753</v>
      </c>
      <c r="AX6" s="82" t="s">
        <v>789</v>
      </c>
      <c r="AY6" s="42" t="s">
        <v>830</v>
      </c>
      <c r="AZ6" s="42" t="s">
        <v>832</v>
      </c>
      <c r="BA6" s="42" t="s">
        <v>834</v>
      </c>
      <c r="BB6" s="42" t="s">
        <v>789</v>
      </c>
      <c r="BC6" s="42" t="s">
        <v>789</v>
      </c>
      <c r="BD6" s="42" t="s">
        <v>789</v>
      </c>
      <c r="BE6" s="42" t="s">
        <v>789</v>
      </c>
      <c r="BF6" s="42" t="s">
        <v>789</v>
      </c>
      <c r="BG6" s="42" t="s">
        <v>789</v>
      </c>
      <c r="BH6" s="42" t="s">
        <v>789</v>
      </c>
      <c r="BI6" s="43" t="s">
        <v>789</v>
      </c>
      <c r="BJ6" s="72" t="s">
        <v>811</v>
      </c>
      <c r="BK6" s="72" t="s">
        <v>811</v>
      </c>
      <c r="BL6" s="72" t="s">
        <v>817</v>
      </c>
      <c r="BM6" s="72" t="s">
        <v>817</v>
      </c>
      <c r="BN6" s="72" t="s">
        <v>817</v>
      </c>
      <c r="BO6" s="72" t="s">
        <v>824</v>
      </c>
      <c r="BP6" s="72" t="s">
        <v>824</v>
      </c>
      <c r="BQ6" s="74" t="s">
        <v>680</v>
      </c>
      <c r="BR6" s="74" t="s">
        <v>684</v>
      </c>
      <c r="BS6" s="74" t="s">
        <v>686</v>
      </c>
      <c r="BT6" s="74" t="s">
        <v>688</v>
      </c>
      <c r="BU6" s="74" t="s">
        <v>692</v>
      </c>
      <c r="BV6" s="74" t="s">
        <v>694</v>
      </c>
      <c r="BW6" s="77" t="s">
        <v>759</v>
      </c>
      <c r="BX6" s="78" t="s">
        <v>765</v>
      </c>
      <c r="BY6" s="78" t="s">
        <v>767</v>
      </c>
      <c r="BZ6" s="78" t="s">
        <v>769</v>
      </c>
      <c r="CA6" s="78" t="s">
        <v>771</v>
      </c>
      <c r="CB6" s="79"/>
      <c r="CC6" s="75" t="s">
        <v>789</v>
      </c>
      <c r="CD6" s="75" t="s">
        <v>789</v>
      </c>
      <c r="CE6" s="75" t="s">
        <v>700</v>
      </c>
      <c r="CF6" s="75" t="s">
        <v>702</v>
      </c>
      <c r="CG6" s="75" t="s">
        <v>704</v>
      </c>
      <c r="CH6" s="75" t="s">
        <v>706</v>
      </c>
      <c r="CI6" s="75" t="s">
        <v>708</v>
      </c>
      <c r="CJ6" s="75" t="s">
        <v>716</v>
      </c>
      <c r="CK6" s="75" t="s">
        <v>718</v>
      </c>
      <c r="CL6" s="75" t="s">
        <v>725</v>
      </c>
      <c r="CM6" s="75" t="s">
        <v>729</v>
      </c>
      <c r="CN6" s="75" t="s">
        <v>736</v>
      </c>
      <c r="CO6" s="75" t="s">
        <v>775</v>
      </c>
      <c r="CP6" s="80" t="s">
        <v>789</v>
      </c>
      <c r="CQ6" s="80" t="s">
        <v>789</v>
      </c>
      <c r="CR6" s="80" t="s">
        <v>789</v>
      </c>
      <c r="CS6" s="76" t="s">
        <v>746</v>
      </c>
      <c r="CT6" s="81" t="s">
        <v>800</v>
      </c>
      <c r="CU6" s="81" t="s">
        <v>801</v>
      </c>
      <c r="CV6" s="81" t="s">
        <v>802</v>
      </c>
      <c r="CW6" s="82" t="s">
        <v>803</v>
      </c>
    </row>
    <row r="7" spans="1:1027" s="2" customFormat="1" ht="145" x14ac:dyDescent="0.35">
      <c r="A7" s="83"/>
      <c r="B7" s="84"/>
      <c r="C7" s="154" t="s">
        <v>2</v>
      </c>
      <c r="D7" s="168" t="s">
        <v>4</v>
      </c>
      <c r="E7" s="45" t="s">
        <v>41</v>
      </c>
      <c r="F7" s="45" t="s">
        <v>911</v>
      </c>
      <c r="G7" s="45" t="s">
        <v>30</v>
      </c>
      <c r="H7" s="163" t="s">
        <v>907</v>
      </c>
      <c r="I7" s="45" t="s">
        <v>910</v>
      </c>
      <c r="J7" s="45" t="s">
        <v>35</v>
      </c>
      <c r="K7" s="45" t="s">
        <v>36</v>
      </c>
      <c r="L7" s="46" t="s">
        <v>42</v>
      </c>
      <c r="M7" s="85" t="s">
        <v>15</v>
      </c>
      <c r="N7" s="85" t="s">
        <v>17</v>
      </c>
      <c r="O7" s="85" t="s">
        <v>21</v>
      </c>
      <c r="P7" s="85" t="s">
        <v>22</v>
      </c>
      <c r="Q7" s="85" t="s">
        <v>23</v>
      </c>
      <c r="R7" s="74" t="s">
        <v>806</v>
      </c>
      <c r="S7" s="74" t="s">
        <v>781</v>
      </c>
      <c r="T7" s="74" t="s">
        <v>681</v>
      </c>
      <c r="U7" s="74" t="s">
        <v>908</v>
      </c>
      <c r="V7" s="74" t="s">
        <v>689</v>
      </c>
      <c r="W7" s="77" t="s">
        <v>756</v>
      </c>
      <c r="X7" s="77" t="s">
        <v>760</v>
      </c>
      <c r="Y7" s="77" t="s">
        <v>762</v>
      </c>
      <c r="Z7" s="77" t="s">
        <v>772</v>
      </c>
      <c r="AA7" s="73" t="s">
        <v>784</v>
      </c>
      <c r="AB7" s="79" t="s">
        <v>780</v>
      </c>
      <c r="AC7" s="79" t="s">
        <v>754</v>
      </c>
      <c r="AD7" s="79" t="s">
        <v>785</v>
      </c>
      <c r="AE7" s="75" t="s">
        <v>697</v>
      </c>
      <c r="AF7" s="75" t="s">
        <v>709</v>
      </c>
      <c r="AG7" s="75" t="s">
        <v>711</v>
      </c>
      <c r="AH7" s="75" t="s">
        <v>713</v>
      </c>
      <c r="AI7" s="75" t="s">
        <v>720</v>
      </c>
      <c r="AJ7" s="75" t="s">
        <v>722</v>
      </c>
      <c r="AK7" s="75" t="s">
        <v>726</v>
      </c>
      <c r="AL7" s="75" t="s">
        <v>730</v>
      </c>
      <c r="AM7" s="75" t="s">
        <v>733</v>
      </c>
      <c r="AN7" s="75" t="s">
        <v>776</v>
      </c>
      <c r="AO7" s="80" t="s">
        <v>797</v>
      </c>
      <c r="AP7" s="76" t="s">
        <v>737</v>
      </c>
      <c r="AQ7" s="76" t="s">
        <v>739</v>
      </c>
      <c r="AR7" s="76" t="s">
        <v>741</v>
      </c>
      <c r="AS7" s="76" t="s">
        <v>695</v>
      </c>
      <c r="AT7" s="76" t="s">
        <v>743</v>
      </c>
      <c r="AU7" s="76" t="s">
        <v>748</v>
      </c>
      <c r="AV7" s="76" t="s">
        <v>750</v>
      </c>
      <c r="AW7" s="76" t="s">
        <v>752</v>
      </c>
      <c r="AX7" s="92" t="s">
        <v>12</v>
      </c>
      <c r="AY7" s="45" t="s">
        <v>26</v>
      </c>
      <c r="AZ7" s="45" t="s">
        <v>27</v>
      </c>
      <c r="BA7" s="45" t="s">
        <v>28</v>
      </c>
      <c r="BB7" s="45" t="s">
        <v>31</v>
      </c>
      <c r="BC7" s="45" t="s">
        <v>32</v>
      </c>
      <c r="BD7" s="45" t="s">
        <v>33</v>
      </c>
      <c r="BE7" s="45" t="s">
        <v>34</v>
      </c>
      <c r="BF7" s="45" t="s">
        <v>37</v>
      </c>
      <c r="BG7" s="45" t="s">
        <v>38</v>
      </c>
      <c r="BH7" s="45" t="s">
        <v>39</v>
      </c>
      <c r="BI7" s="46" t="s">
        <v>40</v>
      </c>
      <c r="BJ7" s="85" t="s">
        <v>14</v>
      </c>
      <c r="BK7" s="85" t="s">
        <v>16</v>
      </c>
      <c r="BL7" s="85" t="s">
        <v>18</v>
      </c>
      <c r="BM7" s="85" t="s">
        <v>19</v>
      </c>
      <c r="BN7" s="85" t="s">
        <v>20</v>
      </c>
      <c r="BO7" s="85" t="s">
        <v>24</v>
      </c>
      <c r="BP7" s="85" t="s">
        <v>25</v>
      </c>
      <c r="BQ7" s="74"/>
      <c r="BR7" s="86"/>
      <c r="BS7" s="86"/>
      <c r="BT7" s="86"/>
      <c r="BU7" s="86"/>
      <c r="BV7" s="86"/>
      <c r="BW7" s="77"/>
      <c r="BX7" s="78"/>
      <c r="BY7" s="78"/>
      <c r="BZ7" s="78"/>
      <c r="CA7" s="78"/>
      <c r="CB7" s="79"/>
      <c r="CC7" s="87" t="s">
        <v>0</v>
      </c>
      <c r="CD7" s="87" t="s">
        <v>1</v>
      </c>
      <c r="CE7" s="88"/>
      <c r="CF7" s="88"/>
      <c r="CG7" s="88"/>
      <c r="CH7" s="88"/>
      <c r="CI7" s="88"/>
      <c r="CJ7" s="75"/>
      <c r="CK7" s="75"/>
      <c r="CL7" s="75"/>
      <c r="CM7" s="75"/>
      <c r="CN7" s="75"/>
      <c r="CO7" s="75"/>
      <c r="CP7" s="90" t="s">
        <v>3</v>
      </c>
      <c r="CQ7" s="90" t="s">
        <v>5</v>
      </c>
      <c r="CR7" s="90" t="s">
        <v>6</v>
      </c>
      <c r="CS7" s="76"/>
      <c r="CT7" s="91" t="s">
        <v>8</v>
      </c>
      <c r="CU7" s="91" t="s">
        <v>9</v>
      </c>
      <c r="CV7" s="91" t="s">
        <v>10</v>
      </c>
      <c r="CW7" s="92" t="s">
        <v>11</v>
      </c>
      <c r="AMI7"/>
      <c r="AMJ7"/>
      <c r="AMK7"/>
      <c r="AML7"/>
      <c r="AMM7"/>
    </row>
    <row r="8" spans="1:1027" ht="15" thickBot="1" x14ac:dyDescent="0.4">
      <c r="A8" s="120" t="s">
        <v>43</v>
      </c>
      <c r="B8" s="121" t="s">
        <v>44</v>
      </c>
      <c r="C8" s="155" t="s">
        <v>100</v>
      </c>
      <c r="D8" s="169" t="s">
        <v>102</v>
      </c>
      <c r="E8" s="123" t="s">
        <v>139</v>
      </c>
      <c r="F8" s="123"/>
      <c r="G8" s="123" t="s">
        <v>128</v>
      </c>
      <c r="H8" s="123"/>
      <c r="I8" s="123" t="s">
        <v>127</v>
      </c>
      <c r="J8" s="123" t="s">
        <v>133</v>
      </c>
      <c r="K8" s="123" t="s">
        <v>134</v>
      </c>
      <c r="L8" s="124" t="s">
        <v>140</v>
      </c>
      <c r="M8" s="125" t="s">
        <v>113</v>
      </c>
      <c r="N8" s="125" t="s">
        <v>115</v>
      </c>
      <c r="O8" s="125" t="s">
        <v>119</v>
      </c>
      <c r="P8" s="125" t="s">
        <v>120</v>
      </c>
      <c r="Q8" s="125" t="s">
        <v>121</v>
      </c>
      <c r="R8" s="127" t="s">
        <v>111</v>
      </c>
      <c r="S8" s="127" t="s">
        <v>95</v>
      </c>
      <c r="T8" s="127" t="s">
        <v>46</v>
      </c>
      <c r="U8" s="127"/>
      <c r="V8" s="127" t="s">
        <v>50</v>
      </c>
      <c r="W8" s="130" t="s">
        <v>82</v>
      </c>
      <c r="X8" s="130" t="s">
        <v>84</v>
      </c>
      <c r="Y8" s="130" t="s">
        <v>85</v>
      </c>
      <c r="Z8" s="130" t="s">
        <v>90</v>
      </c>
      <c r="AA8" s="126" t="s">
        <v>96</v>
      </c>
      <c r="AB8" s="132" t="s">
        <v>94</v>
      </c>
      <c r="AC8" s="132" t="s">
        <v>81</v>
      </c>
      <c r="AD8" s="132" t="s">
        <v>97</v>
      </c>
      <c r="AE8" s="128" t="s">
        <v>54</v>
      </c>
      <c r="AF8" s="128" t="s">
        <v>60</v>
      </c>
      <c r="AG8" s="128" t="s">
        <v>61</v>
      </c>
      <c r="AH8" s="128" t="s">
        <v>62</v>
      </c>
      <c r="AI8" s="128" t="s">
        <v>65</v>
      </c>
      <c r="AJ8" s="128" t="s">
        <v>66</v>
      </c>
      <c r="AK8" s="128" t="s">
        <v>68</v>
      </c>
      <c r="AL8" s="128" t="s">
        <v>70</v>
      </c>
      <c r="AM8" s="128" t="s">
        <v>71</v>
      </c>
      <c r="AN8" s="128" t="s">
        <v>92</v>
      </c>
      <c r="AO8" s="133" t="s">
        <v>105</v>
      </c>
      <c r="AP8" s="129" t="s">
        <v>73</v>
      </c>
      <c r="AQ8" s="129" t="s">
        <v>74</v>
      </c>
      <c r="AR8" s="129" t="s">
        <v>75</v>
      </c>
      <c r="AS8" s="129" t="s">
        <v>53</v>
      </c>
      <c r="AT8" s="129" t="s">
        <v>76</v>
      </c>
      <c r="AU8" s="129" t="s">
        <v>78</v>
      </c>
      <c r="AV8" s="129" t="s">
        <v>79</v>
      </c>
      <c r="AW8" s="129" t="s">
        <v>80</v>
      </c>
      <c r="AX8" s="135" t="s">
        <v>110</v>
      </c>
      <c r="AY8" s="123" t="s">
        <v>124</v>
      </c>
      <c r="AZ8" s="123" t="s">
        <v>125</v>
      </c>
      <c r="BA8" s="123" t="s">
        <v>126</v>
      </c>
      <c r="BB8" s="123" t="s">
        <v>129</v>
      </c>
      <c r="BC8" s="123" t="s">
        <v>130</v>
      </c>
      <c r="BD8" s="123" t="s">
        <v>131</v>
      </c>
      <c r="BE8" s="123" t="s">
        <v>132</v>
      </c>
      <c r="BF8" s="123" t="s">
        <v>135</v>
      </c>
      <c r="BG8" s="123" t="s">
        <v>136</v>
      </c>
      <c r="BH8" s="123" t="s">
        <v>137</v>
      </c>
      <c r="BI8" s="124" t="s">
        <v>138</v>
      </c>
      <c r="BJ8" s="125" t="s">
        <v>112</v>
      </c>
      <c r="BK8" s="125" t="s">
        <v>114</v>
      </c>
      <c r="BL8" s="125" t="s">
        <v>116</v>
      </c>
      <c r="BM8" s="125" t="s">
        <v>117</v>
      </c>
      <c r="BN8" s="125" t="s">
        <v>118</v>
      </c>
      <c r="BO8" s="125" t="s">
        <v>122</v>
      </c>
      <c r="BP8" s="125" t="s">
        <v>123</v>
      </c>
      <c r="BQ8" s="127" t="s">
        <v>45</v>
      </c>
      <c r="BR8" s="127" t="s">
        <v>47</v>
      </c>
      <c r="BS8" s="127" t="s">
        <v>48</v>
      </c>
      <c r="BT8" s="127" t="s">
        <v>49</v>
      </c>
      <c r="BU8" s="127" t="s">
        <v>51</v>
      </c>
      <c r="BV8" s="127" t="s">
        <v>52</v>
      </c>
      <c r="BW8" s="130" t="s">
        <v>83</v>
      </c>
      <c r="BX8" s="131" t="s">
        <v>86</v>
      </c>
      <c r="BY8" s="131" t="s">
        <v>87</v>
      </c>
      <c r="BZ8" s="131" t="s">
        <v>88</v>
      </c>
      <c r="CA8" s="131" t="s">
        <v>89</v>
      </c>
      <c r="CB8" s="132" t="s">
        <v>93</v>
      </c>
      <c r="CC8" s="128" t="s">
        <v>98</v>
      </c>
      <c r="CD8" s="128" t="s">
        <v>99</v>
      </c>
      <c r="CE8" s="128" t="s">
        <v>55</v>
      </c>
      <c r="CF8" s="128" t="s">
        <v>56</v>
      </c>
      <c r="CG8" s="128" t="s">
        <v>57</v>
      </c>
      <c r="CH8" s="128" t="s">
        <v>58</v>
      </c>
      <c r="CI8" s="128" t="s">
        <v>59</v>
      </c>
      <c r="CJ8" s="128" t="s">
        <v>63</v>
      </c>
      <c r="CK8" s="128" t="s">
        <v>64</v>
      </c>
      <c r="CL8" s="128" t="s">
        <v>67</v>
      </c>
      <c r="CM8" s="128" t="s">
        <v>69</v>
      </c>
      <c r="CN8" s="128" t="s">
        <v>72</v>
      </c>
      <c r="CO8" s="128" t="s">
        <v>91</v>
      </c>
      <c r="CP8" s="133" t="s">
        <v>101</v>
      </c>
      <c r="CQ8" s="133" t="s">
        <v>103</v>
      </c>
      <c r="CR8" s="133" t="s">
        <v>104</v>
      </c>
      <c r="CS8" s="129" t="s">
        <v>77</v>
      </c>
      <c r="CT8" s="134" t="s">
        <v>106</v>
      </c>
      <c r="CU8" s="134" t="s">
        <v>107</v>
      </c>
      <c r="CV8" s="134" t="s">
        <v>108</v>
      </c>
      <c r="CW8" s="135" t="s">
        <v>109</v>
      </c>
      <c r="CY8" s="5" t="s">
        <v>141</v>
      </c>
      <c r="CZ8" s="6" t="s">
        <v>142</v>
      </c>
      <c r="DC8" s="5"/>
      <c r="DD8" s="5"/>
      <c r="DE8" s="5"/>
      <c r="DF8" s="5"/>
      <c r="DG8" s="5"/>
      <c r="DH8" s="5"/>
    </row>
    <row r="9" spans="1:1027" ht="15.5" thickTop="1" thickBot="1" x14ac:dyDescent="0.4">
      <c r="A9" s="120" t="s">
        <v>43</v>
      </c>
      <c r="B9" s="121" t="s">
        <v>44</v>
      </c>
      <c r="C9" s="155" t="s">
        <v>2</v>
      </c>
      <c r="D9" s="169" t="s">
        <v>4</v>
      </c>
      <c r="E9" s="123" t="s">
        <v>41</v>
      </c>
      <c r="F9" s="123" t="s">
        <v>911</v>
      </c>
      <c r="G9" s="123" t="s">
        <v>30</v>
      </c>
      <c r="H9" s="123" t="s">
        <v>907</v>
      </c>
      <c r="I9" s="123" t="s">
        <v>910</v>
      </c>
      <c r="J9" s="123" t="s">
        <v>35</v>
      </c>
      <c r="K9" s="123" t="s">
        <v>36</v>
      </c>
      <c r="L9" s="124" t="s">
        <v>42</v>
      </c>
      <c r="M9" s="125" t="s">
        <v>15</v>
      </c>
      <c r="N9" s="125" t="s">
        <v>17</v>
      </c>
      <c r="O9" s="125" t="s">
        <v>21</v>
      </c>
      <c r="P9" s="125" t="s">
        <v>22</v>
      </c>
      <c r="Q9" s="125" t="s">
        <v>23</v>
      </c>
      <c r="R9" s="127" t="s">
        <v>806</v>
      </c>
      <c r="S9" s="127" t="s">
        <v>781</v>
      </c>
      <c r="T9" s="127" t="s">
        <v>681</v>
      </c>
      <c r="U9" s="127" t="s">
        <v>908</v>
      </c>
      <c r="V9" s="127" t="s">
        <v>689</v>
      </c>
      <c r="W9" s="130" t="s">
        <v>756</v>
      </c>
      <c r="X9" s="130" t="s">
        <v>760</v>
      </c>
      <c r="Y9" s="130" t="s">
        <v>762</v>
      </c>
      <c r="Z9" s="130" t="s">
        <v>772</v>
      </c>
      <c r="AA9" s="126" t="s">
        <v>784</v>
      </c>
      <c r="AB9" s="132" t="s">
        <v>780</v>
      </c>
      <c r="AC9" s="132" t="s">
        <v>754</v>
      </c>
      <c r="AD9" s="132" t="s">
        <v>785</v>
      </c>
      <c r="AE9" s="128" t="s">
        <v>697</v>
      </c>
      <c r="AF9" s="128" t="s">
        <v>709</v>
      </c>
      <c r="AG9" s="128" t="s">
        <v>711</v>
      </c>
      <c r="AH9" s="128" t="s">
        <v>713</v>
      </c>
      <c r="AI9" s="128" t="s">
        <v>720</v>
      </c>
      <c r="AJ9" s="128" t="s">
        <v>722</v>
      </c>
      <c r="AK9" s="128" t="s">
        <v>726</v>
      </c>
      <c r="AL9" s="128" t="s">
        <v>730</v>
      </c>
      <c r="AM9" s="128" t="s">
        <v>733</v>
      </c>
      <c r="AN9" s="128" t="s">
        <v>776</v>
      </c>
      <c r="AO9" s="133" t="s">
        <v>797</v>
      </c>
      <c r="AP9" s="129" t="s">
        <v>737</v>
      </c>
      <c r="AQ9" s="129" t="s">
        <v>739</v>
      </c>
      <c r="AR9" s="129" t="s">
        <v>741</v>
      </c>
      <c r="AS9" s="129" t="s">
        <v>695</v>
      </c>
      <c r="AT9" s="129" t="s">
        <v>743</v>
      </c>
      <c r="AU9" s="129" t="s">
        <v>748</v>
      </c>
      <c r="AV9" s="129" t="s">
        <v>750</v>
      </c>
      <c r="AW9" s="129" t="s">
        <v>752</v>
      </c>
      <c r="AX9" s="135" t="s">
        <v>12</v>
      </c>
      <c r="AY9" s="123" t="s">
        <v>26</v>
      </c>
      <c r="AZ9" s="123" t="s">
        <v>27</v>
      </c>
      <c r="BA9" s="123" t="s">
        <v>28</v>
      </c>
      <c r="BB9" s="123" t="s">
        <v>31</v>
      </c>
      <c r="BC9" s="123" t="s">
        <v>32</v>
      </c>
      <c r="BD9" s="123" t="s">
        <v>33</v>
      </c>
      <c r="BE9" s="123" t="s">
        <v>34</v>
      </c>
      <c r="BF9" s="123" t="s">
        <v>37</v>
      </c>
      <c r="BG9" s="123" t="s">
        <v>38</v>
      </c>
      <c r="BH9" s="123" t="s">
        <v>39</v>
      </c>
      <c r="BI9" s="124" t="s">
        <v>40</v>
      </c>
      <c r="BJ9" s="125" t="s">
        <v>14</v>
      </c>
      <c r="BK9" s="125" t="s">
        <v>16</v>
      </c>
      <c r="BL9" s="125" t="s">
        <v>18</v>
      </c>
      <c r="BM9" s="125" t="s">
        <v>19</v>
      </c>
      <c r="BN9" s="125" t="s">
        <v>20</v>
      </c>
      <c r="BO9" s="125" t="s">
        <v>24</v>
      </c>
      <c r="BP9" s="125" t="s">
        <v>25</v>
      </c>
      <c r="BQ9" s="127"/>
      <c r="BR9" s="127"/>
      <c r="BS9" s="127"/>
      <c r="BT9" s="127"/>
      <c r="BU9" s="127"/>
      <c r="BV9" s="127"/>
      <c r="BW9" s="130"/>
      <c r="BX9" s="131"/>
      <c r="BY9" s="131"/>
      <c r="BZ9" s="131"/>
      <c r="CA9" s="131"/>
      <c r="CB9" s="132"/>
      <c r="CC9" s="128" t="s">
        <v>0</v>
      </c>
      <c r="CD9" s="128" t="s">
        <v>1</v>
      </c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33" t="s">
        <v>3</v>
      </c>
      <c r="CQ9" s="133" t="s">
        <v>5</v>
      </c>
      <c r="CR9" s="133" t="s">
        <v>6</v>
      </c>
      <c r="CS9" s="129"/>
      <c r="CT9" s="134" t="s">
        <v>8</v>
      </c>
      <c r="CU9" s="134" t="s">
        <v>9</v>
      </c>
      <c r="CV9" s="134" t="s">
        <v>10</v>
      </c>
      <c r="CW9" s="135" t="s">
        <v>11</v>
      </c>
      <c r="CY9" s="5" t="s">
        <v>141</v>
      </c>
      <c r="CZ9" s="6" t="s">
        <v>142</v>
      </c>
      <c r="DC9" s="5"/>
      <c r="DD9" s="5"/>
      <c r="DE9" s="5"/>
      <c r="DF9" s="5"/>
      <c r="DG9" s="5"/>
      <c r="DH9" s="5"/>
    </row>
    <row r="10" spans="1:1027" ht="15" thickTop="1" x14ac:dyDescent="0.35">
      <c r="A10" s="70" t="s">
        <v>143</v>
      </c>
      <c r="B10" s="93" t="s">
        <v>144</v>
      </c>
      <c r="C10" s="156" t="s">
        <v>148</v>
      </c>
      <c r="D10" s="170" t="s">
        <v>150</v>
      </c>
      <c r="E10" s="164" t="s">
        <v>152</v>
      </c>
      <c r="F10" s="164">
        <f>E10-$E$47</f>
        <v>51</v>
      </c>
      <c r="G10" s="49">
        <v>18.7325553078695</v>
      </c>
      <c r="H10" s="139">
        <f t="shared" ref="H10:H73" si="0">BA10/AY10</f>
        <v>0.79</v>
      </c>
      <c r="I10" s="49">
        <v>936.62776539347703</v>
      </c>
      <c r="J10" s="49">
        <v>16.371553153495299</v>
      </c>
      <c r="K10" s="49">
        <v>2.0000000071728001</v>
      </c>
      <c r="L10" s="51">
        <v>48</v>
      </c>
      <c r="M10" s="94"/>
      <c r="N10" s="94">
        <v>2806.27</v>
      </c>
      <c r="O10" s="94">
        <v>86.24</v>
      </c>
      <c r="P10" s="94">
        <v>26.15625</v>
      </c>
      <c r="Q10" s="94">
        <v>4</v>
      </c>
      <c r="R10" s="96">
        <v>106766</v>
      </c>
      <c r="S10" s="96">
        <v>39.299999999999997</v>
      </c>
      <c r="T10" s="96">
        <v>73.599999999999994</v>
      </c>
      <c r="U10" s="143">
        <f t="shared" ref="U10:U73" si="1">IF(BT10="NA","",IF(BS10="NA","",(100-BS10-BT10)/100))</f>
        <v>0.13600000000000009</v>
      </c>
      <c r="V10" s="96">
        <v>588</v>
      </c>
      <c r="W10" s="99"/>
      <c r="X10" s="99"/>
      <c r="Y10" s="99"/>
      <c r="Z10" s="99"/>
      <c r="AA10" s="95">
        <v>0.496</v>
      </c>
      <c r="AB10" s="101"/>
      <c r="AC10" s="101">
        <v>11.6</v>
      </c>
      <c r="AD10" s="101"/>
      <c r="AE10" s="97">
        <v>75.2</v>
      </c>
      <c r="AF10" s="97">
        <v>274280</v>
      </c>
      <c r="AG10" s="97">
        <v>32323</v>
      </c>
      <c r="AH10" s="97"/>
      <c r="AI10" s="97"/>
      <c r="AJ10" s="97"/>
      <c r="AK10" s="97"/>
      <c r="AL10" s="97"/>
      <c r="AM10" s="97"/>
      <c r="AN10" s="97">
        <v>75.2</v>
      </c>
      <c r="AO10" s="103">
        <v>12.5270449895001</v>
      </c>
      <c r="AP10" s="98">
        <v>11.1</v>
      </c>
      <c r="AQ10" s="98">
        <v>2.2999999999999998</v>
      </c>
      <c r="AR10" s="98">
        <v>18.899999999999999</v>
      </c>
      <c r="AS10" s="98">
        <v>56.6</v>
      </c>
      <c r="AT10" s="98">
        <v>43.4</v>
      </c>
      <c r="AU10" s="98"/>
      <c r="AV10" s="98">
        <v>8.4</v>
      </c>
      <c r="AW10" s="98"/>
      <c r="AX10" s="105">
        <v>29.757501220703102</v>
      </c>
      <c r="AY10" s="48">
        <v>100</v>
      </c>
      <c r="AZ10" s="48">
        <v>2</v>
      </c>
      <c r="BA10" s="48">
        <v>79</v>
      </c>
      <c r="BB10" s="49">
        <v>739.93593466084701</v>
      </c>
      <c r="BC10" s="50">
        <v>0.132289176431723</v>
      </c>
      <c r="BD10" s="49">
        <v>102.281886074165</v>
      </c>
      <c r="BE10" s="49">
        <v>18349.216402852901</v>
      </c>
      <c r="BF10" s="49">
        <v>18366.977612819301</v>
      </c>
      <c r="BG10" s="50">
        <v>0.107608434397825</v>
      </c>
      <c r="BH10" s="49">
        <v>92.641085791480094</v>
      </c>
      <c r="BI10" s="145">
        <v>18365.939724331602</v>
      </c>
      <c r="BJ10" s="94" t="s">
        <v>145</v>
      </c>
      <c r="BK10" s="94" t="s">
        <v>145</v>
      </c>
      <c r="BL10" s="94">
        <v>2</v>
      </c>
      <c r="BM10" s="94">
        <v>16</v>
      </c>
      <c r="BN10" s="94">
        <v>36</v>
      </c>
      <c r="BO10" s="94">
        <v>61.024471733463699</v>
      </c>
      <c r="BP10" s="94">
        <v>4</v>
      </c>
      <c r="BQ10" s="96">
        <v>105845</v>
      </c>
      <c r="BR10" s="96">
        <v>78.5</v>
      </c>
      <c r="BS10" s="96">
        <v>17.8</v>
      </c>
      <c r="BT10" s="96">
        <v>68.599999999999994</v>
      </c>
      <c r="BU10" s="96">
        <v>9.1</v>
      </c>
      <c r="BV10" s="96">
        <v>1.9</v>
      </c>
      <c r="BW10" s="99" t="s">
        <v>145</v>
      </c>
      <c r="BX10" s="100">
        <v>6.2</v>
      </c>
      <c r="BY10" s="100" t="s">
        <v>145</v>
      </c>
      <c r="BZ10" s="100" t="s">
        <v>145</v>
      </c>
      <c r="CA10" s="100" t="s">
        <v>145</v>
      </c>
      <c r="CB10" s="101" t="s">
        <v>145</v>
      </c>
      <c r="CC10" s="97" t="s">
        <v>146</v>
      </c>
      <c r="CD10" s="97" t="s">
        <v>147</v>
      </c>
      <c r="CE10" s="97">
        <v>70.8</v>
      </c>
      <c r="CF10" s="97" t="s">
        <v>145</v>
      </c>
      <c r="CG10" s="97" t="s">
        <v>145</v>
      </c>
      <c r="CH10" s="97">
        <v>1004</v>
      </c>
      <c r="CI10" s="97" t="s">
        <v>145</v>
      </c>
      <c r="CJ10" s="97">
        <v>2700558659.2178798</v>
      </c>
      <c r="CK10" s="97" t="s">
        <v>145</v>
      </c>
      <c r="CL10" s="97" t="s">
        <v>145</v>
      </c>
      <c r="CM10" s="97" t="s">
        <v>145</v>
      </c>
      <c r="CN10" s="97" t="s">
        <v>145</v>
      </c>
      <c r="CO10" s="97">
        <v>100</v>
      </c>
      <c r="CP10" s="102" t="s">
        <v>149</v>
      </c>
      <c r="CQ10" s="102" t="s">
        <v>151</v>
      </c>
      <c r="CR10" s="103">
        <v>-69.984936434342401</v>
      </c>
      <c r="CS10" s="98">
        <v>10.8</v>
      </c>
      <c r="CT10" s="104">
        <v>30.200006103515602</v>
      </c>
      <c r="CU10" s="104">
        <v>28.950006103515602</v>
      </c>
      <c r="CV10" s="104">
        <v>30.200006103515602</v>
      </c>
      <c r="CW10" s="105">
        <v>29.679986572265602</v>
      </c>
      <c r="CY10" s="8">
        <f t="shared" ref="CY10:CY73" si="2">COUNTIF(BQ10:CW10, "NA")</f>
        <v>12</v>
      </c>
      <c r="CZ10" s="9">
        <f t="shared" ref="CZ10:CZ73" si="3">100-COUNTIF(BQ10:CW10, "NA")/COLUMNS(BQ10:CW10)*100</f>
        <v>63.636363636363633</v>
      </c>
    </row>
    <row r="11" spans="1:1027" x14ac:dyDescent="0.35">
      <c r="A11" s="70" t="s">
        <v>153</v>
      </c>
      <c r="B11" s="93" t="s">
        <v>154</v>
      </c>
      <c r="C11" s="156" t="s">
        <v>157</v>
      </c>
      <c r="D11" s="170" t="s">
        <v>158</v>
      </c>
      <c r="E11" s="164" t="s">
        <v>160</v>
      </c>
      <c r="F11" s="164">
        <f t="shared" ref="F11:F74" si="4">E11-$E$47</f>
        <v>33</v>
      </c>
      <c r="G11" s="49">
        <v>1.64404642879593</v>
      </c>
      <c r="H11" s="139">
        <f t="shared" si="0"/>
        <v>0.11976047904191617</v>
      </c>
      <c r="I11" s="49">
        <v>55.769137451811801</v>
      </c>
      <c r="J11" s="49">
        <v>3.4985875117380001E-2</v>
      </c>
      <c r="K11" s="49">
        <v>249.17648041413301</v>
      </c>
      <c r="L11" s="51">
        <v>66</v>
      </c>
      <c r="M11" s="94"/>
      <c r="N11" s="94">
        <v>2860.3850000000002</v>
      </c>
      <c r="O11" s="94">
        <v>76.33</v>
      </c>
      <c r="P11" s="94">
        <v>11.624649859944</v>
      </c>
      <c r="Q11" s="94">
        <v>32</v>
      </c>
      <c r="R11" s="96">
        <v>38928341</v>
      </c>
      <c r="S11" s="96">
        <v>18.899999999999999</v>
      </c>
      <c r="T11" s="96">
        <v>63</v>
      </c>
      <c r="U11" s="143">
        <f t="shared" si="1"/>
        <v>2.6000000000000013E-2</v>
      </c>
      <c r="V11" s="96">
        <v>56.9</v>
      </c>
      <c r="W11" s="99">
        <v>29.8</v>
      </c>
      <c r="X11" s="99">
        <v>0.28000000000000003</v>
      </c>
      <c r="Y11" s="99">
        <v>0.5</v>
      </c>
      <c r="Z11" s="99">
        <v>37.1</v>
      </c>
      <c r="AA11" s="95">
        <v>0.79100000000000004</v>
      </c>
      <c r="AB11" s="101">
        <v>4.5</v>
      </c>
      <c r="AC11" s="101">
        <v>9.1999999999999993</v>
      </c>
      <c r="AD11" s="101"/>
      <c r="AE11" s="97">
        <v>45.3</v>
      </c>
      <c r="AF11" s="97">
        <v>1722612.6</v>
      </c>
      <c r="AG11" s="97"/>
      <c r="AH11" s="97">
        <v>1970</v>
      </c>
      <c r="AI11" s="97"/>
      <c r="AJ11" s="97"/>
      <c r="AK11" s="97">
        <v>42.8</v>
      </c>
      <c r="AL11" s="97"/>
      <c r="AM11" s="97">
        <v>111.7</v>
      </c>
      <c r="AN11" s="97">
        <v>3.1</v>
      </c>
      <c r="AO11" s="103">
        <v>33.9328265380001</v>
      </c>
      <c r="AP11" s="98">
        <v>58.1</v>
      </c>
      <c r="AQ11" s="98">
        <v>2.1</v>
      </c>
      <c r="AR11" s="98">
        <v>0.1</v>
      </c>
      <c r="AS11" s="98">
        <v>74.5</v>
      </c>
      <c r="AT11" s="98">
        <v>25.5</v>
      </c>
      <c r="AU11" s="98">
        <v>1413</v>
      </c>
      <c r="AV11" s="98">
        <v>0.3</v>
      </c>
      <c r="AW11" s="98">
        <v>100</v>
      </c>
      <c r="AX11" s="105">
        <v>-5.4550079345702898</v>
      </c>
      <c r="AY11" s="48">
        <v>2171</v>
      </c>
      <c r="AZ11" s="48">
        <v>64</v>
      </c>
      <c r="BA11" s="48">
        <v>260</v>
      </c>
      <c r="BB11" s="49">
        <v>6.6789386169834497</v>
      </c>
      <c r="BC11" s="50">
        <v>1.7732072703528001E-2</v>
      </c>
      <c r="BD11" s="49">
        <v>57956.311872756298</v>
      </c>
      <c r="BE11" s="49">
        <v>18450.043107666901</v>
      </c>
      <c r="BF11" s="49">
        <v>18391.0758143688</v>
      </c>
      <c r="BG11" s="50">
        <v>8.5902926476343996E-2</v>
      </c>
      <c r="BH11" s="49">
        <v>434.98317016382498</v>
      </c>
      <c r="BI11" s="145">
        <v>18374.261030704201</v>
      </c>
      <c r="BJ11" s="94" t="s">
        <v>145</v>
      </c>
      <c r="BK11" s="94" t="s">
        <v>145</v>
      </c>
      <c r="BL11" s="94">
        <v>6</v>
      </c>
      <c r="BM11" s="94">
        <v>30</v>
      </c>
      <c r="BN11" s="94">
        <v>48</v>
      </c>
      <c r="BO11" s="94">
        <v>35.678151260504201</v>
      </c>
      <c r="BP11" s="94">
        <v>32</v>
      </c>
      <c r="BQ11" s="96">
        <v>37172386</v>
      </c>
      <c r="BR11" s="96">
        <v>66</v>
      </c>
      <c r="BS11" s="96">
        <v>43.1</v>
      </c>
      <c r="BT11" s="96">
        <v>54.3</v>
      </c>
      <c r="BU11" s="96">
        <v>6.4</v>
      </c>
      <c r="BV11" s="96">
        <v>4.5</v>
      </c>
      <c r="BW11" s="99">
        <v>62.3</v>
      </c>
      <c r="BX11" s="100">
        <v>4.2</v>
      </c>
      <c r="BY11" s="100">
        <v>102.2</v>
      </c>
      <c r="BZ11" s="100">
        <v>84.4</v>
      </c>
      <c r="CA11" s="100">
        <v>0.6</v>
      </c>
      <c r="CB11" s="101">
        <v>96</v>
      </c>
      <c r="CC11" s="97" t="s">
        <v>155</v>
      </c>
      <c r="CD11" s="97" t="s">
        <v>156</v>
      </c>
      <c r="CE11" s="97">
        <v>5.9</v>
      </c>
      <c r="CF11" s="97">
        <v>4.9000000000000004</v>
      </c>
      <c r="CG11" s="97">
        <v>19.399999999999999</v>
      </c>
      <c r="CH11" s="97">
        <v>-314602</v>
      </c>
      <c r="CI11" s="97">
        <v>2681269</v>
      </c>
      <c r="CJ11" s="97">
        <v>19362969582.3643</v>
      </c>
      <c r="CK11" s="97" t="s">
        <v>145</v>
      </c>
      <c r="CL11" s="97">
        <v>48.9</v>
      </c>
      <c r="CM11" s="97">
        <v>28.9</v>
      </c>
      <c r="CN11" s="97">
        <v>1</v>
      </c>
      <c r="CO11" s="97">
        <v>97.7</v>
      </c>
      <c r="CP11" s="102" t="s">
        <v>157</v>
      </c>
      <c r="CQ11" s="102" t="s">
        <v>159</v>
      </c>
      <c r="CR11" s="103">
        <v>65.177835842313797</v>
      </c>
      <c r="CS11" s="98">
        <v>25.2</v>
      </c>
      <c r="CT11" s="104">
        <v>-3.57001342773435</v>
      </c>
      <c r="CU11" s="104">
        <v>-11.2800048828125</v>
      </c>
      <c r="CV11" s="104">
        <v>-5.1799987792968496</v>
      </c>
      <c r="CW11" s="105">
        <v>-1.7900146484374799</v>
      </c>
      <c r="CY11" s="8">
        <f t="shared" si="2"/>
        <v>1</v>
      </c>
      <c r="CZ11" s="9">
        <f t="shared" si="3"/>
        <v>96.969696969696969</v>
      </c>
    </row>
    <row r="12" spans="1:1027" x14ac:dyDescent="0.35">
      <c r="A12" s="70" t="s">
        <v>161</v>
      </c>
      <c r="B12" s="93" t="s">
        <v>162</v>
      </c>
      <c r="C12" s="156" t="s">
        <v>164</v>
      </c>
      <c r="D12" s="170" t="s">
        <v>165</v>
      </c>
      <c r="E12" s="164" t="s">
        <v>167</v>
      </c>
      <c r="F12" s="164">
        <f t="shared" si="4"/>
        <v>58</v>
      </c>
      <c r="G12" s="49">
        <v>6.0852665109405998E-2</v>
      </c>
      <c r="H12" s="139">
        <f t="shared" si="0"/>
        <v>0.25925925925925924</v>
      </c>
      <c r="I12" s="49">
        <v>0.82151097897698599</v>
      </c>
      <c r="J12" s="49">
        <v>37.737432012606</v>
      </c>
      <c r="K12" s="49">
        <v>2</v>
      </c>
      <c r="L12" s="51">
        <v>41</v>
      </c>
      <c r="M12" s="94"/>
      <c r="N12" s="94">
        <v>3196.0050000000001</v>
      </c>
      <c r="O12" s="94">
        <v>93.38</v>
      </c>
      <c r="P12" s="94">
        <v>23.544444444444402</v>
      </c>
      <c r="Q12" s="94">
        <v>1</v>
      </c>
      <c r="R12" s="96">
        <v>32866268</v>
      </c>
      <c r="S12" s="96">
        <v>15.9</v>
      </c>
      <c r="T12" s="96">
        <v>58.1</v>
      </c>
      <c r="U12" s="143">
        <f t="shared" si="1"/>
        <v>2.200000000000003E-2</v>
      </c>
      <c r="V12" s="96">
        <v>24.7</v>
      </c>
      <c r="W12" s="99">
        <v>16.5</v>
      </c>
      <c r="X12" s="99">
        <v>0.21</v>
      </c>
      <c r="Y12" s="99"/>
      <c r="Z12" s="99">
        <v>23.2</v>
      </c>
      <c r="AA12" s="95">
        <v>0.75900000000000001</v>
      </c>
      <c r="AB12" s="101">
        <v>6.8</v>
      </c>
      <c r="AC12" s="101">
        <v>4.5</v>
      </c>
      <c r="AD12" s="101">
        <v>60</v>
      </c>
      <c r="AE12" s="97">
        <v>23.3</v>
      </c>
      <c r="AF12" s="97">
        <v>1516628</v>
      </c>
      <c r="AG12" s="97">
        <v>778000</v>
      </c>
      <c r="AH12" s="97">
        <v>6170</v>
      </c>
      <c r="AI12" s="97"/>
      <c r="AJ12" s="97"/>
      <c r="AK12" s="97">
        <v>50.4</v>
      </c>
      <c r="AL12" s="97"/>
      <c r="AM12" s="97">
        <v>30.1</v>
      </c>
      <c r="AN12" s="97">
        <v>1.3</v>
      </c>
      <c r="AO12" s="103">
        <v>-11.9314917949999</v>
      </c>
      <c r="AP12" s="98">
        <v>47.5</v>
      </c>
      <c r="AQ12" s="98">
        <v>46.3</v>
      </c>
      <c r="AR12" s="98">
        <v>7</v>
      </c>
      <c r="AS12" s="98">
        <v>34.5</v>
      </c>
      <c r="AT12" s="98">
        <v>65.5</v>
      </c>
      <c r="AU12" s="98">
        <v>5493</v>
      </c>
      <c r="AV12" s="98">
        <v>1.3</v>
      </c>
      <c r="AW12" s="98">
        <v>100</v>
      </c>
      <c r="AX12" s="105">
        <v>25.5774932861328</v>
      </c>
      <c r="AY12" s="48">
        <v>27</v>
      </c>
      <c r="AZ12" s="48">
        <v>2</v>
      </c>
      <c r="BA12" s="48">
        <v>7</v>
      </c>
      <c r="BB12" s="49">
        <v>0.21298432788292199</v>
      </c>
      <c r="BC12" s="50">
        <v>9.2326563580227006E-2</v>
      </c>
      <c r="BD12" s="49">
        <v>29.0942916622366</v>
      </c>
      <c r="BE12" s="49">
        <v>18354.7585135027</v>
      </c>
      <c r="BF12" s="49">
        <v>18349.095213315599</v>
      </c>
      <c r="BG12" s="50">
        <v>0.12687398549475901</v>
      </c>
      <c r="BH12" s="49">
        <v>7.0786270250651802</v>
      </c>
      <c r="BI12" s="145">
        <v>18360.055795202799</v>
      </c>
      <c r="BJ12" s="94" t="s">
        <v>145</v>
      </c>
      <c r="BK12" s="94" t="s">
        <v>145</v>
      </c>
      <c r="BL12" s="94">
        <v>-43</v>
      </c>
      <c r="BM12" s="94">
        <v>7</v>
      </c>
      <c r="BN12" s="94">
        <v>7</v>
      </c>
      <c r="BO12" s="94">
        <v>47.048296071466801</v>
      </c>
      <c r="BP12" s="94">
        <v>1</v>
      </c>
      <c r="BQ12" s="96">
        <v>30809762</v>
      </c>
      <c r="BR12" s="96">
        <v>63.7</v>
      </c>
      <c r="BS12" s="96">
        <v>46.8</v>
      </c>
      <c r="BT12" s="96">
        <v>51</v>
      </c>
      <c r="BU12" s="96">
        <v>8.1999999999999993</v>
      </c>
      <c r="BV12" s="96">
        <v>5.5</v>
      </c>
      <c r="BW12" s="99">
        <v>77.2</v>
      </c>
      <c r="BX12" s="100" t="s">
        <v>145</v>
      </c>
      <c r="BY12" s="100" t="s">
        <v>145</v>
      </c>
      <c r="BZ12" s="100" t="s">
        <v>145</v>
      </c>
      <c r="CA12" s="100" t="s">
        <v>145</v>
      </c>
      <c r="CB12" s="101">
        <v>106</v>
      </c>
      <c r="CC12" s="97" t="s">
        <v>155</v>
      </c>
      <c r="CD12" s="97" t="s">
        <v>163</v>
      </c>
      <c r="CE12" s="97">
        <v>29</v>
      </c>
      <c r="CF12" s="97">
        <v>25.6</v>
      </c>
      <c r="CG12" s="97">
        <v>0.2</v>
      </c>
      <c r="CH12" s="97">
        <v>32066</v>
      </c>
      <c r="CI12" s="97">
        <v>8253</v>
      </c>
      <c r="CJ12" s="97">
        <v>105750987618.63</v>
      </c>
      <c r="CK12" s="97" t="s">
        <v>145</v>
      </c>
      <c r="CL12" s="97">
        <v>77.5</v>
      </c>
      <c r="CM12" s="97">
        <v>96.5</v>
      </c>
      <c r="CN12" s="97">
        <v>1.8</v>
      </c>
      <c r="CO12" s="97">
        <v>41.9</v>
      </c>
      <c r="CP12" s="102" t="s">
        <v>164</v>
      </c>
      <c r="CQ12" s="102" t="s">
        <v>166</v>
      </c>
      <c r="CR12" s="103">
        <v>18.863641627790699</v>
      </c>
      <c r="CS12" s="98" t="s">
        <v>145</v>
      </c>
      <c r="CT12" s="104">
        <v>25.749993896484401</v>
      </c>
      <c r="CU12" s="104">
        <v>25.369989013671901</v>
      </c>
      <c r="CV12" s="104">
        <v>25.309991455078102</v>
      </c>
      <c r="CW12" s="105">
        <v>25.879998779296901</v>
      </c>
      <c r="CY12" s="8">
        <f t="shared" si="2"/>
        <v>6</v>
      </c>
      <c r="CZ12" s="9">
        <f t="shared" si="3"/>
        <v>81.818181818181813</v>
      </c>
    </row>
    <row r="13" spans="1:1027" x14ac:dyDescent="0.35">
      <c r="A13" s="70" t="s">
        <v>168</v>
      </c>
      <c r="B13" s="93" t="s">
        <v>169</v>
      </c>
      <c r="C13" s="156" t="s">
        <v>148</v>
      </c>
      <c r="D13" s="170" t="s">
        <v>150</v>
      </c>
      <c r="E13" s="164" t="s">
        <v>170</v>
      </c>
      <c r="F13" s="164">
        <f t="shared" si="4"/>
        <v>66</v>
      </c>
      <c r="G13" s="49">
        <v>0</v>
      </c>
      <c r="H13" s="139">
        <f t="shared" si="0"/>
        <v>1</v>
      </c>
      <c r="I13" s="49">
        <v>199.97333688841499</v>
      </c>
      <c r="J13" s="49">
        <v>9.9999998746876997E-2</v>
      </c>
      <c r="K13" s="49">
        <v>3.2799505028224099E-13</v>
      </c>
      <c r="L13" s="51">
        <v>33</v>
      </c>
      <c r="M13" s="94"/>
      <c r="N13" s="94"/>
      <c r="O13" s="94"/>
      <c r="P13" s="94"/>
      <c r="Q13" s="94"/>
      <c r="R13" s="96">
        <v>15002</v>
      </c>
      <c r="S13" s="96">
        <v>34.799999999999997</v>
      </c>
      <c r="T13" s="96"/>
      <c r="U13" s="143" t="str">
        <f t="shared" si="1"/>
        <v/>
      </c>
      <c r="V13" s="96"/>
      <c r="W13" s="99"/>
      <c r="X13" s="99"/>
      <c r="Y13" s="99"/>
      <c r="Z13" s="99"/>
      <c r="AA13" s="95">
        <v>0.85699999999999998</v>
      </c>
      <c r="AB13" s="101"/>
      <c r="AC13" s="101"/>
      <c r="AD13" s="101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103">
        <v>18.223903713000102</v>
      </c>
      <c r="AP13" s="98"/>
      <c r="AQ13" s="98"/>
      <c r="AR13" s="98"/>
      <c r="AS13" s="98"/>
      <c r="AT13" s="98"/>
      <c r="AU13" s="98"/>
      <c r="AV13" s="98"/>
      <c r="AW13" s="98"/>
      <c r="AX13" s="105">
        <v>27.040002441406301</v>
      </c>
      <c r="AY13" s="48">
        <v>3</v>
      </c>
      <c r="AZ13" s="48">
        <v>0</v>
      </c>
      <c r="BA13" s="48">
        <v>3</v>
      </c>
      <c r="BB13" s="49">
        <v>199.97333688841499</v>
      </c>
      <c r="BC13" s="50">
        <v>0.49787612458744102</v>
      </c>
      <c r="BD13" s="49">
        <v>2.99704094195023</v>
      </c>
      <c r="BE13" s="49">
        <v>18348.879712362399</v>
      </c>
      <c r="BF13" s="49">
        <v>18350.0000000863</v>
      </c>
      <c r="BG13" s="50">
        <v>8.5520216366970006E-3</v>
      </c>
      <c r="BH13" s="49">
        <v>2911884.7529128501</v>
      </c>
      <c r="BI13" s="145">
        <v>18688.447535028401</v>
      </c>
      <c r="BJ13" s="94" t="s">
        <v>145</v>
      </c>
      <c r="BK13" s="94" t="s">
        <v>145</v>
      </c>
      <c r="BL13" s="94" t="s">
        <v>145</v>
      </c>
      <c r="BM13" s="94" t="s">
        <v>145</v>
      </c>
      <c r="BN13" s="94" t="s">
        <v>145</v>
      </c>
      <c r="BO13" s="94" t="s">
        <v>145</v>
      </c>
      <c r="BP13" s="94" t="s">
        <v>145</v>
      </c>
      <c r="BQ13" s="96" t="s">
        <v>145</v>
      </c>
      <c r="BR13" s="96" t="s">
        <v>145</v>
      </c>
      <c r="BS13" s="96" t="s">
        <v>145</v>
      </c>
      <c r="BT13" s="96" t="s">
        <v>145</v>
      </c>
      <c r="BU13" s="96" t="s">
        <v>145</v>
      </c>
      <c r="BV13" s="96" t="s">
        <v>145</v>
      </c>
      <c r="BW13" s="99" t="s">
        <v>145</v>
      </c>
      <c r="BX13" s="100" t="s">
        <v>145</v>
      </c>
      <c r="BY13" s="100" t="s">
        <v>145</v>
      </c>
      <c r="BZ13" s="100" t="s">
        <v>145</v>
      </c>
      <c r="CA13" s="100" t="s">
        <v>145</v>
      </c>
      <c r="CB13" s="101" t="s">
        <v>145</v>
      </c>
      <c r="CC13" s="97" t="s">
        <v>146</v>
      </c>
      <c r="CD13" s="97" t="s">
        <v>163</v>
      </c>
      <c r="CE13" s="97" t="s">
        <v>145</v>
      </c>
      <c r="CF13" s="97" t="s">
        <v>145</v>
      </c>
      <c r="CG13" s="97" t="s">
        <v>145</v>
      </c>
      <c r="CH13" s="97" t="s">
        <v>145</v>
      </c>
      <c r="CI13" s="97" t="s">
        <v>145</v>
      </c>
      <c r="CJ13" s="97" t="s">
        <v>145</v>
      </c>
      <c r="CK13" s="97" t="s">
        <v>145</v>
      </c>
      <c r="CL13" s="97" t="s">
        <v>145</v>
      </c>
      <c r="CM13" s="97" t="s">
        <v>145</v>
      </c>
      <c r="CN13" s="97" t="s">
        <v>145</v>
      </c>
      <c r="CO13" s="97" t="s">
        <v>145</v>
      </c>
      <c r="CP13" s="102" t="s">
        <v>149</v>
      </c>
      <c r="CQ13" s="102" t="s">
        <v>151</v>
      </c>
      <c r="CR13" s="103">
        <v>-63.042970450250401</v>
      </c>
      <c r="CS13" s="98" t="s">
        <v>145</v>
      </c>
      <c r="CT13" s="104">
        <v>27.629998779296901</v>
      </c>
      <c r="CU13" s="104">
        <v>26.85</v>
      </c>
      <c r="CV13" s="104">
        <v>27.110009765625001</v>
      </c>
      <c r="CW13" s="105">
        <v>26.570001220703102</v>
      </c>
      <c r="CY13" s="8">
        <f t="shared" si="2"/>
        <v>24</v>
      </c>
      <c r="CZ13" s="9">
        <f t="shared" si="3"/>
        <v>27.272727272727266</v>
      </c>
    </row>
    <row r="14" spans="1:1027" x14ac:dyDescent="0.35">
      <c r="A14" s="70" t="s">
        <v>171</v>
      </c>
      <c r="B14" s="93" t="s">
        <v>172</v>
      </c>
      <c r="C14" s="156" t="s">
        <v>174</v>
      </c>
      <c r="D14" s="170" t="s">
        <v>175</v>
      </c>
      <c r="E14" s="164" t="s">
        <v>177</v>
      </c>
      <c r="F14" s="164">
        <f t="shared" si="4"/>
        <v>47</v>
      </c>
      <c r="G14" s="49">
        <v>10.7721175898256</v>
      </c>
      <c r="H14" s="139">
        <f t="shared" si="0"/>
        <v>0.60802069857697283</v>
      </c>
      <c r="I14" s="49">
        <v>268.60796441726302</v>
      </c>
      <c r="J14" s="49">
        <v>0.120389876576595</v>
      </c>
      <c r="K14" s="49">
        <v>28.907599418661601</v>
      </c>
      <c r="L14" s="51">
        <v>52</v>
      </c>
      <c r="M14" s="94"/>
      <c r="N14" s="94">
        <v>3920.75</v>
      </c>
      <c r="O14" s="94">
        <v>88.36</v>
      </c>
      <c r="P14" s="94"/>
      <c r="Q14" s="94"/>
      <c r="R14" s="96">
        <v>2877800</v>
      </c>
      <c r="S14" s="96">
        <v>32.9</v>
      </c>
      <c r="T14" s="96">
        <v>76.8</v>
      </c>
      <c r="U14" s="143">
        <f t="shared" si="1"/>
        <v>0.13700000000000004</v>
      </c>
      <c r="V14" s="96">
        <v>104.6</v>
      </c>
      <c r="W14" s="99">
        <v>17</v>
      </c>
      <c r="X14" s="99">
        <v>1.2</v>
      </c>
      <c r="Y14" s="99">
        <v>2.9</v>
      </c>
      <c r="Z14" s="99">
        <v>96.9</v>
      </c>
      <c r="AA14" s="95">
        <v>0.57399999999999995</v>
      </c>
      <c r="AB14" s="101">
        <v>22.3</v>
      </c>
      <c r="AC14" s="101">
        <v>9</v>
      </c>
      <c r="AD14" s="101"/>
      <c r="AE14" s="97">
        <v>46.6</v>
      </c>
      <c r="AF14" s="97">
        <v>303137</v>
      </c>
      <c r="AG14" s="97"/>
      <c r="AH14" s="97">
        <v>13350</v>
      </c>
      <c r="AI14" s="97">
        <v>38</v>
      </c>
      <c r="AJ14" s="97">
        <v>33.200000000000003</v>
      </c>
      <c r="AK14" s="97">
        <v>36.700000000000003</v>
      </c>
      <c r="AL14" s="97"/>
      <c r="AM14" s="97">
        <v>180.4</v>
      </c>
      <c r="AN14" s="97">
        <v>48.2</v>
      </c>
      <c r="AO14" s="103">
        <v>41.145639143000103</v>
      </c>
      <c r="AP14" s="98">
        <v>43.1</v>
      </c>
      <c r="AQ14" s="98">
        <v>28.1</v>
      </c>
      <c r="AR14" s="98">
        <v>17.7</v>
      </c>
      <c r="AS14" s="98">
        <v>39.700000000000003</v>
      </c>
      <c r="AT14" s="98">
        <v>60.3</v>
      </c>
      <c r="AU14" s="98">
        <v>9311</v>
      </c>
      <c r="AV14" s="98">
        <v>2</v>
      </c>
      <c r="AW14" s="98">
        <v>100</v>
      </c>
      <c r="AX14" s="105">
        <v>3.64749298095705</v>
      </c>
      <c r="AY14" s="48">
        <v>773</v>
      </c>
      <c r="AZ14" s="48">
        <v>31</v>
      </c>
      <c r="BA14" s="48">
        <v>470</v>
      </c>
      <c r="BB14" s="49">
        <v>163.31920216832299</v>
      </c>
      <c r="BC14" s="50">
        <v>4.5495213772313997E-2</v>
      </c>
      <c r="BD14" s="49">
        <v>1147.2047955345799</v>
      </c>
      <c r="BE14" s="49">
        <v>18362.028996581699</v>
      </c>
      <c r="BF14" s="49">
        <v>18349.74979595</v>
      </c>
      <c r="BG14" s="50">
        <v>6.6108905106832996E-2</v>
      </c>
      <c r="BH14" s="49">
        <v>647.85090815569299</v>
      </c>
      <c r="BI14" s="145">
        <v>18365.7842407836</v>
      </c>
      <c r="BJ14" s="94" t="s">
        <v>145</v>
      </c>
      <c r="BK14" s="94" t="s">
        <v>145</v>
      </c>
      <c r="BL14" s="94">
        <v>-13</v>
      </c>
      <c r="BM14" s="94">
        <v>2</v>
      </c>
      <c r="BN14" s="94">
        <v>40</v>
      </c>
      <c r="BO14" s="94" t="s">
        <v>145</v>
      </c>
      <c r="BP14" s="94" t="s">
        <v>145</v>
      </c>
      <c r="BQ14" s="96">
        <v>2866376</v>
      </c>
      <c r="BR14" s="96">
        <v>80.2</v>
      </c>
      <c r="BS14" s="96">
        <v>17.7</v>
      </c>
      <c r="BT14" s="96">
        <v>68.599999999999994</v>
      </c>
      <c r="BU14" s="96">
        <v>7.9</v>
      </c>
      <c r="BV14" s="96">
        <v>1.6</v>
      </c>
      <c r="BW14" s="99">
        <v>8.8000000000000007</v>
      </c>
      <c r="BX14" s="100">
        <v>4</v>
      </c>
      <c r="BY14" s="100">
        <v>107</v>
      </c>
      <c r="BZ14" s="100">
        <v>102</v>
      </c>
      <c r="CA14" s="100">
        <v>1</v>
      </c>
      <c r="CB14" s="101">
        <v>127</v>
      </c>
      <c r="CC14" s="97" t="s">
        <v>146</v>
      </c>
      <c r="CD14" s="97" t="s">
        <v>173</v>
      </c>
      <c r="CE14" s="97">
        <v>31.6</v>
      </c>
      <c r="CF14" s="97">
        <v>11.1</v>
      </c>
      <c r="CG14" s="97">
        <v>2.2999999999999998</v>
      </c>
      <c r="CH14" s="97">
        <v>-69998</v>
      </c>
      <c r="CI14" s="97">
        <v>13518</v>
      </c>
      <c r="CJ14" s="97">
        <v>15102500898.238001</v>
      </c>
      <c r="CK14" s="97" t="s">
        <v>145</v>
      </c>
      <c r="CL14" s="97">
        <v>55.7</v>
      </c>
      <c r="CM14" s="97">
        <v>72.3</v>
      </c>
      <c r="CN14" s="97">
        <v>1.2</v>
      </c>
      <c r="CO14" s="97">
        <v>100</v>
      </c>
      <c r="CP14" s="102" t="s">
        <v>174</v>
      </c>
      <c r="CQ14" s="102" t="s">
        <v>176</v>
      </c>
      <c r="CR14" s="103">
        <v>20.006494492517501</v>
      </c>
      <c r="CS14" s="98" t="s">
        <v>145</v>
      </c>
      <c r="CT14" s="104">
        <v>3.6199890136719</v>
      </c>
      <c r="CU14" s="104">
        <v>1.67998657226565</v>
      </c>
      <c r="CV14" s="104">
        <v>3.9099975585937701</v>
      </c>
      <c r="CW14" s="105">
        <v>5.3799987792969004</v>
      </c>
      <c r="CY14" s="8">
        <f t="shared" si="2"/>
        <v>2</v>
      </c>
      <c r="CZ14" s="9">
        <f t="shared" si="3"/>
        <v>93.939393939393938</v>
      </c>
    </row>
    <row r="15" spans="1:1027" x14ac:dyDescent="0.35">
      <c r="A15" s="70" t="s">
        <v>178</v>
      </c>
      <c r="B15" s="93" t="s">
        <v>179</v>
      </c>
      <c r="C15" s="156" t="s">
        <v>174</v>
      </c>
      <c r="D15" s="170" t="s">
        <v>175</v>
      </c>
      <c r="E15" s="164" t="s">
        <v>181</v>
      </c>
      <c r="F15" s="164">
        <f t="shared" si="4"/>
        <v>40</v>
      </c>
      <c r="G15" s="49">
        <v>543.58377014172004</v>
      </c>
      <c r="H15" s="139">
        <f t="shared" si="0"/>
        <v>0.62818791946308727</v>
      </c>
      <c r="I15" s="49">
        <v>9642.1406846567006</v>
      </c>
      <c r="J15" s="49">
        <v>0.10845786711101101</v>
      </c>
      <c r="K15" s="49">
        <v>43.578122745439501</v>
      </c>
      <c r="L15" s="51">
        <v>59</v>
      </c>
      <c r="M15" s="94"/>
      <c r="N15" s="94">
        <v>2192.14</v>
      </c>
      <c r="O15" s="94">
        <v>61.77</v>
      </c>
      <c r="P15" s="94"/>
      <c r="Q15" s="94"/>
      <c r="R15" s="96">
        <v>77265</v>
      </c>
      <c r="S15" s="96">
        <v>44.3</v>
      </c>
      <c r="T15" s="96"/>
      <c r="U15" s="143" t="str">
        <f t="shared" si="1"/>
        <v/>
      </c>
      <c r="V15" s="96">
        <v>163.80000000000001</v>
      </c>
      <c r="W15" s="99"/>
      <c r="X15" s="99"/>
      <c r="Y15" s="99"/>
      <c r="Z15" s="99">
        <v>100</v>
      </c>
      <c r="AA15" s="95"/>
      <c r="AB15" s="101">
        <v>28</v>
      </c>
      <c r="AC15" s="101">
        <v>7.7</v>
      </c>
      <c r="AD15" s="101"/>
      <c r="AE15" s="97"/>
      <c r="AF15" s="97"/>
      <c r="AG15" s="97"/>
      <c r="AH15" s="97"/>
      <c r="AI15" s="97"/>
      <c r="AJ15" s="97"/>
      <c r="AK15" s="97"/>
      <c r="AL15" s="97"/>
      <c r="AM15" s="97">
        <v>3.6</v>
      </c>
      <c r="AN15" s="97"/>
      <c r="AO15" s="103">
        <v>42.536035258000098</v>
      </c>
      <c r="AP15" s="98">
        <v>40</v>
      </c>
      <c r="AQ15" s="98">
        <v>34</v>
      </c>
      <c r="AR15" s="98">
        <v>26.7</v>
      </c>
      <c r="AS15" s="98">
        <v>11.9</v>
      </c>
      <c r="AT15" s="98">
        <v>88.1</v>
      </c>
      <c r="AU15" s="98">
        <v>3984</v>
      </c>
      <c r="AV15" s="98">
        <v>5.8</v>
      </c>
      <c r="AW15" s="98">
        <v>18</v>
      </c>
      <c r="AX15" s="105">
        <v>4.4724975585937701</v>
      </c>
      <c r="AY15" s="48">
        <v>745</v>
      </c>
      <c r="AZ15" s="48">
        <v>42</v>
      </c>
      <c r="BA15" s="48">
        <v>468</v>
      </c>
      <c r="BB15" s="49">
        <v>6057.0762958648802</v>
      </c>
      <c r="BC15" s="50">
        <v>0.107081596573687</v>
      </c>
      <c r="BD15" s="49">
        <v>772.54535045592195</v>
      </c>
      <c r="BE15" s="49">
        <v>18348.9873867106</v>
      </c>
      <c r="BF15" s="49">
        <v>18355.646152185302</v>
      </c>
      <c r="BG15" s="50">
        <v>7.7988835329487999E-2</v>
      </c>
      <c r="BH15" s="49">
        <v>709.42823952832202</v>
      </c>
      <c r="BI15" s="145">
        <v>18372.334636933701</v>
      </c>
      <c r="BJ15" s="94" t="s">
        <v>145</v>
      </c>
      <c r="BK15" s="94" t="s">
        <v>145</v>
      </c>
      <c r="BL15" s="94">
        <v>11</v>
      </c>
      <c r="BM15" s="94">
        <v>23</v>
      </c>
      <c r="BN15" s="94">
        <v>37</v>
      </c>
      <c r="BO15" s="94" t="s">
        <v>145</v>
      </c>
      <c r="BP15" s="94" t="s">
        <v>145</v>
      </c>
      <c r="BQ15" s="96">
        <v>77006</v>
      </c>
      <c r="BR15" s="96" t="s">
        <v>145</v>
      </c>
      <c r="BS15" s="96" t="s">
        <v>145</v>
      </c>
      <c r="BT15" s="96" t="s">
        <v>145</v>
      </c>
      <c r="BU15" s="96">
        <v>4.4000000000000004</v>
      </c>
      <c r="BV15" s="96" t="s">
        <v>145</v>
      </c>
      <c r="BW15" s="99">
        <v>2.9</v>
      </c>
      <c r="BX15" s="100">
        <v>3.3</v>
      </c>
      <c r="BY15" s="100" t="s">
        <v>145</v>
      </c>
      <c r="BZ15" s="100" t="s">
        <v>145</v>
      </c>
      <c r="CA15" s="100" t="s">
        <v>145</v>
      </c>
      <c r="CB15" s="101" t="s">
        <v>145</v>
      </c>
      <c r="CC15" s="97" t="s">
        <v>180</v>
      </c>
      <c r="CD15" s="97" t="s">
        <v>147</v>
      </c>
      <c r="CE15" s="97" t="s">
        <v>145</v>
      </c>
      <c r="CF15" s="97" t="s">
        <v>145</v>
      </c>
      <c r="CG15" s="97" t="s">
        <v>145</v>
      </c>
      <c r="CH15" s="97" t="s">
        <v>145</v>
      </c>
      <c r="CI15" s="97">
        <v>3</v>
      </c>
      <c r="CJ15" s="97">
        <v>3236543909.3484402</v>
      </c>
      <c r="CK15" s="97" t="s">
        <v>145</v>
      </c>
      <c r="CL15" s="97" t="s">
        <v>145</v>
      </c>
      <c r="CM15" s="97" t="s">
        <v>145</v>
      </c>
      <c r="CN15" s="97" t="s">
        <v>145</v>
      </c>
      <c r="CO15" s="97">
        <v>100</v>
      </c>
      <c r="CP15" s="102" t="s">
        <v>174</v>
      </c>
      <c r="CQ15" s="102" t="s">
        <v>176</v>
      </c>
      <c r="CR15" s="103">
        <v>1.5617361337659099</v>
      </c>
      <c r="CS15" s="98">
        <v>23.5</v>
      </c>
      <c r="CT15" s="104">
        <v>4.4399963378906504</v>
      </c>
      <c r="CU15" s="104">
        <v>2.2099853515625201</v>
      </c>
      <c r="CV15" s="104">
        <v>6.0200134277344004</v>
      </c>
      <c r="CW15" s="105">
        <v>5.2199951171875201</v>
      </c>
      <c r="CY15" s="8">
        <f t="shared" si="2"/>
        <v>16</v>
      </c>
      <c r="CZ15" s="9">
        <f t="shared" si="3"/>
        <v>51.515151515151516</v>
      </c>
    </row>
    <row r="16" spans="1:1027" x14ac:dyDescent="0.35">
      <c r="A16" s="70" t="s">
        <v>182</v>
      </c>
      <c r="B16" s="93" t="s">
        <v>183</v>
      </c>
      <c r="C16" s="156" t="s">
        <v>157</v>
      </c>
      <c r="D16" s="170" t="s">
        <v>184</v>
      </c>
      <c r="E16" s="164" t="s">
        <v>186</v>
      </c>
      <c r="F16" s="164">
        <f t="shared" si="4"/>
        <v>7</v>
      </c>
      <c r="G16" s="49">
        <v>10.616355253579201</v>
      </c>
      <c r="H16" s="139">
        <f t="shared" si="0"/>
        <v>0.19461581604038139</v>
      </c>
      <c r="I16" s="49">
        <v>1261.93076114212</v>
      </c>
      <c r="J16" s="49">
        <v>1.4236787455744001E-2</v>
      </c>
      <c r="K16" s="49">
        <v>24516.559512990301</v>
      </c>
      <c r="L16" s="51">
        <v>92</v>
      </c>
      <c r="M16" s="94"/>
      <c r="N16" s="94">
        <v>3740.99</v>
      </c>
      <c r="O16" s="94">
        <v>91.54</v>
      </c>
      <c r="P16" s="94">
        <v>23.657894736842099</v>
      </c>
      <c r="Q16" s="94">
        <v>54</v>
      </c>
      <c r="R16" s="96">
        <v>9890400</v>
      </c>
      <c r="S16" s="96">
        <v>30.3</v>
      </c>
      <c r="T16" s="96">
        <v>77.099999999999994</v>
      </c>
      <c r="U16" s="143">
        <f t="shared" si="1"/>
        <v>1.1000000000000086E-2</v>
      </c>
      <c r="V16" s="96">
        <v>135.6</v>
      </c>
      <c r="W16" s="99">
        <v>16.8</v>
      </c>
      <c r="X16" s="99">
        <v>2.39</v>
      </c>
      <c r="Y16" s="99">
        <v>1.2</v>
      </c>
      <c r="Z16" s="99"/>
      <c r="AA16" s="95">
        <v>0.77600000000000002</v>
      </c>
      <c r="AB16" s="101">
        <v>29.9</v>
      </c>
      <c r="AC16" s="101">
        <v>16.3</v>
      </c>
      <c r="AD16" s="101"/>
      <c r="AE16" s="97">
        <v>77</v>
      </c>
      <c r="AF16" s="97">
        <v>95533069</v>
      </c>
      <c r="AG16" s="97">
        <v>19054000</v>
      </c>
      <c r="AH16" s="97">
        <v>75440</v>
      </c>
      <c r="AI16" s="97"/>
      <c r="AJ16" s="97"/>
      <c r="AK16" s="97">
        <v>1.4</v>
      </c>
      <c r="AL16" s="97"/>
      <c r="AM16" s="97">
        <v>3144.9</v>
      </c>
      <c r="AN16" s="97"/>
      <c r="AO16" s="103">
        <v>24.35261831</v>
      </c>
      <c r="AP16" s="98">
        <v>5.5</v>
      </c>
      <c r="AQ16" s="98">
        <v>4.5999999999999996</v>
      </c>
      <c r="AR16" s="98">
        <v>18</v>
      </c>
      <c r="AS16" s="98">
        <v>13.5</v>
      </c>
      <c r="AT16" s="98">
        <v>86.5</v>
      </c>
      <c r="AU16" s="98">
        <v>16</v>
      </c>
      <c r="AV16" s="98">
        <v>22.9</v>
      </c>
      <c r="AW16" s="98">
        <v>100</v>
      </c>
      <c r="AX16" s="105">
        <v>21.864999389648499</v>
      </c>
      <c r="AY16" s="48">
        <v>12481</v>
      </c>
      <c r="AZ16" s="48">
        <v>105</v>
      </c>
      <c r="BA16" s="48">
        <v>2429</v>
      </c>
      <c r="BB16" s="49">
        <v>245.59168486613299</v>
      </c>
      <c r="BC16" s="50">
        <v>4.8676540203855E-2</v>
      </c>
      <c r="BD16" s="49">
        <v>27532.830597418801</v>
      </c>
      <c r="BE16" s="49">
        <v>18377.531981963901</v>
      </c>
      <c r="BF16" s="49">
        <v>18501.2107422027</v>
      </c>
      <c r="BG16" s="50">
        <v>7.7006239038025004E-2</v>
      </c>
      <c r="BH16" s="49">
        <v>3634.0096422954298</v>
      </c>
      <c r="BI16" s="145">
        <v>18371.2523682313</v>
      </c>
      <c r="BJ16" s="94" t="s">
        <v>145</v>
      </c>
      <c r="BK16" s="94" t="s">
        <v>145</v>
      </c>
      <c r="BL16" s="94">
        <v>-6</v>
      </c>
      <c r="BM16" s="94">
        <v>54</v>
      </c>
      <c r="BN16" s="94">
        <v>66</v>
      </c>
      <c r="BO16" s="94">
        <v>57.719672913480998</v>
      </c>
      <c r="BP16" s="94">
        <v>54</v>
      </c>
      <c r="BQ16" s="96">
        <v>9630959</v>
      </c>
      <c r="BR16" s="96">
        <v>79.2</v>
      </c>
      <c r="BS16" s="96">
        <v>14.6</v>
      </c>
      <c r="BT16" s="96">
        <v>84.3</v>
      </c>
      <c r="BU16" s="96">
        <v>1.5</v>
      </c>
      <c r="BV16" s="96">
        <v>1.4</v>
      </c>
      <c r="BW16" s="99">
        <v>7.6</v>
      </c>
      <c r="BX16" s="100" t="s">
        <v>145</v>
      </c>
      <c r="BY16" s="100">
        <v>108.4</v>
      </c>
      <c r="BZ16" s="100" t="s">
        <v>145</v>
      </c>
      <c r="CA16" s="100">
        <v>0.9</v>
      </c>
      <c r="CB16" s="101">
        <v>128</v>
      </c>
      <c r="CC16" s="97" t="s">
        <v>146</v>
      </c>
      <c r="CD16" s="97" t="s">
        <v>147</v>
      </c>
      <c r="CE16" s="97">
        <v>101.7</v>
      </c>
      <c r="CF16" s="97" t="s">
        <v>145</v>
      </c>
      <c r="CG16" s="97" t="s">
        <v>145</v>
      </c>
      <c r="CH16" s="97">
        <v>200000</v>
      </c>
      <c r="CI16" s="97">
        <v>177</v>
      </c>
      <c r="CJ16" s="97">
        <v>414178942592.479</v>
      </c>
      <c r="CK16" s="97" t="s">
        <v>145</v>
      </c>
      <c r="CL16" s="97">
        <v>82.1</v>
      </c>
      <c r="CM16" s="97">
        <v>56.1</v>
      </c>
      <c r="CN16" s="97" t="s">
        <v>145</v>
      </c>
      <c r="CO16" s="97">
        <v>100</v>
      </c>
      <c r="CP16" s="102" t="s">
        <v>157</v>
      </c>
      <c r="CQ16" s="102" t="s">
        <v>185</v>
      </c>
      <c r="CR16" s="103">
        <v>55.137114635663004</v>
      </c>
      <c r="CS16" s="98">
        <v>43</v>
      </c>
      <c r="CT16" s="104">
        <v>22.309991455078102</v>
      </c>
      <c r="CU16" s="104">
        <v>19.570001220703102</v>
      </c>
      <c r="CV16" s="104">
        <v>21.730004882812501</v>
      </c>
      <c r="CW16" s="105">
        <v>23.85</v>
      </c>
      <c r="CY16" s="8">
        <f t="shared" si="2"/>
        <v>6</v>
      </c>
      <c r="CZ16" s="9">
        <f t="shared" si="3"/>
        <v>81.818181818181813</v>
      </c>
    </row>
    <row r="17" spans="1:104" x14ac:dyDescent="0.35">
      <c r="A17" s="70" t="s">
        <v>187</v>
      </c>
      <c r="B17" s="93" t="s">
        <v>188</v>
      </c>
      <c r="C17" s="156" t="s">
        <v>190</v>
      </c>
      <c r="D17" s="170" t="s">
        <v>190</v>
      </c>
      <c r="E17" s="164" t="s">
        <v>192</v>
      </c>
      <c r="F17" s="164">
        <f t="shared" si="4"/>
        <v>41</v>
      </c>
      <c r="G17" s="49">
        <v>4.8234595015370596</v>
      </c>
      <c r="H17" s="139">
        <f t="shared" si="0"/>
        <v>0.28364950316169829</v>
      </c>
      <c r="I17" s="49">
        <v>97.973755379844505</v>
      </c>
      <c r="J17" s="49">
        <v>4.6501118991422001E-2</v>
      </c>
      <c r="K17" s="49">
        <v>440.92915403942902</v>
      </c>
      <c r="L17" s="51">
        <v>58</v>
      </c>
      <c r="M17" s="94">
        <v>1456.17587236082</v>
      </c>
      <c r="N17" s="94">
        <v>4463.4799999999996</v>
      </c>
      <c r="O17" s="94">
        <v>100</v>
      </c>
      <c r="P17" s="94">
        <v>24.830532212885199</v>
      </c>
      <c r="Q17" s="94">
        <v>16</v>
      </c>
      <c r="R17" s="96">
        <v>45195777</v>
      </c>
      <c r="S17" s="96">
        <v>31.7</v>
      </c>
      <c r="T17" s="96">
        <v>73.099999999999994</v>
      </c>
      <c r="U17" s="143">
        <f t="shared" si="1"/>
        <v>0.11100000000000008</v>
      </c>
      <c r="V17" s="96">
        <v>16.3</v>
      </c>
      <c r="W17" s="99">
        <v>15.8</v>
      </c>
      <c r="X17" s="99">
        <v>3.96</v>
      </c>
      <c r="Y17" s="99">
        <v>4.9000000000000004</v>
      </c>
      <c r="Z17" s="99">
        <v>76.8</v>
      </c>
      <c r="AA17" s="95">
        <v>0.83</v>
      </c>
      <c r="AB17" s="101">
        <v>28.5</v>
      </c>
      <c r="AC17" s="101">
        <v>5.9</v>
      </c>
      <c r="AD17" s="101">
        <v>185</v>
      </c>
      <c r="AE17" s="97">
        <v>14</v>
      </c>
      <c r="AF17" s="97">
        <v>18081937</v>
      </c>
      <c r="AG17" s="97">
        <v>1801292</v>
      </c>
      <c r="AH17" s="97">
        <v>19870</v>
      </c>
      <c r="AI17" s="97">
        <v>7.7</v>
      </c>
      <c r="AJ17" s="97">
        <v>41.2</v>
      </c>
      <c r="AK17" s="97">
        <v>0.1</v>
      </c>
      <c r="AL17" s="97">
        <v>0.5</v>
      </c>
      <c r="AM17" s="97">
        <v>8811.1</v>
      </c>
      <c r="AN17" s="97">
        <v>7.9</v>
      </c>
      <c r="AO17" s="103">
        <v>-37.090499776500003</v>
      </c>
      <c r="AP17" s="98">
        <v>54.3</v>
      </c>
      <c r="AQ17" s="98">
        <v>9.8000000000000007</v>
      </c>
      <c r="AR17" s="98">
        <v>8.8000000000000007</v>
      </c>
      <c r="AS17" s="98">
        <v>8.1</v>
      </c>
      <c r="AT17" s="98">
        <v>91.9</v>
      </c>
      <c r="AU17" s="98">
        <v>6843</v>
      </c>
      <c r="AV17" s="98">
        <v>4.8</v>
      </c>
      <c r="AW17" s="98">
        <v>94</v>
      </c>
      <c r="AX17" s="105">
        <v>23.312501525878901</v>
      </c>
      <c r="AY17" s="48">
        <v>4428</v>
      </c>
      <c r="AZ17" s="48">
        <v>218</v>
      </c>
      <c r="BA17" s="48">
        <v>1256</v>
      </c>
      <c r="BB17" s="49">
        <v>27.7902070363786</v>
      </c>
      <c r="BC17" s="50">
        <v>4.1252849248261003E-2</v>
      </c>
      <c r="BD17" s="49">
        <v>8201.9300254279296</v>
      </c>
      <c r="BE17" s="49">
        <v>18371.365196274499</v>
      </c>
      <c r="BF17" s="49">
        <v>18374.378880270298</v>
      </c>
      <c r="BG17" s="50">
        <v>3.6246874666478003E-2</v>
      </c>
      <c r="BH17" s="49">
        <v>3551.1218740862701</v>
      </c>
      <c r="BI17" s="145">
        <v>18383.129650269999</v>
      </c>
      <c r="BJ17" s="94">
        <v>65813</v>
      </c>
      <c r="BK17" s="94" t="s">
        <v>191</v>
      </c>
      <c r="BL17" s="94">
        <v>-40</v>
      </c>
      <c r="BM17" s="94">
        <v>16</v>
      </c>
      <c r="BN17" s="94">
        <v>20</v>
      </c>
      <c r="BO17" s="94">
        <v>69.547700127460601</v>
      </c>
      <c r="BP17" s="94">
        <v>16</v>
      </c>
      <c r="BQ17" s="96">
        <v>44494502</v>
      </c>
      <c r="BR17" s="96">
        <v>79.900000000000006</v>
      </c>
      <c r="BS17" s="96">
        <v>24.8</v>
      </c>
      <c r="BT17" s="96">
        <v>64.099999999999994</v>
      </c>
      <c r="BU17" s="96">
        <v>7.6</v>
      </c>
      <c r="BV17" s="96">
        <v>2.2999999999999998</v>
      </c>
      <c r="BW17" s="99">
        <v>9.9</v>
      </c>
      <c r="BX17" s="100">
        <v>5.5</v>
      </c>
      <c r="BY17" s="100">
        <v>109.7</v>
      </c>
      <c r="BZ17" s="100">
        <v>100</v>
      </c>
      <c r="CA17" s="100">
        <v>1</v>
      </c>
      <c r="CB17" s="101">
        <v>134</v>
      </c>
      <c r="CC17" s="97" t="s">
        <v>189</v>
      </c>
      <c r="CD17" s="97" t="s">
        <v>163</v>
      </c>
      <c r="CE17" s="97">
        <v>11.2</v>
      </c>
      <c r="CF17" s="97">
        <v>51.6</v>
      </c>
      <c r="CG17" s="97">
        <v>0</v>
      </c>
      <c r="CH17" s="97">
        <v>24000</v>
      </c>
      <c r="CI17" s="97">
        <v>117</v>
      </c>
      <c r="CJ17" s="97">
        <v>519871519807.79498</v>
      </c>
      <c r="CK17" s="97">
        <v>32</v>
      </c>
      <c r="CL17" s="97">
        <v>61.3</v>
      </c>
      <c r="CM17" s="97">
        <v>69.7</v>
      </c>
      <c r="CN17" s="97">
        <v>0.9</v>
      </c>
      <c r="CO17" s="97">
        <v>100</v>
      </c>
      <c r="CP17" s="102" t="s">
        <v>149</v>
      </c>
      <c r="CQ17" s="102" t="s">
        <v>151</v>
      </c>
      <c r="CR17" s="103">
        <v>-63.969881680850797</v>
      </c>
      <c r="CS17" s="98">
        <v>36.6</v>
      </c>
      <c r="CT17" s="104">
        <v>23.35</v>
      </c>
      <c r="CU17" s="104">
        <v>24.260003662109401</v>
      </c>
      <c r="CV17" s="104">
        <v>22.749993896484401</v>
      </c>
      <c r="CW17" s="105">
        <v>22.890008544921901</v>
      </c>
      <c r="CY17" s="8">
        <f t="shared" si="2"/>
        <v>0</v>
      </c>
      <c r="CZ17" s="9">
        <f t="shared" si="3"/>
        <v>100</v>
      </c>
    </row>
    <row r="18" spans="1:104" x14ac:dyDescent="0.35">
      <c r="A18" s="70" t="s">
        <v>193</v>
      </c>
      <c r="B18" s="93" t="s">
        <v>194</v>
      </c>
      <c r="C18" s="156" t="s">
        <v>157</v>
      </c>
      <c r="D18" s="170" t="s">
        <v>184</v>
      </c>
      <c r="E18" s="164" t="s">
        <v>195</v>
      </c>
      <c r="F18" s="164">
        <f t="shared" si="4"/>
        <v>39</v>
      </c>
      <c r="G18" s="49">
        <v>10.799012160362601</v>
      </c>
      <c r="H18" s="139">
        <f t="shared" si="0"/>
        <v>0.44966118102613745</v>
      </c>
      <c r="I18" s="49">
        <v>697.21122260341201</v>
      </c>
      <c r="J18" s="49">
        <v>6.1428066479307999E-2</v>
      </c>
      <c r="K18" s="49">
        <v>47.740065950511898</v>
      </c>
      <c r="L18" s="51">
        <v>60</v>
      </c>
      <c r="M18" s="94"/>
      <c r="N18" s="94"/>
      <c r="O18" s="94"/>
      <c r="P18" s="94"/>
      <c r="Q18" s="94"/>
      <c r="R18" s="96">
        <v>2963234</v>
      </c>
      <c r="S18" s="96">
        <v>35.1</v>
      </c>
      <c r="T18" s="96">
        <v>71.2</v>
      </c>
      <c r="U18" s="143">
        <f t="shared" si="1"/>
        <v>0.11300000000000011</v>
      </c>
      <c r="V18" s="96">
        <v>103.7</v>
      </c>
      <c r="W18" s="99">
        <v>22.3</v>
      </c>
      <c r="X18" s="99"/>
      <c r="Y18" s="99">
        <v>4.0999999999999996</v>
      </c>
      <c r="Z18" s="99">
        <v>83.2</v>
      </c>
      <c r="AA18" s="95">
        <v>0.76</v>
      </c>
      <c r="AB18" s="101">
        <v>20.9</v>
      </c>
      <c r="AC18" s="101">
        <v>6.1</v>
      </c>
      <c r="AD18" s="101"/>
      <c r="AE18" s="97">
        <v>49.5</v>
      </c>
      <c r="AF18" s="97"/>
      <c r="AG18" s="97"/>
      <c r="AH18" s="97">
        <v>10480</v>
      </c>
      <c r="AI18" s="97">
        <v>50</v>
      </c>
      <c r="AJ18" s="97">
        <v>33.6</v>
      </c>
      <c r="AK18" s="97">
        <v>29.6</v>
      </c>
      <c r="AL18" s="97">
        <v>0.2</v>
      </c>
      <c r="AM18" s="97">
        <v>521.29999999999995</v>
      </c>
      <c r="AN18" s="97">
        <v>26.3</v>
      </c>
      <c r="AO18" s="103">
        <v>40.078872578999999</v>
      </c>
      <c r="AP18" s="98">
        <v>58.9</v>
      </c>
      <c r="AQ18" s="98">
        <v>11.7</v>
      </c>
      <c r="AR18" s="98">
        <v>23.1</v>
      </c>
      <c r="AS18" s="98">
        <v>36.9</v>
      </c>
      <c r="AT18" s="98">
        <v>63.1</v>
      </c>
      <c r="AU18" s="98">
        <v>2355</v>
      </c>
      <c r="AV18" s="98">
        <v>1.9</v>
      </c>
      <c r="AW18" s="98">
        <v>100</v>
      </c>
      <c r="AX18" s="105">
        <v>0.42250213623049199</v>
      </c>
      <c r="AY18" s="48">
        <v>2066</v>
      </c>
      <c r="AZ18" s="48">
        <v>32</v>
      </c>
      <c r="BA18" s="48">
        <v>929</v>
      </c>
      <c r="BB18" s="49">
        <v>313.50882178052802</v>
      </c>
      <c r="BC18" s="50">
        <v>3.8912435824808002E-2</v>
      </c>
      <c r="BD18" s="49">
        <v>3537.1740657088098</v>
      </c>
      <c r="BE18" s="49">
        <v>18369.488791104901</v>
      </c>
      <c r="BF18" s="49">
        <v>18367.691620883601</v>
      </c>
      <c r="BG18" s="50">
        <v>8.9671260144671E-2</v>
      </c>
      <c r="BH18" s="49">
        <v>1366.3010934040401</v>
      </c>
      <c r="BI18" s="145">
        <v>18370.8293434714</v>
      </c>
      <c r="BJ18" s="94" t="s">
        <v>145</v>
      </c>
      <c r="BK18" s="94" t="s">
        <v>145</v>
      </c>
      <c r="BL18" s="94" t="s">
        <v>145</v>
      </c>
      <c r="BM18" s="94" t="s">
        <v>145</v>
      </c>
      <c r="BN18" s="94" t="s">
        <v>145</v>
      </c>
      <c r="BO18" s="94" t="s">
        <v>145</v>
      </c>
      <c r="BP18" s="94" t="s">
        <v>145</v>
      </c>
      <c r="BQ18" s="96">
        <v>2951776</v>
      </c>
      <c r="BR18" s="96">
        <v>78.400000000000006</v>
      </c>
      <c r="BS18" s="96">
        <v>20.6</v>
      </c>
      <c r="BT18" s="96">
        <v>68.099999999999994</v>
      </c>
      <c r="BU18" s="96">
        <v>9.9</v>
      </c>
      <c r="BV18" s="96">
        <v>1.8</v>
      </c>
      <c r="BW18" s="99">
        <v>12.4</v>
      </c>
      <c r="BX18" s="100">
        <v>2.8</v>
      </c>
      <c r="BY18" s="100">
        <v>94.1</v>
      </c>
      <c r="BZ18" s="100">
        <v>92</v>
      </c>
      <c r="CA18" s="100" t="s">
        <v>145</v>
      </c>
      <c r="CB18" s="101">
        <v>120</v>
      </c>
      <c r="CC18" s="97" t="s">
        <v>146</v>
      </c>
      <c r="CD18" s="97" t="s">
        <v>173</v>
      </c>
      <c r="CE18" s="97">
        <v>37.299999999999997</v>
      </c>
      <c r="CF18" s="97">
        <v>27.1</v>
      </c>
      <c r="CG18" s="97">
        <v>1.1000000000000001</v>
      </c>
      <c r="CH18" s="97">
        <v>-24989</v>
      </c>
      <c r="CI18" s="97">
        <v>11047</v>
      </c>
      <c r="CJ18" s="97">
        <v>12433089919.0459</v>
      </c>
      <c r="CK18" s="97">
        <v>23.5</v>
      </c>
      <c r="CL18" s="97">
        <v>55.6</v>
      </c>
      <c r="CM18" s="97">
        <v>71.400000000000006</v>
      </c>
      <c r="CN18" s="97">
        <v>4.8</v>
      </c>
      <c r="CO18" s="97">
        <v>100</v>
      </c>
      <c r="CP18" s="102" t="s">
        <v>157</v>
      </c>
      <c r="CQ18" s="102" t="s">
        <v>176</v>
      </c>
      <c r="CR18" s="103">
        <v>44.836591905043903</v>
      </c>
      <c r="CS18" s="98" t="s">
        <v>145</v>
      </c>
      <c r="CT18" s="104">
        <v>0.85000000000002296</v>
      </c>
      <c r="CU18" s="104">
        <v>-4.3500122070312299</v>
      </c>
      <c r="CV18" s="104">
        <v>-1.3599914550781</v>
      </c>
      <c r="CW18" s="105">
        <v>6.5500122070312701</v>
      </c>
      <c r="CY18" s="8">
        <f t="shared" si="2"/>
        <v>2</v>
      </c>
      <c r="CZ18" s="9">
        <f t="shared" si="3"/>
        <v>93.939393939393938</v>
      </c>
    </row>
    <row r="19" spans="1:104" x14ac:dyDescent="0.35">
      <c r="A19" s="70" t="s">
        <v>196</v>
      </c>
      <c r="B19" s="93" t="s">
        <v>197</v>
      </c>
      <c r="C19" s="156" t="s">
        <v>148</v>
      </c>
      <c r="D19" s="170" t="s">
        <v>150</v>
      </c>
      <c r="E19" s="164" t="s">
        <v>152</v>
      </c>
      <c r="F19" s="164">
        <f t="shared" si="4"/>
        <v>51</v>
      </c>
      <c r="G19" s="49">
        <v>30.634752062739999</v>
      </c>
      <c r="H19" s="139">
        <f t="shared" si="0"/>
        <v>0.45833333333333331</v>
      </c>
      <c r="I19" s="49">
        <v>245.07801650191999</v>
      </c>
      <c r="J19" s="49">
        <v>0.28669028717753398</v>
      </c>
      <c r="K19" s="49">
        <v>2.99579997932311</v>
      </c>
      <c r="L19" s="51">
        <v>48</v>
      </c>
      <c r="M19" s="94"/>
      <c r="N19" s="94"/>
      <c r="O19" s="94"/>
      <c r="P19" s="94">
        <v>18.071428571428601</v>
      </c>
      <c r="Q19" s="94">
        <v>5</v>
      </c>
      <c r="R19" s="96">
        <v>97928</v>
      </c>
      <c r="S19" s="96">
        <v>31.9</v>
      </c>
      <c r="T19" s="96">
        <v>75.7</v>
      </c>
      <c r="U19" s="143">
        <f t="shared" si="1"/>
        <v>8.800000000000012E-2</v>
      </c>
      <c r="V19" s="96">
        <v>218.8</v>
      </c>
      <c r="W19" s="99">
        <v>22.6</v>
      </c>
      <c r="X19" s="99">
        <v>2.76</v>
      </c>
      <c r="Y19" s="99">
        <v>3.9</v>
      </c>
      <c r="Z19" s="99"/>
      <c r="AA19" s="95"/>
      <c r="AB19" s="101">
        <v>19.100000000000001</v>
      </c>
      <c r="AC19" s="101">
        <v>13.1</v>
      </c>
      <c r="AD19" s="101"/>
      <c r="AE19" s="97"/>
      <c r="AF19" s="97">
        <v>580174.19999999995</v>
      </c>
      <c r="AG19" s="97">
        <v>17657</v>
      </c>
      <c r="AH19" s="97">
        <v>25490</v>
      </c>
      <c r="AI19" s="97"/>
      <c r="AJ19" s="97"/>
      <c r="AK19" s="97"/>
      <c r="AL19" s="97"/>
      <c r="AM19" s="97">
        <v>5.6</v>
      </c>
      <c r="AN19" s="97">
        <v>84.3</v>
      </c>
      <c r="AO19" s="103">
        <v>17.079169012500099</v>
      </c>
      <c r="AP19" s="98">
        <v>20.5</v>
      </c>
      <c r="AQ19" s="98">
        <v>22.3</v>
      </c>
      <c r="AR19" s="98">
        <v>18.600000000000001</v>
      </c>
      <c r="AS19" s="98">
        <v>75.400000000000006</v>
      </c>
      <c r="AT19" s="98">
        <v>24.6</v>
      </c>
      <c r="AU19" s="98">
        <v>562</v>
      </c>
      <c r="AV19" s="98">
        <v>5.7</v>
      </c>
      <c r="AW19" s="98">
        <v>100</v>
      </c>
      <c r="AX19" s="105">
        <v>26.662500000000001</v>
      </c>
      <c r="AY19" s="48">
        <v>24</v>
      </c>
      <c r="AZ19" s="48">
        <v>3</v>
      </c>
      <c r="BA19" s="48">
        <v>11</v>
      </c>
      <c r="BB19" s="49">
        <v>112.327424230047</v>
      </c>
      <c r="BC19" s="50">
        <v>0.12828148071734899</v>
      </c>
      <c r="BD19" s="49">
        <v>25.265332740672001</v>
      </c>
      <c r="BE19" s="49">
        <v>18351.656824884802</v>
      </c>
      <c r="BF19" s="49">
        <v>18359.644393697101</v>
      </c>
      <c r="BG19" s="50">
        <v>0.21105786255514999</v>
      </c>
      <c r="BH19" s="49">
        <v>13.1869615275274</v>
      </c>
      <c r="BI19" s="145">
        <v>18370.775296346299</v>
      </c>
      <c r="BJ19" s="94" t="s">
        <v>145</v>
      </c>
      <c r="BK19" s="94" t="s">
        <v>145</v>
      </c>
      <c r="BL19" s="94" t="s">
        <v>145</v>
      </c>
      <c r="BM19" s="94" t="s">
        <v>145</v>
      </c>
      <c r="BN19" s="94" t="s">
        <v>145</v>
      </c>
      <c r="BO19" s="94">
        <v>60.3545963653253</v>
      </c>
      <c r="BP19" s="94">
        <v>16.5</v>
      </c>
      <c r="BQ19" s="96">
        <v>96286</v>
      </c>
      <c r="BR19" s="96">
        <v>78</v>
      </c>
      <c r="BS19" s="96">
        <v>22.1</v>
      </c>
      <c r="BT19" s="96">
        <v>69.099999999999994</v>
      </c>
      <c r="BU19" s="96">
        <v>6.4</v>
      </c>
      <c r="BV19" s="96">
        <v>2</v>
      </c>
      <c r="BW19" s="99">
        <v>6.4</v>
      </c>
      <c r="BX19" s="100" t="s">
        <v>145</v>
      </c>
      <c r="BY19" s="100">
        <v>103.7</v>
      </c>
      <c r="BZ19" s="100">
        <v>98.2</v>
      </c>
      <c r="CA19" s="100">
        <v>1</v>
      </c>
      <c r="CB19" s="101">
        <v>96</v>
      </c>
      <c r="CC19" s="97" t="s">
        <v>146</v>
      </c>
      <c r="CD19" s="97" t="s">
        <v>163</v>
      </c>
      <c r="CE19" s="97" t="s">
        <v>145</v>
      </c>
      <c r="CF19" s="97" t="s">
        <v>145</v>
      </c>
      <c r="CG19" s="97">
        <v>1.1000000000000001</v>
      </c>
      <c r="CH19" s="97">
        <v>0</v>
      </c>
      <c r="CI19" s="97">
        <v>107</v>
      </c>
      <c r="CJ19" s="97">
        <v>1610574074.07407</v>
      </c>
      <c r="CK19" s="97" t="s">
        <v>145</v>
      </c>
      <c r="CL19" s="97" t="s">
        <v>145</v>
      </c>
      <c r="CM19" s="97" t="s">
        <v>145</v>
      </c>
      <c r="CN19" s="97" t="s">
        <v>145</v>
      </c>
      <c r="CO19" s="97">
        <v>100</v>
      </c>
      <c r="CP19" s="102" t="s">
        <v>149</v>
      </c>
      <c r="CQ19" s="102" t="s">
        <v>151</v>
      </c>
      <c r="CR19" s="103">
        <v>-61.788215114450097</v>
      </c>
      <c r="CS19" s="98">
        <v>60.9</v>
      </c>
      <c r="CT19" s="104">
        <v>27.330010986328102</v>
      </c>
      <c r="CU19" s="104">
        <v>26.649987792968801</v>
      </c>
      <c r="CV19" s="104">
        <v>26.390008544921901</v>
      </c>
      <c r="CW19" s="105">
        <v>26.279992675781301</v>
      </c>
      <c r="CY19" s="8">
        <f t="shared" si="2"/>
        <v>7</v>
      </c>
      <c r="CZ19" s="9">
        <f t="shared" si="3"/>
        <v>78.787878787878782</v>
      </c>
    </row>
    <row r="20" spans="1:104" x14ac:dyDescent="0.35">
      <c r="A20" s="70" t="s">
        <v>198</v>
      </c>
      <c r="B20" s="93" t="s">
        <v>199</v>
      </c>
      <c r="C20" s="156" t="s">
        <v>201</v>
      </c>
      <c r="D20" s="170" t="s">
        <v>202</v>
      </c>
      <c r="E20" s="164" t="s">
        <v>204</v>
      </c>
      <c r="F20" s="164">
        <f t="shared" si="4"/>
        <v>4</v>
      </c>
      <c r="G20" s="49">
        <v>3.6528317301460702</v>
      </c>
      <c r="H20" s="139">
        <f t="shared" si="0"/>
        <v>0.84865503990540936</v>
      </c>
      <c r="I20" s="49">
        <v>265.75332780826199</v>
      </c>
      <c r="J20" s="49">
        <v>6.9388600282741006E-2</v>
      </c>
      <c r="K20" s="49">
        <v>106.443882169221</v>
      </c>
      <c r="L20" s="51">
        <v>95</v>
      </c>
      <c r="M20" s="94">
        <v>24867.025141694499</v>
      </c>
      <c r="N20" s="94">
        <v>3473.01</v>
      </c>
      <c r="O20" s="94">
        <v>71.3</v>
      </c>
      <c r="P20" s="94">
        <v>16.973684210526301</v>
      </c>
      <c r="Q20" s="94">
        <v>57</v>
      </c>
      <c r="R20" s="96">
        <v>25459700</v>
      </c>
      <c r="S20" s="96">
        <v>38.700000000000003</v>
      </c>
      <c r="T20" s="96">
        <v>80.7</v>
      </c>
      <c r="U20" s="143">
        <f t="shared" si="1"/>
        <v>0.15599999999999994</v>
      </c>
      <c r="V20" s="96">
        <v>3.2</v>
      </c>
      <c r="W20" s="99">
        <v>9.1</v>
      </c>
      <c r="X20" s="99">
        <v>3.59</v>
      </c>
      <c r="Y20" s="99"/>
      <c r="Z20" s="99"/>
      <c r="AA20" s="95">
        <v>0.93799999999999994</v>
      </c>
      <c r="AB20" s="101">
        <v>30.4</v>
      </c>
      <c r="AC20" s="101">
        <v>5.6</v>
      </c>
      <c r="AD20" s="101">
        <v>208.3</v>
      </c>
      <c r="AE20" s="97">
        <v>20.6</v>
      </c>
      <c r="AF20" s="97">
        <v>75667645</v>
      </c>
      <c r="AG20" s="97">
        <v>8747113</v>
      </c>
      <c r="AH20" s="97">
        <v>50050</v>
      </c>
      <c r="AI20" s="97"/>
      <c r="AJ20" s="97"/>
      <c r="AK20" s="97">
        <v>2.6</v>
      </c>
      <c r="AL20" s="97"/>
      <c r="AM20" s="97">
        <v>53610.2</v>
      </c>
      <c r="AN20" s="97">
        <v>14.5</v>
      </c>
      <c r="AO20" s="103">
        <v>-24.922906182999899</v>
      </c>
      <c r="AP20" s="98">
        <v>48.2</v>
      </c>
      <c r="AQ20" s="98">
        <v>16.3</v>
      </c>
      <c r="AR20" s="98">
        <v>19.3</v>
      </c>
      <c r="AS20" s="98">
        <v>14</v>
      </c>
      <c r="AT20" s="98">
        <v>86</v>
      </c>
      <c r="AU20" s="98">
        <v>20958</v>
      </c>
      <c r="AV20" s="98">
        <v>15.4</v>
      </c>
      <c r="AW20" s="98">
        <v>25</v>
      </c>
      <c r="AX20" s="105">
        <v>29.2425018310547</v>
      </c>
      <c r="AY20" s="48">
        <v>6766</v>
      </c>
      <c r="AZ20" s="48">
        <v>93</v>
      </c>
      <c r="BA20" s="48">
        <v>5742</v>
      </c>
      <c r="BB20" s="49">
        <v>225.532901016116</v>
      </c>
      <c r="BC20" s="50">
        <v>0.15003481271107499</v>
      </c>
      <c r="BD20" s="49">
        <v>6769.2408447105499</v>
      </c>
      <c r="BE20" s="49">
        <v>18345.869987710499</v>
      </c>
      <c r="BF20" s="49">
        <v>18358.246955098501</v>
      </c>
      <c r="BG20" s="50">
        <v>8.2920057388292001E-2</v>
      </c>
      <c r="BH20" s="49">
        <v>8374.0302828074291</v>
      </c>
      <c r="BI20" s="145">
        <v>18367.913774312899</v>
      </c>
      <c r="BJ20" s="94">
        <v>633107</v>
      </c>
      <c r="BK20" s="94" t="s">
        <v>191</v>
      </c>
      <c r="BL20" s="94">
        <v>-1</v>
      </c>
      <c r="BM20" s="94">
        <v>56</v>
      </c>
      <c r="BN20" s="94">
        <v>63</v>
      </c>
      <c r="BO20" s="94">
        <v>42.389010064870497</v>
      </c>
      <c r="BP20" s="94">
        <v>57</v>
      </c>
      <c r="BQ20" s="96">
        <v>24982688</v>
      </c>
      <c r="BR20" s="96">
        <v>84.9</v>
      </c>
      <c r="BS20" s="96">
        <v>19.2</v>
      </c>
      <c r="BT20" s="96">
        <v>65.2</v>
      </c>
      <c r="BU20" s="96">
        <v>6.3</v>
      </c>
      <c r="BV20" s="96">
        <v>1.7</v>
      </c>
      <c r="BW20" s="99">
        <v>3.7</v>
      </c>
      <c r="BX20" s="100">
        <v>5.3</v>
      </c>
      <c r="BY20" s="100">
        <v>100.3</v>
      </c>
      <c r="BZ20" s="100" t="s">
        <v>145</v>
      </c>
      <c r="CA20" s="100">
        <v>0.9</v>
      </c>
      <c r="CB20" s="101">
        <v>132</v>
      </c>
      <c r="CC20" s="97" t="s">
        <v>180</v>
      </c>
      <c r="CD20" s="97" t="s">
        <v>200</v>
      </c>
      <c r="CE20" s="97">
        <v>21.2</v>
      </c>
      <c r="CF20" s="97" t="s">
        <v>145</v>
      </c>
      <c r="CG20" s="97" t="s">
        <v>145</v>
      </c>
      <c r="CH20" s="97">
        <v>791229</v>
      </c>
      <c r="CI20" s="97">
        <v>13</v>
      </c>
      <c r="CJ20" s="97">
        <v>1433904348500.1201</v>
      </c>
      <c r="CK20" s="97" t="s">
        <v>145</v>
      </c>
      <c r="CL20" s="97">
        <v>65.5</v>
      </c>
      <c r="CM20" s="97">
        <v>85.1</v>
      </c>
      <c r="CN20" s="97">
        <v>1.9</v>
      </c>
      <c r="CO20" s="97">
        <v>100</v>
      </c>
      <c r="CP20" s="102" t="s">
        <v>201</v>
      </c>
      <c r="CQ20" s="102" t="s">
        <v>203</v>
      </c>
      <c r="CR20" s="103">
        <v>133.08112633549999</v>
      </c>
      <c r="CS20" s="98">
        <v>21.5</v>
      </c>
      <c r="CT20" s="104">
        <v>31.290002441406301</v>
      </c>
      <c r="CU20" s="104">
        <v>30.679986572265602</v>
      </c>
      <c r="CV20" s="104">
        <v>29.360009765625001</v>
      </c>
      <c r="CW20" s="105">
        <v>25.640008544921901</v>
      </c>
      <c r="CY20" s="8">
        <f t="shared" si="2"/>
        <v>4</v>
      </c>
      <c r="CZ20" s="9">
        <f t="shared" si="3"/>
        <v>87.878787878787875</v>
      </c>
    </row>
    <row r="21" spans="1:104" x14ac:dyDescent="0.35">
      <c r="A21" s="70" t="s">
        <v>205</v>
      </c>
      <c r="B21" s="93" t="s">
        <v>206</v>
      </c>
      <c r="C21" s="156" t="s">
        <v>174</v>
      </c>
      <c r="D21" s="170" t="s">
        <v>207</v>
      </c>
      <c r="E21" s="164" t="s">
        <v>208</v>
      </c>
      <c r="F21" s="164">
        <f t="shared" si="4"/>
        <v>34</v>
      </c>
      <c r="G21" s="49">
        <v>64.842778468644497</v>
      </c>
      <c r="H21" s="139">
        <f t="shared" si="0"/>
        <v>0.83529640176028996</v>
      </c>
      <c r="I21" s="49">
        <v>1715.6688577011901</v>
      </c>
      <c r="J21" s="49">
        <v>7.9705993080931001E-2</v>
      </c>
      <c r="K21" s="49">
        <v>682.40854705452398</v>
      </c>
      <c r="L21" s="51">
        <v>65</v>
      </c>
      <c r="M21" s="94">
        <v>30462.2268608989</v>
      </c>
      <c r="N21" s="94">
        <v>3775.91</v>
      </c>
      <c r="O21" s="94">
        <v>84.79</v>
      </c>
      <c r="P21" s="94">
        <v>19.311594202898601</v>
      </c>
      <c r="Q21" s="94">
        <v>19</v>
      </c>
      <c r="R21" s="96">
        <v>9006400</v>
      </c>
      <c r="S21" s="96">
        <v>44</v>
      </c>
      <c r="T21" s="96">
        <v>79.400000000000006</v>
      </c>
      <c r="U21" s="143">
        <f t="shared" si="1"/>
        <v>0.19</v>
      </c>
      <c r="V21" s="96">
        <v>107.2</v>
      </c>
      <c r="W21" s="99">
        <v>11.4</v>
      </c>
      <c r="X21" s="99">
        <v>5.14</v>
      </c>
      <c r="Y21" s="99">
        <v>7.6</v>
      </c>
      <c r="Z21" s="99">
        <v>100</v>
      </c>
      <c r="AA21" s="95">
        <v>0.91400000000000003</v>
      </c>
      <c r="AB21" s="101">
        <v>21.9</v>
      </c>
      <c r="AC21" s="101">
        <v>6.6</v>
      </c>
      <c r="AD21" s="101">
        <v>171.6</v>
      </c>
      <c r="AE21" s="97">
        <v>50.7</v>
      </c>
      <c r="AF21" s="97">
        <v>12935505</v>
      </c>
      <c r="AG21" s="97"/>
      <c r="AH21" s="97">
        <v>55300</v>
      </c>
      <c r="AI21" s="97">
        <v>0.7</v>
      </c>
      <c r="AJ21" s="97">
        <v>29.7</v>
      </c>
      <c r="AK21" s="97">
        <v>3.6</v>
      </c>
      <c r="AL21" s="97">
        <v>3.2</v>
      </c>
      <c r="AM21" s="97">
        <v>12362.3</v>
      </c>
      <c r="AN21" s="97">
        <v>10</v>
      </c>
      <c r="AO21" s="103">
        <v>47.694583435000098</v>
      </c>
      <c r="AP21" s="98">
        <v>32.4</v>
      </c>
      <c r="AQ21" s="98">
        <v>46.9</v>
      </c>
      <c r="AR21" s="98">
        <v>28.4</v>
      </c>
      <c r="AS21" s="98">
        <v>41.7</v>
      </c>
      <c r="AT21" s="98">
        <v>58.3</v>
      </c>
      <c r="AU21" s="98">
        <v>6435</v>
      </c>
      <c r="AV21" s="98">
        <v>6.9</v>
      </c>
      <c r="AW21" s="98">
        <v>85</v>
      </c>
      <c r="AX21" s="105">
        <v>0.61750183105471002</v>
      </c>
      <c r="AY21" s="48">
        <v>15452</v>
      </c>
      <c r="AZ21" s="48">
        <v>584</v>
      </c>
      <c r="BA21" s="48">
        <v>12907</v>
      </c>
      <c r="BB21" s="49">
        <v>1433.0920234499899</v>
      </c>
      <c r="BC21" s="50">
        <v>0.126207120250827</v>
      </c>
      <c r="BD21" s="49">
        <v>15404.586427738999</v>
      </c>
      <c r="BE21" s="49">
        <v>18345.514949148201</v>
      </c>
      <c r="BF21" s="49">
        <v>18359.094013902399</v>
      </c>
      <c r="BG21" s="50">
        <v>0.110381537705842</v>
      </c>
      <c r="BH21" s="49">
        <v>14327.270125074099</v>
      </c>
      <c r="BI21" s="145">
        <v>18361.0347044558</v>
      </c>
      <c r="BJ21" s="94">
        <v>274355</v>
      </c>
      <c r="BK21" s="94" t="s">
        <v>191</v>
      </c>
      <c r="BL21" s="94">
        <v>-1</v>
      </c>
      <c r="BM21" s="94">
        <v>17</v>
      </c>
      <c r="BN21" s="94">
        <v>20</v>
      </c>
      <c r="BO21" s="94">
        <v>57.5416550190915</v>
      </c>
      <c r="BP21" s="94">
        <v>18</v>
      </c>
      <c r="BQ21" s="96">
        <v>8840521</v>
      </c>
      <c r="BR21" s="96">
        <v>84</v>
      </c>
      <c r="BS21" s="96">
        <v>14.3</v>
      </c>
      <c r="BT21" s="96">
        <v>66.7</v>
      </c>
      <c r="BU21" s="96">
        <v>9.5</v>
      </c>
      <c r="BV21" s="96">
        <v>1.5</v>
      </c>
      <c r="BW21" s="99">
        <v>3.5</v>
      </c>
      <c r="BX21" s="100">
        <v>5.5</v>
      </c>
      <c r="BY21" s="100">
        <v>103.1</v>
      </c>
      <c r="BZ21" s="100">
        <v>99.5</v>
      </c>
      <c r="CA21" s="100">
        <v>1</v>
      </c>
      <c r="CB21" s="101">
        <v>148</v>
      </c>
      <c r="CC21" s="97" t="s">
        <v>180</v>
      </c>
      <c r="CD21" s="97" t="s">
        <v>200</v>
      </c>
      <c r="CE21" s="97">
        <v>54</v>
      </c>
      <c r="CF21" s="97" t="s">
        <v>145</v>
      </c>
      <c r="CG21" s="97" t="s">
        <v>145</v>
      </c>
      <c r="CH21" s="97">
        <v>324998</v>
      </c>
      <c r="CI21" s="97">
        <v>23</v>
      </c>
      <c r="CJ21" s="97">
        <v>455285818035.125</v>
      </c>
      <c r="CK21" s="97" t="s">
        <v>145</v>
      </c>
      <c r="CL21" s="97">
        <v>60.7</v>
      </c>
      <c r="CM21" s="97">
        <v>82.7</v>
      </c>
      <c r="CN21" s="97">
        <v>0.7</v>
      </c>
      <c r="CO21" s="97">
        <v>100</v>
      </c>
      <c r="CP21" s="102" t="s">
        <v>174</v>
      </c>
      <c r="CQ21" s="102" t="s">
        <v>176</v>
      </c>
      <c r="CR21" s="103">
        <v>14.763600225864201</v>
      </c>
      <c r="CS21" s="98">
        <v>23</v>
      </c>
      <c r="CT21" s="104">
        <v>-0.38999023437497699</v>
      </c>
      <c r="CU21" s="104">
        <v>-1.42999877929685</v>
      </c>
      <c r="CV21" s="104">
        <v>1.55999145507815</v>
      </c>
      <c r="CW21" s="105">
        <v>2.7300048828125201</v>
      </c>
      <c r="CY21" s="8">
        <f t="shared" si="2"/>
        <v>3</v>
      </c>
      <c r="CZ21" s="9">
        <f t="shared" si="3"/>
        <v>90.909090909090907</v>
      </c>
    </row>
    <row r="22" spans="1:104" x14ac:dyDescent="0.35">
      <c r="A22" s="70" t="s">
        <v>209</v>
      </c>
      <c r="B22" s="93" t="s">
        <v>210</v>
      </c>
      <c r="C22" s="156" t="s">
        <v>157</v>
      </c>
      <c r="D22" s="170" t="s">
        <v>184</v>
      </c>
      <c r="E22" s="164" t="s">
        <v>195</v>
      </c>
      <c r="F22" s="164">
        <f t="shared" si="4"/>
        <v>39</v>
      </c>
      <c r="G22" s="49">
        <v>2.36705649128257</v>
      </c>
      <c r="H22" s="139">
        <f t="shared" si="0"/>
        <v>0.73447893569844791</v>
      </c>
      <c r="I22" s="49">
        <v>177.92374626140699</v>
      </c>
      <c r="J22" s="49">
        <v>5.1908751330471001E-2</v>
      </c>
      <c r="K22" s="49">
        <v>38.736699940844296</v>
      </c>
      <c r="L22" s="51">
        <v>60</v>
      </c>
      <c r="M22" s="94"/>
      <c r="N22" s="94">
        <v>3894.4650000000001</v>
      </c>
      <c r="O22" s="94">
        <v>92.86</v>
      </c>
      <c r="P22" s="94"/>
      <c r="Q22" s="94"/>
      <c r="R22" s="96">
        <v>10139175</v>
      </c>
      <c r="S22" s="96">
        <v>21.4</v>
      </c>
      <c r="T22" s="96">
        <v>70.3</v>
      </c>
      <c r="U22" s="143">
        <f t="shared" si="1"/>
        <v>6.1999999999999889E-2</v>
      </c>
      <c r="V22" s="96">
        <v>120.3</v>
      </c>
      <c r="W22" s="99">
        <v>22.2</v>
      </c>
      <c r="X22" s="99"/>
      <c r="Y22" s="99">
        <v>4.7</v>
      </c>
      <c r="Z22" s="99">
        <v>87.6</v>
      </c>
      <c r="AA22" s="95">
        <v>0.754</v>
      </c>
      <c r="AB22" s="101">
        <v>19.899999999999999</v>
      </c>
      <c r="AC22" s="101">
        <v>6.1</v>
      </c>
      <c r="AD22" s="101">
        <v>48.8</v>
      </c>
      <c r="AE22" s="97">
        <v>41.9</v>
      </c>
      <c r="AF22" s="97">
        <v>2279546</v>
      </c>
      <c r="AG22" s="97"/>
      <c r="AH22" s="97">
        <v>17100</v>
      </c>
      <c r="AI22" s="97"/>
      <c r="AJ22" s="97"/>
      <c r="AK22" s="97">
        <v>35.9</v>
      </c>
      <c r="AL22" s="97">
        <v>0.2</v>
      </c>
      <c r="AM22" s="97">
        <v>761.4</v>
      </c>
      <c r="AN22" s="97">
        <v>11.1</v>
      </c>
      <c r="AO22" s="103">
        <v>40.1370384760001</v>
      </c>
      <c r="AP22" s="98">
        <v>57.7</v>
      </c>
      <c r="AQ22" s="98">
        <v>14.1</v>
      </c>
      <c r="AR22" s="98">
        <v>10.199999999999999</v>
      </c>
      <c r="AS22" s="98">
        <v>44.3</v>
      </c>
      <c r="AT22" s="98">
        <v>55.7</v>
      </c>
      <c r="AU22" s="98">
        <v>851</v>
      </c>
      <c r="AV22" s="98">
        <v>3.9</v>
      </c>
      <c r="AW22" s="98">
        <v>100</v>
      </c>
      <c r="AX22" s="105">
        <v>10.6175018310547</v>
      </c>
      <c r="AY22" s="48">
        <v>1804</v>
      </c>
      <c r="AZ22" s="48">
        <v>24</v>
      </c>
      <c r="BA22" s="48">
        <v>1325</v>
      </c>
      <c r="BB22" s="49">
        <v>130.68124378955901</v>
      </c>
      <c r="BC22" s="50">
        <v>8.9852432160721002E-2</v>
      </c>
      <c r="BD22" s="49">
        <v>1986.86873162966</v>
      </c>
      <c r="BE22" s="49">
        <v>18358.770563571401</v>
      </c>
      <c r="BF22" s="49">
        <v>18367.313890928399</v>
      </c>
      <c r="BG22" s="50">
        <v>0.11114420179803999</v>
      </c>
      <c r="BH22" s="49">
        <v>1717.6295925419099</v>
      </c>
      <c r="BI22" s="145">
        <v>18370.145155553899</v>
      </c>
      <c r="BJ22" s="94" t="s">
        <v>145</v>
      </c>
      <c r="BK22" s="94" t="s">
        <v>145</v>
      </c>
      <c r="BL22" s="94">
        <v>-31</v>
      </c>
      <c r="BM22" s="94">
        <v>13</v>
      </c>
      <c r="BN22" s="94">
        <v>46</v>
      </c>
      <c r="BO22" s="94" t="s">
        <v>145</v>
      </c>
      <c r="BP22" s="94" t="s">
        <v>145</v>
      </c>
      <c r="BQ22" s="96">
        <v>9939800</v>
      </c>
      <c r="BR22" s="96">
        <v>75.3</v>
      </c>
      <c r="BS22" s="96">
        <v>23.4</v>
      </c>
      <c r="BT22" s="96">
        <v>70.400000000000006</v>
      </c>
      <c r="BU22" s="96">
        <v>5.8</v>
      </c>
      <c r="BV22" s="96">
        <v>1.8</v>
      </c>
      <c r="BW22" s="99">
        <v>21.5</v>
      </c>
      <c r="BX22" s="100">
        <v>2.9</v>
      </c>
      <c r="BY22" s="100">
        <v>103.3</v>
      </c>
      <c r="BZ22" s="100">
        <v>107.2</v>
      </c>
      <c r="CA22" s="100" t="s">
        <v>145</v>
      </c>
      <c r="CB22" s="101">
        <v>131</v>
      </c>
      <c r="CC22" s="97" t="s">
        <v>146</v>
      </c>
      <c r="CD22" s="97" t="s">
        <v>163</v>
      </c>
      <c r="CE22" s="97">
        <v>48.5</v>
      </c>
      <c r="CF22" s="97">
        <v>10.8</v>
      </c>
      <c r="CG22" s="97">
        <v>0.2</v>
      </c>
      <c r="CH22" s="97">
        <v>6002</v>
      </c>
      <c r="CI22" s="97">
        <v>11246</v>
      </c>
      <c r="CJ22" s="97">
        <v>46939529411.764702</v>
      </c>
      <c r="CK22" s="97" t="s">
        <v>145</v>
      </c>
      <c r="CL22" s="97">
        <v>66.5</v>
      </c>
      <c r="CM22" s="97">
        <v>90.9</v>
      </c>
      <c r="CN22" s="97">
        <v>3.8</v>
      </c>
      <c r="CO22" s="97">
        <v>100</v>
      </c>
      <c r="CP22" s="102" t="s">
        <v>157</v>
      </c>
      <c r="CQ22" s="102" t="s">
        <v>176</v>
      </c>
      <c r="CR22" s="103">
        <v>47.725755334290703</v>
      </c>
      <c r="CS22" s="98" t="s">
        <v>145</v>
      </c>
      <c r="CT22" s="104">
        <v>11.170007324218799</v>
      </c>
      <c r="CU22" s="104">
        <v>7.2900024414062701</v>
      </c>
      <c r="CV22" s="104">
        <v>9.6899963378906495</v>
      </c>
      <c r="CW22" s="105">
        <v>14.3200012207031</v>
      </c>
      <c r="CY22" s="8">
        <f t="shared" si="2"/>
        <v>3</v>
      </c>
      <c r="CZ22" s="9">
        <f t="shared" si="3"/>
        <v>90.909090909090907</v>
      </c>
    </row>
    <row r="23" spans="1:104" x14ac:dyDescent="0.35">
      <c r="A23" s="70" t="s">
        <v>211</v>
      </c>
      <c r="B23" s="93" t="s">
        <v>212</v>
      </c>
      <c r="C23" s="156" t="s">
        <v>164</v>
      </c>
      <c r="D23" s="170" t="s">
        <v>213</v>
      </c>
      <c r="E23" s="164" t="s">
        <v>214</v>
      </c>
      <c r="F23" s="164">
        <f t="shared" si="4"/>
        <v>69</v>
      </c>
      <c r="G23" s="49">
        <v>8.4098765253519003E-2</v>
      </c>
      <c r="H23" s="139">
        <f t="shared" si="0"/>
        <v>0.36363636363636365</v>
      </c>
      <c r="I23" s="49">
        <v>0.92508641778870504</v>
      </c>
      <c r="J23" s="49">
        <v>37.042205291179698</v>
      </c>
      <c r="K23" s="49">
        <v>1</v>
      </c>
      <c r="L23" s="51">
        <v>30</v>
      </c>
      <c r="M23" s="94"/>
      <c r="N23" s="94">
        <v>1030.8900000000001</v>
      </c>
      <c r="O23" s="94">
        <v>19.440000000000001</v>
      </c>
      <c r="P23" s="94"/>
      <c r="Q23" s="94"/>
      <c r="R23" s="96">
        <v>11890781</v>
      </c>
      <c r="S23" s="96">
        <v>17</v>
      </c>
      <c r="T23" s="96">
        <v>59.4</v>
      </c>
      <c r="U23" s="143">
        <f t="shared" si="1"/>
        <v>2.200000000000003E-2</v>
      </c>
      <c r="V23" s="96">
        <v>435.2</v>
      </c>
      <c r="W23" s="99">
        <v>22.9</v>
      </c>
      <c r="X23" s="99">
        <v>0.05</v>
      </c>
      <c r="Y23" s="99"/>
      <c r="Z23" s="99">
        <v>46.4</v>
      </c>
      <c r="AA23" s="95">
        <v>0.80500000000000005</v>
      </c>
      <c r="AB23" s="101">
        <v>4.4000000000000004</v>
      </c>
      <c r="AC23" s="101">
        <v>5.0999999999999996</v>
      </c>
      <c r="AD23" s="101"/>
      <c r="AE23" s="97">
        <v>27</v>
      </c>
      <c r="AF23" s="97"/>
      <c r="AG23" s="97"/>
      <c r="AH23" s="97">
        <v>750</v>
      </c>
      <c r="AI23" s="97"/>
      <c r="AJ23" s="97"/>
      <c r="AK23" s="97">
        <v>92</v>
      </c>
      <c r="AL23" s="97"/>
      <c r="AM23" s="97">
        <v>21.1</v>
      </c>
      <c r="AN23" s="97">
        <v>1.4</v>
      </c>
      <c r="AO23" s="103">
        <v>-3.3845868454999</v>
      </c>
      <c r="AP23" s="98">
        <v>79.2</v>
      </c>
      <c r="AQ23" s="98">
        <v>10.9</v>
      </c>
      <c r="AR23" s="98">
        <v>7.6</v>
      </c>
      <c r="AS23" s="98">
        <v>87</v>
      </c>
      <c r="AT23" s="98">
        <v>13</v>
      </c>
      <c r="AU23" s="98">
        <v>1022</v>
      </c>
      <c r="AV23" s="98">
        <v>0</v>
      </c>
      <c r="AW23" s="98">
        <v>100</v>
      </c>
      <c r="AX23" s="105">
        <v>18.8375030517578</v>
      </c>
      <c r="AY23" s="48">
        <v>11</v>
      </c>
      <c r="AZ23" s="48">
        <v>1</v>
      </c>
      <c r="BA23" s="48">
        <v>4</v>
      </c>
      <c r="BB23" s="49">
        <v>0.33639506101407501</v>
      </c>
      <c r="BC23" s="50">
        <v>3.7725911871984E-2</v>
      </c>
      <c r="BD23" s="49">
        <v>35.996707161887102</v>
      </c>
      <c r="BE23" s="49">
        <v>18384.210583541899</v>
      </c>
      <c r="BF23" s="49">
        <v>18364.096678172202</v>
      </c>
      <c r="BG23" s="50">
        <v>36.423877791090199</v>
      </c>
      <c r="BH23" s="49">
        <v>4</v>
      </c>
      <c r="BI23" s="145">
        <v>18371.097272403898</v>
      </c>
      <c r="BJ23" s="94" t="s">
        <v>145</v>
      </c>
      <c r="BK23" s="94" t="s">
        <v>145</v>
      </c>
      <c r="BL23" s="94">
        <v>-59</v>
      </c>
      <c r="BM23" s="94" t="s">
        <v>145</v>
      </c>
      <c r="BN23" s="94">
        <v>14</v>
      </c>
      <c r="BO23" s="94" t="s">
        <v>145</v>
      </c>
      <c r="BP23" s="94" t="s">
        <v>145</v>
      </c>
      <c r="BQ23" s="96">
        <v>11175378</v>
      </c>
      <c r="BR23" s="96">
        <v>63</v>
      </c>
      <c r="BS23" s="96">
        <v>45.5</v>
      </c>
      <c r="BT23" s="96">
        <v>52.3</v>
      </c>
      <c r="BU23" s="96">
        <v>7.9</v>
      </c>
      <c r="BV23" s="96">
        <v>5.4</v>
      </c>
      <c r="BW23" s="99">
        <v>58.5</v>
      </c>
      <c r="BX23" s="100">
        <v>4.7</v>
      </c>
      <c r="BY23" s="100">
        <v>123.9</v>
      </c>
      <c r="BZ23" s="100">
        <v>68.400000000000006</v>
      </c>
      <c r="CA23" s="100">
        <v>1</v>
      </c>
      <c r="CB23" s="101" t="s">
        <v>145</v>
      </c>
      <c r="CC23" s="97" t="s">
        <v>155</v>
      </c>
      <c r="CD23" s="97" t="s">
        <v>156</v>
      </c>
      <c r="CE23" s="97">
        <v>7.4</v>
      </c>
      <c r="CF23" s="97">
        <v>14</v>
      </c>
      <c r="CG23" s="97">
        <v>14.8</v>
      </c>
      <c r="CH23" s="97">
        <v>10003</v>
      </c>
      <c r="CI23" s="97">
        <v>387862</v>
      </c>
      <c r="CJ23" s="97">
        <v>3036931818.1818199</v>
      </c>
      <c r="CK23" s="97" t="s">
        <v>145</v>
      </c>
      <c r="CL23" s="97">
        <v>79.2</v>
      </c>
      <c r="CM23" s="97">
        <v>103.4</v>
      </c>
      <c r="CN23" s="97">
        <v>1.9</v>
      </c>
      <c r="CO23" s="97">
        <v>9.3000000000000007</v>
      </c>
      <c r="CP23" s="102" t="s">
        <v>164</v>
      </c>
      <c r="CQ23" s="102" t="s">
        <v>166</v>
      </c>
      <c r="CR23" s="103">
        <v>29.9178297576671</v>
      </c>
      <c r="CS23" s="98">
        <v>27</v>
      </c>
      <c r="CT23" s="104">
        <v>18.860009765625001</v>
      </c>
      <c r="CU23" s="104">
        <v>18.700006103515602</v>
      </c>
      <c r="CV23" s="104">
        <v>19.010003662109401</v>
      </c>
      <c r="CW23" s="105">
        <v>18.779992675781301</v>
      </c>
      <c r="CY23" s="8">
        <f t="shared" si="2"/>
        <v>2</v>
      </c>
      <c r="CZ23" s="9">
        <f t="shared" si="3"/>
        <v>93.939393939393938</v>
      </c>
    </row>
    <row r="24" spans="1:104" x14ac:dyDescent="0.35">
      <c r="A24" s="70" t="s">
        <v>215</v>
      </c>
      <c r="B24" s="93" t="s">
        <v>216</v>
      </c>
      <c r="C24" s="156" t="s">
        <v>174</v>
      </c>
      <c r="D24" s="170" t="s">
        <v>207</v>
      </c>
      <c r="E24" s="164" t="s">
        <v>218</v>
      </c>
      <c r="F24" s="164">
        <f t="shared" si="4"/>
        <v>13</v>
      </c>
      <c r="G24" s="49">
        <v>655.24172673193004</v>
      </c>
      <c r="H24" s="139">
        <f t="shared" si="0"/>
        <v>0.23858694532038996</v>
      </c>
      <c r="I24" s="49">
        <v>4186.41998147307</v>
      </c>
      <c r="J24" s="49">
        <v>8.8736782376011999E-2</v>
      </c>
      <c r="K24" s="49">
        <v>9295.1652820779109</v>
      </c>
      <c r="L24" s="51">
        <v>86</v>
      </c>
      <c r="M24" s="94">
        <v>31581.546791541699</v>
      </c>
      <c r="N24" s="94">
        <v>3975.41</v>
      </c>
      <c r="O24" s="94">
        <v>83.6</v>
      </c>
      <c r="P24" s="94">
        <v>22.066666666666698</v>
      </c>
      <c r="Q24" s="94">
        <v>40</v>
      </c>
      <c r="R24" s="96">
        <v>11589616</v>
      </c>
      <c r="S24" s="96">
        <v>41.4</v>
      </c>
      <c r="T24" s="96">
        <v>79.400000000000006</v>
      </c>
      <c r="U24" s="143">
        <f t="shared" si="1"/>
        <v>0.18700000000000003</v>
      </c>
      <c r="V24" s="96">
        <v>377.2</v>
      </c>
      <c r="W24" s="99">
        <v>11.4</v>
      </c>
      <c r="X24" s="99">
        <v>3.32</v>
      </c>
      <c r="Y24" s="99">
        <v>6.3</v>
      </c>
      <c r="Z24" s="99">
        <v>99.5</v>
      </c>
      <c r="AA24" s="95">
        <v>0.83799999999999997</v>
      </c>
      <c r="AB24" s="101">
        <v>24.5</v>
      </c>
      <c r="AC24" s="101">
        <v>4.5999999999999996</v>
      </c>
      <c r="AD24" s="101"/>
      <c r="AE24" s="97">
        <v>80.900000000000006</v>
      </c>
      <c r="AF24" s="97">
        <v>13639487</v>
      </c>
      <c r="AG24" s="97">
        <v>12682100</v>
      </c>
      <c r="AH24" s="97">
        <v>51740</v>
      </c>
      <c r="AI24" s="97">
        <v>0.3</v>
      </c>
      <c r="AJ24" s="97">
        <v>27.4</v>
      </c>
      <c r="AK24" s="97">
        <v>1</v>
      </c>
      <c r="AL24" s="97">
        <v>2.6</v>
      </c>
      <c r="AM24" s="97">
        <v>15688.1</v>
      </c>
      <c r="AN24" s="97">
        <v>2.2999999999999998</v>
      </c>
      <c r="AO24" s="103">
        <v>50.4982107545001</v>
      </c>
      <c r="AP24" s="98">
        <v>44.6</v>
      </c>
      <c r="AQ24" s="98">
        <v>22.6</v>
      </c>
      <c r="AR24" s="98">
        <v>23.3</v>
      </c>
      <c r="AS24" s="98">
        <v>2</v>
      </c>
      <c r="AT24" s="98">
        <v>98</v>
      </c>
      <c r="AU24" s="98">
        <v>1071</v>
      </c>
      <c r="AV24" s="98">
        <v>8.3000000000000007</v>
      </c>
      <c r="AW24" s="98">
        <v>92</v>
      </c>
      <c r="AX24" s="105">
        <v>4.9700027465820504</v>
      </c>
      <c r="AY24" s="48">
        <v>48519</v>
      </c>
      <c r="AZ24" s="48">
        <v>7594</v>
      </c>
      <c r="BA24" s="48">
        <v>11576</v>
      </c>
      <c r="BB24" s="49">
        <v>998.825155207904</v>
      </c>
      <c r="BC24" s="50">
        <v>6.4934952349729999E-2</v>
      </c>
      <c r="BD24" s="49">
        <v>61394.4439844761</v>
      </c>
      <c r="BE24" s="49">
        <v>18359.204147057299</v>
      </c>
      <c r="BF24" s="49">
        <v>18363.452348458999</v>
      </c>
      <c r="BG24" s="50">
        <v>7.5344212272656003E-2</v>
      </c>
      <c r="BH24" s="49">
        <v>14081.7683137065</v>
      </c>
      <c r="BI24" s="145">
        <v>18361.315889269001</v>
      </c>
      <c r="BJ24" s="94">
        <v>366018</v>
      </c>
      <c r="BK24" s="94" t="s">
        <v>217</v>
      </c>
      <c r="BL24" s="94">
        <v>-7</v>
      </c>
      <c r="BM24" s="94">
        <v>39</v>
      </c>
      <c r="BN24" s="94">
        <v>45</v>
      </c>
      <c r="BO24" s="94">
        <v>52.852191563913003</v>
      </c>
      <c r="BP24" s="94">
        <v>40</v>
      </c>
      <c r="BQ24" s="96">
        <v>11433256</v>
      </c>
      <c r="BR24" s="96">
        <v>83.9</v>
      </c>
      <c r="BS24" s="96">
        <v>17.100000000000001</v>
      </c>
      <c r="BT24" s="96">
        <v>64.2</v>
      </c>
      <c r="BU24" s="96">
        <v>10.7</v>
      </c>
      <c r="BV24" s="96">
        <v>1.7</v>
      </c>
      <c r="BW24" s="99">
        <v>3.7</v>
      </c>
      <c r="BX24" s="100">
        <v>6.5</v>
      </c>
      <c r="BY24" s="100">
        <v>103.9</v>
      </c>
      <c r="BZ24" s="100" t="s">
        <v>145</v>
      </c>
      <c r="CA24" s="100">
        <v>1.1000000000000001</v>
      </c>
      <c r="CB24" s="101">
        <v>147</v>
      </c>
      <c r="CC24" s="97" t="s">
        <v>180</v>
      </c>
      <c r="CD24" s="97" t="s">
        <v>200</v>
      </c>
      <c r="CE24" s="97">
        <v>82.3</v>
      </c>
      <c r="CF24" s="97" t="s">
        <v>145</v>
      </c>
      <c r="CG24" s="97" t="s">
        <v>145</v>
      </c>
      <c r="CH24" s="97">
        <v>240000</v>
      </c>
      <c r="CI24" s="97">
        <v>54</v>
      </c>
      <c r="CJ24" s="97">
        <v>542761092103.46899</v>
      </c>
      <c r="CK24" s="97" t="s">
        <v>145</v>
      </c>
      <c r="CL24" s="97">
        <v>53.6</v>
      </c>
      <c r="CM24" s="97">
        <v>82.8</v>
      </c>
      <c r="CN24" s="97">
        <v>0.9</v>
      </c>
      <c r="CO24" s="97">
        <v>100</v>
      </c>
      <c r="CP24" s="102" t="s">
        <v>174</v>
      </c>
      <c r="CQ24" s="102" t="s">
        <v>176</v>
      </c>
      <c r="CR24" s="103">
        <v>4.8424776673519601</v>
      </c>
      <c r="CS24" s="98" t="s">
        <v>145</v>
      </c>
      <c r="CT24" s="104">
        <v>4.3099914550781504</v>
      </c>
      <c r="CU24" s="104">
        <v>3.9800048828125201</v>
      </c>
      <c r="CV24" s="104">
        <v>5.5500122070312701</v>
      </c>
      <c r="CW24" s="105">
        <v>6.0400024414062701</v>
      </c>
      <c r="CY24" s="8">
        <f t="shared" si="2"/>
        <v>5</v>
      </c>
      <c r="CZ24" s="9">
        <f t="shared" si="3"/>
        <v>84.848484848484844</v>
      </c>
    </row>
    <row r="25" spans="1:104" x14ac:dyDescent="0.35">
      <c r="A25" s="70" t="s">
        <v>219</v>
      </c>
      <c r="B25" s="93" t="s">
        <v>220</v>
      </c>
      <c r="C25" s="156" t="s">
        <v>164</v>
      </c>
      <c r="D25" s="170" t="s">
        <v>221</v>
      </c>
      <c r="E25" s="164" t="s">
        <v>222</v>
      </c>
      <c r="F25" s="164">
        <f t="shared" si="4"/>
        <v>54</v>
      </c>
      <c r="G25" s="49">
        <v>8.2486485826594999E-2</v>
      </c>
      <c r="H25" s="139">
        <f t="shared" si="0"/>
        <v>0.515625</v>
      </c>
      <c r="I25" s="49">
        <v>5.2791350929020497</v>
      </c>
      <c r="J25" s="49">
        <v>-0.28654208156081201</v>
      </c>
      <c r="K25" s="49">
        <v>-8.9335500108589403E-10</v>
      </c>
      <c r="L25" s="51">
        <v>45</v>
      </c>
      <c r="M25" s="94"/>
      <c r="N25" s="94"/>
      <c r="O25" s="94"/>
      <c r="P25" s="94">
        <v>9.9488636363636402</v>
      </c>
      <c r="Q25" s="94">
        <v>13</v>
      </c>
      <c r="R25" s="96">
        <v>12123198</v>
      </c>
      <c r="S25" s="96">
        <v>18.2</v>
      </c>
      <c r="T25" s="96">
        <v>59.9</v>
      </c>
      <c r="U25" s="143">
        <f t="shared" si="1"/>
        <v>3.3000000000000043E-2</v>
      </c>
      <c r="V25" s="96">
        <v>101.9</v>
      </c>
      <c r="W25" s="99">
        <v>19.600000000000001</v>
      </c>
      <c r="X25" s="99">
        <v>0.16</v>
      </c>
      <c r="Y25" s="99"/>
      <c r="Z25" s="99">
        <v>7.6</v>
      </c>
      <c r="AA25" s="95">
        <v>0.61399999999999999</v>
      </c>
      <c r="AB25" s="101">
        <v>8.1999999999999993</v>
      </c>
      <c r="AC25" s="101">
        <v>1</v>
      </c>
      <c r="AD25" s="101"/>
      <c r="AE25" s="97">
        <v>40.299999999999997</v>
      </c>
      <c r="AF25" s="97"/>
      <c r="AG25" s="97">
        <v>333000</v>
      </c>
      <c r="AH25" s="97">
        <v>2410</v>
      </c>
      <c r="AI25" s="97"/>
      <c r="AJ25" s="97"/>
      <c r="AK25" s="97">
        <v>38.6</v>
      </c>
      <c r="AL25" s="97"/>
      <c r="AM25" s="97">
        <v>227.7</v>
      </c>
      <c r="AN25" s="97">
        <v>6.3</v>
      </c>
      <c r="AO25" s="103">
        <v>9.3067919770000902</v>
      </c>
      <c r="AP25" s="98">
        <v>33.299999999999997</v>
      </c>
      <c r="AQ25" s="98">
        <v>37.799999999999997</v>
      </c>
      <c r="AR25" s="98">
        <v>29.6</v>
      </c>
      <c r="AS25" s="98">
        <v>52.7</v>
      </c>
      <c r="AT25" s="98">
        <v>47.3</v>
      </c>
      <c r="AU25" s="98">
        <v>1001</v>
      </c>
      <c r="AV25" s="98">
        <v>0.6</v>
      </c>
      <c r="AW25" s="98">
        <v>100</v>
      </c>
      <c r="AX25" s="105">
        <v>28.827500915527398</v>
      </c>
      <c r="AY25" s="48">
        <v>64</v>
      </c>
      <c r="AZ25" s="48">
        <v>1</v>
      </c>
      <c r="BA25" s="48">
        <v>33</v>
      </c>
      <c r="BB25" s="49">
        <v>2.7220540322776201</v>
      </c>
      <c r="BC25" s="50">
        <v>5.0413564131482999E-2</v>
      </c>
      <c r="BD25" s="49">
        <v>107.59456065013499</v>
      </c>
      <c r="BE25" s="49">
        <v>18367.900783666399</v>
      </c>
      <c r="BF25" s="49">
        <v>18300.050637217199</v>
      </c>
      <c r="BG25" s="50">
        <v>0.111167431863176</v>
      </c>
      <c r="BH25" s="49">
        <v>42.0582947329058</v>
      </c>
      <c r="BI25" s="145">
        <v>18367.497362762799</v>
      </c>
      <c r="BJ25" s="94" t="s">
        <v>145</v>
      </c>
      <c r="BK25" s="94" t="s">
        <v>145</v>
      </c>
      <c r="BL25" s="94" t="s">
        <v>145</v>
      </c>
      <c r="BM25" s="94" t="s">
        <v>145</v>
      </c>
      <c r="BN25" s="94" t="s">
        <v>145</v>
      </c>
      <c r="BO25" s="94">
        <v>16.9079475434127</v>
      </c>
      <c r="BP25" s="94">
        <v>13</v>
      </c>
      <c r="BQ25" s="96">
        <v>11485048</v>
      </c>
      <c r="BR25" s="96">
        <v>63</v>
      </c>
      <c r="BS25" s="96">
        <v>42.4</v>
      </c>
      <c r="BT25" s="96">
        <v>54.3</v>
      </c>
      <c r="BU25" s="96">
        <v>8.9</v>
      </c>
      <c r="BV25" s="96">
        <v>4.8</v>
      </c>
      <c r="BW25" s="99">
        <v>93</v>
      </c>
      <c r="BX25" s="100">
        <v>4</v>
      </c>
      <c r="BY25" s="100">
        <v>126.6</v>
      </c>
      <c r="BZ25" s="100" t="s">
        <v>145</v>
      </c>
      <c r="CA25" s="100" t="s">
        <v>145</v>
      </c>
      <c r="CB25" s="101">
        <v>127</v>
      </c>
      <c r="CC25" s="97" t="s">
        <v>155</v>
      </c>
      <c r="CD25" s="97" t="s">
        <v>156</v>
      </c>
      <c r="CE25" s="97">
        <v>27.3</v>
      </c>
      <c r="CF25" s="97">
        <v>4</v>
      </c>
      <c r="CG25" s="97">
        <v>5.6</v>
      </c>
      <c r="CH25" s="97">
        <v>-10000</v>
      </c>
      <c r="CI25" s="97">
        <v>665</v>
      </c>
      <c r="CJ25" s="97">
        <v>10354274634.910801</v>
      </c>
      <c r="CK25" s="97" t="s">
        <v>145</v>
      </c>
      <c r="CL25" s="97">
        <v>70.900000000000006</v>
      </c>
      <c r="CM25" s="97">
        <v>94.3</v>
      </c>
      <c r="CN25" s="97">
        <v>0.9</v>
      </c>
      <c r="CO25" s="97">
        <v>43.1</v>
      </c>
      <c r="CP25" s="102" t="s">
        <v>164</v>
      </c>
      <c r="CQ25" s="102" t="s">
        <v>166</v>
      </c>
      <c r="CR25" s="103">
        <v>2.2810286684567598</v>
      </c>
      <c r="CS25" s="98">
        <v>12.8</v>
      </c>
      <c r="CT25" s="104">
        <v>27.390008544921901</v>
      </c>
      <c r="CU25" s="104">
        <v>27.499993896484401</v>
      </c>
      <c r="CV25" s="104">
        <v>29.550012207031301</v>
      </c>
      <c r="CW25" s="105">
        <v>30.869989013671901</v>
      </c>
      <c r="CY25" s="8">
        <f t="shared" si="2"/>
        <v>3</v>
      </c>
      <c r="CZ25" s="9">
        <f t="shared" si="3"/>
        <v>90.909090909090907</v>
      </c>
    </row>
    <row r="26" spans="1:104" x14ac:dyDescent="0.35">
      <c r="A26" s="70" t="s">
        <v>223</v>
      </c>
      <c r="B26" s="93" t="s">
        <v>224</v>
      </c>
      <c r="C26" s="156" t="s">
        <v>164</v>
      </c>
      <c r="D26" s="170" t="s">
        <v>221</v>
      </c>
      <c r="E26" s="164" t="s">
        <v>225</v>
      </c>
      <c r="F26" s="164">
        <f t="shared" si="4"/>
        <v>48</v>
      </c>
      <c r="G26" s="49">
        <v>2.0570936290470798</v>
      </c>
      <c r="H26" s="139">
        <f t="shared" si="0"/>
        <v>0.78449612403100777</v>
      </c>
      <c r="I26" s="49">
        <v>30.8564044357062</v>
      </c>
      <c r="J26" s="49">
        <v>6.8362641717279002E-2</v>
      </c>
      <c r="K26" s="49">
        <v>53.454886909445896</v>
      </c>
      <c r="L26" s="51">
        <v>51</v>
      </c>
      <c r="M26" s="94"/>
      <c r="N26" s="94"/>
      <c r="O26" s="94">
        <v>88.23</v>
      </c>
      <c r="P26" s="94">
        <v>16.865546218487399</v>
      </c>
      <c r="Q26" s="94">
        <v>9</v>
      </c>
      <c r="R26" s="96">
        <v>20903278</v>
      </c>
      <c r="S26" s="96">
        <v>17.3</v>
      </c>
      <c r="T26" s="96">
        <v>60.4</v>
      </c>
      <c r="U26" s="143">
        <f t="shared" si="1"/>
        <v>2.5000000000000001E-2</v>
      </c>
      <c r="V26" s="96">
        <v>72.2</v>
      </c>
      <c r="W26" s="99">
        <v>21.7</v>
      </c>
      <c r="X26" s="99">
        <v>0.06</v>
      </c>
      <c r="Y26" s="99"/>
      <c r="Z26" s="99">
        <v>11.3</v>
      </c>
      <c r="AA26" s="95">
        <v>0.81299999999999994</v>
      </c>
      <c r="AB26" s="101">
        <v>4.5</v>
      </c>
      <c r="AC26" s="101">
        <v>7.3</v>
      </c>
      <c r="AD26" s="101"/>
      <c r="AE26" s="97">
        <v>36.200000000000003</v>
      </c>
      <c r="AF26" s="97">
        <v>151531</v>
      </c>
      <c r="AG26" s="97"/>
      <c r="AH26" s="97">
        <v>1970</v>
      </c>
      <c r="AI26" s="97"/>
      <c r="AJ26" s="97"/>
      <c r="AK26" s="97">
        <v>25.2</v>
      </c>
      <c r="AL26" s="97">
        <v>0.7</v>
      </c>
      <c r="AM26" s="97">
        <v>252</v>
      </c>
      <c r="AN26" s="97">
        <v>4.5999999999999996</v>
      </c>
      <c r="AO26" s="103">
        <v>12.2226142375001</v>
      </c>
      <c r="AP26" s="98">
        <v>44.2</v>
      </c>
      <c r="AQ26" s="98">
        <v>19.3</v>
      </c>
      <c r="AR26" s="98">
        <v>14.9</v>
      </c>
      <c r="AS26" s="98">
        <v>70.599999999999994</v>
      </c>
      <c r="AT26" s="98">
        <v>29.4</v>
      </c>
      <c r="AU26" s="98">
        <v>711</v>
      </c>
      <c r="AV26" s="98">
        <v>0.2</v>
      </c>
      <c r="AW26" s="98">
        <v>100</v>
      </c>
      <c r="AX26" s="105">
        <v>28.6849990844727</v>
      </c>
      <c r="AY26" s="48">
        <v>645</v>
      </c>
      <c r="AZ26" s="48">
        <v>43</v>
      </c>
      <c r="BA26" s="48">
        <v>506</v>
      </c>
      <c r="BB26" s="49">
        <v>24.206729681344701</v>
      </c>
      <c r="BC26" s="50">
        <v>8.3997845182475994E-2</v>
      </c>
      <c r="BD26" s="49">
        <v>709.83330846983597</v>
      </c>
      <c r="BE26" s="49">
        <v>18352.361997585602</v>
      </c>
      <c r="BF26" s="49">
        <v>18357.697948636702</v>
      </c>
      <c r="BG26" s="50">
        <v>6.3855440959827994E-2</v>
      </c>
      <c r="BH26" s="49">
        <v>839.09831073178896</v>
      </c>
      <c r="BI26" s="145">
        <v>18370.446045886601</v>
      </c>
      <c r="BJ26" s="94" t="s">
        <v>145</v>
      </c>
      <c r="BK26" s="94" t="s">
        <v>145</v>
      </c>
      <c r="BL26" s="94">
        <v>10</v>
      </c>
      <c r="BM26" s="94">
        <v>11</v>
      </c>
      <c r="BN26" s="94">
        <v>13</v>
      </c>
      <c r="BO26" s="94">
        <v>26.663003727619898</v>
      </c>
      <c r="BP26" s="94">
        <v>9.5</v>
      </c>
      <c r="BQ26" s="96">
        <v>19751535</v>
      </c>
      <c r="BR26" s="96">
        <v>61.9</v>
      </c>
      <c r="BS26" s="96">
        <v>44.9</v>
      </c>
      <c r="BT26" s="96">
        <v>52.6</v>
      </c>
      <c r="BU26" s="96">
        <v>8.1</v>
      </c>
      <c r="BV26" s="96">
        <v>5.2</v>
      </c>
      <c r="BW26" s="99">
        <v>76.400000000000006</v>
      </c>
      <c r="BX26" s="100" t="s">
        <v>145</v>
      </c>
      <c r="BY26" s="100">
        <v>93.7</v>
      </c>
      <c r="BZ26" s="100">
        <v>63.5</v>
      </c>
      <c r="CA26" s="100">
        <v>1</v>
      </c>
      <c r="CB26" s="101">
        <v>124</v>
      </c>
      <c r="CC26" s="97" t="s">
        <v>155</v>
      </c>
      <c r="CD26" s="97" t="s">
        <v>156</v>
      </c>
      <c r="CE26" s="97">
        <v>30.3</v>
      </c>
      <c r="CF26" s="97">
        <v>3.5</v>
      </c>
      <c r="CG26" s="97">
        <v>7.9</v>
      </c>
      <c r="CH26" s="97">
        <v>-125000</v>
      </c>
      <c r="CI26" s="97">
        <v>11460</v>
      </c>
      <c r="CJ26" s="97">
        <v>14124775068.569</v>
      </c>
      <c r="CK26" s="97" t="s">
        <v>145</v>
      </c>
      <c r="CL26" s="97">
        <v>66.400000000000006</v>
      </c>
      <c r="CM26" s="97">
        <v>77.900000000000006</v>
      </c>
      <c r="CN26" s="97">
        <v>2.1</v>
      </c>
      <c r="CO26" s="97">
        <v>25.5</v>
      </c>
      <c r="CP26" s="102" t="s">
        <v>164</v>
      </c>
      <c r="CQ26" s="102" t="s">
        <v>166</v>
      </c>
      <c r="CR26" s="103">
        <v>-1.21097629827732</v>
      </c>
      <c r="CS26" s="98">
        <v>15.1</v>
      </c>
      <c r="CT26" s="104">
        <v>26.839990234375001</v>
      </c>
      <c r="CU26" s="104">
        <v>25.980004882812501</v>
      </c>
      <c r="CV26" s="104">
        <v>28.640008544921901</v>
      </c>
      <c r="CW26" s="105">
        <v>33.279992675781301</v>
      </c>
      <c r="CY26" s="8">
        <f t="shared" si="2"/>
        <v>2</v>
      </c>
      <c r="CZ26" s="9">
        <f t="shared" si="3"/>
        <v>93.939393939393938</v>
      </c>
    </row>
    <row r="27" spans="1:104" x14ac:dyDescent="0.35">
      <c r="A27" s="70" t="s">
        <v>226</v>
      </c>
      <c r="B27" s="93" t="s">
        <v>227</v>
      </c>
      <c r="C27" s="156" t="s">
        <v>157</v>
      </c>
      <c r="D27" s="170" t="s">
        <v>158</v>
      </c>
      <c r="E27" s="164" t="s">
        <v>229</v>
      </c>
      <c r="F27" s="164">
        <f t="shared" si="4"/>
        <v>46</v>
      </c>
      <c r="G27" s="49">
        <v>1.0201021883724</v>
      </c>
      <c r="H27" s="139">
        <f t="shared" si="0"/>
        <v>2.0868657884439808E-2</v>
      </c>
      <c r="I27" s="49">
        <v>46.554306418161801</v>
      </c>
      <c r="J27" s="49">
        <v>8.9204553960168007E-2</v>
      </c>
      <c r="K27" s="49">
        <v>250.45678499961301</v>
      </c>
      <c r="L27" s="51">
        <v>53</v>
      </c>
      <c r="M27" s="94">
        <v>494.59168840288902</v>
      </c>
      <c r="N27" s="94">
        <v>4240.32</v>
      </c>
      <c r="O27" s="94">
        <v>94.58</v>
      </c>
      <c r="P27" s="94">
        <v>21.683333333333302</v>
      </c>
      <c r="Q27" s="94">
        <v>17</v>
      </c>
      <c r="R27" s="96">
        <v>164689383</v>
      </c>
      <c r="S27" s="96">
        <v>26.7</v>
      </c>
      <c r="T27" s="96">
        <v>70.599999999999994</v>
      </c>
      <c r="U27" s="143">
        <f t="shared" si="1"/>
        <v>5.2000000000000025E-2</v>
      </c>
      <c r="V27" s="96">
        <v>1239.5999999999999</v>
      </c>
      <c r="W27" s="99">
        <v>21.6</v>
      </c>
      <c r="X27" s="99">
        <v>0.48</v>
      </c>
      <c r="Y27" s="99"/>
      <c r="Z27" s="99">
        <v>46.9</v>
      </c>
      <c r="AA27" s="95">
        <v>0.81699999999999995</v>
      </c>
      <c r="AB27" s="101">
        <v>3.4</v>
      </c>
      <c r="AC27" s="101">
        <v>9.1999999999999993</v>
      </c>
      <c r="AD27" s="101">
        <v>83.7</v>
      </c>
      <c r="AE27" s="97">
        <v>20.3</v>
      </c>
      <c r="AF27" s="97">
        <v>5984155.2000000002</v>
      </c>
      <c r="AG27" s="97">
        <v>2827000</v>
      </c>
      <c r="AH27" s="97">
        <v>4570</v>
      </c>
      <c r="AI27" s="97"/>
      <c r="AJ27" s="97"/>
      <c r="AK27" s="97">
        <v>38.6</v>
      </c>
      <c r="AL27" s="97"/>
      <c r="AM27" s="97">
        <v>3135.1</v>
      </c>
      <c r="AN27" s="97">
        <v>0.8</v>
      </c>
      <c r="AO27" s="103">
        <v>23.6777160645001</v>
      </c>
      <c r="AP27" s="98">
        <v>70.599999999999994</v>
      </c>
      <c r="AQ27" s="98">
        <v>11</v>
      </c>
      <c r="AR27" s="98">
        <v>4.5999999999999996</v>
      </c>
      <c r="AS27" s="98">
        <v>63.4</v>
      </c>
      <c r="AT27" s="98">
        <v>36.6</v>
      </c>
      <c r="AU27" s="98">
        <v>680</v>
      </c>
      <c r="AV27" s="98">
        <v>0.5</v>
      </c>
      <c r="AW27" s="98">
        <v>100</v>
      </c>
      <c r="AX27" s="105">
        <v>22.4574981689453</v>
      </c>
      <c r="AY27" s="48">
        <v>7667</v>
      </c>
      <c r="AZ27" s="48">
        <v>168</v>
      </c>
      <c r="BA27" s="48">
        <v>160</v>
      </c>
      <c r="BB27" s="49">
        <v>0.97152589368799802</v>
      </c>
      <c r="BC27" s="50">
        <v>7.0959160131234003E-2</v>
      </c>
      <c r="BD27" s="49">
        <v>19206.3442105057</v>
      </c>
      <c r="BE27" s="49">
        <v>18381.038027771501</v>
      </c>
      <c r="BF27" s="49">
        <v>18371.2380158536</v>
      </c>
      <c r="BG27" s="50">
        <v>8.9965935729429992E-3</v>
      </c>
      <c r="BH27" s="49">
        <v>282597.83664806501</v>
      </c>
      <c r="BI27" s="145">
        <v>18605.534269354499</v>
      </c>
      <c r="BJ27" s="94">
        <v>81454</v>
      </c>
      <c r="BK27" s="94" t="s">
        <v>228</v>
      </c>
      <c r="BL27" s="94">
        <v>-46</v>
      </c>
      <c r="BM27" s="94">
        <v>11</v>
      </c>
      <c r="BN27" s="94">
        <v>34</v>
      </c>
      <c r="BO27" s="94">
        <v>61.890132543661998</v>
      </c>
      <c r="BP27" s="94">
        <v>16</v>
      </c>
      <c r="BQ27" s="96">
        <v>161356039</v>
      </c>
      <c r="BR27" s="96">
        <v>74.3</v>
      </c>
      <c r="BS27" s="96">
        <v>27.7</v>
      </c>
      <c r="BT27" s="96">
        <v>67.099999999999994</v>
      </c>
      <c r="BU27" s="96">
        <v>5.5</v>
      </c>
      <c r="BV27" s="96">
        <v>2</v>
      </c>
      <c r="BW27" s="99">
        <v>30.2</v>
      </c>
      <c r="BX27" s="100">
        <v>1.5</v>
      </c>
      <c r="BY27" s="100">
        <v>115</v>
      </c>
      <c r="BZ27" s="100" t="s">
        <v>145</v>
      </c>
      <c r="CA27" s="100">
        <v>1.1000000000000001</v>
      </c>
      <c r="CB27" s="101">
        <v>110</v>
      </c>
      <c r="CC27" s="97" t="s">
        <v>155</v>
      </c>
      <c r="CD27" s="97" t="s">
        <v>156</v>
      </c>
      <c r="CE27" s="97">
        <v>15</v>
      </c>
      <c r="CF27" s="97">
        <v>5.5</v>
      </c>
      <c r="CG27" s="97">
        <v>1.1000000000000001</v>
      </c>
      <c r="CH27" s="97">
        <v>-1847503</v>
      </c>
      <c r="CI27" s="97">
        <v>21036</v>
      </c>
      <c r="CJ27" s="97">
        <v>274024958965.892</v>
      </c>
      <c r="CK27" s="97" t="s">
        <v>145</v>
      </c>
      <c r="CL27" s="97">
        <v>59</v>
      </c>
      <c r="CM27" s="97">
        <v>44.6</v>
      </c>
      <c r="CN27" s="97">
        <v>1.4</v>
      </c>
      <c r="CO27" s="97">
        <v>88</v>
      </c>
      <c r="CP27" s="102" t="s">
        <v>157</v>
      </c>
      <c r="CQ27" s="102" t="s">
        <v>159</v>
      </c>
      <c r="CR27" s="103">
        <v>89.859337617982504</v>
      </c>
      <c r="CS27" s="98">
        <v>18.100000000000001</v>
      </c>
      <c r="CT27" s="104">
        <v>20.499993896484401</v>
      </c>
      <c r="CU27" s="104">
        <v>19.540002441406301</v>
      </c>
      <c r="CV27" s="104">
        <v>22.249993896484401</v>
      </c>
      <c r="CW27" s="105">
        <v>27.540002441406301</v>
      </c>
      <c r="CY27" s="8">
        <f t="shared" si="2"/>
        <v>2</v>
      </c>
      <c r="CZ27" s="9">
        <f t="shared" si="3"/>
        <v>93.939393939393938</v>
      </c>
    </row>
    <row r="28" spans="1:104" x14ac:dyDescent="0.35">
      <c r="A28" s="70" t="s">
        <v>230</v>
      </c>
      <c r="B28" s="93" t="s">
        <v>231</v>
      </c>
      <c r="C28" s="156" t="s">
        <v>174</v>
      </c>
      <c r="D28" s="170" t="s">
        <v>232</v>
      </c>
      <c r="E28" s="164" t="s">
        <v>229</v>
      </c>
      <c r="F28" s="164">
        <f t="shared" si="4"/>
        <v>46</v>
      </c>
      <c r="G28" s="49">
        <v>9.4985280879390999</v>
      </c>
      <c r="H28" s="139">
        <f t="shared" si="0"/>
        <v>0.17662682602921648</v>
      </c>
      <c r="I28" s="49">
        <v>216.739140915701</v>
      </c>
      <c r="J28" s="49">
        <v>5.1091715671762003E-2</v>
      </c>
      <c r="K28" s="49">
        <v>105.52459290604899</v>
      </c>
      <c r="L28" s="51">
        <v>53</v>
      </c>
      <c r="M28" s="94">
        <v>6996.9611905973197</v>
      </c>
      <c r="N28" s="94">
        <v>3633.65</v>
      </c>
      <c r="O28" s="94">
        <v>75.52</v>
      </c>
      <c r="P28" s="94">
        <v>15.5994130594277</v>
      </c>
      <c r="Q28" s="94">
        <v>6</v>
      </c>
      <c r="R28" s="96">
        <v>6948445</v>
      </c>
      <c r="S28" s="96">
        <v>42.7</v>
      </c>
      <c r="T28" s="96">
        <v>71.5</v>
      </c>
      <c r="U28" s="143">
        <f t="shared" si="1"/>
        <v>0.21</v>
      </c>
      <c r="V28" s="96">
        <v>64.7</v>
      </c>
      <c r="W28" s="99">
        <v>23.6</v>
      </c>
      <c r="X28" s="99"/>
      <c r="Y28" s="99">
        <v>6.8</v>
      </c>
      <c r="Z28" s="99">
        <v>83.7</v>
      </c>
      <c r="AA28" s="95">
        <v>0.91900000000000004</v>
      </c>
      <c r="AB28" s="101">
        <v>27.4</v>
      </c>
      <c r="AC28" s="101">
        <v>6</v>
      </c>
      <c r="AD28" s="101">
        <v>210</v>
      </c>
      <c r="AE28" s="97">
        <v>63.8</v>
      </c>
      <c r="AF28" s="97">
        <v>1022645</v>
      </c>
      <c r="AG28" s="97">
        <v>217200</v>
      </c>
      <c r="AH28" s="97">
        <v>22300</v>
      </c>
      <c r="AI28" s="97">
        <v>7.5</v>
      </c>
      <c r="AJ28" s="97">
        <v>40.4</v>
      </c>
      <c r="AK28" s="97">
        <v>6.4</v>
      </c>
      <c r="AL28" s="97">
        <v>0.8</v>
      </c>
      <c r="AM28" s="97">
        <v>3311.3</v>
      </c>
      <c r="AN28" s="97">
        <v>11.7</v>
      </c>
      <c r="AO28" s="103">
        <v>42.732224833499998</v>
      </c>
      <c r="AP28" s="98">
        <v>46.3</v>
      </c>
      <c r="AQ28" s="98">
        <v>35.4</v>
      </c>
      <c r="AR28" s="98">
        <v>34.700000000000003</v>
      </c>
      <c r="AS28" s="98">
        <v>25</v>
      </c>
      <c r="AT28" s="98">
        <v>75</v>
      </c>
      <c r="AU28" s="98">
        <v>2907</v>
      </c>
      <c r="AV28" s="98">
        <v>5.9</v>
      </c>
      <c r="AW28" s="98">
        <v>100</v>
      </c>
      <c r="AX28" s="105">
        <v>1.2350021362304899</v>
      </c>
      <c r="AY28" s="48">
        <v>1506</v>
      </c>
      <c r="AZ28" s="48">
        <v>66</v>
      </c>
      <c r="BA28" s="48">
        <v>266</v>
      </c>
      <c r="BB28" s="49">
        <v>38.281946536239403</v>
      </c>
      <c r="BC28" s="50">
        <v>2.4429030541108999E-2</v>
      </c>
      <c r="BD28" s="49">
        <v>5551.4350421909203</v>
      </c>
      <c r="BE28" s="49">
        <v>18393.889563413799</v>
      </c>
      <c r="BF28" s="49">
        <v>18368.623841359498</v>
      </c>
      <c r="BG28" s="50">
        <v>5.9509277389910999E-2</v>
      </c>
      <c r="BH28" s="49">
        <v>456.39156204130899</v>
      </c>
      <c r="BI28" s="145">
        <v>18373.325863043701</v>
      </c>
      <c r="BJ28" s="94">
        <v>48618</v>
      </c>
      <c r="BK28" s="94" t="s">
        <v>191</v>
      </c>
      <c r="BL28" s="94">
        <v>-34</v>
      </c>
      <c r="BM28" s="94">
        <v>5</v>
      </c>
      <c r="BN28" s="94">
        <v>24</v>
      </c>
      <c r="BO28" s="94">
        <v>50.418932327149498</v>
      </c>
      <c r="BP28" s="94">
        <v>5.5</v>
      </c>
      <c r="BQ28" s="96">
        <v>7025037</v>
      </c>
      <c r="BR28" s="96">
        <v>78.400000000000006</v>
      </c>
      <c r="BS28" s="96">
        <v>14.6</v>
      </c>
      <c r="BT28" s="96">
        <v>64.400000000000006</v>
      </c>
      <c r="BU28" s="96">
        <v>15.4</v>
      </c>
      <c r="BV28" s="96">
        <v>1.6</v>
      </c>
      <c r="BW28" s="99">
        <v>7.1</v>
      </c>
      <c r="BX28" s="100" t="s">
        <v>145</v>
      </c>
      <c r="BY28" s="100">
        <v>89.3</v>
      </c>
      <c r="BZ28" s="100">
        <v>89.8</v>
      </c>
      <c r="CA28" s="100">
        <v>1</v>
      </c>
      <c r="CB28" s="101">
        <v>115</v>
      </c>
      <c r="CC28" s="97" t="s">
        <v>180</v>
      </c>
      <c r="CD28" s="97" t="s">
        <v>163</v>
      </c>
      <c r="CE28" s="97">
        <v>68.099999999999994</v>
      </c>
      <c r="CF28" s="97">
        <v>21.3</v>
      </c>
      <c r="CG28" s="97" t="s">
        <v>145</v>
      </c>
      <c r="CH28" s="97">
        <v>-24001</v>
      </c>
      <c r="CI28" s="97">
        <v>627</v>
      </c>
      <c r="CJ28" s="97">
        <v>65132951116.475601</v>
      </c>
      <c r="CK28" s="97" t="s">
        <v>145</v>
      </c>
      <c r="CL28" s="97">
        <v>55.4</v>
      </c>
      <c r="CM28" s="97">
        <v>79.400000000000006</v>
      </c>
      <c r="CN28" s="97">
        <v>1.7</v>
      </c>
      <c r="CO28" s="97">
        <v>100</v>
      </c>
      <c r="CP28" s="102" t="s">
        <v>174</v>
      </c>
      <c r="CQ28" s="102" t="s">
        <v>176</v>
      </c>
      <c r="CR28" s="103">
        <v>25.189682654828498</v>
      </c>
      <c r="CS28" s="98" t="s">
        <v>145</v>
      </c>
      <c r="CT28" s="104">
        <v>1.57000122070315</v>
      </c>
      <c r="CU28" s="104">
        <v>-0.59000244140622704</v>
      </c>
      <c r="CV28" s="104">
        <v>1.3500000000000201</v>
      </c>
      <c r="CW28" s="105">
        <v>2.6100097656250201</v>
      </c>
      <c r="CY28" s="8">
        <f t="shared" si="2"/>
        <v>4</v>
      </c>
      <c r="CZ28" s="9">
        <f t="shared" si="3"/>
        <v>87.878787878787875</v>
      </c>
    </row>
    <row r="29" spans="1:104" x14ac:dyDescent="0.35">
      <c r="A29" s="70" t="s">
        <v>233</v>
      </c>
      <c r="B29" s="93" t="s">
        <v>234</v>
      </c>
      <c r="C29" s="156" t="s">
        <v>157</v>
      </c>
      <c r="D29" s="170" t="s">
        <v>184</v>
      </c>
      <c r="E29" s="164" t="s">
        <v>160</v>
      </c>
      <c r="F29" s="164">
        <f t="shared" si="4"/>
        <v>33</v>
      </c>
      <c r="G29" s="49">
        <v>4.7015044226464404</v>
      </c>
      <c r="H29" s="139">
        <f t="shared" si="0"/>
        <v>0.49342105263157893</v>
      </c>
      <c r="I29" s="49">
        <v>1786.57168060565</v>
      </c>
      <c r="J29" s="49">
        <v>6.7367197781619995E-2</v>
      </c>
      <c r="K29" s="49">
        <v>9.0213756787650805</v>
      </c>
      <c r="L29" s="51">
        <v>66</v>
      </c>
      <c r="M29" s="94">
        <v>84718.171255824695</v>
      </c>
      <c r="N29" s="94">
        <v>3891.9549999999999</v>
      </c>
      <c r="O29" s="94">
        <v>86.77</v>
      </c>
      <c r="P29" s="94">
        <v>12.436222692036599</v>
      </c>
      <c r="Q29" s="94">
        <v>23</v>
      </c>
      <c r="R29" s="96">
        <v>1701583</v>
      </c>
      <c r="S29" s="96">
        <v>32.299999999999997</v>
      </c>
      <c r="T29" s="96">
        <v>76.3</v>
      </c>
      <c r="U29" s="143">
        <f t="shared" si="1"/>
        <v>2.4000000000000056E-2</v>
      </c>
      <c r="V29" s="96">
        <v>2017.3</v>
      </c>
      <c r="W29" s="99">
        <v>11.3</v>
      </c>
      <c r="X29" s="99"/>
      <c r="Y29" s="99">
        <v>2.1</v>
      </c>
      <c r="Z29" s="99"/>
      <c r="AA29" s="95">
        <v>0.72</v>
      </c>
      <c r="AB29" s="101">
        <v>28.7</v>
      </c>
      <c r="AC29" s="101">
        <v>15.6</v>
      </c>
      <c r="AD29" s="101"/>
      <c r="AE29" s="97">
        <v>67.400000000000006</v>
      </c>
      <c r="AF29" s="97">
        <v>5877003</v>
      </c>
      <c r="AG29" s="97">
        <v>432200</v>
      </c>
      <c r="AH29" s="97">
        <v>44700</v>
      </c>
      <c r="AI29" s="97"/>
      <c r="AJ29" s="97"/>
      <c r="AK29" s="97">
        <v>1</v>
      </c>
      <c r="AL29" s="97"/>
      <c r="AM29" s="97">
        <v>321.5</v>
      </c>
      <c r="AN29" s="97">
        <v>12.7</v>
      </c>
      <c r="AO29" s="103">
        <v>26.002081610000101</v>
      </c>
      <c r="AP29" s="98">
        <v>11.1</v>
      </c>
      <c r="AQ29" s="98">
        <v>0.8</v>
      </c>
      <c r="AR29" s="98">
        <v>6.6</v>
      </c>
      <c r="AS29" s="98">
        <v>10.7</v>
      </c>
      <c r="AT29" s="98">
        <v>89.3</v>
      </c>
      <c r="AU29" s="98">
        <v>3</v>
      </c>
      <c r="AV29" s="98">
        <v>23.5</v>
      </c>
      <c r="AW29" s="98">
        <v>100</v>
      </c>
      <c r="AX29" s="105">
        <v>19.790002441406301</v>
      </c>
      <c r="AY29" s="48">
        <v>3040</v>
      </c>
      <c r="AZ29" s="48">
        <v>8</v>
      </c>
      <c r="BA29" s="48">
        <v>1500</v>
      </c>
      <c r="BB29" s="49">
        <v>881.53207924620801</v>
      </c>
      <c r="BC29" s="50">
        <v>1.3233165450767E-2</v>
      </c>
      <c r="BD29" s="49">
        <v>101694.58172742699</v>
      </c>
      <c r="BE29" s="49">
        <v>18476.202748301701</v>
      </c>
      <c r="BF29" s="49">
        <v>18349.6593749401</v>
      </c>
      <c r="BG29" s="50">
        <v>1.3397058528396E-2</v>
      </c>
      <c r="BH29" s="49">
        <v>41594.699262934402</v>
      </c>
      <c r="BI29" s="145">
        <v>18472.509405452402</v>
      </c>
      <c r="BJ29" s="94">
        <v>144155</v>
      </c>
      <c r="BK29" s="94" t="s">
        <v>217</v>
      </c>
      <c r="BL29" s="94">
        <v>-32</v>
      </c>
      <c r="BM29" s="94">
        <v>23</v>
      </c>
      <c r="BN29" s="94">
        <v>40</v>
      </c>
      <c r="BO29" s="94">
        <v>26.663277451572601</v>
      </c>
      <c r="BP29" s="94">
        <v>22</v>
      </c>
      <c r="BQ29" s="96">
        <v>1569439</v>
      </c>
      <c r="BR29" s="96">
        <v>78.3</v>
      </c>
      <c r="BS29" s="96">
        <v>19.3</v>
      </c>
      <c r="BT29" s="96">
        <v>78.3</v>
      </c>
      <c r="BU29" s="96">
        <v>2.4</v>
      </c>
      <c r="BV29" s="96">
        <v>2</v>
      </c>
      <c r="BW29" s="99">
        <v>7.1</v>
      </c>
      <c r="BX29" s="100" t="s">
        <v>145</v>
      </c>
      <c r="BY29" s="100">
        <v>101.2</v>
      </c>
      <c r="BZ29" s="100">
        <v>99.5</v>
      </c>
      <c r="CA29" s="100">
        <v>1</v>
      </c>
      <c r="CB29" s="101" t="s">
        <v>145</v>
      </c>
      <c r="CC29" s="97" t="s">
        <v>146</v>
      </c>
      <c r="CD29" s="97" t="s">
        <v>147</v>
      </c>
      <c r="CE29" s="97">
        <v>75.400000000000006</v>
      </c>
      <c r="CF29" s="97" t="s">
        <v>145</v>
      </c>
      <c r="CG29" s="97" t="s">
        <v>145</v>
      </c>
      <c r="CH29" s="97">
        <v>239000</v>
      </c>
      <c r="CI29" s="97">
        <v>543</v>
      </c>
      <c r="CJ29" s="97">
        <v>37746196808.510597</v>
      </c>
      <c r="CK29" s="97" t="s">
        <v>145</v>
      </c>
      <c r="CL29" s="97">
        <v>73.400000000000006</v>
      </c>
      <c r="CM29" s="97">
        <v>51.6</v>
      </c>
      <c r="CN29" s="97">
        <v>3.6</v>
      </c>
      <c r="CO29" s="97">
        <v>100</v>
      </c>
      <c r="CP29" s="102" t="s">
        <v>157</v>
      </c>
      <c r="CQ29" s="102" t="s">
        <v>185</v>
      </c>
      <c r="CR29" s="103">
        <v>50.544787079199097</v>
      </c>
      <c r="CS29" s="98" t="s">
        <v>145</v>
      </c>
      <c r="CT29" s="104">
        <v>19.850000000000001</v>
      </c>
      <c r="CU29" s="104">
        <v>17.070001220703102</v>
      </c>
      <c r="CV29" s="104">
        <v>19.350000000000001</v>
      </c>
      <c r="CW29" s="105">
        <v>22.890008544921901</v>
      </c>
      <c r="CY29" s="8">
        <f t="shared" si="2"/>
        <v>6</v>
      </c>
      <c r="CZ29" s="9">
        <f t="shared" si="3"/>
        <v>81.818181818181813</v>
      </c>
    </row>
    <row r="30" spans="1:104" x14ac:dyDescent="0.35">
      <c r="A30" s="70" t="s">
        <v>235</v>
      </c>
      <c r="B30" s="93" t="s">
        <v>236</v>
      </c>
      <c r="C30" s="156" t="s">
        <v>148</v>
      </c>
      <c r="D30" s="170" t="s">
        <v>150</v>
      </c>
      <c r="E30" s="164" t="s">
        <v>222</v>
      </c>
      <c r="F30" s="164">
        <f t="shared" si="4"/>
        <v>54</v>
      </c>
      <c r="G30" s="49">
        <v>27.972170233542201</v>
      </c>
      <c r="H30" s="139">
        <f t="shared" si="0"/>
        <v>0.30864197530864196</v>
      </c>
      <c r="I30" s="49">
        <v>205.97688990153799</v>
      </c>
      <c r="J30" s="49">
        <v>0.20393493488651901</v>
      </c>
      <c r="K30" s="49">
        <v>10.373075910307399</v>
      </c>
      <c r="L30" s="51">
        <v>45</v>
      </c>
      <c r="M30" s="94"/>
      <c r="N30" s="94"/>
      <c r="O30" s="94"/>
      <c r="P30" s="94">
        <v>28.327731092436998</v>
      </c>
      <c r="Q30" s="94">
        <v>3</v>
      </c>
      <c r="R30" s="96">
        <v>393248</v>
      </c>
      <c r="S30" s="96">
        <v>32</v>
      </c>
      <c r="T30" s="96">
        <v>71.5</v>
      </c>
      <c r="U30" s="143">
        <f t="shared" si="1"/>
        <v>7.2000000000000022E-2</v>
      </c>
      <c r="V30" s="96">
        <v>38.5</v>
      </c>
      <c r="W30" s="99">
        <v>15.5</v>
      </c>
      <c r="X30" s="99">
        <v>1.94</v>
      </c>
      <c r="Y30" s="99">
        <v>2.9</v>
      </c>
      <c r="Z30" s="99"/>
      <c r="AA30" s="95">
        <v>0.52</v>
      </c>
      <c r="AB30" s="101">
        <v>32.1</v>
      </c>
      <c r="AC30" s="101">
        <v>8.8000000000000007</v>
      </c>
      <c r="AD30" s="101"/>
      <c r="AE30" s="97">
        <v>41.2</v>
      </c>
      <c r="AF30" s="97">
        <v>1197116.2</v>
      </c>
      <c r="AG30" s="97">
        <v>939065</v>
      </c>
      <c r="AH30" s="97">
        <v>30330</v>
      </c>
      <c r="AI30" s="97"/>
      <c r="AJ30" s="97"/>
      <c r="AK30" s="97">
        <v>2.1</v>
      </c>
      <c r="AL30" s="97"/>
      <c r="AM30" s="97">
        <v>19.8</v>
      </c>
      <c r="AN30" s="97">
        <v>77.2</v>
      </c>
      <c r="AO30" s="103">
        <v>26.652820196500102</v>
      </c>
      <c r="AP30" s="98">
        <v>1.4</v>
      </c>
      <c r="AQ30" s="98">
        <v>51.4</v>
      </c>
      <c r="AR30" s="98">
        <v>36.6</v>
      </c>
      <c r="AS30" s="98">
        <v>17</v>
      </c>
      <c r="AT30" s="98">
        <v>83</v>
      </c>
      <c r="AU30" s="98">
        <v>1889</v>
      </c>
      <c r="AV30" s="98">
        <v>6.5</v>
      </c>
      <c r="AW30" s="98">
        <v>100</v>
      </c>
      <c r="AX30" s="105">
        <v>23.169999694824199</v>
      </c>
      <c r="AY30" s="48">
        <v>81</v>
      </c>
      <c r="AZ30" s="48">
        <v>11</v>
      </c>
      <c r="BA30" s="48">
        <v>25</v>
      </c>
      <c r="BB30" s="49">
        <v>63.573114167141298</v>
      </c>
      <c r="BC30" s="50">
        <v>5.9701156347212E-2</v>
      </c>
      <c r="BD30" s="49">
        <v>112.99348732642601</v>
      </c>
      <c r="BE30" s="49">
        <v>18362.700196743801</v>
      </c>
      <c r="BF30" s="49">
        <v>18356.895887498002</v>
      </c>
      <c r="BG30" s="50">
        <v>1.4874629259002001E-2</v>
      </c>
      <c r="BH30" s="49">
        <v>5887.4783058293697</v>
      </c>
      <c r="BI30" s="145">
        <v>18495.6559304236</v>
      </c>
      <c r="BJ30" s="94" t="s">
        <v>145</v>
      </c>
      <c r="BK30" s="94" t="s">
        <v>145</v>
      </c>
      <c r="BL30" s="94" t="s">
        <v>145</v>
      </c>
      <c r="BM30" s="94" t="s">
        <v>145</v>
      </c>
      <c r="BN30" s="94" t="s">
        <v>145</v>
      </c>
      <c r="BO30" s="94">
        <v>67.1100536791525</v>
      </c>
      <c r="BP30" s="94">
        <v>4</v>
      </c>
      <c r="BQ30" s="96">
        <v>385640</v>
      </c>
      <c r="BR30" s="96">
        <v>75.900000000000006</v>
      </c>
      <c r="BS30" s="96">
        <v>22.5</v>
      </c>
      <c r="BT30" s="96">
        <v>70.3</v>
      </c>
      <c r="BU30" s="96">
        <v>6.8</v>
      </c>
      <c r="BV30" s="96">
        <v>1.8</v>
      </c>
      <c r="BW30" s="99">
        <v>10.199999999999999</v>
      </c>
      <c r="BX30" s="100" t="s">
        <v>145</v>
      </c>
      <c r="BY30" s="100" t="s">
        <v>145</v>
      </c>
      <c r="BZ30" s="100">
        <v>76.5</v>
      </c>
      <c r="CA30" s="100" t="s">
        <v>145</v>
      </c>
      <c r="CB30" s="101">
        <v>114</v>
      </c>
      <c r="CC30" s="97" t="s">
        <v>146</v>
      </c>
      <c r="CD30" s="97" t="s">
        <v>147</v>
      </c>
      <c r="CE30" s="97">
        <v>34.5</v>
      </c>
      <c r="CF30" s="97" t="s">
        <v>145</v>
      </c>
      <c r="CG30" s="97" t="s">
        <v>145</v>
      </c>
      <c r="CH30" s="97">
        <v>4999</v>
      </c>
      <c r="CI30" s="97">
        <v>418</v>
      </c>
      <c r="CJ30" s="97">
        <v>12424500000</v>
      </c>
      <c r="CK30" s="97" t="s">
        <v>145</v>
      </c>
      <c r="CL30" s="97">
        <v>74.599999999999994</v>
      </c>
      <c r="CM30" s="97">
        <v>83.5</v>
      </c>
      <c r="CN30" s="97" t="s">
        <v>145</v>
      </c>
      <c r="CO30" s="97">
        <v>100</v>
      </c>
      <c r="CP30" s="102" t="s">
        <v>149</v>
      </c>
      <c r="CQ30" s="102" t="s">
        <v>151</v>
      </c>
      <c r="CR30" s="103">
        <v>-78.335492230999094</v>
      </c>
      <c r="CS30" s="98" t="s">
        <v>145</v>
      </c>
      <c r="CT30" s="104">
        <v>23.209985351562501</v>
      </c>
      <c r="CU30" s="104">
        <v>22.240014648437501</v>
      </c>
      <c r="CV30" s="104">
        <v>22.959985351562501</v>
      </c>
      <c r="CW30" s="105">
        <v>24.270013427734401</v>
      </c>
      <c r="CY30" s="8">
        <f t="shared" si="2"/>
        <v>8</v>
      </c>
      <c r="CZ30" s="9">
        <f t="shared" si="3"/>
        <v>75.757575757575751</v>
      </c>
    </row>
    <row r="31" spans="1:104" x14ac:dyDescent="0.35">
      <c r="A31" s="70" t="s">
        <v>237</v>
      </c>
      <c r="B31" s="93" t="s">
        <v>238</v>
      </c>
      <c r="C31" s="156" t="s">
        <v>174</v>
      </c>
      <c r="D31" s="170" t="s">
        <v>175</v>
      </c>
      <c r="E31" s="164" t="s">
        <v>239</v>
      </c>
      <c r="F31" s="164">
        <f t="shared" si="4"/>
        <v>43</v>
      </c>
      <c r="G31" s="49">
        <v>21.031359585956501</v>
      </c>
      <c r="H31" s="139">
        <f t="shared" si="0"/>
        <v>0.41377347751849741</v>
      </c>
      <c r="I31" s="49">
        <v>535.53766365979197</v>
      </c>
      <c r="J31" s="49">
        <v>8.4961106951312995E-2</v>
      </c>
      <c r="K31" s="49">
        <v>71.655011113649707</v>
      </c>
      <c r="L31" s="51">
        <v>56</v>
      </c>
      <c r="M31" s="94"/>
      <c r="N31" s="94">
        <v>4198.2</v>
      </c>
      <c r="O31" s="94">
        <v>91.4</v>
      </c>
      <c r="P31" s="94">
        <v>15.145519713261599</v>
      </c>
      <c r="Q31" s="94">
        <v>11</v>
      </c>
      <c r="R31" s="96">
        <v>3280815</v>
      </c>
      <c r="S31" s="96">
        <v>42.1</v>
      </c>
      <c r="T31" s="96">
        <v>74.8</v>
      </c>
      <c r="U31" s="143">
        <f t="shared" si="1"/>
        <v>0.16400000000000006</v>
      </c>
      <c r="V31" s="96">
        <v>64.900000000000006</v>
      </c>
      <c r="W31" s="99">
        <v>17.8</v>
      </c>
      <c r="X31" s="99"/>
      <c r="Y31" s="99">
        <v>3.5</v>
      </c>
      <c r="Z31" s="99">
        <v>92.1</v>
      </c>
      <c r="AA31" s="95"/>
      <c r="AB31" s="101">
        <v>19.399999999999999</v>
      </c>
      <c r="AC31" s="101">
        <v>9</v>
      </c>
      <c r="AD31" s="101"/>
      <c r="AE31" s="97">
        <v>56.4</v>
      </c>
      <c r="AF31" s="97"/>
      <c r="AG31" s="97"/>
      <c r="AH31" s="97">
        <v>14580</v>
      </c>
      <c r="AI31" s="97"/>
      <c r="AJ31" s="97"/>
      <c r="AK31" s="97">
        <v>15.4</v>
      </c>
      <c r="AL31" s="97">
        <v>0.2</v>
      </c>
      <c r="AM31" s="97">
        <v>703.8</v>
      </c>
      <c r="AN31" s="97">
        <v>12.7</v>
      </c>
      <c r="AO31" s="103">
        <v>43.918999939000003</v>
      </c>
      <c r="AP31" s="98">
        <v>43.1</v>
      </c>
      <c r="AQ31" s="98">
        <v>42.7</v>
      </c>
      <c r="AR31" s="98">
        <v>1.4</v>
      </c>
      <c r="AS31" s="98">
        <v>51.8</v>
      </c>
      <c r="AT31" s="98">
        <v>48.2</v>
      </c>
      <c r="AU31" s="98">
        <v>10195</v>
      </c>
      <c r="AV31" s="98">
        <v>6.4</v>
      </c>
      <c r="AW31" s="98">
        <v>100</v>
      </c>
      <c r="AX31" s="105">
        <v>2.65249786376955</v>
      </c>
      <c r="AY31" s="48">
        <v>1757</v>
      </c>
      <c r="AZ31" s="48">
        <v>69</v>
      </c>
      <c r="BA31" s="48">
        <v>727</v>
      </c>
      <c r="BB31" s="49">
        <v>221.591281434644</v>
      </c>
      <c r="BC31" s="50">
        <v>6.3753912442216995E-2</v>
      </c>
      <c r="BD31" s="49">
        <v>2098.50949603858</v>
      </c>
      <c r="BE31" s="49">
        <v>18359.602539147701</v>
      </c>
      <c r="BF31" s="49">
        <v>18358.6459869354</v>
      </c>
      <c r="BG31" s="50">
        <v>6.6449004881223003E-2</v>
      </c>
      <c r="BH31" s="49">
        <v>1412.6864033873301</v>
      </c>
      <c r="BI31" s="145">
        <v>18375.390904077201</v>
      </c>
      <c r="BJ31" s="94" t="s">
        <v>145</v>
      </c>
      <c r="BK31" s="94" t="s">
        <v>145</v>
      </c>
      <c r="BL31" s="94">
        <v>-34</v>
      </c>
      <c r="BM31" s="94">
        <v>11</v>
      </c>
      <c r="BN31" s="94">
        <v>50</v>
      </c>
      <c r="BO31" s="94">
        <v>47.557757336071397</v>
      </c>
      <c r="BP31" s="94">
        <v>11</v>
      </c>
      <c r="BQ31" s="96">
        <v>3323929</v>
      </c>
      <c r="BR31" s="96">
        <v>79.7</v>
      </c>
      <c r="BS31" s="96">
        <v>14.8</v>
      </c>
      <c r="BT31" s="96">
        <v>68.8</v>
      </c>
      <c r="BU31" s="96">
        <v>10.7</v>
      </c>
      <c r="BV31" s="96">
        <v>1.3</v>
      </c>
      <c r="BW31" s="99">
        <v>5.8</v>
      </c>
      <c r="BX31" s="100" t="s">
        <v>145</v>
      </c>
      <c r="BY31" s="100" t="s">
        <v>145</v>
      </c>
      <c r="BZ31" s="100" t="s">
        <v>145</v>
      </c>
      <c r="CA31" s="100" t="s">
        <v>145</v>
      </c>
      <c r="CB31" s="101">
        <v>130</v>
      </c>
      <c r="CC31" s="97" t="s">
        <v>146</v>
      </c>
      <c r="CD31" s="97" t="s">
        <v>163</v>
      </c>
      <c r="CE31" s="97">
        <v>40.1</v>
      </c>
      <c r="CF31" s="97">
        <v>11.6</v>
      </c>
      <c r="CG31" s="97">
        <v>1.7</v>
      </c>
      <c r="CH31" s="97">
        <v>-107926</v>
      </c>
      <c r="CI31" s="97">
        <v>16964</v>
      </c>
      <c r="CJ31" s="97">
        <v>20161865419.432701</v>
      </c>
      <c r="CK31" s="97" t="s">
        <v>145</v>
      </c>
      <c r="CL31" s="97">
        <v>46.4</v>
      </c>
      <c r="CM31" s="97">
        <v>61</v>
      </c>
      <c r="CN31" s="97">
        <v>1.1000000000000001</v>
      </c>
      <c r="CO31" s="97">
        <v>100</v>
      </c>
      <c r="CP31" s="102" t="s">
        <v>174</v>
      </c>
      <c r="CQ31" s="102" t="s">
        <v>176</v>
      </c>
      <c r="CR31" s="103">
        <v>17.935681641172899</v>
      </c>
      <c r="CS31" s="98">
        <v>21.1</v>
      </c>
      <c r="CT31" s="104">
        <v>2.7600036621094</v>
      </c>
      <c r="CU31" s="104">
        <v>0.83999023437502296</v>
      </c>
      <c r="CV31" s="104">
        <v>2.9999938964844</v>
      </c>
      <c r="CW31" s="105">
        <v>4.0100036621094004</v>
      </c>
      <c r="CY31" s="8">
        <f t="shared" si="2"/>
        <v>5</v>
      </c>
      <c r="CZ31" s="9">
        <f t="shared" si="3"/>
        <v>84.848484848484844</v>
      </c>
    </row>
    <row r="32" spans="1:104" x14ac:dyDescent="0.35">
      <c r="A32" s="70" t="s">
        <v>240</v>
      </c>
      <c r="B32" s="93" t="s">
        <v>241</v>
      </c>
      <c r="C32" s="156" t="s">
        <v>148</v>
      </c>
      <c r="D32" s="170" t="s">
        <v>150</v>
      </c>
      <c r="E32" s="164" t="s">
        <v>242</v>
      </c>
      <c r="F32" s="164">
        <f t="shared" si="4"/>
        <v>42</v>
      </c>
      <c r="G32" s="49">
        <v>0</v>
      </c>
      <c r="H32" s="139">
        <f t="shared" si="0"/>
        <v>1</v>
      </c>
      <c r="I32" s="49">
        <v>606.98027314112301</v>
      </c>
      <c r="J32" s="49">
        <v>9.9999998746876997E-2</v>
      </c>
      <c r="K32" s="49">
        <v>3.2799505028224099E-13</v>
      </c>
      <c r="L32" s="51">
        <v>57</v>
      </c>
      <c r="M32" s="94"/>
      <c r="N32" s="94"/>
      <c r="O32" s="94"/>
      <c r="P32" s="94"/>
      <c r="Q32" s="94"/>
      <c r="R32" s="96">
        <v>9885</v>
      </c>
      <c r="S32" s="96">
        <v>40</v>
      </c>
      <c r="T32" s="96"/>
      <c r="U32" s="143" t="str">
        <f t="shared" si="1"/>
        <v/>
      </c>
      <c r="V32" s="96"/>
      <c r="W32" s="99"/>
      <c r="X32" s="99"/>
      <c r="Y32" s="99"/>
      <c r="Z32" s="99"/>
      <c r="AA32" s="95">
        <v>0.61699999999999999</v>
      </c>
      <c r="AB32" s="101"/>
      <c r="AC32" s="101"/>
      <c r="AD32" s="101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103">
        <v>17.910447495500101</v>
      </c>
      <c r="AP32" s="98"/>
      <c r="AQ32" s="98"/>
      <c r="AR32" s="98"/>
      <c r="AS32" s="98"/>
      <c r="AT32" s="98"/>
      <c r="AU32" s="98"/>
      <c r="AV32" s="98"/>
      <c r="AW32" s="98"/>
      <c r="AX32" s="105">
        <v>26.862504577636699</v>
      </c>
      <c r="AY32" s="48">
        <v>6</v>
      </c>
      <c r="AZ32" s="48">
        <v>0</v>
      </c>
      <c r="BA32" s="48">
        <v>6</v>
      </c>
      <c r="BB32" s="49">
        <v>606.98027314112301</v>
      </c>
      <c r="BC32" s="50">
        <v>7.2996902265429001E-2</v>
      </c>
      <c r="BD32" s="49">
        <v>6.6404024574237601</v>
      </c>
      <c r="BE32" s="49">
        <v>18335.707908934499</v>
      </c>
      <c r="BF32" s="49">
        <v>18350.0000000863</v>
      </c>
      <c r="BG32" s="50">
        <v>0.13907214665128201</v>
      </c>
      <c r="BH32" s="49">
        <v>6.8801605076712304</v>
      </c>
      <c r="BI32" s="145">
        <v>18363.0640987652</v>
      </c>
      <c r="BJ32" s="94" t="s">
        <v>145</v>
      </c>
      <c r="BK32" s="94" t="s">
        <v>145</v>
      </c>
      <c r="BL32" s="94" t="s">
        <v>145</v>
      </c>
      <c r="BM32" s="94" t="s">
        <v>145</v>
      </c>
      <c r="BN32" s="94" t="s">
        <v>145</v>
      </c>
      <c r="BO32" s="94" t="s">
        <v>145</v>
      </c>
      <c r="BP32" s="94" t="s">
        <v>145</v>
      </c>
      <c r="BQ32" s="96" t="s">
        <v>145</v>
      </c>
      <c r="BR32" s="96" t="s">
        <v>145</v>
      </c>
      <c r="BS32" s="96" t="s">
        <v>145</v>
      </c>
      <c r="BT32" s="96" t="s">
        <v>145</v>
      </c>
      <c r="BU32" s="96" t="s">
        <v>145</v>
      </c>
      <c r="BV32" s="96" t="s">
        <v>145</v>
      </c>
      <c r="BW32" s="99" t="s">
        <v>145</v>
      </c>
      <c r="BX32" s="100" t="s">
        <v>145</v>
      </c>
      <c r="BY32" s="100" t="s">
        <v>145</v>
      </c>
      <c r="BZ32" s="100" t="s">
        <v>145</v>
      </c>
      <c r="CA32" s="100" t="s">
        <v>145</v>
      </c>
      <c r="CB32" s="101" t="s">
        <v>145</v>
      </c>
      <c r="CC32" s="97" t="s">
        <v>180</v>
      </c>
      <c r="CD32" s="97" t="s">
        <v>200</v>
      </c>
      <c r="CE32" s="97" t="s">
        <v>145</v>
      </c>
      <c r="CF32" s="97" t="s">
        <v>145</v>
      </c>
      <c r="CG32" s="97" t="s">
        <v>145</v>
      </c>
      <c r="CH32" s="97" t="s">
        <v>145</v>
      </c>
      <c r="CI32" s="97" t="s">
        <v>145</v>
      </c>
      <c r="CJ32" s="97" t="s">
        <v>145</v>
      </c>
      <c r="CK32" s="97" t="s">
        <v>145</v>
      </c>
      <c r="CL32" s="97" t="s">
        <v>145</v>
      </c>
      <c r="CM32" s="97" t="s">
        <v>145</v>
      </c>
      <c r="CN32" s="97" t="s">
        <v>145</v>
      </c>
      <c r="CO32" s="97" t="s">
        <v>145</v>
      </c>
      <c r="CP32" s="102" t="s">
        <v>149</v>
      </c>
      <c r="CQ32" s="102" t="s">
        <v>151</v>
      </c>
      <c r="CR32" s="103">
        <v>-62.829163060551799</v>
      </c>
      <c r="CS32" s="98" t="s">
        <v>145</v>
      </c>
      <c r="CT32" s="104">
        <v>27.520013427734401</v>
      </c>
      <c r="CU32" s="104">
        <v>26.790002441406301</v>
      </c>
      <c r="CV32" s="104">
        <v>26.700006103515602</v>
      </c>
      <c r="CW32" s="105">
        <v>26.439996337890602</v>
      </c>
      <c r="CY32" s="8">
        <f t="shared" si="2"/>
        <v>24</v>
      </c>
      <c r="CZ32" s="9">
        <f t="shared" si="3"/>
        <v>27.272727272727266</v>
      </c>
    </row>
    <row r="33" spans="1:104" x14ac:dyDescent="0.35">
      <c r="A33" s="70" t="s">
        <v>240</v>
      </c>
      <c r="B33" s="93" t="s">
        <v>243</v>
      </c>
      <c r="C33" s="156" t="s">
        <v>174</v>
      </c>
      <c r="D33" s="170" t="s">
        <v>232</v>
      </c>
      <c r="E33" s="164" t="s">
        <v>244</v>
      </c>
      <c r="F33" s="164">
        <f t="shared" si="4"/>
        <v>37</v>
      </c>
      <c r="G33" s="49">
        <v>9.4186661665954592</v>
      </c>
      <c r="H33" s="139">
        <f t="shared" si="0"/>
        <v>0.17010052042489485</v>
      </c>
      <c r="I33" s="49">
        <v>1484.4452844812899</v>
      </c>
      <c r="J33" s="49">
        <v>6.8514842722828997E-2</v>
      </c>
      <c r="K33" s="49">
        <v>141.60217809708001</v>
      </c>
      <c r="L33" s="51">
        <v>62</v>
      </c>
      <c r="M33" s="94">
        <v>19711.680871038199</v>
      </c>
      <c r="N33" s="94"/>
      <c r="O33" s="94"/>
      <c r="P33" s="94">
        <v>6.9176136363636402</v>
      </c>
      <c r="Q33" s="94">
        <v>30</v>
      </c>
      <c r="R33" s="96">
        <v>9449321</v>
      </c>
      <c r="S33" s="96">
        <v>44.1</v>
      </c>
      <c r="T33" s="96">
        <v>69.2</v>
      </c>
      <c r="U33" s="143">
        <f t="shared" si="1"/>
        <v>0.14799999999999996</v>
      </c>
      <c r="V33" s="96">
        <v>46.7</v>
      </c>
      <c r="W33" s="99">
        <v>23.7</v>
      </c>
      <c r="X33" s="99"/>
      <c r="Y33" s="99">
        <v>11</v>
      </c>
      <c r="Z33" s="99">
        <v>96.3</v>
      </c>
      <c r="AA33" s="95">
        <v>0.70299999999999996</v>
      </c>
      <c r="AB33" s="101">
        <v>26.6</v>
      </c>
      <c r="AC33" s="101">
        <v>5</v>
      </c>
      <c r="AD33" s="101">
        <v>102.5</v>
      </c>
      <c r="AE33" s="97">
        <v>66.599999999999994</v>
      </c>
      <c r="AF33" s="97">
        <v>2760168</v>
      </c>
      <c r="AG33" s="97"/>
      <c r="AH33" s="97">
        <v>19240</v>
      </c>
      <c r="AI33" s="97">
        <v>0.8</v>
      </c>
      <c r="AJ33" s="97">
        <v>25.4</v>
      </c>
      <c r="AK33" s="97">
        <v>11</v>
      </c>
      <c r="AL33" s="97">
        <v>0.6</v>
      </c>
      <c r="AM33" s="97">
        <v>1179.8</v>
      </c>
      <c r="AN33" s="97">
        <v>2.9</v>
      </c>
      <c r="AO33" s="103">
        <v>53.6994365440001</v>
      </c>
      <c r="AP33" s="98">
        <v>42</v>
      </c>
      <c r="AQ33" s="98">
        <v>42.6</v>
      </c>
      <c r="AR33" s="98">
        <v>9.4</v>
      </c>
      <c r="AS33" s="98">
        <v>21.4</v>
      </c>
      <c r="AT33" s="98">
        <v>78.599999999999994</v>
      </c>
      <c r="AU33" s="98">
        <v>3589</v>
      </c>
      <c r="AV33" s="98">
        <v>6.7</v>
      </c>
      <c r="AW33" s="98">
        <v>100</v>
      </c>
      <c r="AX33" s="105">
        <v>2.1774917602539299</v>
      </c>
      <c r="AY33" s="48">
        <v>14027</v>
      </c>
      <c r="AZ33" s="48">
        <v>89</v>
      </c>
      <c r="BA33" s="48">
        <v>2386</v>
      </c>
      <c r="BB33" s="49">
        <v>252.50491543254799</v>
      </c>
      <c r="BC33" s="50">
        <v>4.1264376172159001E-2</v>
      </c>
      <c r="BD33" s="49">
        <v>70744.823057177098</v>
      </c>
      <c r="BE33" s="49">
        <v>18393.704959525101</v>
      </c>
      <c r="BF33" s="49">
        <v>18372.103598721598</v>
      </c>
      <c r="BG33" s="50">
        <v>4.8732590356639002E-2</v>
      </c>
      <c r="BH33" s="49">
        <v>22236.9739325265</v>
      </c>
      <c r="BI33" s="145">
        <v>18398.272742658399</v>
      </c>
      <c r="BJ33" s="94">
        <v>186262</v>
      </c>
      <c r="BK33" s="94" t="s">
        <v>191</v>
      </c>
      <c r="BL33" s="94" t="s">
        <v>145</v>
      </c>
      <c r="BM33" s="94" t="s">
        <v>145</v>
      </c>
      <c r="BN33" s="94" t="s">
        <v>145</v>
      </c>
      <c r="BO33" s="94">
        <v>19.220045581869101</v>
      </c>
      <c r="BP33" s="94">
        <v>30</v>
      </c>
      <c r="BQ33" s="96">
        <v>9483499</v>
      </c>
      <c r="BR33" s="96">
        <v>79.400000000000006</v>
      </c>
      <c r="BS33" s="96">
        <v>16.899999999999999</v>
      </c>
      <c r="BT33" s="96">
        <v>68.3</v>
      </c>
      <c r="BU33" s="96">
        <v>12.7</v>
      </c>
      <c r="BV33" s="96">
        <v>1.4</v>
      </c>
      <c r="BW33" s="99">
        <v>3.4</v>
      </c>
      <c r="BX33" s="100">
        <v>4.9000000000000004</v>
      </c>
      <c r="BY33" s="100">
        <v>102</v>
      </c>
      <c r="BZ33" s="100">
        <v>101.7</v>
      </c>
      <c r="CA33" s="100">
        <v>1</v>
      </c>
      <c r="CB33" s="101">
        <v>133</v>
      </c>
      <c r="CC33" s="97" t="s">
        <v>146</v>
      </c>
      <c r="CD33" s="97" t="s">
        <v>163</v>
      </c>
      <c r="CE33" s="97">
        <v>66.8</v>
      </c>
      <c r="CF33" s="97">
        <v>11.8</v>
      </c>
      <c r="CG33" s="97">
        <v>0.2</v>
      </c>
      <c r="CH33" s="97">
        <v>43648</v>
      </c>
      <c r="CI33" s="97">
        <v>3539</v>
      </c>
      <c r="CJ33" s="97">
        <v>59662495092.265404</v>
      </c>
      <c r="CK33" s="97">
        <v>5.6</v>
      </c>
      <c r="CL33" s="97">
        <v>64.099999999999994</v>
      </c>
      <c r="CM33" s="97">
        <v>80.5</v>
      </c>
      <c r="CN33" s="97">
        <v>1.3</v>
      </c>
      <c r="CO33" s="97">
        <v>100</v>
      </c>
      <c r="CP33" s="102" t="s">
        <v>174</v>
      </c>
      <c r="CQ33" s="102" t="s">
        <v>176</v>
      </c>
      <c r="CR33" s="103">
        <v>28.018728501007502</v>
      </c>
      <c r="CS33" s="98" t="s">
        <v>145</v>
      </c>
      <c r="CT33" s="104">
        <v>1.8399902343750201</v>
      </c>
      <c r="CU33" s="104">
        <v>1.0899902343750201</v>
      </c>
      <c r="CV33" s="104">
        <v>1.9099975585937701</v>
      </c>
      <c r="CW33" s="105">
        <v>3.8699890136719</v>
      </c>
      <c r="CY33" s="8">
        <f t="shared" si="2"/>
        <v>1</v>
      </c>
      <c r="CZ33" s="9">
        <f t="shared" si="3"/>
        <v>96.969696969696969</v>
      </c>
    </row>
    <row r="34" spans="1:104" x14ac:dyDescent="0.35">
      <c r="A34" s="70" t="s">
        <v>245</v>
      </c>
      <c r="B34" s="93" t="s">
        <v>246</v>
      </c>
      <c r="C34" s="156" t="s">
        <v>148</v>
      </c>
      <c r="D34" s="170" t="s">
        <v>247</v>
      </c>
      <c r="E34" s="164" t="s">
        <v>248</v>
      </c>
      <c r="F34" s="164">
        <f t="shared" si="4"/>
        <v>61</v>
      </c>
      <c r="G34" s="49">
        <v>5.0299154219721798</v>
      </c>
      <c r="H34" s="139">
        <f t="shared" si="0"/>
        <v>0.5</v>
      </c>
      <c r="I34" s="49">
        <v>45.269238797749601</v>
      </c>
      <c r="J34" s="49">
        <v>0.48260660204623002</v>
      </c>
      <c r="K34" s="49">
        <v>2.02045190610789</v>
      </c>
      <c r="L34" s="51">
        <v>38</v>
      </c>
      <c r="M34" s="94"/>
      <c r="N34" s="94">
        <v>2703.3</v>
      </c>
      <c r="O34" s="94">
        <v>64.680000000000007</v>
      </c>
      <c r="P34" s="94">
        <v>22.1205432937182</v>
      </c>
      <c r="Q34" s="94">
        <v>0</v>
      </c>
      <c r="R34" s="96">
        <v>397621</v>
      </c>
      <c r="S34" s="96">
        <v>22.7</v>
      </c>
      <c r="T34" s="96">
        <v>71.599999999999994</v>
      </c>
      <c r="U34" s="143">
        <f t="shared" si="1"/>
        <v>4.7000000000000028E-2</v>
      </c>
      <c r="V34" s="96">
        <v>16.8</v>
      </c>
      <c r="W34" s="99">
        <v>22.1</v>
      </c>
      <c r="X34" s="99">
        <v>1.1299999999999999</v>
      </c>
      <c r="Y34" s="99">
        <v>0.9</v>
      </c>
      <c r="Z34" s="99">
        <v>83.5</v>
      </c>
      <c r="AA34" s="95">
        <v>0.76900000000000002</v>
      </c>
      <c r="AB34" s="101">
        <v>22.4</v>
      </c>
      <c r="AC34" s="101">
        <v>17.100000000000001</v>
      </c>
      <c r="AD34" s="101">
        <v>68</v>
      </c>
      <c r="AE34" s="97">
        <v>58.4</v>
      </c>
      <c r="AF34" s="97">
        <v>1297533.2</v>
      </c>
      <c r="AG34" s="97">
        <v>45268</v>
      </c>
      <c r="AH34" s="97">
        <v>7810</v>
      </c>
      <c r="AI34" s="97"/>
      <c r="AJ34" s="97"/>
      <c r="AK34" s="97">
        <v>16.8</v>
      </c>
      <c r="AL34" s="97"/>
      <c r="AM34" s="97">
        <v>9.1</v>
      </c>
      <c r="AN34" s="97">
        <v>45.2</v>
      </c>
      <c r="AO34" s="103">
        <v>17.197556870500101</v>
      </c>
      <c r="AP34" s="98">
        <v>7</v>
      </c>
      <c r="AQ34" s="98">
        <v>59.7</v>
      </c>
      <c r="AR34" s="98">
        <v>37.700000000000003</v>
      </c>
      <c r="AS34" s="98">
        <v>54.3</v>
      </c>
      <c r="AT34" s="98">
        <v>45.7</v>
      </c>
      <c r="AU34" s="98">
        <v>43185</v>
      </c>
      <c r="AV34" s="98">
        <v>1.4</v>
      </c>
      <c r="AW34" s="98">
        <v>100</v>
      </c>
      <c r="AX34" s="105">
        <v>23.725000000000001</v>
      </c>
      <c r="AY34" s="48">
        <v>18</v>
      </c>
      <c r="AZ34" s="48">
        <v>2</v>
      </c>
      <c r="BA34" s="48">
        <v>9</v>
      </c>
      <c r="BB34" s="49">
        <v>22.634619398874801</v>
      </c>
      <c r="BC34" s="50">
        <v>0.189387911587166</v>
      </c>
      <c r="BD34" s="49">
        <v>19.097947455015401</v>
      </c>
      <c r="BE34" s="49">
        <v>18357.860598810399</v>
      </c>
      <c r="BF34" s="49">
        <v>18358.491874765699</v>
      </c>
      <c r="BG34" s="50">
        <v>0.14784054376086</v>
      </c>
      <c r="BH34" s="49">
        <v>15.6553796615969</v>
      </c>
      <c r="BI34" s="145">
        <v>18377.560380152401</v>
      </c>
      <c r="BJ34" s="94" t="s">
        <v>145</v>
      </c>
      <c r="BK34" s="94" t="s">
        <v>145</v>
      </c>
      <c r="BL34" s="94">
        <v>-34</v>
      </c>
      <c r="BM34" s="94">
        <v>-3</v>
      </c>
      <c r="BN34" s="94">
        <v>9</v>
      </c>
      <c r="BO34" s="94">
        <v>65.746769477457093</v>
      </c>
      <c r="BP34" s="94">
        <v>0</v>
      </c>
      <c r="BQ34" s="96">
        <v>383071</v>
      </c>
      <c r="BR34" s="96">
        <v>77.7</v>
      </c>
      <c r="BS34" s="96">
        <v>30.3</v>
      </c>
      <c r="BT34" s="96">
        <v>65</v>
      </c>
      <c r="BU34" s="96">
        <v>4.7</v>
      </c>
      <c r="BV34" s="96">
        <v>2.2999999999999998</v>
      </c>
      <c r="BW34" s="99">
        <v>13</v>
      </c>
      <c r="BX34" s="100">
        <v>7.1</v>
      </c>
      <c r="BY34" s="100">
        <v>113.2</v>
      </c>
      <c r="BZ34" s="100">
        <v>102.6</v>
      </c>
      <c r="CA34" s="100">
        <v>1</v>
      </c>
      <c r="CB34" s="101">
        <v>120</v>
      </c>
      <c r="CC34" s="97" t="s">
        <v>146</v>
      </c>
      <c r="CD34" s="97" t="s">
        <v>173</v>
      </c>
      <c r="CE34" s="97">
        <v>55</v>
      </c>
      <c r="CF34" s="97">
        <v>9.6999999999999993</v>
      </c>
      <c r="CG34" s="97">
        <v>2</v>
      </c>
      <c r="CH34" s="97">
        <v>6000</v>
      </c>
      <c r="CI34" s="97">
        <v>69</v>
      </c>
      <c r="CJ34" s="97">
        <v>1871203164.0827501</v>
      </c>
      <c r="CK34" s="97" t="s">
        <v>145</v>
      </c>
      <c r="CL34" s="97">
        <v>65.099999999999994</v>
      </c>
      <c r="CM34" s="97">
        <v>61.9</v>
      </c>
      <c r="CN34" s="97">
        <v>1.3</v>
      </c>
      <c r="CO34" s="97">
        <v>98.3</v>
      </c>
      <c r="CP34" s="102" t="s">
        <v>149</v>
      </c>
      <c r="CQ34" s="102" t="s">
        <v>151</v>
      </c>
      <c r="CR34" s="103">
        <v>-88.724411975353803</v>
      </c>
      <c r="CS34" s="98" t="s">
        <v>145</v>
      </c>
      <c r="CT34" s="104">
        <v>22.679986572265602</v>
      </c>
      <c r="CU34" s="104">
        <v>23.110009765625001</v>
      </c>
      <c r="CV34" s="104">
        <v>23.950006103515602</v>
      </c>
      <c r="CW34" s="105">
        <v>25.159997558593801</v>
      </c>
      <c r="CY34" s="8">
        <f t="shared" si="2"/>
        <v>2</v>
      </c>
      <c r="CZ34" s="9">
        <f t="shared" si="3"/>
        <v>93.939393939393938</v>
      </c>
    </row>
    <row r="35" spans="1:104" x14ac:dyDescent="0.35">
      <c r="A35" s="70" t="s">
        <v>249</v>
      </c>
      <c r="B35" s="93" t="s">
        <v>250</v>
      </c>
      <c r="C35" s="156" t="s">
        <v>148</v>
      </c>
      <c r="D35" s="170" t="s">
        <v>251</v>
      </c>
      <c r="E35" s="164" t="s">
        <v>252</v>
      </c>
      <c r="F35" s="164">
        <f t="shared" si="4"/>
        <v>57</v>
      </c>
      <c r="G35" s="49">
        <v>96.349942992950403</v>
      </c>
      <c r="H35" s="139">
        <f t="shared" si="0"/>
        <v>0.42105263157894735</v>
      </c>
      <c r="I35" s="49">
        <v>1830.6489168660601</v>
      </c>
      <c r="J35" s="49">
        <v>0.38901703275789601</v>
      </c>
      <c r="K35" s="49">
        <v>5.2784016005038703</v>
      </c>
      <c r="L35" s="51">
        <v>42</v>
      </c>
      <c r="M35" s="94"/>
      <c r="N35" s="94">
        <v>5159.875</v>
      </c>
      <c r="O35" s="94">
        <v>94.71</v>
      </c>
      <c r="P35" s="94"/>
      <c r="Q35" s="94"/>
      <c r="R35" s="96">
        <v>62273</v>
      </c>
      <c r="S35" s="96">
        <v>43.4</v>
      </c>
      <c r="T35" s="96">
        <v>77.900000000000006</v>
      </c>
      <c r="U35" s="143" t="str">
        <f t="shared" si="1"/>
        <v/>
      </c>
      <c r="V35" s="96">
        <v>1184.5999999999999</v>
      </c>
      <c r="W35" s="99"/>
      <c r="X35" s="99"/>
      <c r="Y35" s="99"/>
      <c r="Z35" s="99"/>
      <c r="AA35" s="95">
        <v>0.72799999999999998</v>
      </c>
      <c r="AB35" s="101"/>
      <c r="AC35" s="101">
        <v>6.7</v>
      </c>
      <c r="AD35" s="101"/>
      <c r="AE35" s="97"/>
      <c r="AF35" s="97"/>
      <c r="AG35" s="97"/>
      <c r="AH35" s="97"/>
      <c r="AI35" s="97"/>
      <c r="AJ35" s="97"/>
      <c r="AK35" s="97"/>
      <c r="AL35" s="97"/>
      <c r="AM35" s="97"/>
      <c r="AN35" s="97">
        <v>36.9</v>
      </c>
      <c r="AO35" s="103">
        <v>32.319198784020202</v>
      </c>
      <c r="AP35" s="98">
        <v>5.6</v>
      </c>
      <c r="AQ35" s="98">
        <v>18.5</v>
      </c>
      <c r="AR35" s="98">
        <v>2.1</v>
      </c>
      <c r="AS35" s="98">
        <v>0</v>
      </c>
      <c r="AT35" s="98">
        <v>100</v>
      </c>
      <c r="AU35" s="98"/>
      <c r="AV35" s="98">
        <v>8.8000000000000007</v>
      </c>
      <c r="AW35" s="98">
        <v>100</v>
      </c>
      <c r="AX35" s="105">
        <v>19.575609756097599</v>
      </c>
      <c r="AY35" s="48">
        <v>114</v>
      </c>
      <c r="AZ35" s="48">
        <v>6</v>
      </c>
      <c r="BA35" s="48">
        <v>48</v>
      </c>
      <c r="BB35" s="49">
        <v>770.799543943603</v>
      </c>
      <c r="BC35" s="50">
        <v>5.2019396132563997E-2</v>
      </c>
      <c r="BD35" s="49">
        <v>180.38823757220399</v>
      </c>
      <c r="BE35" s="49">
        <v>18365.790751526099</v>
      </c>
      <c r="BF35" s="49">
        <v>18358.762780158599</v>
      </c>
      <c r="BG35" s="50">
        <v>0.103667979674433</v>
      </c>
      <c r="BH35" s="49">
        <v>48.033738470474603</v>
      </c>
      <c r="BI35" s="145">
        <v>18358.2708350627</v>
      </c>
      <c r="BJ35" s="94" t="s">
        <v>145</v>
      </c>
      <c r="BK35" s="94" t="s">
        <v>145</v>
      </c>
      <c r="BL35" s="94">
        <v>-57</v>
      </c>
      <c r="BM35" s="94">
        <v>-17</v>
      </c>
      <c r="BN35" s="94">
        <v>16</v>
      </c>
      <c r="BO35" s="94" t="s">
        <v>145</v>
      </c>
      <c r="BP35" s="94" t="s">
        <v>145</v>
      </c>
      <c r="BQ35" s="96">
        <v>63973</v>
      </c>
      <c r="BR35" s="96">
        <v>85.6</v>
      </c>
      <c r="BS35" s="96" t="s">
        <v>145</v>
      </c>
      <c r="BT35" s="96" t="s">
        <v>145</v>
      </c>
      <c r="BU35" s="96">
        <v>7.5</v>
      </c>
      <c r="BV35" s="96">
        <v>1.6</v>
      </c>
      <c r="BW35" s="99" t="s">
        <v>145</v>
      </c>
      <c r="BX35" s="100" t="s">
        <v>145</v>
      </c>
      <c r="BY35" s="100" t="s">
        <v>145</v>
      </c>
      <c r="BZ35" s="100" t="s">
        <v>145</v>
      </c>
      <c r="CA35" s="100" t="s">
        <v>145</v>
      </c>
      <c r="CB35" s="101">
        <v>108</v>
      </c>
      <c r="CC35" s="97" t="s">
        <v>180</v>
      </c>
      <c r="CD35" s="97" t="s">
        <v>147</v>
      </c>
      <c r="CE35" s="97" t="s">
        <v>145</v>
      </c>
      <c r="CF35" s="97" t="s">
        <v>145</v>
      </c>
      <c r="CG35" s="97" t="s">
        <v>145</v>
      </c>
      <c r="CH35" s="97" t="s">
        <v>145</v>
      </c>
      <c r="CI35" s="97" t="s">
        <v>145</v>
      </c>
      <c r="CJ35" s="97" t="s">
        <v>145</v>
      </c>
      <c r="CK35" s="97" t="s">
        <v>145</v>
      </c>
      <c r="CL35" s="97" t="s">
        <v>145</v>
      </c>
      <c r="CM35" s="97" t="s">
        <v>145</v>
      </c>
      <c r="CN35" s="97" t="s">
        <v>145</v>
      </c>
      <c r="CO35" s="97">
        <v>100</v>
      </c>
      <c r="CP35" s="102" t="s">
        <v>149</v>
      </c>
      <c r="CQ35" s="102" t="s">
        <v>148</v>
      </c>
      <c r="CR35" s="103">
        <v>-64.728024820574603</v>
      </c>
      <c r="CS35" s="98">
        <v>41.3</v>
      </c>
      <c r="CT35" s="104">
        <v>19.575609756097599</v>
      </c>
      <c r="CU35" s="104">
        <v>18.471395881006899</v>
      </c>
      <c r="CV35" s="104">
        <v>19.059683313032899</v>
      </c>
      <c r="CW35" s="105">
        <v>18.673372781065101</v>
      </c>
      <c r="CY35" s="8">
        <f t="shared" si="2"/>
        <v>17</v>
      </c>
      <c r="CZ35" s="9">
        <f t="shared" si="3"/>
        <v>48.484848484848484</v>
      </c>
    </row>
    <row r="36" spans="1:104" x14ac:dyDescent="0.35">
      <c r="A36" s="70" t="s">
        <v>253</v>
      </c>
      <c r="B36" s="93" t="s">
        <v>254</v>
      </c>
      <c r="C36" s="156" t="s">
        <v>190</v>
      </c>
      <c r="D36" s="170" t="s">
        <v>190</v>
      </c>
      <c r="E36" s="164" t="s">
        <v>256</v>
      </c>
      <c r="F36" s="164">
        <f t="shared" si="4"/>
        <v>49</v>
      </c>
      <c r="G36" s="49">
        <v>5.0543864835768</v>
      </c>
      <c r="H36" s="139">
        <f t="shared" si="0"/>
        <v>0.10540540540540541</v>
      </c>
      <c r="I36" s="49">
        <v>95.090999945258403</v>
      </c>
      <c r="J36" s="49">
        <v>4.9304682604909E-2</v>
      </c>
      <c r="K36" s="49">
        <v>115.92899602956901</v>
      </c>
      <c r="L36" s="51">
        <v>50</v>
      </c>
      <c r="M36" s="94">
        <v>657.92691854016596</v>
      </c>
      <c r="N36" s="94"/>
      <c r="O36" s="94">
        <v>97.35</v>
      </c>
      <c r="P36" s="94">
        <v>34.011111111111099</v>
      </c>
      <c r="Q36" s="94">
        <v>10</v>
      </c>
      <c r="R36" s="96">
        <v>11673029</v>
      </c>
      <c r="S36" s="96">
        <v>24.3</v>
      </c>
      <c r="T36" s="96">
        <v>68.400000000000006</v>
      </c>
      <c r="U36" s="143">
        <f t="shared" si="1"/>
        <v>7.2000000000000022E-2</v>
      </c>
      <c r="V36" s="96">
        <v>10.5</v>
      </c>
      <c r="W36" s="99">
        <v>17.2</v>
      </c>
      <c r="X36" s="99">
        <v>1.61</v>
      </c>
      <c r="Y36" s="99">
        <v>1.1000000000000001</v>
      </c>
      <c r="Z36" s="99">
        <v>36.1</v>
      </c>
      <c r="AA36" s="95">
        <v>0.76100000000000001</v>
      </c>
      <c r="AB36" s="101">
        <v>18.7</v>
      </c>
      <c r="AC36" s="101">
        <v>6.8</v>
      </c>
      <c r="AD36" s="101">
        <v>112.9</v>
      </c>
      <c r="AE36" s="97">
        <v>31.8</v>
      </c>
      <c r="AF36" s="97">
        <v>4122113</v>
      </c>
      <c r="AG36" s="97"/>
      <c r="AH36" s="97">
        <v>7670</v>
      </c>
      <c r="AI36" s="97">
        <v>24.7</v>
      </c>
      <c r="AJ36" s="97">
        <v>44</v>
      </c>
      <c r="AK36" s="97">
        <v>30.7</v>
      </c>
      <c r="AL36" s="97"/>
      <c r="AM36" s="97">
        <v>102.8</v>
      </c>
      <c r="AN36" s="97">
        <v>9.4</v>
      </c>
      <c r="AO36" s="103">
        <v>-16.287841898999901</v>
      </c>
      <c r="AP36" s="98">
        <v>34.799999999999997</v>
      </c>
      <c r="AQ36" s="98">
        <v>50.3</v>
      </c>
      <c r="AR36" s="98">
        <v>30.9</v>
      </c>
      <c r="AS36" s="98">
        <v>30.6</v>
      </c>
      <c r="AT36" s="98">
        <v>69.400000000000006</v>
      </c>
      <c r="AU36" s="98">
        <v>28347</v>
      </c>
      <c r="AV36" s="98">
        <v>1.9</v>
      </c>
      <c r="AW36" s="98">
        <v>100</v>
      </c>
      <c r="AX36" s="105">
        <v>31.5300003051758</v>
      </c>
      <c r="AY36" s="48">
        <v>1110</v>
      </c>
      <c r="AZ36" s="48">
        <v>59</v>
      </c>
      <c r="BA36" s="48">
        <v>117</v>
      </c>
      <c r="BB36" s="49">
        <v>10.0231053996353</v>
      </c>
      <c r="BC36" s="50">
        <v>1.8589380160713001E-2</v>
      </c>
      <c r="BD36" s="49">
        <v>34258.465111575999</v>
      </c>
      <c r="BE36" s="49">
        <v>18447.543732263399</v>
      </c>
      <c r="BF36" s="49">
        <v>18374.824347513098</v>
      </c>
      <c r="BG36" s="50">
        <v>4.972501143935E-2</v>
      </c>
      <c r="BH36" s="49">
        <v>1053.4624339235399</v>
      </c>
      <c r="BI36" s="145">
        <v>18397.354463141401</v>
      </c>
      <c r="BJ36" s="94">
        <v>7680</v>
      </c>
      <c r="BK36" s="94" t="s">
        <v>255</v>
      </c>
      <c r="BL36" s="94">
        <v>1</v>
      </c>
      <c r="BM36" s="94">
        <v>5</v>
      </c>
      <c r="BN36" s="94">
        <v>34</v>
      </c>
      <c r="BO36" s="94">
        <v>79.458015567044299</v>
      </c>
      <c r="BP36" s="94">
        <v>10</v>
      </c>
      <c r="BQ36" s="96">
        <v>11353142</v>
      </c>
      <c r="BR36" s="96">
        <v>74.2</v>
      </c>
      <c r="BS36" s="96">
        <v>31.1</v>
      </c>
      <c r="BT36" s="96">
        <v>61.7</v>
      </c>
      <c r="BU36" s="96">
        <v>6.8</v>
      </c>
      <c r="BV36" s="96">
        <v>2.7</v>
      </c>
      <c r="BW36" s="99">
        <v>26.8</v>
      </c>
      <c r="BX36" s="100" t="s">
        <v>145</v>
      </c>
      <c r="BY36" s="100">
        <v>97.5</v>
      </c>
      <c r="BZ36" s="100">
        <v>91.6</v>
      </c>
      <c r="CA36" s="100">
        <v>1</v>
      </c>
      <c r="CB36" s="101">
        <v>105</v>
      </c>
      <c r="CC36" s="97" t="s">
        <v>189</v>
      </c>
      <c r="CD36" s="97" t="s">
        <v>173</v>
      </c>
      <c r="CE36" s="97">
        <v>24.9</v>
      </c>
      <c r="CF36" s="97">
        <v>10</v>
      </c>
      <c r="CG36" s="97">
        <v>1.9</v>
      </c>
      <c r="CH36" s="97">
        <v>-47520</v>
      </c>
      <c r="CI36" s="97">
        <v>510</v>
      </c>
      <c r="CJ36" s="97">
        <v>40287647756.8741</v>
      </c>
      <c r="CK36" s="97">
        <v>34.6</v>
      </c>
      <c r="CL36" s="97">
        <v>71.8</v>
      </c>
      <c r="CM36" s="97">
        <v>78.5</v>
      </c>
      <c r="CN36" s="97">
        <v>1.5</v>
      </c>
      <c r="CO36" s="97">
        <v>91.8</v>
      </c>
      <c r="CP36" s="102" t="s">
        <v>149</v>
      </c>
      <c r="CQ36" s="102" t="s">
        <v>151</v>
      </c>
      <c r="CR36" s="103">
        <v>-64.285795149638702</v>
      </c>
      <c r="CS36" s="98">
        <v>41.9</v>
      </c>
      <c r="CT36" s="104">
        <v>31.529992675781301</v>
      </c>
      <c r="CU36" s="104">
        <v>32.490014648437501</v>
      </c>
      <c r="CV36" s="104">
        <v>31.179986572265602</v>
      </c>
      <c r="CW36" s="105">
        <v>30.920007324218801</v>
      </c>
      <c r="CY36" s="8">
        <f t="shared" si="2"/>
        <v>1</v>
      </c>
      <c r="CZ36" s="9">
        <f t="shared" si="3"/>
        <v>96.969696969696969</v>
      </c>
    </row>
    <row r="37" spans="1:104" x14ac:dyDescent="0.35">
      <c r="A37" s="70" t="s">
        <v>257</v>
      </c>
      <c r="B37" s="93" t="s">
        <v>258</v>
      </c>
      <c r="C37" s="156" t="s">
        <v>190</v>
      </c>
      <c r="D37" s="170" t="s">
        <v>190</v>
      </c>
      <c r="E37" s="164" t="s">
        <v>260</v>
      </c>
      <c r="F37" s="164">
        <f t="shared" si="4"/>
        <v>35</v>
      </c>
      <c r="G37" s="49">
        <v>28.255629935440801</v>
      </c>
      <c r="H37" s="139">
        <f t="shared" si="0"/>
        <v>0.41216006973516695</v>
      </c>
      <c r="I37" s="49">
        <v>410.177090772773</v>
      </c>
      <c r="J37" s="49">
        <v>2.3914985673414001E-2</v>
      </c>
      <c r="K37" s="49">
        <v>111900.41292341299</v>
      </c>
      <c r="L37" s="51">
        <v>64</v>
      </c>
      <c r="M37" s="94">
        <v>623.19988855445104</v>
      </c>
      <c r="N37" s="94">
        <v>3027.77</v>
      </c>
      <c r="O37" s="94">
        <v>70.52</v>
      </c>
      <c r="P37" s="94">
        <v>16.6814658210007</v>
      </c>
      <c r="Q37" s="94">
        <v>21</v>
      </c>
      <c r="R37" s="96">
        <v>212559409</v>
      </c>
      <c r="S37" s="96">
        <v>32.6</v>
      </c>
      <c r="T37" s="96">
        <v>72</v>
      </c>
      <c r="U37" s="143">
        <f t="shared" si="1"/>
        <v>0.09</v>
      </c>
      <c r="V37" s="96">
        <v>25.1</v>
      </c>
      <c r="W37" s="99">
        <v>16.600000000000001</v>
      </c>
      <c r="X37" s="99">
        <v>2.15</v>
      </c>
      <c r="Y37" s="99">
        <v>2.2999999999999998</v>
      </c>
      <c r="Z37" s="99">
        <v>60.1</v>
      </c>
      <c r="AA37" s="95"/>
      <c r="AB37" s="101">
        <v>22.3</v>
      </c>
      <c r="AC37" s="101">
        <v>10.4</v>
      </c>
      <c r="AD37" s="101"/>
      <c r="AE37" s="97">
        <v>11.6</v>
      </c>
      <c r="AF37" s="97">
        <v>102109977</v>
      </c>
      <c r="AG37" s="97">
        <v>10312431</v>
      </c>
      <c r="AH37" s="97">
        <v>15850</v>
      </c>
      <c r="AI37" s="97">
        <v>20.399999999999999</v>
      </c>
      <c r="AJ37" s="97">
        <v>53.3</v>
      </c>
      <c r="AK37" s="97">
        <v>9.1999999999999993</v>
      </c>
      <c r="AL37" s="97">
        <v>1.3</v>
      </c>
      <c r="AM37" s="97">
        <v>60148</v>
      </c>
      <c r="AN37" s="97">
        <v>2.2999999999999998</v>
      </c>
      <c r="AO37" s="103">
        <v>-14.238862402999899</v>
      </c>
      <c r="AP37" s="98">
        <v>33.9</v>
      </c>
      <c r="AQ37" s="98">
        <v>58.9</v>
      </c>
      <c r="AR37" s="98">
        <v>29.4</v>
      </c>
      <c r="AS37" s="98">
        <v>13.4</v>
      </c>
      <c r="AT37" s="98">
        <v>86.6</v>
      </c>
      <c r="AU37" s="98">
        <v>27919</v>
      </c>
      <c r="AV37" s="98">
        <v>2.6</v>
      </c>
      <c r="AW37" s="98">
        <v>68</v>
      </c>
      <c r="AX37" s="105">
        <v>27.9000030517578</v>
      </c>
      <c r="AY37" s="48">
        <v>87187</v>
      </c>
      <c r="AZ37" s="48">
        <v>6006</v>
      </c>
      <c r="BA37" s="48">
        <v>35935</v>
      </c>
      <c r="BB37" s="49">
        <v>169.05861833667399</v>
      </c>
      <c r="BC37" s="50">
        <v>1.7591709317645001E-2</v>
      </c>
      <c r="BD37" s="49">
        <v>3375517.2142591402</v>
      </c>
      <c r="BE37" s="49">
        <v>18456.269529401001</v>
      </c>
      <c r="BF37" s="49">
        <v>18427.219860404599</v>
      </c>
      <c r="BG37" s="50">
        <v>0.22125021102234399</v>
      </c>
      <c r="BH37" s="49">
        <v>35214.276213482</v>
      </c>
      <c r="BI37" s="145">
        <v>18368.648909150299</v>
      </c>
      <c r="BJ37" s="94">
        <v>132467</v>
      </c>
      <c r="BK37" s="94" t="s">
        <v>191</v>
      </c>
      <c r="BL37" s="94">
        <v>5</v>
      </c>
      <c r="BM37" s="94">
        <v>20</v>
      </c>
      <c r="BN37" s="94">
        <v>30</v>
      </c>
      <c r="BO37" s="94">
        <v>47.787145680940398</v>
      </c>
      <c r="BP37" s="94">
        <v>21</v>
      </c>
      <c r="BQ37" s="96">
        <v>209469333</v>
      </c>
      <c r="BR37" s="96">
        <v>79.400000000000006</v>
      </c>
      <c r="BS37" s="96">
        <v>21.3</v>
      </c>
      <c r="BT37" s="96">
        <v>69.7</v>
      </c>
      <c r="BU37" s="96">
        <v>6.5</v>
      </c>
      <c r="BV37" s="96">
        <v>1.7</v>
      </c>
      <c r="BW37" s="99">
        <v>14.4</v>
      </c>
      <c r="BX37" s="100" t="s">
        <v>145</v>
      </c>
      <c r="BY37" s="100">
        <v>115.4</v>
      </c>
      <c r="BZ37" s="100" t="s">
        <v>145</v>
      </c>
      <c r="CA37" s="100">
        <v>1</v>
      </c>
      <c r="CB37" s="101">
        <v>131</v>
      </c>
      <c r="CC37" s="97" t="s">
        <v>259</v>
      </c>
      <c r="CD37" s="97" t="s">
        <v>163</v>
      </c>
      <c r="CE37" s="97">
        <v>12.6</v>
      </c>
      <c r="CF37" s="97">
        <v>34.700000000000003</v>
      </c>
      <c r="CG37" s="97">
        <v>0</v>
      </c>
      <c r="CH37" s="97">
        <v>106000</v>
      </c>
      <c r="CI37" s="97">
        <v>1038</v>
      </c>
      <c r="CJ37" s="97">
        <v>1868626087908.48</v>
      </c>
      <c r="CK37" s="97" t="s">
        <v>145</v>
      </c>
      <c r="CL37" s="97">
        <v>63.9</v>
      </c>
      <c r="CM37" s="97">
        <v>73.2</v>
      </c>
      <c r="CN37" s="97">
        <v>1.5</v>
      </c>
      <c r="CO37" s="97">
        <v>100</v>
      </c>
      <c r="CP37" s="102" t="s">
        <v>149</v>
      </c>
      <c r="CQ37" s="102" t="s">
        <v>151</v>
      </c>
      <c r="CR37" s="103">
        <v>-49.728011316356799</v>
      </c>
      <c r="CS37" s="98" t="s">
        <v>145</v>
      </c>
      <c r="CT37" s="104">
        <v>27.999993896484401</v>
      </c>
      <c r="CU37" s="104">
        <v>27.999993896484401</v>
      </c>
      <c r="CV37" s="104">
        <v>27.740014648437501</v>
      </c>
      <c r="CW37" s="105">
        <v>27.860009765625001</v>
      </c>
      <c r="CY37" s="8">
        <f t="shared" si="2"/>
        <v>4</v>
      </c>
      <c r="CZ37" s="9">
        <f t="shared" si="3"/>
        <v>87.878787878787875</v>
      </c>
    </row>
    <row r="38" spans="1:104" x14ac:dyDescent="0.35">
      <c r="A38" s="70" t="s">
        <v>261</v>
      </c>
      <c r="B38" s="93" t="s">
        <v>262</v>
      </c>
      <c r="C38" s="156" t="s">
        <v>148</v>
      </c>
      <c r="D38" s="170" t="s">
        <v>150</v>
      </c>
      <c r="E38" s="164" t="s">
        <v>263</v>
      </c>
      <c r="F38" s="164">
        <f t="shared" si="4"/>
        <v>55</v>
      </c>
      <c r="G38" s="49">
        <v>24.358755754756</v>
      </c>
      <c r="H38" s="139">
        <f t="shared" si="0"/>
        <v>0.48148148148148145</v>
      </c>
      <c r="I38" s="49">
        <v>281.86560230503397</v>
      </c>
      <c r="J38" s="49">
        <v>0.18549444285807601</v>
      </c>
      <c r="K38" s="49">
        <v>6.1463754251956901</v>
      </c>
      <c r="L38" s="51">
        <v>44</v>
      </c>
      <c r="M38" s="94"/>
      <c r="N38" s="94">
        <v>3711.395</v>
      </c>
      <c r="O38" s="94">
        <v>90.47</v>
      </c>
      <c r="P38" s="94">
        <v>26.652597402597401</v>
      </c>
      <c r="Q38" s="94">
        <v>12</v>
      </c>
      <c r="R38" s="96">
        <v>287371</v>
      </c>
      <c r="S38" s="96">
        <v>38.6</v>
      </c>
      <c r="T38" s="96">
        <v>77.7</v>
      </c>
      <c r="U38" s="143">
        <f t="shared" si="1"/>
        <v>0.15799999999999997</v>
      </c>
      <c r="V38" s="96">
        <v>666.6</v>
      </c>
      <c r="W38" s="99">
        <v>16.2</v>
      </c>
      <c r="X38" s="99">
        <v>2.4900000000000002</v>
      </c>
      <c r="Y38" s="99">
        <v>6.2</v>
      </c>
      <c r="Z38" s="99"/>
      <c r="AA38" s="95">
        <v>0.84499999999999997</v>
      </c>
      <c r="AB38" s="101">
        <v>24.8</v>
      </c>
      <c r="AC38" s="101">
        <v>13.4</v>
      </c>
      <c r="AD38" s="101"/>
      <c r="AE38" s="97">
        <v>40.6</v>
      </c>
      <c r="AF38" s="97"/>
      <c r="AG38" s="97">
        <v>101000</v>
      </c>
      <c r="AH38" s="97">
        <v>16280</v>
      </c>
      <c r="AI38" s="97"/>
      <c r="AJ38" s="97"/>
      <c r="AK38" s="97">
        <v>2.6</v>
      </c>
      <c r="AL38" s="97"/>
      <c r="AM38" s="97">
        <v>38</v>
      </c>
      <c r="AN38" s="97"/>
      <c r="AO38" s="103">
        <v>13.193670965999999</v>
      </c>
      <c r="AP38" s="98">
        <v>23.3</v>
      </c>
      <c r="AQ38" s="98">
        <v>14.7</v>
      </c>
      <c r="AR38" s="98">
        <v>1.3</v>
      </c>
      <c r="AS38" s="98">
        <v>68.900000000000006</v>
      </c>
      <c r="AT38" s="98">
        <v>31.1</v>
      </c>
      <c r="AU38" s="98">
        <v>281</v>
      </c>
      <c r="AV38" s="98">
        <v>4.5</v>
      </c>
      <c r="AW38" s="98">
        <v>100</v>
      </c>
      <c r="AX38" s="105">
        <v>27.427499389648499</v>
      </c>
      <c r="AY38" s="48">
        <v>81</v>
      </c>
      <c r="AZ38" s="48">
        <v>7</v>
      </c>
      <c r="BA38" s="48">
        <v>39</v>
      </c>
      <c r="BB38" s="49">
        <v>135.71306777649801</v>
      </c>
      <c r="BC38" s="50">
        <v>0.120921053905602</v>
      </c>
      <c r="BD38" s="49">
        <v>81.798364638390794</v>
      </c>
      <c r="BE38" s="49">
        <v>18349.480683159301</v>
      </c>
      <c r="BF38" s="49">
        <v>18359.4257099836</v>
      </c>
      <c r="BG38" s="50">
        <v>5.1012508116364999E-2</v>
      </c>
      <c r="BH38" s="49">
        <v>106.641092785391</v>
      </c>
      <c r="BI38" s="145">
        <v>18380.594435548799</v>
      </c>
      <c r="BJ38" s="94" t="s">
        <v>145</v>
      </c>
      <c r="BK38" s="94" t="s">
        <v>145</v>
      </c>
      <c r="BL38" s="94">
        <v>-55</v>
      </c>
      <c r="BM38" s="94">
        <v>2</v>
      </c>
      <c r="BN38" s="94">
        <v>22</v>
      </c>
      <c r="BO38" s="94">
        <v>71.991625952706698</v>
      </c>
      <c r="BP38" s="94">
        <v>11</v>
      </c>
      <c r="BQ38" s="96">
        <v>286641</v>
      </c>
      <c r="BR38" s="96">
        <v>80.400000000000006</v>
      </c>
      <c r="BS38" s="96">
        <v>17.3</v>
      </c>
      <c r="BT38" s="96">
        <v>66.900000000000006</v>
      </c>
      <c r="BU38" s="96">
        <v>9</v>
      </c>
      <c r="BV38" s="96">
        <v>1.6</v>
      </c>
      <c r="BW38" s="99">
        <v>12.2</v>
      </c>
      <c r="BX38" s="100">
        <v>5.0999999999999996</v>
      </c>
      <c r="BY38" s="100">
        <v>97.8</v>
      </c>
      <c r="BZ38" s="100" t="s">
        <v>145</v>
      </c>
      <c r="CA38" s="100">
        <v>1</v>
      </c>
      <c r="CB38" s="101">
        <v>120</v>
      </c>
      <c r="CC38" s="97" t="s">
        <v>146</v>
      </c>
      <c r="CD38" s="97" t="s">
        <v>147</v>
      </c>
      <c r="CE38" s="97">
        <v>42.1</v>
      </c>
      <c r="CF38" s="97" t="s">
        <v>145</v>
      </c>
      <c r="CG38" s="97" t="s">
        <v>145</v>
      </c>
      <c r="CH38" s="97">
        <v>-397</v>
      </c>
      <c r="CI38" s="97">
        <v>214</v>
      </c>
      <c r="CJ38" s="97">
        <v>5145000000</v>
      </c>
      <c r="CK38" s="97" t="s">
        <v>145</v>
      </c>
      <c r="CL38" s="97">
        <v>65.2</v>
      </c>
      <c r="CM38" s="97">
        <v>89.3</v>
      </c>
      <c r="CN38" s="97" t="s">
        <v>145</v>
      </c>
      <c r="CO38" s="97">
        <v>100</v>
      </c>
      <c r="CP38" s="102" t="s">
        <v>149</v>
      </c>
      <c r="CQ38" s="102" t="s">
        <v>151</v>
      </c>
      <c r="CR38" s="103">
        <v>-59.5661598592621</v>
      </c>
      <c r="CS38" s="98" t="s">
        <v>145</v>
      </c>
      <c r="CT38" s="104">
        <v>28.059991455078102</v>
      </c>
      <c r="CU38" s="104">
        <v>27.409997558593801</v>
      </c>
      <c r="CV38" s="104">
        <v>27.189996337890602</v>
      </c>
      <c r="CW38" s="105">
        <v>27.050012207031301</v>
      </c>
      <c r="CY38" s="8">
        <f t="shared" si="2"/>
        <v>6</v>
      </c>
      <c r="CZ38" s="9">
        <f t="shared" si="3"/>
        <v>81.818181818181813</v>
      </c>
    </row>
    <row r="39" spans="1:104" x14ac:dyDescent="0.35">
      <c r="A39" s="70" t="s">
        <v>264</v>
      </c>
      <c r="B39" s="93" t="s">
        <v>265</v>
      </c>
      <c r="C39" s="156" t="s">
        <v>157</v>
      </c>
      <c r="D39" s="170" t="s">
        <v>266</v>
      </c>
      <c r="E39" s="164" t="s">
        <v>177</v>
      </c>
      <c r="F39" s="164">
        <f t="shared" si="4"/>
        <v>47</v>
      </c>
      <c r="G39" s="49">
        <v>2.2858031054921</v>
      </c>
      <c r="H39" s="139">
        <f t="shared" si="0"/>
        <v>0.89855072463768115</v>
      </c>
      <c r="I39" s="49">
        <v>315.44082855790998</v>
      </c>
      <c r="J39" s="49">
        <v>-1.46969719669795</v>
      </c>
      <c r="K39" s="49">
        <v>9.2410351593130703E-10</v>
      </c>
      <c r="L39" s="51">
        <v>52</v>
      </c>
      <c r="M39" s="94"/>
      <c r="N39" s="94">
        <v>3705.8049999999998</v>
      </c>
      <c r="O39" s="94">
        <v>82.93</v>
      </c>
      <c r="P39" s="94"/>
      <c r="Q39" s="94"/>
      <c r="R39" s="96">
        <v>437483</v>
      </c>
      <c r="S39" s="96">
        <v>30.2</v>
      </c>
      <c r="T39" s="96">
        <v>74.599999999999994</v>
      </c>
      <c r="U39" s="143">
        <f t="shared" si="1"/>
        <v>4.9000000000000057E-2</v>
      </c>
      <c r="V39" s="96">
        <v>81.400000000000006</v>
      </c>
      <c r="W39" s="99">
        <v>16.600000000000001</v>
      </c>
      <c r="X39" s="99"/>
      <c r="Y39" s="99"/>
      <c r="Z39" s="99"/>
      <c r="AA39" s="95">
        <v>0.81599999999999995</v>
      </c>
      <c r="AB39" s="101">
        <v>14.7</v>
      </c>
      <c r="AC39" s="101">
        <v>13.3</v>
      </c>
      <c r="AD39" s="101">
        <v>116.4</v>
      </c>
      <c r="AE39" s="97">
        <v>35.6</v>
      </c>
      <c r="AF39" s="97">
        <v>1234455</v>
      </c>
      <c r="AG39" s="97">
        <v>138676</v>
      </c>
      <c r="AH39" s="97">
        <v>82180</v>
      </c>
      <c r="AI39" s="97"/>
      <c r="AJ39" s="97"/>
      <c r="AK39" s="97">
        <v>1.4</v>
      </c>
      <c r="AL39" s="97"/>
      <c r="AM39" s="97">
        <v>293.89999999999998</v>
      </c>
      <c r="AN39" s="97">
        <v>2.7</v>
      </c>
      <c r="AO39" s="103">
        <v>4.5379411825001101</v>
      </c>
      <c r="AP39" s="98">
        <v>2.7</v>
      </c>
      <c r="AQ39" s="98">
        <v>72.099999999999994</v>
      </c>
      <c r="AR39" s="98">
        <v>46.9</v>
      </c>
      <c r="AS39" s="98">
        <v>22.4</v>
      </c>
      <c r="AT39" s="98">
        <v>77.599999999999994</v>
      </c>
      <c r="AU39" s="98">
        <v>20743</v>
      </c>
      <c r="AV39" s="98">
        <v>22.2</v>
      </c>
      <c r="AW39" s="98">
        <v>0</v>
      </c>
      <c r="AX39" s="105">
        <v>26.822496032714898</v>
      </c>
      <c r="AY39" s="48">
        <v>138</v>
      </c>
      <c r="AZ39" s="48">
        <v>1</v>
      </c>
      <c r="BA39" s="48">
        <v>124</v>
      </c>
      <c r="BB39" s="49">
        <v>283.43958508102003</v>
      </c>
      <c r="BC39" s="50">
        <v>0.16210015624261501</v>
      </c>
      <c r="BD39" s="49">
        <v>138.466536738819</v>
      </c>
      <c r="BE39" s="49">
        <v>18337.132268003199</v>
      </c>
      <c r="BF39" s="49">
        <v>18300.068866618702</v>
      </c>
      <c r="BG39" s="50">
        <v>0.15664949565049799</v>
      </c>
      <c r="BH39" s="49">
        <v>122.78090802425299</v>
      </c>
      <c r="BI39" s="145">
        <v>18352.442272088199</v>
      </c>
      <c r="BJ39" s="94" t="s">
        <v>145</v>
      </c>
      <c r="BK39" s="94" t="s">
        <v>145</v>
      </c>
      <c r="BL39" s="94">
        <v>-63</v>
      </c>
      <c r="BM39" s="94">
        <v>4</v>
      </c>
      <c r="BN39" s="94">
        <v>40</v>
      </c>
      <c r="BO39" s="94" t="s">
        <v>145</v>
      </c>
      <c r="BP39" s="94" t="s">
        <v>145</v>
      </c>
      <c r="BQ39" s="96">
        <v>428962</v>
      </c>
      <c r="BR39" s="96">
        <v>77</v>
      </c>
      <c r="BS39" s="96">
        <v>23</v>
      </c>
      <c r="BT39" s="96">
        <v>72.099999999999994</v>
      </c>
      <c r="BU39" s="96">
        <v>4.4000000000000004</v>
      </c>
      <c r="BV39" s="96">
        <v>1.8</v>
      </c>
      <c r="BW39" s="99">
        <v>11.6</v>
      </c>
      <c r="BX39" s="100">
        <v>4.4000000000000004</v>
      </c>
      <c r="BY39" s="100">
        <v>104.9</v>
      </c>
      <c r="BZ39" s="100">
        <v>107.4</v>
      </c>
      <c r="CA39" s="100">
        <v>1</v>
      </c>
      <c r="CB39" s="101">
        <v>122</v>
      </c>
      <c r="CC39" s="97" t="s">
        <v>146</v>
      </c>
      <c r="CD39" s="97" t="s">
        <v>147</v>
      </c>
      <c r="CE39" s="97">
        <v>49.6</v>
      </c>
      <c r="CF39" s="97" t="s">
        <v>145</v>
      </c>
      <c r="CG39" s="97" t="s">
        <v>145</v>
      </c>
      <c r="CH39" s="97">
        <v>0</v>
      </c>
      <c r="CI39" s="97">
        <v>3</v>
      </c>
      <c r="CJ39" s="97">
        <v>13567351175.0315</v>
      </c>
      <c r="CK39" s="97" t="s">
        <v>145</v>
      </c>
      <c r="CL39" s="97">
        <v>64.7</v>
      </c>
      <c r="CM39" s="97">
        <v>81.400000000000006</v>
      </c>
      <c r="CN39" s="97">
        <v>2.4</v>
      </c>
      <c r="CO39" s="97">
        <v>100</v>
      </c>
      <c r="CP39" s="102" t="s">
        <v>157</v>
      </c>
      <c r="CQ39" s="102" t="s">
        <v>203</v>
      </c>
      <c r="CR39" s="103">
        <v>114.46843639661</v>
      </c>
      <c r="CS39" s="98" t="s">
        <v>145</v>
      </c>
      <c r="CT39" s="104">
        <v>26.540002441406301</v>
      </c>
      <c r="CU39" s="104">
        <v>26.85</v>
      </c>
      <c r="CV39" s="104">
        <v>26.719995117187501</v>
      </c>
      <c r="CW39" s="105">
        <v>27.179986572265602</v>
      </c>
      <c r="CY39" s="8">
        <f t="shared" si="2"/>
        <v>4</v>
      </c>
      <c r="CZ39" s="9">
        <f t="shared" si="3"/>
        <v>87.878787878787875</v>
      </c>
    </row>
    <row r="40" spans="1:104" x14ac:dyDescent="0.35">
      <c r="A40" s="70" t="s">
        <v>267</v>
      </c>
      <c r="B40" s="93" t="s">
        <v>268</v>
      </c>
      <c r="C40" s="156" t="s">
        <v>157</v>
      </c>
      <c r="D40" s="170" t="s">
        <v>158</v>
      </c>
      <c r="E40" s="164" t="s">
        <v>269</v>
      </c>
      <c r="F40" s="164">
        <f t="shared" si="4"/>
        <v>44</v>
      </c>
      <c r="G40" s="49">
        <v>0</v>
      </c>
      <c r="H40" s="139">
        <f t="shared" si="0"/>
        <v>0.7142857142857143</v>
      </c>
      <c r="I40" s="49">
        <v>9.0719169738158492</v>
      </c>
      <c r="J40" s="49">
        <v>9.9999998746876997E-2</v>
      </c>
      <c r="K40" s="49">
        <v>3.2799505028224099E-13</v>
      </c>
      <c r="L40" s="51">
        <v>55</v>
      </c>
      <c r="M40" s="94"/>
      <c r="N40" s="94"/>
      <c r="O40" s="94"/>
      <c r="P40" s="94"/>
      <c r="Q40" s="94"/>
      <c r="R40" s="96">
        <v>771612</v>
      </c>
      <c r="S40" s="96">
        <v>27.6</v>
      </c>
      <c r="T40" s="96">
        <v>71.099999999999994</v>
      </c>
      <c r="U40" s="143">
        <f t="shared" si="1"/>
        <v>0.06</v>
      </c>
      <c r="V40" s="96">
        <v>19.8</v>
      </c>
      <c r="W40" s="99">
        <v>23.3</v>
      </c>
      <c r="X40" s="99">
        <v>0.37</v>
      </c>
      <c r="Y40" s="99"/>
      <c r="Z40" s="99">
        <v>67</v>
      </c>
      <c r="AA40" s="95">
        <v>0.434</v>
      </c>
      <c r="AB40" s="101">
        <v>5.8</v>
      </c>
      <c r="AC40" s="101">
        <v>10.3</v>
      </c>
      <c r="AD40" s="101"/>
      <c r="AE40" s="97">
        <v>52.7</v>
      </c>
      <c r="AF40" s="97">
        <v>275849</v>
      </c>
      <c r="AG40" s="97"/>
      <c r="AH40" s="97">
        <v>9250</v>
      </c>
      <c r="AI40" s="97">
        <v>38.6</v>
      </c>
      <c r="AJ40" s="97">
        <v>37.4</v>
      </c>
      <c r="AK40" s="97">
        <v>55.3</v>
      </c>
      <c r="AL40" s="97"/>
      <c r="AM40" s="97">
        <v>52.6</v>
      </c>
      <c r="AN40" s="97">
        <v>15.5</v>
      </c>
      <c r="AO40" s="103">
        <v>27.5239713942488</v>
      </c>
      <c r="AP40" s="98">
        <v>13.6</v>
      </c>
      <c r="AQ40" s="98">
        <v>72.5</v>
      </c>
      <c r="AR40" s="98">
        <v>48</v>
      </c>
      <c r="AS40" s="98">
        <v>59.1</v>
      </c>
      <c r="AT40" s="98">
        <v>40.9</v>
      </c>
      <c r="AU40" s="98">
        <v>108476</v>
      </c>
      <c r="AV40" s="98">
        <v>1.4</v>
      </c>
      <c r="AW40" s="98">
        <v>100</v>
      </c>
      <c r="AX40" s="105">
        <v>-5.4250091552734201</v>
      </c>
      <c r="AY40" s="48">
        <v>7</v>
      </c>
      <c r="AZ40" s="48">
        <v>0</v>
      </c>
      <c r="BA40" s="48">
        <v>5</v>
      </c>
      <c r="BB40" s="49">
        <v>6.4799406955827497</v>
      </c>
      <c r="BC40" s="50">
        <v>5.5697364683258997E-2</v>
      </c>
      <c r="BD40" s="49">
        <v>7.8521916160827301</v>
      </c>
      <c r="BE40" s="49">
        <v>18347.466834557101</v>
      </c>
      <c r="BF40" s="49">
        <v>18350.0000000863</v>
      </c>
      <c r="BG40" s="50">
        <v>1.968962593734E-2</v>
      </c>
      <c r="BH40" s="49">
        <v>51.974465980108199</v>
      </c>
      <c r="BI40" s="145">
        <v>18426.917501070999</v>
      </c>
      <c r="BJ40" s="94" t="s">
        <v>145</v>
      </c>
      <c r="BK40" s="94" t="s">
        <v>145</v>
      </c>
      <c r="BL40" s="94" t="s">
        <v>145</v>
      </c>
      <c r="BM40" s="94" t="s">
        <v>145</v>
      </c>
      <c r="BN40" s="94" t="s">
        <v>145</v>
      </c>
      <c r="BO40" s="94" t="s">
        <v>145</v>
      </c>
      <c r="BP40" s="94" t="s">
        <v>145</v>
      </c>
      <c r="BQ40" s="96">
        <v>754394</v>
      </c>
      <c r="BR40" s="96">
        <v>71.8</v>
      </c>
      <c r="BS40" s="96">
        <v>25.8</v>
      </c>
      <c r="BT40" s="96">
        <v>68.2</v>
      </c>
      <c r="BU40" s="96">
        <v>6.2</v>
      </c>
      <c r="BV40" s="96">
        <v>2</v>
      </c>
      <c r="BW40" s="99">
        <v>29.7</v>
      </c>
      <c r="BX40" s="100">
        <v>6.8</v>
      </c>
      <c r="BY40" s="100">
        <v>101.3</v>
      </c>
      <c r="BZ40" s="100">
        <v>100</v>
      </c>
      <c r="CA40" s="100">
        <v>1</v>
      </c>
      <c r="CB40" s="101" t="s">
        <v>145</v>
      </c>
      <c r="CC40" s="97" t="s">
        <v>155</v>
      </c>
      <c r="CD40" s="97" t="s">
        <v>173</v>
      </c>
      <c r="CE40" s="97">
        <v>30.1</v>
      </c>
      <c r="CF40" s="97">
        <v>11</v>
      </c>
      <c r="CG40" s="97">
        <v>4.5</v>
      </c>
      <c r="CH40" s="97">
        <v>1600</v>
      </c>
      <c r="CI40" s="97">
        <v>7104</v>
      </c>
      <c r="CJ40" s="97">
        <v>2446674101.3737001</v>
      </c>
      <c r="CK40" s="97" t="s">
        <v>145</v>
      </c>
      <c r="CL40" s="97">
        <v>66.7</v>
      </c>
      <c r="CM40" s="97">
        <v>80.099999999999994</v>
      </c>
      <c r="CN40" s="97" t="s">
        <v>145</v>
      </c>
      <c r="CO40" s="97">
        <v>97.7</v>
      </c>
      <c r="CP40" s="102" t="s">
        <v>157</v>
      </c>
      <c r="CQ40" s="102" t="s">
        <v>159</v>
      </c>
      <c r="CR40" s="103">
        <v>90.295731636605396</v>
      </c>
      <c r="CS40" s="98" t="s">
        <v>145</v>
      </c>
      <c r="CT40" s="104">
        <v>-5.4700073242187299</v>
      </c>
      <c r="CU40" s="104">
        <v>-7.5400146484374799</v>
      </c>
      <c r="CV40" s="104">
        <v>-6.2200073242187299</v>
      </c>
      <c r="CW40" s="105">
        <v>-2.4700073242187299</v>
      </c>
      <c r="CY40" s="8">
        <f t="shared" si="2"/>
        <v>4</v>
      </c>
      <c r="CZ40" s="9">
        <f t="shared" si="3"/>
        <v>87.878787878787875</v>
      </c>
    </row>
    <row r="41" spans="1:104" x14ac:dyDescent="0.35">
      <c r="A41" s="70" t="s">
        <v>270</v>
      </c>
      <c r="B41" s="93" t="s">
        <v>271</v>
      </c>
      <c r="C41" s="156" t="s">
        <v>164</v>
      </c>
      <c r="D41" s="170" t="s">
        <v>272</v>
      </c>
      <c r="E41" s="164" t="s">
        <v>273</v>
      </c>
      <c r="F41" s="164">
        <f t="shared" si="4"/>
        <v>68</v>
      </c>
      <c r="G41" s="49">
        <v>0.42523786743209502</v>
      </c>
      <c r="H41" s="139">
        <f t="shared" si="0"/>
        <v>0.21739130434782608</v>
      </c>
      <c r="I41" s="49">
        <v>9.7804709509381809</v>
      </c>
      <c r="J41" s="49">
        <v>36.4612419613185</v>
      </c>
      <c r="K41" s="49">
        <v>1</v>
      </c>
      <c r="L41" s="51">
        <v>31</v>
      </c>
      <c r="M41" s="94"/>
      <c r="N41" s="94">
        <v>3939.41</v>
      </c>
      <c r="O41" s="94">
        <v>87.04</v>
      </c>
      <c r="P41" s="94">
        <v>35.568452380952401</v>
      </c>
      <c r="Q41" s="94">
        <v>3</v>
      </c>
      <c r="R41" s="96">
        <v>2351625</v>
      </c>
      <c r="S41" s="96">
        <v>24.5</v>
      </c>
      <c r="T41" s="96">
        <v>66.2</v>
      </c>
      <c r="U41" s="143">
        <f t="shared" si="1"/>
        <v>4.200000000000003E-2</v>
      </c>
      <c r="V41" s="96">
        <v>4</v>
      </c>
      <c r="W41" s="99">
        <v>20.3</v>
      </c>
      <c r="X41" s="99">
        <v>0.37</v>
      </c>
      <c r="Y41" s="99"/>
      <c r="Z41" s="99">
        <v>50.6</v>
      </c>
      <c r="AA41" s="95">
        <v>0.42299999999999999</v>
      </c>
      <c r="AB41" s="101">
        <v>16.100000000000001</v>
      </c>
      <c r="AC41" s="101">
        <v>5.8</v>
      </c>
      <c r="AD41" s="101"/>
      <c r="AE41" s="97">
        <v>33.9</v>
      </c>
      <c r="AF41" s="97">
        <v>253417</v>
      </c>
      <c r="AG41" s="97"/>
      <c r="AH41" s="97">
        <v>18000</v>
      </c>
      <c r="AI41" s="97"/>
      <c r="AJ41" s="97"/>
      <c r="AK41" s="97">
        <v>20.7</v>
      </c>
      <c r="AL41" s="97"/>
      <c r="AM41" s="97">
        <v>280.60000000000002</v>
      </c>
      <c r="AN41" s="97">
        <v>7.8</v>
      </c>
      <c r="AO41" s="103">
        <v>-22.345301614999901</v>
      </c>
      <c r="AP41" s="98">
        <v>45.6</v>
      </c>
      <c r="AQ41" s="98">
        <v>18.899999999999999</v>
      </c>
      <c r="AR41" s="98">
        <v>29.1</v>
      </c>
      <c r="AS41" s="98">
        <v>30.6</v>
      </c>
      <c r="AT41" s="98">
        <v>69.400000000000006</v>
      </c>
      <c r="AU41" s="98">
        <v>1149</v>
      </c>
      <c r="AV41" s="98">
        <v>3.4</v>
      </c>
      <c r="AW41" s="98">
        <v>100</v>
      </c>
      <c r="AX41" s="105">
        <v>28.125001525878901</v>
      </c>
      <c r="AY41" s="48">
        <v>23</v>
      </c>
      <c r="AZ41" s="48">
        <v>1</v>
      </c>
      <c r="BA41" s="48">
        <v>5</v>
      </c>
      <c r="BB41" s="49">
        <v>2.1261893371604699</v>
      </c>
      <c r="BC41" s="50">
        <v>9.5640999761378007E-2</v>
      </c>
      <c r="BD41" s="49">
        <v>27.332470210944201</v>
      </c>
      <c r="BE41" s="49">
        <v>18361.527465884799</v>
      </c>
      <c r="BF41" s="49">
        <v>18351.097086789101</v>
      </c>
      <c r="BG41" s="50">
        <v>36.472503430313303</v>
      </c>
      <c r="BH41" s="49">
        <v>5.0000000000000098</v>
      </c>
      <c r="BI41" s="145">
        <v>18380.098356756102</v>
      </c>
      <c r="BJ41" s="94" t="s">
        <v>145</v>
      </c>
      <c r="BK41" s="94" t="s">
        <v>145</v>
      </c>
      <c r="BL41" s="94">
        <v>-89</v>
      </c>
      <c r="BM41" s="94">
        <v>-11</v>
      </c>
      <c r="BN41" s="94">
        <v>3</v>
      </c>
      <c r="BO41" s="94">
        <v>62.137220067777697</v>
      </c>
      <c r="BP41" s="94">
        <v>3</v>
      </c>
      <c r="BQ41" s="96">
        <v>2254126</v>
      </c>
      <c r="BR41" s="96">
        <v>72</v>
      </c>
      <c r="BS41" s="96">
        <v>34.1</v>
      </c>
      <c r="BT41" s="96">
        <v>61.7</v>
      </c>
      <c r="BU41" s="96">
        <v>5.7</v>
      </c>
      <c r="BV41" s="96">
        <v>2.9</v>
      </c>
      <c r="BW41" s="99">
        <v>36.5</v>
      </c>
      <c r="BX41" s="100" t="s">
        <v>145</v>
      </c>
      <c r="BY41" s="100" t="s">
        <v>145</v>
      </c>
      <c r="BZ41" s="100" t="s">
        <v>145</v>
      </c>
      <c r="CA41" s="100" t="s">
        <v>145</v>
      </c>
      <c r="CB41" s="101">
        <v>99</v>
      </c>
      <c r="CC41" s="97" t="s">
        <v>146</v>
      </c>
      <c r="CD41" s="97" t="s">
        <v>163</v>
      </c>
      <c r="CE41" s="97">
        <v>40</v>
      </c>
      <c r="CF41" s="97">
        <v>2.4</v>
      </c>
      <c r="CG41" s="97">
        <v>0.5</v>
      </c>
      <c r="CH41" s="97">
        <v>14999</v>
      </c>
      <c r="CI41" s="97">
        <v>294</v>
      </c>
      <c r="CJ41" s="97">
        <v>18616018903.443401</v>
      </c>
      <c r="CK41" s="97" t="s">
        <v>145</v>
      </c>
      <c r="CL41" s="97">
        <v>70.8</v>
      </c>
      <c r="CM41" s="97">
        <v>85</v>
      </c>
      <c r="CN41" s="97">
        <v>2.8</v>
      </c>
      <c r="CO41" s="97">
        <v>62.8</v>
      </c>
      <c r="CP41" s="102" t="s">
        <v>164</v>
      </c>
      <c r="CQ41" s="102" t="s">
        <v>166</v>
      </c>
      <c r="CR41" s="103">
        <v>24.4714405778494</v>
      </c>
      <c r="CS41" s="98" t="s">
        <v>145</v>
      </c>
      <c r="CT41" s="104">
        <v>28.570001220703102</v>
      </c>
      <c r="CU41" s="104">
        <v>28.689996337890602</v>
      </c>
      <c r="CV41" s="104">
        <v>28.520013427734401</v>
      </c>
      <c r="CW41" s="105">
        <v>26.719995117187501</v>
      </c>
      <c r="CY41" s="8">
        <f t="shared" si="2"/>
        <v>6</v>
      </c>
      <c r="CZ41" s="9">
        <f t="shared" si="3"/>
        <v>81.818181818181813</v>
      </c>
    </row>
    <row r="42" spans="1:104" x14ac:dyDescent="0.35">
      <c r="A42" s="70" t="s">
        <v>274</v>
      </c>
      <c r="B42" s="93" t="s">
        <v>275</v>
      </c>
      <c r="C42" s="156" t="s">
        <v>164</v>
      </c>
      <c r="D42" s="170" t="s">
        <v>165</v>
      </c>
      <c r="E42" s="164" t="s">
        <v>276</v>
      </c>
      <c r="F42" s="164">
        <f t="shared" si="4"/>
        <v>53</v>
      </c>
      <c r="G42" s="49">
        <v>0</v>
      </c>
      <c r="H42" s="139">
        <f t="shared" si="0"/>
        <v>0.2</v>
      </c>
      <c r="I42" s="49">
        <v>10.352472708811399</v>
      </c>
      <c r="J42" s="49">
        <v>9.9999998746876997E-2</v>
      </c>
      <c r="K42" s="49">
        <v>3.2799505028224099E-13</v>
      </c>
      <c r="L42" s="51">
        <v>46</v>
      </c>
      <c r="M42" s="94"/>
      <c r="N42" s="94"/>
      <c r="O42" s="94"/>
      <c r="P42" s="94"/>
      <c r="Q42" s="94"/>
      <c r="R42" s="96">
        <v>4829764</v>
      </c>
      <c r="S42" s="96">
        <v>19.7</v>
      </c>
      <c r="T42" s="96">
        <v>50.6</v>
      </c>
      <c r="U42" s="143">
        <f t="shared" si="1"/>
        <v>2.8000000000000042E-2</v>
      </c>
      <c r="V42" s="96">
        <v>7.5</v>
      </c>
      <c r="W42" s="99">
        <v>23.1</v>
      </c>
      <c r="X42" s="99"/>
      <c r="Y42" s="99"/>
      <c r="Z42" s="99">
        <v>9.1</v>
      </c>
      <c r="AA42" s="95">
        <v>0.65100000000000002</v>
      </c>
      <c r="AB42" s="101">
        <v>6.3</v>
      </c>
      <c r="AC42" s="101">
        <v>6</v>
      </c>
      <c r="AD42" s="101"/>
      <c r="AE42" s="97">
        <v>39.9</v>
      </c>
      <c r="AF42" s="97"/>
      <c r="AG42" s="97"/>
      <c r="AH42" s="97">
        <v>920</v>
      </c>
      <c r="AI42" s="97"/>
      <c r="AJ42" s="97"/>
      <c r="AK42" s="97">
        <v>77.3</v>
      </c>
      <c r="AL42" s="97"/>
      <c r="AM42" s="97">
        <v>20.5</v>
      </c>
      <c r="AN42" s="97"/>
      <c r="AO42" s="103">
        <v>6.6147911580001102</v>
      </c>
      <c r="AP42" s="98">
        <v>8.1999999999999993</v>
      </c>
      <c r="AQ42" s="98">
        <v>35.6</v>
      </c>
      <c r="AR42" s="98">
        <v>18.100000000000001</v>
      </c>
      <c r="AS42" s="98">
        <v>58.6</v>
      </c>
      <c r="AT42" s="98">
        <v>41.4</v>
      </c>
      <c r="AU42" s="98">
        <v>31585</v>
      </c>
      <c r="AV42" s="98">
        <v>0.1</v>
      </c>
      <c r="AW42" s="98">
        <v>100</v>
      </c>
      <c r="AX42" s="105">
        <v>25.672494506835999</v>
      </c>
      <c r="AY42" s="48">
        <v>50</v>
      </c>
      <c r="AZ42" s="48">
        <v>0</v>
      </c>
      <c r="BA42" s="48">
        <v>10</v>
      </c>
      <c r="BB42" s="49">
        <v>2.0704945417622902</v>
      </c>
      <c r="BC42" s="50">
        <v>6.3740713213639999E-3</v>
      </c>
      <c r="BD42" s="49">
        <v>258963307.64882499</v>
      </c>
      <c r="BE42" s="49">
        <v>18813.084340269001</v>
      </c>
      <c r="BF42" s="49">
        <v>18350.0000000863</v>
      </c>
      <c r="BG42" s="50">
        <v>0.19329550936901199</v>
      </c>
      <c r="BH42" s="49">
        <v>11.578915417904099</v>
      </c>
      <c r="BI42" s="145">
        <v>18368.508297857199</v>
      </c>
      <c r="BJ42" s="94" t="s">
        <v>145</v>
      </c>
      <c r="BK42" s="94" t="s">
        <v>145</v>
      </c>
      <c r="BL42" s="94" t="s">
        <v>145</v>
      </c>
      <c r="BM42" s="94" t="s">
        <v>145</v>
      </c>
      <c r="BN42" s="94" t="s">
        <v>145</v>
      </c>
      <c r="BO42" s="94" t="s">
        <v>145</v>
      </c>
      <c r="BP42" s="94" t="s">
        <v>145</v>
      </c>
      <c r="BQ42" s="96">
        <v>4666377</v>
      </c>
      <c r="BR42" s="96">
        <v>55</v>
      </c>
      <c r="BS42" s="96">
        <v>44.3</v>
      </c>
      <c r="BT42" s="96">
        <v>52.9</v>
      </c>
      <c r="BU42" s="96">
        <v>12.3</v>
      </c>
      <c r="BV42" s="96">
        <v>4.7</v>
      </c>
      <c r="BW42" s="99">
        <v>116.5</v>
      </c>
      <c r="BX42" s="100" t="s">
        <v>145</v>
      </c>
      <c r="BY42" s="100" t="s">
        <v>145</v>
      </c>
      <c r="BZ42" s="100" t="s">
        <v>145</v>
      </c>
      <c r="CA42" s="100" t="s">
        <v>145</v>
      </c>
      <c r="CB42" s="101">
        <v>81</v>
      </c>
      <c r="CC42" s="97" t="s">
        <v>155</v>
      </c>
      <c r="CD42" s="97" t="s">
        <v>156</v>
      </c>
      <c r="CE42" s="97">
        <v>17.3</v>
      </c>
      <c r="CF42" s="97" t="s">
        <v>145</v>
      </c>
      <c r="CG42" s="97">
        <v>27.5</v>
      </c>
      <c r="CH42" s="97">
        <v>-200000</v>
      </c>
      <c r="CI42" s="97">
        <v>590874</v>
      </c>
      <c r="CJ42" s="97">
        <v>2219894701.9512401</v>
      </c>
      <c r="CK42" s="97" t="s">
        <v>145</v>
      </c>
      <c r="CL42" s="97">
        <v>72</v>
      </c>
      <c r="CM42" s="97">
        <v>80.8</v>
      </c>
      <c r="CN42" s="97">
        <v>1.4</v>
      </c>
      <c r="CO42" s="97">
        <v>30</v>
      </c>
      <c r="CP42" s="102" t="s">
        <v>164</v>
      </c>
      <c r="CQ42" s="102" t="s">
        <v>166</v>
      </c>
      <c r="CR42" s="103">
        <v>20.633117930540699</v>
      </c>
      <c r="CS42" s="98">
        <v>45.9</v>
      </c>
      <c r="CT42" s="104">
        <v>24.089990234375001</v>
      </c>
      <c r="CU42" s="104">
        <v>23.820001220703102</v>
      </c>
      <c r="CV42" s="104">
        <v>26.309991455078102</v>
      </c>
      <c r="CW42" s="105">
        <v>28.469995117187501</v>
      </c>
      <c r="CY42" s="8">
        <f t="shared" si="2"/>
        <v>6</v>
      </c>
      <c r="CZ42" s="9">
        <f t="shared" si="3"/>
        <v>81.818181818181813</v>
      </c>
    </row>
    <row r="43" spans="1:104" x14ac:dyDescent="0.35">
      <c r="A43" s="70" t="s">
        <v>277</v>
      </c>
      <c r="B43" s="93" t="s">
        <v>278</v>
      </c>
      <c r="C43" s="156" t="s">
        <v>148</v>
      </c>
      <c r="D43" s="170" t="s">
        <v>251</v>
      </c>
      <c r="E43" s="164" t="s">
        <v>204</v>
      </c>
      <c r="F43" s="164">
        <f t="shared" si="4"/>
        <v>4</v>
      </c>
      <c r="G43" s="49">
        <v>87.437290160409702</v>
      </c>
      <c r="H43" s="139">
        <f t="shared" si="0"/>
        <v>0.39341131534972545</v>
      </c>
      <c r="I43" s="49">
        <v>1438.5415438868399</v>
      </c>
      <c r="J43" s="49">
        <v>5.4263907937342003E-2</v>
      </c>
      <c r="K43" s="49">
        <v>8246.3931116538806</v>
      </c>
      <c r="L43" s="51">
        <v>95</v>
      </c>
      <c r="M43" s="94">
        <v>23602.520962363898</v>
      </c>
      <c r="N43" s="94">
        <v>3225.5549999999998</v>
      </c>
      <c r="O43" s="94">
        <v>76.73</v>
      </c>
      <c r="P43" s="94">
        <v>19.249462365591398</v>
      </c>
      <c r="Q43" s="94">
        <v>50</v>
      </c>
      <c r="R43" s="96">
        <v>37855702</v>
      </c>
      <c r="S43" s="96">
        <v>42.2</v>
      </c>
      <c r="T43" s="96">
        <v>79.900000000000006</v>
      </c>
      <c r="U43" s="143">
        <f t="shared" si="1"/>
        <v>0.17199999999999988</v>
      </c>
      <c r="V43" s="96">
        <v>4.0999999999999996</v>
      </c>
      <c r="W43" s="99">
        <v>9.8000000000000007</v>
      </c>
      <c r="X43" s="99">
        <v>2.57</v>
      </c>
      <c r="Y43" s="99"/>
      <c r="Z43" s="99">
        <v>98.7</v>
      </c>
      <c r="AA43" s="95">
        <v>0.58099999999999996</v>
      </c>
      <c r="AB43" s="101">
        <v>31.3</v>
      </c>
      <c r="AC43" s="101">
        <v>7.6</v>
      </c>
      <c r="AD43" s="101"/>
      <c r="AE43" s="97">
        <v>33.700000000000003</v>
      </c>
      <c r="AF43" s="97">
        <v>89380000</v>
      </c>
      <c r="AG43" s="97">
        <v>6663690</v>
      </c>
      <c r="AH43" s="97">
        <v>47590</v>
      </c>
      <c r="AI43" s="97"/>
      <c r="AJ43" s="97"/>
      <c r="AK43" s="97">
        <v>1.5</v>
      </c>
      <c r="AL43" s="97">
        <v>1.6</v>
      </c>
      <c r="AM43" s="97">
        <v>59967.8</v>
      </c>
      <c r="AN43" s="97">
        <v>4</v>
      </c>
      <c r="AO43" s="103">
        <v>56.836920477500101</v>
      </c>
      <c r="AP43" s="98">
        <v>6.9</v>
      </c>
      <c r="AQ43" s="98">
        <v>38.200000000000003</v>
      </c>
      <c r="AR43" s="98">
        <v>9.6999999999999993</v>
      </c>
      <c r="AS43" s="98">
        <v>18.600000000000001</v>
      </c>
      <c r="AT43" s="98">
        <v>81.400000000000006</v>
      </c>
      <c r="AU43" s="98">
        <v>80423</v>
      </c>
      <c r="AV43" s="98">
        <v>15.2</v>
      </c>
      <c r="AW43" s="98">
        <v>0</v>
      </c>
      <c r="AX43" s="105">
        <v>-11.715002441406201</v>
      </c>
      <c r="AY43" s="48">
        <v>54457</v>
      </c>
      <c r="AZ43" s="48">
        <v>3310</v>
      </c>
      <c r="BA43" s="48">
        <v>21424</v>
      </c>
      <c r="BB43" s="49">
        <v>565.93852096574506</v>
      </c>
      <c r="BC43" s="50">
        <v>4.8694610601191998E-2</v>
      </c>
      <c r="BD43" s="49">
        <v>94692.545045776904</v>
      </c>
      <c r="BE43" s="49">
        <v>18370.101247846698</v>
      </c>
      <c r="BF43" s="49">
        <v>18380.1429967023</v>
      </c>
      <c r="BG43" s="50">
        <v>5.4078073424694999E-2</v>
      </c>
      <c r="BH43" s="49">
        <v>40675.573951868297</v>
      </c>
      <c r="BI43" s="145">
        <v>18374.854573901899</v>
      </c>
      <c r="BJ43" s="94">
        <v>893490</v>
      </c>
      <c r="BK43" s="94" t="s">
        <v>280</v>
      </c>
      <c r="BL43" s="94">
        <v>-4</v>
      </c>
      <c r="BM43" s="94">
        <v>52</v>
      </c>
      <c r="BN43" s="94">
        <v>66</v>
      </c>
      <c r="BO43" s="94">
        <v>47.3624107290265</v>
      </c>
      <c r="BP43" s="94">
        <v>50</v>
      </c>
      <c r="BQ43" s="96">
        <v>37057765</v>
      </c>
      <c r="BR43" s="96">
        <v>84.1</v>
      </c>
      <c r="BS43" s="96">
        <v>15.9</v>
      </c>
      <c r="BT43" s="96">
        <v>66.900000000000006</v>
      </c>
      <c r="BU43" s="96">
        <v>7.7</v>
      </c>
      <c r="BV43" s="96">
        <v>1.5</v>
      </c>
      <c r="BW43" s="99">
        <v>5</v>
      </c>
      <c r="BX43" s="100" t="s">
        <v>145</v>
      </c>
      <c r="BY43" s="100">
        <v>100.9</v>
      </c>
      <c r="BZ43" s="100" t="s">
        <v>145</v>
      </c>
      <c r="CA43" s="100">
        <v>1</v>
      </c>
      <c r="CB43" s="101">
        <v>141</v>
      </c>
      <c r="CC43" s="97" t="s">
        <v>279</v>
      </c>
      <c r="CD43" s="97" t="s">
        <v>200</v>
      </c>
      <c r="CE43" s="97">
        <v>31.5</v>
      </c>
      <c r="CF43" s="97" t="s">
        <v>145</v>
      </c>
      <c r="CG43" s="97" t="s">
        <v>145</v>
      </c>
      <c r="CH43" s="97">
        <v>1210159</v>
      </c>
      <c r="CI43" s="97">
        <v>84</v>
      </c>
      <c r="CJ43" s="97">
        <v>1713341704877.01</v>
      </c>
      <c r="CK43" s="97" t="s">
        <v>145</v>
      </c>
      <c r="CL43" s="97">
        <v>65.099999999999994</v>
      </c>
      <c r="CM43" s="97">
        <v>87.6</v>
      </c>
      <c r="CN43" s="97">
        <v>1.3</v>
      </c>
      <c r="CO43" s="97">
        <v>100</v>
      </c>
      <c r="CP43" s="102" t="s">
        <v>149</v>
      </c>
      <c r="CQ43" s="102" t="s">
        <v>148</v>
      </c>
      <c r="CR43" s="103">
        <v>-110.43087557719799</v>
      </c>
      <c r="CS43" s="98" t="s">
        <v>145</v>
      </c>
      <c r="CT43" s="104">
        <v>-13.15</v>
      </c>
      <c r="CU43" s="104">
        <v>-14.2500061035156</v>
      </c>
      <c r="CV43" s="104">
        <v>-10.9899963378906</v>
      </c>
      <c r="CW43" s="105">
        <v>-8.4700073242187308</v>
      </c>
      <c r="CY43" s="8">
        <f t="shared" si="2"/>
        <v>6</v>
      </c>
      <c r="CZ43" s="9">
        <f t="shared" si="3"/>
        <v>81.818181818181813</v>
      </c>
    </row>
    <row r="44" spans="1:104" x14ac:dyDescent="0.35">
      <c r="A44" s="70" t="s">
        <v>281</v>
      </c>
      <c r="B44" s="93" t="s">
        <v>282</v>
      </c>
      <c r="C44" s="156" t="s">
        <v>174</v>
      </c>
      <c r="D44" s="170" t="s">
        <v>207</v>
      </c>
      <c r="E44" s="164" t="s">
        <v>208</v>
      </c>
      <c r="F44" s="164">
        <f t="shared" si="4"/>
        <v>34</v>
      </c>
      <c r="G44" s="49">
        <v>200.70209915677401</v>
      </c>
      <c r="H44" s="139">
        <f t="shared" si="0"/>
        <v>0.79091462178057192</v>
      </c>
      <c r="I44" s="49">
        <v>3418.5217649121</v>
      </c>
      <c r="J44" s="49">
        <v>7.8990720996915995E-2</v>
      </c>
      <c r="K44" s="49">
        <v>1990.32835420941</v>
      </c>
      <c r="L44" s="51">
        <v>65</v>
      </c>
      <c r="M44" s="94">
        <v>33032.769326156304</v>
      </c>
      <c r="N44" s="94">
        <v>3725.5349999999999</v>
      </c>
      <c r="O44" s="94">
        <v>79.489999999999995</v>
      </c>
      <c r="P44" s="94">
        <v>17.604301075268801</v>
      </c>
      <c r="Q44" s="94">
        <v>20</v>
      </c>
      <c r="R44" s="96">
        <v>8654618</v>
      </c>
      <c r="S44" s="96">
        <v>42.4</v>
      </c>
      <c r="T44" s="96">
        <v>81.599999999999994</v>
      </c>
      <c r="U44" s="143">
        <f t="shared" si="1"/>
        <v>0.18599999999999994</v>
      </c>
      <c r="V44" s="96">
        <v>215.5</v>
      </c>
      <c r="W44" s="99">
        <v>8.6</v>
      </c>
      <c r="X44" s="99">
        <v>4.24</v>
      </c>
      <c r="Y44" s="99">
        <v>4.7</v>
      </c>
      <c r="Z44" s="99">
        <v>99.9</v>
      </c>
      <c r="AA44" s="95">
        <v>0.56299999999999994</v>
      </c>
      <c r="AB44" s="101">
        <v>21.2</v>
      </c>
      <c r="AC44" s="101">
        <v>5.7</v>
      </c>
      <c r="AD44" s="101">
        <v>12.1</v>
      </c>
      <c r="AE44" s="97">
        <v>54.5</v>
      </c>
      <c r="AF44" s="97">
        <v>28857994</v>
      </c>
      <c r="AG44" s="97">
        <v>102916</v>
      </c>
      <c r="AH44" s="97">
        <v>68820</v>
      </c>
      <c r="AI44" s="97">
        <v>0.1</v>
      </c>
      <c r="AJ44" s="97">
        <v>32.700000000000003</v>
      </c>
      <c r="AK44" s="97">
        <v>2.9</v>
      </c>
      <c r="AL44" s="97"/>
      <c r="AM44" s="97">
        <v>21378.6</v>
      </c>
      <c r="AN44" s="97">
        <v>4.4000000000000004</v>
      </c>
      <c r="AO44" s="103">
        <v>46.811949971500098</v>
      </c>
      <c r="AP44" s="98">
        <v>38.4</v>
      </c>
      <c r="AQ44" s="98">
        <v>31.8</v>
      </c>
      <c r="AR44" s="98">
        <v>9.6999999999999993</v>
      </c>
      <c r="AS44" s="98">
        <v>26.2</v>
      </c>
      <c r="AT44" s="98">
        <v>73.8</v>
      </c>
      <c r="AU44" s="98">
        <v>4934</v>
      </c>
      <c r="AV44" s="98">
        <v>4.3</v>
      </c>
      <c r="AW44" s="98">
        <v>49</v>
      </c>
      <c r="AX44" s="105">
        <v>-1.23749389648435</v>
      </c>
      <c r="AY44" s="48">
        <v>29586</v>
      </c>
      <c r="AZ44" s="48">
        <v>1737</v>
      </c>
      <c r="BA44" s="48">
        <v>23400</v>
      </c>
      <c r="BB44" s="49">
        <v>2703.7588487440999</v>
      </c>
      <c r="BC44" s="50">
        <v>9.7968010605938002E-2</v>
      </c>
      <c r="BD44" s="49">
        <v>30332.6758428539</v>
      </c>
      <c r="BE44" s="49">
        <v>18346.511123693799</v>
      </c>
      <c r="BF44" s="49">
        <v>18357.497495295898</v>
      </c>
      <c r="BG44" s="50">
        <v>9.5107110831525996E-2</v>
      </c>
      <c r="BH44" s="49">
        <v>26227.313600077701</v>
      </c>
      <c r="BI44" s="145">
        <v>18360.4775704112</v>
      </c>
      <c r="BJ44" s="94">
        <v>285886</v>
      </c>
      <c r="BK44" s="94" t="s">
        <v>191</v>
      </c>
      <c r="BL44" s="94">
        <v>0</v>
      </c>
      <c r="BM44" s="94">
        <v>21</v>
      </c>
      <c r="BN44" s="94">
        <v>21</v>
      </c>
      <c r="BO44" s="94">
        <v>39.111205390280404</v>
      </c>
      <c r="BP44" s="94">
        <v>20</v>
      </c>
      <c r="BQ44" s="96">
        <v>8513227</v>
      </c>
      <c r="BR44" s="96">
        <v>85.6</v>
      </c>
      <c r="BS44" s="96">
        <v>14.9</v>
      </c>
      <c r="BT44" s="96">
        <v>66.5</v>
      </c>
      <c r="BU44" s="96">
        <v>7.8</v>
      </c>
      <c r="BV44" s="96">
        <v>1.5</v>
      </c>
      <c r="BW44" s="99">
        <v>4.0999999999999996</v>
      </c>
      <c r="BX44" s="100">
        <v>5.0999999999999996</v>
      </c>
      <c r="BY44" s="100">
        <v>105.2</v>
      </c>
      <c r="BZ44" s="100">
        <v>97.2</v>
      </c>
      <c r="CA44" s="100">
        <v>1</v>
      </c>
      <c r="CB44" s="101">
        <v>131</v>
      </c>
      <c r="CC44" s="97" t="s">
        <v>180</v>
      </c>
      <c r="CD44" s="97" t="s">
        <v>200</v>
      </c>
      <c r="CE44" s="97">
        <v>65</v>
      </c>
      <c r="CF44" s="97" t="s">
        <v>145</v>
      </c>
      <c r="CG44" s="97" t="s">
        <v>145</v>
      </c>
      <c r="CH44" s="97">
        <v>259999</v>
      </c>
      <c r="CI44" s="97">
        <v>7</v>
      </c>
      <c r="CJ44" s="97">
        <v>705140354166.31201</v>
      </c>
      <c r="CK44" s="97" t="s">
        <v>145</v>
      </c>
      <c r="CL44" s="97">
        <v>68.3</v>
      </c>
      <c r="CM44" s="97">
        <v>85.3</v>
      </c>
      <c r="CN44" s="97">
        <v>0.7</v>
      </c>
      <c r="CO44" s="97">
        <v>100</v>
      </c>
      <c r="CP44" s="102" t="s">
        <v>174</v>
      </c>
      <c r="CQ44" s="102" t="s">
        <v>176</v>
      </c>
      <c r="CR44" s="103">
        <v>8.4270005130451509</v>
      </c>
      <c r="CS44" s="98" t="s">
        <v>145</v>
      </c>
      <c r="CT44" s="104">
        <v>-1.8299926757812299</v>
      </c>
      <c r="CU44" s="104">
        <v>-2.7099975585937299</v>
      </c>
      <c r="CV44" s="104">
        <v>-0.20999755859372701</v>
      </c>
      <c r="CW44" s="105">
        <v>-0.19998779296872701</v>
      </c>
      <c r="CY44" s="8">
        <f t="shared" si="2"/>
        <v>4</v>
      </c>
      <c r="CZ44" s="9">
        <f t="shared" si="3"/>
        <v>87.878787878787875</v>
      </c>
    </row>
    <row r="45" spans="1:104" x14ac:dyDescent="0.35">
      <c r="A45" s="70" t="s">
        <v>283</v>
      </c>
      <c r="B45" s="93" t="s">
        <v>284</v>
      </c>
      <c r="C45" s="156" t="s">
        <v>330</v>
      </c>
      <c r="D45" s="170" t="s">
        <v>330</v>
      </c>
      <c r="E45" s="164" t="s">
        <v>225</v>
      </c>
      <c r="F45" s="164">
        <f t="shared" si="4"/>
        <v>48</v>
      </c>
      <c r="G45" s="49">
        <v>234.60548155707701</v>
      </c>
      <c r="H45" s="139">
        <f t="shared" si="0"/>
        <v>0.71880819366852888</v>
      </c>
      <c r="I45" s="49">
        <v>3149.5785899037501</v>
      </c>
      <c r="J45" s="49">
        <v>5.2393487538737002E-2</v>
      </c>
      <c r="K45" s="49">
        <v>90.968834708864506</v>
      </c>
      <c r="L45" s="51">
        <v>51</v>
      </c>
      <c r="M45" s="94"/>
      <c r="N45" s="94"/>
      <c r="O45" s="94"/>
      <c r="P45" s="94"/>
      <c r="Q45" s="94"/>
      <c r="R45" s="96">
        <v>170499</v>
      </c>
      <c r="S45" s="96">
        <v>41.8</v>
      </c>
      <c r="T45" s="96">
        <v>81</v>
      </c>
      <c r="U45" s="143">
        <f t="shared" si="1"/>
        <v>0.17299999999999996</v>
      </c>
      <c r="V45" s="96">
        <v>861.1</v>
      </c>
      <c r="W45" s="99"/>
      <c r="X45" s="99"/>
      <c r="Y45" s="99"/>
      <c r="Z45" s="99"/>
      <c r="AA45" s="95">
        <v>0.92200000000000004</v>
      </c>
      <c r="AB45" s="101"/>
      <c r="AC45" s="101">
        <v>3.9</v>
      </c>
      <c r="AD45" s="101">
        <v>229.8</v>
      </c>
      <c r="AE45" s="97"/>
      <c r="AF45" s="97"/>
      <c r="AG45" s="97"/>
      <c r="AH45" s="97"/>
      <c r="AI45" s="97"/>
      <c r="AJ45" s="97"/>
      <c r="AK45" s="97">
        <v>3.6</v>
      </c>
      <c r="AL45" s="97"/>
      <c r="AM45" s="97"/>
      <c r="AN45" s="97"/>
      <c r="AO45" s="103">
        <v>49.218329169</v>
      </c>
      <c r="AP45" s="98">
        <v>46.5</v>
      </c>
      <c r="AQ45" s="98">
        <v>4</v>
      </c>
      <c r="AR45" s="98"/>
      <c r="AS45" s="98">
        <v>69.099999999999994</v>
      </c>
      <c r="AT45" s="98">
        <v>30.9</v>
      </c>
      <c r="AU45" s="98"/>
      <c r="AV45" s="98"/>
      <c r="AW45" s="98"/>
      <c r="AX45" s="105">
        <v>9.2275100708008004</v>
      </c>
      <c r="AY45" s="48">
        <v>537</v>
      </c>
      <c r="AZ45" s="48">
        <v>40</v>
      </c>
      <c r="BA45" s="48">
        <v>386</v>
      </c>
      <c r="BB45" s="49">
        <v>2263.94289702579</v>
      </c>
      <c r="BC45" s="50">
        <v>0.120481200534461</v>
      </c>
      <c r="BD45" s="49">
        <v>553.88548762950995</v>
      </c>
      <c r="BE45" s="49">
        <v>18353.593005018301</v>
      </c>
      <c r="BF45" s="49">
        <v>18377.684454911701</v>
      </c>
      <c r="BG45" s="50">
        <v>0.16183056132318099</v>
      </c>
      <c r="BH45" s="49">
        <v>500.19609542486597</v>
      </c>
      <c r="BI45" s="145">
        <v>18372.481151043801</v>
      </c>
      <c r="BJ45" s="94" t="s">
        <v>145</v>
      </c>
      <c r="BK45" s="94" t="s">
        <v>145</v>
      </c>
      <c r="BL45" s="94" t="s">
        <v>145</v>
      </c>
      <c r="BM45" s="94" t="s">
        <v>145</v>
      </c>
      <c r="BN45" s="94" t="s">
        <v>145</v>
      </c>
      <c r="BO45" s="94" t="s">
        <v>145</v>
      </c>
      <c r="BP45" s="94" t="s">
        <v>145</v>
      </c>
      <c r="BQ45" s="96">
        <v>170499</v>
      </c>
      <c r="BR45" s="96">
        <v>84.8</v>
      </c>
      <c r="BS45" s="96">
        <v>15.2</v>
      </c>
      <c r="BT45" s="96">
        <v>67.5</v>
      </c>
      <c r="BU45" s="96">
        <v>7.8</v>
      </c>
      <c r="BV45" s="96">
        <v>1.5</v>
      </c>
      <c r="BW45" s="99" t="s">
        <v>145</v>
      </c>
      <c r="BX45" s="100" t="s">
        <v>145</v>
      </c>
      <c r="BY45" s="100" t="s">
        <v>145</v>
      </c>
      <c r="BZ45" s="100" t="s">
        <v>145</v>
      </c>
      <c r="CA45" s="100" t="s">
        <v>145</v>
      </c>
      <c r="CB45" s="101" t="s">
        <v>145</v>
      </c>
      <c r="CC45" s="97" t="s">
        <v>145</v>
      </c>
      <c r="CD45" s="97" t="s">
        <v>145</v>
      </c>
      <c r="CE45" s="97" t="s">
        <v>145</v>
      </c>
      <c r="CF45" s="97" t="s">
        <v>145</v>
      </c>
      <c r="CG45" s="97" t="s">
        <v>145</v>
      </c>
      <c r="CH45" s="97">
        <v>6754</v>
      </c>
      <c r="CI45" s="97" t="s">
        <v>145</v>
      </c>
      <c r="CJ45" s="97" t="s">
        <v>145</v>
      </c>
      <c r="CK45" s="97" t="s">
        <v>145</v>
      </c>
      <c r="CL45" s="97">
        <v>58.2</v>
      </c>
      <c r="CM45" s="97">
        <v>77</v>
      </c>
      <c r="CN45" s="97" t="s">
        <v>145</v>
      </c>
      <c r="CO45" s="97" t="s">
        <v>145</v>
      </c>
      <c r="CP45" s="102" t="s">
        <v>145</v>
      </c>
      <c r="CQ45" s="102" t="s">
        <v>145</v>
      </c>
      <c r="CR45" s="103">
        <v>-2.12238430068449</v>
      </c>
      <c r="CS45" s="98">
        <v>35.700000000000003</v>
      </c>
      <c r="CT45" s="104">
        <v>9.2400146484375192</v>
      </c>
      <c r="CU45" s="104">
        <v>8.8900085449218995</v>
      </c>
      <c r="CV45" s="104">
        <v>9.7300048828125192</v>
      </c>
      <c r="CW45" s="105">
        <v>9.0500122070312692</v>
      </c>
      <c r="CY45" s="8">
        <f t="shared" si="2"/>
        <v>18</v>
      </c>
      <c r="CZ45" s="9">
        <f t="shared" si="3"/>
        <v>45.45454545454546</v>
      </c>
    </row>
    <row r="46" spans="1:104" x14ac:dyDescent="0.35">
      <c r="A46" s="70" t="s">
        <v>285</v>
      </c>
      <c r="B46" s="93" t="s">
        <v>286</v>
      </c>
      <c r="C46" s="156" t="s">
        <v>190</v>
      </c>
      <c r="D46" s="170" t="s">
        <v>190</v>
      </c>
      <c r="E46" s="164" t="s">
        <v>192</v>
      </c>
      <c r="F46" s="164">
        <f t="shared" si="4"/>
        <v>41</v>
      </c>
      <c r="G46" s="49">
        <v>11.8747393900119</v>
      </c>
      <c r="H46" s="139">
        <f t="shared" si="0"/>
        <v>0.53548024714472942</v>
      </c>
      <c r="I46" s="49">
        <v>838.18920372757998</v>
      </c>
      <c r="J46" s="49">
        <v>5.9971890300905002E-2</v>
      </c>
      <c r="K46" s="49">
        <v>387.73055871058398</v>
      </c>
      <c r="L46" s="51">
        <v>58</v>
      </c>
      <c r="M46" s="94">
        <v>10787.5991521122</v>
      </c>
      <c r="N46" s="94">
        <v>2953.9850000000001</v>
      </c>
      <c r="O46" s="94">
        <v>83.6</v>
      </c>
      <c r="P46" s="94">
        <v>22.045454545454501</v>
      </c>
      <c r="Q46" s="94">
        <v>14</v>
      </c>
      <c r="R46" s="96">
        <v>19116209</v>
      </c>
      <c r="S46" s="96">
        <v>34.4</v>
      </c>
      <c r="T46" s="96">
        <v>77.599999999999994</v>
      </c>
      <c r="U46" s="143">
        <f t="shared" si="1"/>
        <v>0.115</v>
      </c>
      <c r="V46" s="96">
        <v>25.2</v>
      </c>
      <c r="W46" s="99">
        <v>12.4</v>
      </c>
      <c r="X46" s="99">
        <v>1.08</v>
      </c>
      <c r="Y46" s="99">
        <v>2.2000000000000002</v>
      </c>
      <c r="Z46" s="99">
        <v>100</v>
      </c>
      <c r="AA46" s="95"/>
      <c r="AB46" s="101">
        <v>28.8</v>
      </c>
      <c r="AC46" s="101">
        <v>8.6</v>
      </c>
      <c r="AD46" s="101"/>
      <c r="AE46" s="97">
        <v>27.1</v>
      </c>
      <c r="AF46" s="97">
        <v>19517185</v>
      </c>
      <c r="AG46" s="97">
        <v>4662910</v>
      </c>
      <c r="AH46" s="97">
        <v>24190</v>
      </c>
      <c r="AI46" s="97">
        <v>3.7</v>
      </c>
      <c r="AJ46" s="97">
        <v>44.4</v>
      </c>
      <c r="AK46" s="97">
        <v>9</v>
      </c>
      <c r="AL46" s="97"/>
      <c r="AM46" s="97">
        <v>7121.7</v>
      </c>
      <c r="AN46" s="97">
        <v>4.5999999999999996</v>
      </c>
      <c r="AO46" s="103">
        <v>-35.710341078499901</v>
      </c>
      <c r="AP46" s="98">
        <v>21.2</v>
      </c>
      <c r="AQ46" s="98">
        <v>24.3</v>
      </c>
      <c r="AR46" s="98">
        <v>18.5</v>
      </c>
      <c r="AS46" s="98">
        <v>12.4</v>
      </c>
      <c r="AT46" s="98">
        <v>87.6</v>
      </c>
      <c r="AU46" s="98">
        <v>49834</v>
      </c>
      <c r="AV46" s="98">
        <v>4.5999999999999996</v>
      </c>
      <c r="AW46" s="98">
        <v>98</v>
      </c>
      <c r="AX46" s="105">
        <v>17.352502441406301</v>
      </c>
      <c r="AY46" s="48">
        <v>16023</v>
      </c>
      <c r="AZ46" s="48">
        <v>227</v>
      </c>
      <c r="BA46" s="48">
        <v>8580</v>
      </c>
      <c r="BB46" s="49">
        <v>448.83376196608901</v>
      </c>
      <c r="BC46" s="50">
        <v>4.4554454027644998E-2</v>
      </c>
      <c r="BD46" s="49">
        <v>28198.808858437002</v>
      </c>
      <c r="BE46" s="49">
        <v>18371.273194656402</v>
      </c>
      <c r="BF46" s="49">
        <v>18372.184121473299</v>
      </c>
      <c r="BG46" s="50">
        <v>6.3664294665021007E-2</v>
      </c>
      <c r="BH46" s="49">
        <v>16458.6035109074</v>
      </c>
      <c r="BI46" s="145">
        <v>18375.526643024401</v>
      </c>
      <c r="BJ46" s="94">
        <v>206218</v>
      </c>
      <c r="BK46" s="94" t="s">
        <v>191</v>
      </c>
      <c r="BL46" s="94">
        <v>11</v>
      </c>
      <c r="BM46" s="94">
        <v>15</v>
      </c>
      <c r="BN46" s="94">
        <v>22</v>
      </c>
      <c r="BO46" s="94">
        <v>57.722342034372197</v>
      </c>
      <c r="BP46" s="94">
        <v>14</v>
      </c>
      <c r="BQ46" s="96">
        <v>18729160</v>
      </c>
      <c r="BR46" s="96">
        <v>82.4</v>
      </c>
      <c r="BS46" s="96">
        <v>19.8</v>
      </c>
      <c r="BT46" s="96">
        <v>68.7</v>
      </c>
      <c r="BU46" s="96">
        <v>6.2</v>
      </c>
      <c r="BV46" s="96">
        <v>1.6</v>
      </c>
      <c r="BW46" s="99">
        <v>7.2</v>
      </c>
      <c r="BX46" s="100">
        <v>5.3</v>
      </c>
      <c r="BY46" s="100">
        <v>101.4</v>
      </c>
      <c r="BZ46" s="100">
        <v>94.8</v>
      </c>
      <c r="CA46" s="100">
        <v>1</v>
      </c>
      <c r="CB46" s="101">
        <v>126</v>
      </c>
      <c r="CC46" s="97" t="s">
        <v>189</v>
      </c>
      <c r="CD46" s="97" t="s">
        <v>163</v>
      </c>
      <c r="CE46" s="97">
        <v>28.5</v>
      </c>
      <c r="CF46" s="97" t="s">
        <v>145</v>
      </c>
      <c r="CG46" s="97" t="s">
        <v>145</v>
      </c>
      <c r="CH46" s="97">
        <v>558539</v>
      </c>
      <c r="CI46" s="97">
        <v>482</v>
      </c>
      <c r="CJ46" s="97">
        <v>298231133532.74902</v>
      </c>
      <c r="CK46" s="97" t="s">
        <v>145</v>
      </c>
      <c r="CL46" s="97">
        <v>62.6</v>
      </c>
      <c r="CM46" s="97">
        <v>70</v>
      </c>
      <c r="CN46" s="97">
        <v>1.9</v>
      </c>
      <c r="CO46" s="97">
        <v>100</v>
      </c>
      <c r="CP46" s="102" t="s">
        <v>149</v>
      </c>
      <c r="CQ46" s="102" t="s">
        <v>151</v>
      </c>
      <c r="CR46" s="103">
        <v>-71.496395606560995</v>
      </c>
      <c r="CS46" s="98">
        <v>27.9</v>
      </c>
      <c r="CT46" s="104">
        <v>16.649987792968801</v>
      </c>
      <c r="CU46" s="104">
        <v>18.629998779296901</v>
      </c>
      <c r="CV46" s="104">
        <v>17.140008544921901</v>
      </c>
      <c r="CW46" s="105">
        <v>16.990014648437501</v>
      </c>
      <c r="CY46" s="8">
        <f t="shared" si="2"/>
        <v>3</v>
      </c>
      <c r="CZ46" s="9">
        <f t="shared" si="3"/>
        <v>90.909090909090907</v>
      </c>
    </row>
    <row r="47" spans="1:104" x14ac:dyDescent="0.35">
      <c r="A47" s="70" t="s">
        <v>287</v>
      </c>
      <c r="B47" s="93" t="s">
        <v>288</v>
      </c>
      <c r="C47" s="156" t="s">
        <v>157</v>
      </c>
      <c r="D47" s="170" t="s">
        <v>289</v>
      </c>
      <c r="E47" s="164" t="s">
        <v>290</v>
      </c>
      <c r="F47" s="164">
        <f t="shared" si="4"/>
        <v>0</v>
      </c>
      <c r="G47" s="49">
        <v>3.3011163504122001</v>
      </c>
      <c r="H47" s="139">
        <f t="shared" si="0"/>
        <v>0.93528753156415267</v>
      </c>
      <c r="I47" s="49">
        <v>59.768929116930501</v>
      </c>
      <c r="J47" s="49">
        <v>5.6387863728604E-2</v>
      </c>
      <c r="K47" s="49">
        <v>4017.6023394619401</v>
      </c>
      <c r="L47" s="51">
        <v>99</v>
      </c>
      <c r="M47" s="94"/>
      <c r="N47" s="94">
        <v>5369.7650000000003</v>
      </c>
      <c r="O47" s="94">
        <v>66.42</v>
      </c>
      <c r="P47" s="94"/>
      <c r="Q47" s="94"/>
      <c r="R47" s="96">
        <v>1404676330</v>
      </c>
      <c r="S47" s="96">
        <v>37.4</v>
      </c>
      <c r="T47" s="96">
        <v>74.5</v>
      </c>
      <c r="U47" s="143">
        <f t="shared" si="1"/>
        <v>0.10899999999999992</v>
      </c>
      <c r="V47" s="96">
        <v>148.30000000000001</v>
      </c>
      <c r="W47" s="99">
        <v>17</v>
      </c>
      <c r="X47" s="99"/>
      <c r="Y47" s="99"/>
      <c r="Z47" s="99">
        <v>76.400000000000006</v>
      </c>
      <c r="AA47" s="95">
        <v>0.38100000000000001</v>
      </c>
      <c r="AB47" s="101">
        <v>6.6</v>
      </c>
      <c r="AC47" s="101">
        <v>9.1999999999999993</v>
      </c>
      <c r="AD47" s="101"/>
      <c r="AE47" s="97">
        <v>18.2</v>
      </c>
      <c r="AF47" s="97">
        <v>611439830</v>
      </c>
      <c r="AG47" s="97">
        <v>225828900</v>
      </c>
      <c r="AH47" s="97">
        <v>18170</v>
      </c>
      <c r="AI47" s="97"/>
      <c r="AJ47" s="97"/>
      <c r="AK47" s="97">
        <v>25.4</v>
      </c>
      <c r="AL47" s="97">
        <v>2.1</v>
      </c>
      <c r="AM47" s="97">
        <v>528263.30000000005</v>
      </c>
      <c r="AN47" s="97">
        <v>1.5</v>
      </c>
      <c r="AO47" s="103">
        <v>36.903672593500097</v>
      </c>
      <c r="AP47" s="98">
        <v>56.2</v>
      </c>
      <c r="AQ47" s="98">
        <v>22.4</v>
      </c>
      <c r="AR47" s="98">
        <v>15.4</v>
      </c>
      <c r="AS47" s="98">
        <v>40.799999999999997</v>
      </c>
      <c r="AT47" s="98">
        <v>59.2</v>
      </c>
      <c r="AU47" s="98">
        <v>2062</v>
      </c>
      <c r="AV47" s="98">
        <v>7.5</v>
      </c>
      <c r="AW47" s="98">
        <v>100</v>
      </c>
      <c r="AX47" s="105">
        <v>-11.539999389648401</v>
      </c>
      <c r="AY47" s="48">
        <v>83956</v>
      </c>
      <c r="AZ47" s="48">
        <v>4637</v>
      </c>
      <c r="BA47" s="48">
        <v>78523</v>
      </c>
      <c r="BB47" s="49">
        <v>55.9011341780067</v>
      </c>
      <c r="BC47" s="50">
        <v>0.14361484048692899</v>
      </c>
      <c r="BD47" s="49">
        <v>82749.903518754698</v>
      </c>
      <c r="BE47" s="49">
        <v>18297.8311678344</v>
      </c>
      <c r="BF47" s="49">
        <v>18306.3087600254</v>
      </c>
      <c r="BG47" s="50">
        <v>8.8477960414087994E-2</v>
      </c>
      <c r="BH47" s="49">
        <v>79164.758272376697</v>
      </c>
      <c r="BI47" s="145">
        <v>18316.596785733898</v>
      </c>
      <c r="BJ47" s="94" t="s">
        <v>145</v>
      </c>
      <c r="BK47" s="94" t="s">
        <v>145</v>
      </c>
      <c r="BL47" s="94">
        <v>-2</v>
      </c>
      <c r="BM47" s="94">
        <v>4</v>
      </c>
      <c r="BN47" s="94">
        <v>4</v>
      </c>
      <c r="BO47" s="94" t="s">
        <v>145</v>
      </c>
      <c r="BP47" s="94" t="s">
        <v>145</v>
      </c>
      <c r="BQ47" s="96">
        <v>1392730000</v>
      </c>
      <c r="BR47" s="96">
        <v>79.099999999999994</v>
      </c>
      <c r="BS47" s="96">
        <v>17.899999999999999</v>
      </c>
      <c r="BT47" s="96">
        <v>71.2</v>
      </c>
      <c r="BU47" s="96">
        <v>7.1</v>
      </c>
      <c r="BV47" s="96">
        <v>1.7</v>
      </c>
      <c r="BW47" s="99">
        <v>8.6</v>
      </c>
      <c r="BX47" s="100" t="s">
        <v>145</v>
      </c>
      <c r="BY47" s="100">
        <v>99.4</v>
      </c>
      <c r="BZ47" s="100" t="s">
        <v>145</v>
      </c>
      <c r="CA47" s="100">
        <v>1</v>
      </c>
      <c r="CB47" s="101">
        <v>132</v>
      </c>
      <c r="CC47" s="97" t="s">
        <v>259</v>
      </c>
      <c r="CD47" s="97" t="s">
        <v>163</v>
      </c>
      <c r="CE47" s="97">
        <v>20</v>
      </c>
      <c r="CF47" s="97">
        <v>7.5</v>
      </c>
      <c r="CG47" s="97">
        <v>0</v>
      </c>
      <c r="CH47" s="97">
        <v>-1741996</v>
      </c>
      <c r="CI47" s="97">
        <v>212050</v>
      </c>
      <c r="CJ47" s="97">
        <v>13608151864637.9</v>
      </c>
      <c r="CK47" s="97">
        <v>1.7</v>
      </c>
      <c r="CL47" s="97">
        <v>68</v>
      </c>
      <c r="CM47" s="97">
        <v>80.3</v>
      </c>
      <c r="CN47" s="97">
        <v>1.9</v>
      </c>
      <c r="CO47" s="97">
        <v>100</v>
      </c>
      <c r="CP47" s="102" t="s">
        <v>157</v>
      </c>
      <c r="CQ47" s="102" t="s">
        <v>203</v>
      </c>
      <c r="CR47" s="103">
        <v>98.603915675006604</v>
      </c>
      <c r="CS47" s="98">
        <v>19.600000000000001</v>
      </c>
      <c r="CT47" s="104">
        <v>-14.1900085449219</v>
      </c>
      <c r="CU47" s="104">
        <v>-13.959997558593701</v>
      </c>
      <c r="CV47" s="104">
        <v>-11.5499938964844</v>
      </c>
      <c r="CW47" s="105">
        <v>-6.4599975585937299</v>
      </c>
      <c r="CY47" s="8">
        <f t="shared" si="2"/>
        <v>2</v>
      </c>
      <c r="CZ47" s="9">
        <f t="shared" si="3"/>
        <v>93.939393939393938</v>
      </c>
    </row>
    <row r="48" spans="1:104" x14ac:dyDescent="0.35">
      <c r="A48" s="70" t="s">
        <v>291</v>
      </c>
      <c r="B48" s="93" t="s">
        <v>292</v>
      </c>
      <c r="C48" s="156" t="s">
        <v>164</v>
      </c>
      <c r="D48" s="170" t="s">
        <v>221</v>
      </c>
      <c r="E48" s="164" t="s">
        <v>256</v>
      </c>
      <c r="F48" s="164">
        <f t="shared" si="4"/>
        <v>49</v>
      </c>
      <c r="G48" s="49">
        <v>0.53073978491770202</v>
      </c>
      <c r="H48" s="139">
        <f t="shared" si="0"/>
        <v>0.45019607843137255</v>
      </c>
      <c r="I48" s="49">
        <v>48.335230412147901</v>
      </c>
      <c r="J48" s="49">
        <v>8.0734872876370004E-2</v>
      </c>
      <c r="K48" s="49">
        <v>22.010888648329001</v>
      </c>
      <c r="L48" s="51">
        <v>50</v>
      </c>
      <c r="M48" s="94"/>
      <c r="N48" s="94"/>
      <c r="O48" s="94">
        <v>0</v>
      </c>
      <c r="P48" s="94">
        <v>15.4861111111111</v>
      </c>
      <c r="Q48" s="94">
        <v>10</v>
      </c>
      <c r="R48" s="96">
        <v>26378275</v>
      </c>
      <c r="S48" s="96">
        <v>20.9</v>
      </c>
      <c r="T48" s="96">
        <v>56.3</v>
      </c>
      <c r="U48" s="143">
        <f t="shared" si="1"/>
        <v>2.8999999999999984E-2</v>
      </c>
      <c r="V48" s="96">
        <v>78.8</v>
      </c>
      <c r="W48" s="99">
        <v>29.1</v>
      </c>
      <c r="X48" s="99"/>
      <c r="Y48" s="99"/>
      <c r="Z48" s="99">
        <v>18</v>
      </c>
      <c r="AA48" s="95">
        <v>0.40100000000000002</v>
      </c>
      <c r="AB48" s="101">
        <v>9</v>
      </c>
      <c r="AC48" s="101">
        <v>2.4</v>
      </c>
      <c r="AD48" s="101"/>
      <c r="AE48" s="97">
        <v>31.1</v>
      </c>
      <c r="AF48" s="97">
        <v>779482</v>
      </c>
      <c r="AG48" s="97">
        <v>907000</v>
      </c>
      <c r="AH48" s="97">
        <v>4020</v>
      </c>
      <c r="AI48" s="97"/>
      <c r="AJ48" s="97"/>
      <c r="AK48" s="97">
        <v>40</v>
      </c>
      <c r="AL48" s="97"/>
      <c r="AM48" s="97">
        <v>248.1</v>
      </c>
      <c r="AN48" s="97">
        <v>4</v>
      </c>
      <c r="AO48" s="103">
        <v>7.5195162965000897</v>
      </c>
      <c r="AP48" s="98">
        <v>64.8</v>
      </c>
      <c r="AQ48" s="98">
        <v>32.700000000000003</v>
      </c>
      <c r="AR48" s="98">
        <v>22.9</v>
      </c>
      <c r="AS48" s="98">
        <v>49.2</v>
      </c>
      <c r="AT48" s="98">
        <v>50.8</v>
      </c>
      <c r="AU48" s="98">
        <v>3393</v>
      </c>
      <c r="AV48" s="98">
        <v>0.5</v>
      </c>
      <c r="AW48" s="98">
        <v>100</v>
      </c>
      <c r="AX48" s="105">
        <v>28.5925003051758</v>
      </c>
      <c r="AY48" s="48">
        <v>1275</v>
      </c>
      <c r="AZ48" s="48">
        <v>14</v>
      </c>
      <c r="BA48" s="48">
        <v>574</v>
      </c>
      <c r="BB48" s="49">
        <v>21.760331181625801</v>
      </c>
      <c r="BC48" s="50">
        <v>4.9608768734711997E-2</v>
      </c>
      <c r="BD48" s="49">
        <v>2330.1763745949902</v>
      </c>
      <c r="BE48" s="49">
        <v>18371.663552133999</v>
      </c>
      <c r="BF48" s="49">
        <v>18368.847777777599</v>
      </c>
      <c r="BG48" s="50">
        <v>6.6361976941676004E-2</v>
      </c>
      <c r="BH48" s="49">
        <v>1357.0978353698199</v>
      </c>
      <c r="BI48" s="145">
        <v>18379.242434209202</v>
      </c>
      <c r="BJ48" s="94" t="s">
        <v>145</v>
      </c>
      <c r="BK48" s="94" t="s">
        <v>145</v>
      </c>
      <c r="BL48" s="94" t="s">
        <v>145</v>
      </c>
      <c r="BM48" s="94" t="s">
        <v>145</v>
      </c>
      <c r="BN48" s="94">
        <v>-70</v>
      </c>
      <c r="BO48" s="94">
        <v>28.6929783713802</v>
      </c>
      <c r="BP48" s="94">
        <v>9.5</v>
      </c>
      <c r="BQ48" s="96">
        <v>25069229</v>
      </c>
      <c r="BR48" s="96">
        <v>58.7</v>
      </c>
      <c r="BS48" s="96">
        <v>41.9</v>
      </c>
      <c r="BT48" s="96">
        <v>55.2</v>
      </c>
      <c r="BU48" s="96">
        <v>10.1</v>
      </c>
      <c r="BV48" s="96">
        <v>4.5999999999999996</v>
      </c>
      <c r="BW48" s="99">
        <v>80.900000000000006</v>
      </c>
      <c r="BX48" s="100">
        <v>5.4</v>
      </c>
      <c r="BY48" s="100">
        <v>98.4</v>
      </c>
      <c r="BZ48" s="100">
        <v>71.599999999999994</v>
      </c>
      <c r="CA48" s="100">
        <v>0.9</v>
      </c>
      <c r="CB48" s="101">
        <v>123</v>
      </c>
      <c r="CC48" s="97" t="s">
        <v>146</v>
      </c>
      <c r="CD48" s="97" t="s">
        <v>173</v>
      </c>
      <c r="CE48" s="97">
        <v>33.700000000000003</v>
      </c>
      <c r="CF48" s="97">
        <v>17.100000000000001</v>
      </c>
      <c r="CG48" s="97">
        <v>2.2999999999999998</v>
      </c>
      <c r="CH48" s="97">
        <v>-40000</v>
      </c>
      <c r="CI48" s="97">
        <v>38323</v>
      </c>
      <c r="CJ48" s="97">
        <v>43007047821.754097</v>
      </c>
      <c r="CK48" s="97" t="s">
        <v>145</v>
      </c>
      <c r="CL48" s="97">
        <v>57</v>
      </c>
      <c r="CM48" s="97">
        <v>73.5</v>
      </c>
      <c r="CN48" s="97">
        <v>1.4</v>
      </c>
      <c r="CO48" s="97">
        <v>65.599999999999994</v>
      </c>
      <c r="CP48" s="102" t="s">
        <v>164</v>
      </c>
      <c r="CQ48" s="102" t="s">
        <v>166</v>
      </c>
      <c r="CR48" s="103">
        <v>-5.6926739389067897</v>
      </c>
      <c r="CS48" s="98">
        <v>28</v>
      </c>
      <c r="CT48" s="104">
        <v>27.290002441406301</v>
      </c>
      <c r="CU48" s="104">
        <v>27.649987792968801</v>
      </c>
      <c r="CV48" s="104">
        <v>29.800012207031301</v>
      </c>
      <c r="CW48" s="105">
        <v>29.629998779296901</v>
      </c>
      <c r="CY48" s="8">
        <f t="shared" si="2"/>
        <v>1</v>
      </c>
      <c r="CZ48" s="9">
        <f t="shared" si="3"/>
        <v>96.969696969696969</v>
      </c>
    </row>
    <row r="49" spans="1:104" x14ac:dyDescent="0.35">
      <c r="A49" s="70" t="s">
        <v>293</v>
      </c>
      <c r="B49" s="93" t="s">
        <v>294</v>
      </c>
      <c r="C49" s="156" t="s">
        <v>164</v>
      </c>
      <c r="D49" s="170" t="s">
        <v>165</v>
      </c>
      <c r="E49" s="164" t="s">
        <v>269</v>
      </c>
      <c r="F49" s="164">
        <f t="shared" si="4"/>
        <v>44</v>
      </c>
      <c r="G49" s="49">
        <v>2.2979097610083401</v>
      </c>
      <c r="H49" s="139">
        <f t="shared" si="0"/>
        <v>0.50982532751091703</v>
      </c>
      <c r="I49" s="49">
        <v>69.012634133889904</v>
      </c>
      <c r="J49" s="49">
        <v>4.0270497197140001E-2</v>
      </c>
      <c r="K49" s="49">
        <v>248.729304660271</v>
      </c>
      <c r="L49" s="51">
        <v>55</v>
      </c>
      <c r="M49" s="94"/>
      <c r="N49" s="94">
        <v>2321.44</v>
      </c>
      <c r="O49" s="94">
        <v>65.08</v>
      </c>
      <c r="P49" s="94">
        <v>10.1946778711485</v>
      </c>
      <c r="Q49" s="94">
        <v>13</v>
      </c>
      <c r="R49" s="96">
        <v>26545864</v>
      </c>
      <c r="S49" s="96">
        <v>18.5</v>
      </c>
      <c r="T49" s="96">
        <v>57.7</v>
      </c>
      <c r="U49" s="143">
        <f t="shared" si="1"/>
        <v>2.7999999999999973E-2</v>
      </c>
      <c r="V49" s="96">
        <v>53.3</v>
      </c>
      <c r="W49" s="99">
        <v>21.6</v>
      </c>
      <c r="X49" s="99"/>
      <c r="Y49" s="99"/>
      <c r="Z49" s="99">
        <v>17.8</v>
      </c>
      <c r="AA49" s="95"/>
      <c r="AB49" s="101">
        <v>9.5</v>
      </c>
      <c r="AC49" s="101">
        <v>6</v>
      </c>
      <c r="AD49" s="101"/>
      <c r="AE49" s="97">
        <v>22.6</v>
      </c>
      <c r="AF49" s="97">
        <v>265136</v>
      </c>
      <c r="AG49" s="97">
        <v>405990</v>
      </c>
      <c r="AH49" s="97">
        <v>3700</v>
      </c>
      <c r="AI49" s="97"/>
      <c r="AJ49" s="97"/>
      <c r="AK49" s="97">
        <v>43.4</v>
      </c>
      <c r="AL49" s="97"/>
      <c r="AM49" s="97">
        <v>875.6</v>
      </c>
      <c r="AN49" s="97">
        <v>8.6999999999999993</v>
      </c>
      <c r="AO49" s="103">
        <v>7.3724451700000699</v>
      </c>
      <c r="AP49" s="98">
        <v>20.6</v>
      </c>
      <c r="AQ49" s="98">
        <v>39.299999999999997</v>
      </c>
      <c r="AR49" s="98">
        <v>10.6</v>
      </c>
      <c r="AS49" s="98">
        <v>43.6</v>
      </c>
      <c r="AT49" s="98">
        <v>56.4</v>
      </c>
      <c r="AU49" s="98">
        <v>12036</v>
      </c>
      <c r="AV49" s="98">
        <v>0.3</v>
      </c>
      <c r="AW49" s="98">
        <v>100</v>
      </c>
      <c r="AX49" s="105">
        <v>22.194993591308599</v>
      </c>
      <c r="AY49" s="48">
        <v>1832</v>
      </c>
      <c r="AZ49" s="48">
        <v>61</v>
      </c>
      <c r="BA49" s="48">
        <v>934</v>
      </c>
      <c r="BB49" s="49">
        <v>35.184388799701502</v>
      </c>
      <c r="BC49" s="50">
        <v>4.4428096762881002E-2</v>
      </c>
      <c r="BD49" s="49">
        <v>3463.4564128094598</v>
      </c>
      <c r="BE49" s="49">
        <v>18372.871286453999</v>
      </c>
      <c r="BF49" s="49">
        <v>18388.964514466599</v>
      </c>
      <c r="BG49" s="50">
        <v>7.887339884333E-2</v>
      </c>
      <c r="BH49" s="49">
        <v>2402.38339628118</v>
      </c>
      <c r="BI49" s="145">
        <v>18380.135262657699</v>
      </c>
      <c r="BJ49" s="94" t="s">
        <v>145</v>
      </c>
      <c r="BK49" s="94" t="s">
        <v>145</v>
      </c>
      <c r="BL49" s="94">
        <v>7</v>
      </c>
      <c r="BM49" s="94">
        <v>12</v>
      </c>
      <c r="BN49" s="94">
        <v>29</v>
      </c>
      <c r="BO49" s="94">
        <v>21.348388319386899</v>
      </c>
      <c r="BP49" s="94">
        <v>12.5</v>
      </c>
      <c r="BQ49" s="96">
        <v>25216237</v>
      </c>
      <c r="BR49" s="96">
        <v>60.2</v>
      </c>
      <c r="BS49" s="96">
        <v>42.6</v>
      </c>
      <c r="BT49" s="96">
        <v>54.6</v>
      </c>
      <c r="BU49" s="96">
        <v>9.3000000000000007</v>
      </c>
      <c r="BV49" s="96">
        <v>4.5999999999999996</v>
      </c>
      <c r="BW49" s="99">
        <v>76.099999999999994</v>
      </c>
      <c r="BX49" s="100">
        <v>2.7</v>
      </c>
      <c r="BY49" s="100">
        <v>110.3</v>
      </c>
      <c r="BZ49" s="100">
        <v>68.2</v>
      </c>
      <c r="CA49" s="100" t="s">
        <v>145</v>
      </c>
      <c r="CB49" s="101">
        <v>123</v>
      </c>
      <c r="CC49" s="97" t="s">
        <v>146</v>
      </c>
      <c r="CD49" s="97" t="s">
        <v>173</v>
      </c>
      <c r="CE49" s="97">
        <v>18.600000000000001</v>
      </c>
      <c r="CF49" s="97">
        <v>10.7</v>
      </c>
      <c r="CG49" s="97">
        <v>3.1</v>
      </c>
      <c r="CH49" s="97">
        <v>-24000</v>
      </c>
      <c r="CI49" s="97">
        <v>45139</v>
      </c>
      <c r="CJ49" s="97">
        <v>38675205293.046204</v>
      </c>
      <c r="CK49" s="97" t="s">
        <v>145</v>
      </c>
      <c r="CL49" s="97">
        <v>76.099999999999994</v>
      </c>
      <c r="CM49" s="97">
        <v>87.7</v>
      </c>
      <c r="CN49" s="97">
        <v>1.3</v>
      </c>
      <c r="CO49" s="97">
        <v>61.4</v>
      </c>
      <c r="CP49" s="102" t="s">
        <v>164</v>
      </c>
      <c r="CQ49" s="102" t="s">
        <v>166</v>
      </c>
      <c r="CR49" s="103">
        <v>13.610935592869099</v>
      </c>
      <c r="CS49" s="98">
        <v>24.1</v>
      </c>
      <c r="CT49" s="104">
        <v>21.059991455078102</v>
      </c>
      <c r="CU49" s="104">
        <v>21.179986572265602</v>
      </c>
      <c r="CV49" s="104">
        <v>22.510003662109401</v>
      </c>
      <c r="CW49" s="105">
        <v>24.029992675781301</v>
      </c>
      <c r="CY49" s="8">
        <f t="shared" si="2"/>
        <v>2</v>
      </c>
      <c r="CZ49" s="9">
        <f t="shared" si="3"/>
        <v>93.939393939393938</v>
      </c>
    </row>
    <row r="50" spans="1:104" x14ac:dyDescent="0.35">
      <c r="A50" s="70" t="s">
        <v>295</v>
      </c>
      <c r="B50" s="93" t="s">
        <v>296</v>
      </c>
      <c r="C50" s="156" t="s">
        <v>164</v>
      </c>
      <c r="D50" s="170" t="s">
        <v>165</v>
      </c>
      <c r="E50" s="164" t="s">
        <v>256</v>
      </c>
      <c r="F50" s="164">
        <f t="shared" si="4"/>
        <v>49</v>
      </c>
      <c r="G50" s="49">
        <v>0.34613124198008299</v>
      </c>
      <c r="H50" s="139">
        <f t="shared" si="0"/>
        <v>0.12762237762237763</v>
      </c>
      <c r="I50" s="49">
        <v>6.38667969072928</v>
      </c>
      <c r="J50" s="49">
        <v>0.106366769851967</v>
      </c>
      <c r="K50" s="49">
        <v>29.419559376583202</v>
      </c>
      <c r="L50" s="51">
        <v>50</v>
      </c>
      <c r="M50" s="94"/>
      <c r="N50" s="94">
        <v>3150.53</v>
      </c>
      <c r="O50" s="94">
        <v>85.85</v>
      </c>
      <c r="P50" s="94"/>
      <c r="Q50" s="94"/>
      <c r="R50" s="96">
        <v>89561404</v>
      </c>
      <c r="S50" s="96">
        <v>18.600000000000001</v>
      </c>
      <c r="T50" s="96">
        <v>58.9</v>
      </c>
      <c r="U50" s="143">
        <f t="shared" si="1"/>
        <v>0.03</v>
      </c>
      <c r="V50" s="96">
        <v>37.1</v>
      </c>
      <c r="W50" s="99">
        <v>19.399999999999999</v>
      </c>
      <c r="X50" s="99"/>
      <c r="Y50" s="99"/>
      <c r="Z50" s="99">
        <v>18.2</v>
      </c>
      <c r="AA50" s="95">
        <v>0.84699999999999998</v>
      </c>
      <c r="AB50" s="101">
        <v>5.6</v>
      </c>
      <c r="AC50" s="101">
        <v>6</v>
      </c>
      <c r="AD50" s="101">
        <v>201.9</v>
      </c>
      <c r="AE50" s="97">
        <v>39</v>
      </c>
      <c r="AF50" s="97">
        <v>932043.4</v>
      </c>
      <c r="AG50" s="97">
        <v>49000</v>
      </c>
      <c r="AH50" s="97">
        <v>900</v>
      </c>
      <c r="AI50" s="97"/>
      <c r="AJ50" s="97"/>
      <c r="AK50" s="97">
        <v>65.400000000000006</v>
      </c>
      <c r="AL50" s="97"/>
      <c r="AM50" s="97">
        <v>148.69999999999999</v>
      </c>
      <c r="AN50" s="97">
        <v>0.4</v>
      </c>
      <c r="AO50" s="103">
        <v>-4.0421294149999003</v>
      </c>
      <c r="AP50" s="98">
        <v>11.6</v>
      </c>
      <c r="AQ50" s="98">
        <v>67.2</v>
      </c>
      <c r="AR50" s="98">
        <v>13.8</v>
      </c>
      <c r="AS50" s="98">
        <v>55.5</v>
      </c>
      <c r="AT50" s="98">
        <v>44.5</v>
      </c>
      <c r="AU50" s="98">
        <v>12201</v>
      </c>
      <c r="AV50" s="98">
        <v>0.1</v>
      </c>
      <c r="AW50" s="98">
        <v>100</v>
      </c>
      <c r="AX50" s="105">
        <v>26.745004272460999</v>
      </c>
      <c r="AY50" s="48">
        <v>572</v>
      </c>
      <c r="AZ50" s="48">
        <v>31</v>
      </c>
      <c r="BA50" s="48">
        <v>73</v>
      </c>
      <c r="BB50" s="49">
        <v>0.81508324724342196</v>
      </c>
      <c r="BC50" s="50">
        <v>3.2472076933813002E-2</v>
      </c>
      <c r="BD50" s="49">
        <v>1458.6905256140701</v>
      </c>
      <c r="BE50" s="49">
        <v>18383.380719698001</v>
      </c>
      <c r="BF50" s="49">
        <v>18353.571876604099</v>
      </c>
      <c r="BG50" s="50">
        <v>4.1245129301575999E-2</v>
      </c>
      <c r="BH50" s="49">
        <v>260.64544974621998</v>
      </c>
      <c r="BI50" s="145">
        <v>18389.6344552142</v>
      </c>
      <c r="BJ50" s="94" t="s">
        <v>145</v>
      </c>
      <c r="BK50" s="94" t="s">
        <v>145</v>
      </c>
      <c r="BL50" s="94">
        <v>-20</v>
      </c>
      <c r="BM50" s="94">
        <v>8</v>
      </c>
      <c r="BN50" s="94">
        <v>17</v>
      </c>
      <c r="BO50" s="94" t="s">
        <v>145</v>
      </c>
      <c r="BP50" s="94" t="s">
        <v>145</v>
      </c>
      <c r="BQ50" s="96">
        <v>84068091</v>
      </c>
      <c r="BR50" s="96">
        <v>61.9</v>
      </c>
      <c r="BS50" s="96">
        <v>46.2</v>
      </c>
      <c r="BT50" s="96">
        <v>50.8</v>
      </c>
      <c r="BU50" s="96">
        <v>9.5</v>
      </c>
      <c r="BV50" s="96">
        <v>5.9</v>
      </c>
      <c r="BW50" s="99">
        <v>88.1</v>
      </c>
      <c r="BX50" s="100">
        <v>2.1</v>
      </c>
      <c r="BY50" s="100" t="s">
        <v>145</v>
      </c>
      <c r="BZ50" s="100" t="s">
        <v>145</v>
      </c>
      <c r="CA50" s="100" t="s">
        <v>145</v>
      </c>
      <c r="CB50" s="101">
        <v>87</v>
      </c>
      <c r="CC50" s="97" t="s">
        <v>155</v>
      </c>
      <c r="CD50" s="97" t="s">
        <v>156</v>
      </c>
      <c r="CE50" s="97">
        <v>35.299999999999997</v>
      </c>
      <c r="CF50" s="97">
        <v>3.4</v>
      </c>
      <c r="CG50" s="97">
        <v>5.5</v>
      </c>
      <c r="CH50" s="97">
        <v>119303</v>
      </c>
      <c r="CI50" s="97">
        <v>720307</v>
      </c>
      <c r="CJ50" s="97">
        <v>47227535290.921799</v>
      </c>
      <c r="CK50" s="97" t="s">
        <v>145</v>
      </c>
      <c r="CL50" s="97">
        <v>63.5</v>
      </c>
      <c r="CM50" s="97">
        <v>91.6</v>
      </c>
      <c r="CN50" s="97">
        <v>0.7</v>
      </c>
      <c r="CO50" s="97">
        <v>19.100000000000001</v>
      </c>
      <c r="CP50" s="102" t="s">
        <v>164</v>
      </c>
      <c r="CQ50" s="102" t="s">
        <v>166</v>
      </c>
      <c r="CR50" s="103">
        <v>22.433579673677901</v>
      </c>
      <c r="CS50" s="98">
        <v>64.2</v>
      </c>
      <c r="CT50" s="104">
        <v>26.580010986328102</v>
      </c>
      <c r="CU50" s="104">
        <v>26.480004882812501</v>
      </c>
      <c r="CV50" s="104">
        <v>26.820001220703102</v>
      </c>
      <c r="CW50" s="105">
        <v>27.1</v>
      </c>
      <c r="CY50" s="8">
        <f t="shared" si="2"/>
        <v>4</v>
      </c>
      <c r="CZ50" s="9">
        <f t="shared" si="3"/>
        <v>87.878787878787875</v>
      </c>
    </row>
    <row r="51" spans="1:104" x14ac:dyDescent="0.35">
      <c r="A51" s="70" t="s">
        <v>297</v>
      </c>
      <c r="B51" s="93" t="s">
        <v>298</v>
      </c>
      <c r="C51" s="156" t="s">
        <v>164</v>
      </c>
      <c r="D51" s="170" t="s">
        <v>165</v>
      </c>
      <c r="E51" s="164" t="s">
        <v>276</v>
      </c>
      <c r="F51" s="164">
        <f t="shared" si="4"/>
        <v>53</v>
      </c>
      <c r="G51" s="49">
        <v>1.6309985407999701</v>
      </c>
      <c r="H51" s="139">
        <f t="shared" si="0"/>
        <v>8.6363636363636365E-2</v>
      </c>
      <c r="I51" s="49">
        <v>39.8688532195549</v>
      </c>
      <c r="J51" s="49">
        <v>0.26580558825978601</v>
      </c>
      <c r="K51" s="49">
        <v>6.2947960582049198</v>
      </c>
      <c r="L51" s="51">
        <v>46</v>
      </c>
      <c r="M51" s="94"/>
      <c r="N51" s="94"/>
      <c r="O51" s="94"/>
      <c r="P51" s="94"/>
      <c r="Q51" s="94"/>
      <c r="R51" s="96">
        <v>5518092</v>
      </c>
      <c r="S51" s="96">
        <v>19.7</v>
      </c>
      <c r="T51" s="96">
        <v>62.8</v>
      </c>
      <c r="U51" s="143">
        <f t="shared" si="1"/>
        <v>2.6000000000000013E-2</v>
      </c>
      <c r="V51" s="96">
        <v>15.4</v>
      </c>
      <c r="W51" s="99">
        <v>16.7</v>
      </c>
      <c r="X51" s="99"/>
      <c r="Y51" s="99"/>
      <c r="Z51" s="99">
        <v>6.3</v>
      </c>
      <c r="AA51" s="95">
        <v>0.75800000000000001</v>
      </c>
      <c r="AB51" s="101">
        <v>8.4</v>
      </c>
      <c r="AC51" s="101">
        <v>6</v>
      </c>
      <c r="AD51" s="101">
        <v>50.5</v>
      </c>
      <c r="AE51" s="97">
        <v>65.2</v>
      </c>
      <c r="AF51" s="97">
        <v>333899</v>
      </c>
      <c r="AG51" s="97">
        <v>580000</v>
      </c>
      <c r="AH51" s="97">
        <v>5060</v>
      </c>
      <c r="AI51" s="97"/>
      <c r="AJ51" s="97"/>
      <c r="AK51" s="97">
        <v>34.1</v>
      </c>
      <c r="AL51" s="97"/>
      <c r="AM51" s="97">
        <v>66.7</v>
      </c>
      <c r="AN51" s="97"/>
      <c r="AO51" s="103">
        <v>-0.65422251349988203</v>
      </c>
      <c r="AP51" s="98">
        <v>31.1</v>
      </c>
      <c r="AQ51" s="98">
        <v>65.400000000000006</v>
      </c>
      <c r="AR51" s="98">
        <v>40.700000000000003</v>
      </c>
      <c r="AS51" s="98">
        <v>33.1</v>
      </c>
      <c r="AT51" s="98">
        <v>66.900000000000006</v>
      </c>
      <c r="AU51" s="98">
        <v>46865</v>
      </c>
      <c r="AV51" s="98">
        <v>0.7</v>
      </c>
      <c r="AW51" s="98">
        <v>100</v>
      </c>
      <c r="AX51" s="105">
        <v>28.594995117187501</v>
      </c>
      <c r="AY51" s="48">
        <v>220</v>
      </c>
      <c r="AZ51" s="48">
        <v>9</v>
      </c>
      <c r="BA51" s="48">
        <v>19</v>
      </c>
      <c r="BB51" s="49">
        <v>3.44321914168883</v>
      </c>
      <c r="BC51" s="50">
        <v>7.5441360171128999E-2</v>
      </c>
      <c r="BD51" s="49">
        <v>325.927313043266</v>
      </c>
      <c r="BE51" s="49">
        <v>18368.469832202602</v>
      </c>
      <c r="BF51" s="49">
        <v>18355.222005332998</v>
      </c>
      <c r="BG51" s="50">
        <v>0.11077221606941</v>
      </c>
      <c r="BH51" s="49">
        <v>24.7594799580136</v>
      </c>
      <c r="BI51" s="145">
        <v>18367.022830183301</v>
      </c>
      <c r="BJ51" s="94" t="s">
        <v>145</v>
      </c>
      <c r="BK51" s="94" t="s">
        <v>145</v>
      </c>
      <c r="BL51" s="94" t="s">
        <v>145</v>
      </c>
      <c r="BM51" s="94" t="s">
        <v>145</v>
      </c>
      <c r="BN51" s="94" t="s">
        <v>145</v>
      </c>
      <c r="BO51" s="94" t="s">
        <v>145</v>
      </c>
      <c r="BP51" s="94" t="s">
        <v>145</v>
      </c>
      <c r="BQ51" s="96">
        <v>5244363</v>
      </c>
      <c r="BR51" s="96">
        <v>65.7</v>
      </c>
      <c r="BS51" s="96">
        <v>41.8</v>
      </c>
      <c r="BT51" s="96">
        <v>55.6</v>
      </c>
      <c r="BU51" s="96">
        <v>6.7</v>
      </c>
      <c r="BV51" s="96">
        <v>4.4000000000000004</v>
      </c>
      <c r="BW51" s="99">
        <v>50.1</v>
      </c>
      <c r="BX51" s="100" t="s">
        <v>145</v>
      </c>
      <c r="BY51" s="100" t="s">
        <v>145</v>
      </c>
      <c r="BZ51" s="100" t="s">
        <v>145</v>
      </c>
      <c r="CA51" s="100" t="s">
        <v>145</v>
      </c>
      <c r="CB51" s="101">
        <v>91</v>
      </c>
      <c r="CC51" s="97" t="s">
        <v>146</v>
      </c>
      <c r="CD51" s="97" t="s">
        <v>173</v>
      </c>
      <c r="CE51" s="97">
        <v>94</v>
      </c>
      <c r="CF51" s="97" t="s">
        <v>145</v>
      </c>
      <c r="CG51" s="97">
        <v>1.4</v>
      </c>
      <c r="CH51" s="97">
        <v>-20000</v>
      </c>
      <c r="CI51" s="97">
        <v>13352</v>
      </c>
      <c r="CJ51" s="97">
        <v>11263682694.039301</v>
      </c>
      <c r="CK51" s="97" t="s">
        <v>145</v>
      </c>
      <c r="CL51" s="97">
        <v>69.400000000000006</v>
      </c>
      <c r="CM51" s="97">
        <v>94.6</v>
      </c>
      <c r="CN51" s="97">
        <v>2.5</v>
      </c>
      <c r="CO51" s="97">
        <v>66.2</v>
      </c>
      <c r="CP51" s="102" t="s">
        <v>164</v>
      </c>
      <c r="CQ51" s="102" t="s">
        <v>166</v>
      </c>
      <c r="CR51" s="103">
        <v>16.067918107859601</v>
      </c>
      <c r="CS51" s="98">
        <v>43.9</v>
      </c>
      <c r="CT51" s="104">
        <v>28.110009765625001</v>
      </c>
      <c r="CU51" s="104">
        <v>28.469995117187501</v>
      </c>
      <c r="CV51" s="104">
        <v>28.619989013671901</v>
      </c>
      <c r="CW51" s="105">
        <v>29.179986572265602</v>
      </c>
      <c r="CY51" s="8">
        <f t="shared" si="2"/>
        <v>6</v>
      </c>
      <c r="CZ51" s="9">
        <f t="shared" si="3"/>
        <v>81.818181818181813</v>
      </c>
    </row>
    <row r="52" spans="1:104" x14ac:dyDescent="0.35">
      <c r="A52" s="70" t="s">
        <v>299</v>
      </c>
      <c r="B52" s="93" t="s">
        <v>300</v>
      </c>
      <c r="C52" s="156" t="s">
        <v>190</v>
      </c>
      <c r="D52" s="170" t="s">
        <v>190</v>
      </c>
      <c r="E52" s="164" t="s">
        <v>269</v>
      </c>
      <c r="F52" s="164">
        <f t="shared" si="4"/>
        <v>44</v>
      </c>
      <c r="G52" s="49">
        <v>5.7583214033229702</v>
      </c>
      <c r="H52" s="139">
        <f t="shared" si="0"/>
        <v>0.22114645766098048</v>
      </c>
      <c r="I52" s="49">
        <v>127.881902291545</v>
      </c>
      <c r="J52" s="49">
        <v>6.9283260972287E-2</v>
      </c>
      <c r="K52" s="49">
        <v>434.12769012458898</v>
      </c>
      <c r="L52" s="51">
        <v>55</v>
      </c>
      <c r="M52" s="94">
        <v>2334.7929728197</v>
      </c>
      <c r="N52" s="94">
        <v>3778.82</v>
      </c>
      <c r="O52" s="94">
        <v>90.74</v>
      </c>
      <c r="P52" s="94">
        <v>31.023809523809501</v>
      </c>
      <c r="Q52" s="94">
        <v>13</v>
      </c>
      <c r="R52" s="96">
        <v>50882884</v>
      </c>
      <c r="S52" s="96">
        <v>30</v>
      </c>
      <c r="T52" s="96">
        <v>74.3</v>
      </c>
      <c r="U52" s="143">
        <f t="shared" si="1"/>
        <v>8.5000000000000006E-2</v>
      </c>
      <c r="V52" s="96">
        <v>44.7</v>
      </c>
      <c r="W52" s="99">
        <v>15.8</v>
      </c>
      <c r="X52" s="99">
        <v>2</v>
      </c>
      <c r="Y52" s="99">
        <v>1.5</v>
      </c>
      <c r="Z52" s="99">
        <v>76.2</v>
      </c>
      <c r="AA52" s="95">
        <v>0.76100000000000001</v>
      </c>
      <c r="AB52" s="101">
        <v>22.1</v>
      </c>
      <c r="AC52" s="101">
        <v>7.4</v>
      </c>
      <c r="AD52" s="101">
        <v>90.2</v>
      </c>
      <c r="AE52" s="97">
        <v>20.2</v>
      </c>
      <c r="AF52" s="97">
        <v>33704037</v>
      </c>
      <c r="AG52" s="97">
        <v>4125200</v>
      </c>
      <c r="AH52" s="97">
        <v>14480</v>
      </c>
      <c r="AI52" s="97">
        <v>27.6</v>
      </c>
      <c r="AJ52" s="97">
        <v>49.7</v>
      </c>
      <c r="AK52" s="97">
        <v>16.600000000000001</v>
      </c>
      <c r="AL52" s="97">
        <v>0.2</v>
      </c>
      <c r="AM52" s="97">
        <v>7195</v>
      </c>
      <c r="AN52" s="97">
        <v>12.3</v>
      </c>
      <c r="AO52" s="103">
        <v>4.1134689365000696</v>
      </c>
      <c r="AP52" s="98">
        <v>40.299999999999997</v>
      </c>
      <c r="AQ52" s="98">
        <v>52.7</v>
      </c>
      <c r="AR52" s="98">
        <v>14.8</v>
      </c>
      <c r="AS52" s="98">
        <v>19.2</v>
      </c>
      <c r="AT52" s="98">
        <v>80.8</v>
      </c>
      <c r="AU52" s="98">
        <v>45668</v>
      </c>
      <c r="AV52" s="98">
        <v>1.8</v>
      </c>
      <c r="AW52" s="98">
        <v>92</v>
      </c>
      <c r="AX52" s="105">
        <v>25.2200027465821</v>
      </c>
      <c r="AY52" s="48">
        <v>6507</v>
      </c>
      <c r="AZ52" s="48">
        <v>293</v>
      </c>
      <c r="BA52" s="48">
        <v>1439</v>
      </c>
      <c r="BB52" s="49">
        <v>28.280629690722701</v>
      </c>
      <c r="BC52" s="50">
        <v>3.6083581297909999E-2</v>
      </c>
      <c r="BD52" s="49">
        <v>16764.979684972899</v>
      </c>
      <c r="BE52" s="49">
        <v>18381.461526763302</v>
      </c>
      <c r="BF52" s="49">
        <v>18369.6146361428</v>
      </c>
      <c r="BG52" s="50">
        <v>6.8693213959143004E-2</v>
      </c>
      <c r="BH52" s="49">
        <v>2709.2573220212298</v>
      </c>
      <c r="BI52" s="145">
        <v>18375.612113448398</v>
      </c>
      <c r="BJ52" s="94">
        <v>118801</v>
      </c>
      <c r="BK52" s="94" t="s">
        <v>228</v>
      </c>
      <c r="BL52" s="94">
        <v>-45</v>
      </c>
      <c r="BM52" s="94">
        <v>11</v>
      </c>
      <c r="BN52" s="94">
        <v>50</v>
      </c>
      <c r="BO52" s="94">
        <v>76.204761904761895</v>
      </c>
      <c r="BP52" s="94">
        <v>13</v>
      </c>
      <c r="BQ52" s="96">
        <v>49648685</v>
      </c>
      <c r="BR52" s="96">
        <v>79.900000000000006</v>
      </c>
      <c r="BS52" s="96">
        <v>23.1</v>
      </c>
      <c r="BT52" s="96">
        <v>68.400000000000006</v>
      </c>
      <c r="BU52" s="96">
        <v>5.6</v>
      </c>
      <c r="BV52" s="96">
        <v>1.8</v>
      </c>
      <c r="BW52" s="99">
        <v>14.2</v>
      </c>
      <c r="BX52" s="100">
        <v>4.5</v>
      </c>
      <c r="BY52" s="100">
        <v>115</v>
      </c>
      <c r="BZ52" s="100">
        <v>106</v>
      </c>
      <c r="CA52" s="100">
        <v>1</v>
      </c>
      <c r="CB52" s="101">
        <v>132</v>
      </c>
      <c r="CC52" s="97" t="s">
        <v>146</v>
      </c>
      <c r="CD52" s="97" t="s">
        <v>163</v>
      </c>
      <c r="CE52" s="97">
        <v>15.1</v>
      </c>
      <c r="CF52" s="97">
        <v>41.4</v>
      </c>
      <c r="CG52" s="97">
        <v>0.6</v>
      </c>
      <c r="CH52" s="97">
        <v>1023981</v>
      </c>
      <c r="CI52" s="97">
        <v>138586</v>
      </c>
      <c r="CJ52" s="97">
        <v>331047040087.87701</v>
      </c>
      <c r="CK52" s="97">
        <v>27</v>
      </c>
      <c r="CL52" s="97">
        <v>68.8</v>
      </c>
      <c r="CM52" s="97">
        <v>70.900000000000006</v>
      </c>
      <c r="CN52" s="97">
        <v>3.2</v>
      </c>
      <c r="CO52" s="97">
        <v>99.6</v>
      </c>
      <c r="CP52" s="102" t="s">
        <v>149</v>
      </c>
      <c r="CQ52" s="102" t="s">
        <v>151</v>
      </c>
      <c r="CR52" s="103">
        <v>-72.5861884502539</v>
      </c>
      <c r="CS52" s="98" t="s">
        <v>145</v>
      </c>
      <c r="CT52" s="104">
        <v>24.670007324218801</v>
      </c>
      <c r="CU52" s="104">
        <v>24.760003662109401</v>
      </c>
      <c r="CV52" s="104">
        <v>25.890008544921901</v>
      </c>
      <c r="CW52" s="105">
        <v>25.559991455078102</v>
      </c>
      <c r="CY52" s="8">
        <f t="shared" si="2"/>
        <v>1</v>
      </c>
      <c r="CZ52" s="9">
        <f t="shared" si="3"/>
        <v>96.969696969696969</v>
      </c>
    </row>
    <row r="53" spans="1:104" x14ac:dyDescent="0.35">
      <c r="A53" s="70" t="s">
        <v>301</v>
      </c>
      <c r="B53" s="93" t="s">
        <v>302</v>
      </c>
      <c r="C53" s="156" t="s">
        <v>164</v>
      </c>
      <c r="D53" s="170" t="s">
        <v>221</v>
      </c>
      <c r="E53" s="164" t="s">
        <v>167</v>
      </c>
      <c r="F53" s="164">
        <f t="shared" si="4"/>
        <v>58</v>
      </c>
      <c r="G53" s="49">
        <v>1.79859996978352</v>
      </c>
      <c r="H53" s="139">
        <f t="shared" si="0"/>
        <v>3.3057851239669422E-2</v>
      </c>
      <c r="I53" s="49">
        <v>217.63059634380599</v>
      </c>
      <c r="J53" s="49">
        <v>36.325935405810498</v>
      </c>
      <c r="K53" s="49">
        <v>1</v>
      </c>
      <c r="L53" s="51">
        <v>41</v>
      </c>
      <c r="M53" s="94"/>
      <c r="N53" s="94"/>
      <c r="O53" s="94">
        <v>79.63</v>
      </c>
      <c r="P53" s="94">
        <v>25.014619883040901</v>
      </c>
      <c r="Q53" s="94">
        <v>4</v>
      </c>
      <c r="R53" s="96">
        <v>555988</v>
      </c>
      <c r="S53" s="96">
        <v>25.4</v>
      </c>
      <c r="T53" s="96">
        <v>69.3</v>
      </c>
      <c r="U53" s="143">
        <f t="shared" si="1"/>
        <v>4.6000000000000082E-2</v>
      </c>
      <c r="V53" s="96">
        <v>134.9</v>
      </c>
      <c r="W53" s="99">
        <v>17.2</v>
      </c>
      <c r="X53" s="99"/>
      <c r="Y53" s="99"/>
      <c r="Z53" s="99">
        <v>62.4</v>
      </c>
      <c r="AA53" s="95">
        <v>0.45900000000000002</v>
      </c>
      <c r="AB53" s="101">
        <v>10.6</v>
      </c>
      <c r="AC53" s="101">
        <v>2.4</v>
      </c>
      <c r="AD53" s="101"/>
      <c r="AE53" s="97">
        <v>67.400000000000006</v>
      </c>
      <c r="AF53" s="97">
        <v>140429</v>
      </c>
      <c r="AG53" s="97"/>
      <c r="AH53" s="97">
        <v>7280</v>
      </c>
      <c r="AI53" s="97"/>
      <c r="AJ53" s="97"/>
      <c r="AK53" s="97">
        <v>11.5</v>
      </c>
      <c r="AL53" s="97"/>
      <c r="AM53" s="97">
        <v>8.6999999999999993</v>
      </c>
      <c r="AN53" s="97">
        <v>53.6</v>
      </c>
      <c r="AO53" s="103">
        <v>17.062404689500099</v>
      </c>
      <c r="AP53" s="98">
        <v>19.600000000000001</v>
      </c>
      <c r="AQ53" s="98">
        <v>22.5</v>
      </c>
      <c r="AR53" s="98">
        <v>2.9</v>
      </c>
      <c r="AS53" s="98">
        <v>34.299999999999997</v>
      </c>
      <c r="AT53" s="98">
        <v>65.7</v>
      </c>
      <c r="AU53" s="98">
        <v>579</v>
      </c>
      <c r="AV53" s="98">
        <v>0.9</v>
      </c>
      <c r="AW53" s="98">
        <v>100</v>
      </c>
      <c r="AX53" s="105">
        <v>22.9675003051758</v>
      </c>
      <c r="AY53" s="48">
        <v>121</v>
      </c>
      <c r="AZ53" s="48">
        <v>1</v>
      </c>
      <c r="BA53" s="48">
        <v>4</v>
      </c>
      <c r="BB53" s="49">
        <v>7.19439987913408</v>
      </c>
      <c r="BC53" s="50">
        <v>0.12077060555774401</v>
      </c>
      <c r="BD53" s="49">
        <v>150.98839193423899</v>
      </c>
      <c r="BE53" s="49">
        <v>18370.2722515729</v>
      </c>
      <c r="BF53" s="49">
        <v>18344.097683476801</v>
      </c>
      <c r="BG53" s="50">
        <v>5.7381884255149999E-3</v>
      </c>
      <c r="BH53" s="49">
        <v>524582.32544567797</v>
      </c>
      <c r="BI53" s="145">
        <v>18820.0310490921</v>
      </c>
      <c r="BJ53" s="94" t="s">
        <v>145</v>
      </c>
      <c r="BK53" s="94" t="s">
        <v>145</v>
      </c>
      <c r="BL53" s="94">
        <v>8</v>
      </c>
      <c r="BM53" s="94">
        <v>8</v>
      </c>
      <c r="BN53" s="94">
        <v>12</v>
      </c>
      <c r="BO53" s="94">
        <v>56.665528730961803</v>
      </c>
      <c r="BP53" s="94">
        <v>0.5</v>
      </c>
      <c r="BQ53" s="96">
        <v>543767</v>
      </c>
      <c r="BR53" s="96">
        <v>76</v>
      </c>
      <c r="BS53" s="96">
        <v>28.8</v>
      </c>
      <c r="BT53" s="96">
        <v>66.599999999999994</v>
      </c>
      <c r="BU53" s="96">
        <v>5.6</v>
      </c>
      <c r="BV53" s="96">
        <v>2.2999999999999998</v>
      </c>
      <c r="BW53" s="99">
        <v>19.5</v>
      </c>
      <c r="BX53" s="100">
        <v>5.3</v>
      </c>
      <c r="BY53" s="100">
        <v>103.3</v>
      </c>
      <c r="BZ53" s="100">
        <v>87.4</v>
      </c>
      <c r="CA53" s="100">
        <v>1</v>
      </c>
      <c r="CB53" s="101">
        <v>113</v>
      </c>
      <c r="CC53" s="97" t="s">
        <v>146</v>
      </c>
      <c r="CD53" s="97" t="s">
        <v>173</v>
      </c>
      <c r="CE53" s="97">
        <v>45.9</v>
      </c>
      <c r="CF53" s="97">
        <v>6</v>
      </c>
      <c r="CG53" s="97">
        <v>4.3</v>
      </c>
      <c r="CH53" s="97">
        <v>-6709</v>
      </c>
      <c r="CI53" s="97">
        <v>13</v>
      </c>
      <c r="CJ53" s="97">
        <v>1976814276.50792</v>
      </c>
      <c r="CK53" s="97" t="s">
        <v>145</v>
      </c>
      <c r="CL53" s="97">
        <v>60.5</v>
      </c>
      <c r="CM53" s="97">
        <v>79</v>
      </c>
      <c r="CN53" s="97">
        <v>0.6</v>
      </c>
      <c r="CO53" s="97">
        <v>92.9</v>
      </c>
      <c r="CP53" s="102" t="s">
        <v>164</v>
      </c>
      <c r="CQ53" s="102" t="s">
        <v>166</v>
      </c>
      <c r="CR53" s="103">
        <v>-25.1802170833496</v>
      </c>
      <c r="CS53" s="98">
        <v>27.2</v>
      </c>
      <c r="CT53" s="104">
        <v>23.149987792968801</v>
      </c>
      <c r="CU53" s="104">
        <v>22.320001220703102</v>
      </c>
      <c r="CV53" s="104">
        <v>23.379998779296901</v>
      </c>
      <c r="CW53" s="105">
        <v>23.020013427734401</v>
      </c>
      <c r="CY53" s="8">
        <f t="shared" si="2"/>
        <v>1</v>
      </c>
      <c r="CZ53" s="9">
        <f t="shared" si="3"/>
        <v>96.969696969696969</v>
      </c>
    </row>
    <row r="54" spans="1:104" x14ac:dyDescent="0.35">
      <c r="A54" s="70" t="s">
        <v>303</v>
      </c>
      <c r="B54" s="93" t="s">
        <v>304</v>
      </c>
      <c r="C54" s="156" t="s">
        <v>148</v>
      </c>
      <c r="D54" s="170" t="s">
        <v>247</v>
      </c>
      <c r="E54" s="164" t="s">
        <v>269</v>
      </c>
      <c r="F54" s="164">
        <f t="shared" si="4"/>
        <v>44</v>
      </c>
      <c r="G54" s="49">
        <v>1.1778299425572301</v>
      </c>
      <c r="H54" s="139">
        <f t="shared" si="0"/>
        <v>0.47009735744089015</v>
      </c>
      <c r="I54" s="49">
        <v>141.14328811644199</v>
      </c>
      <c r="J54" s="49">
        <v>2.8840226212460001E-2</v>
      </c>
      <c r="K54" s="49">
        <v>16.5834259238976</v>
      </c>
      <c r="L54" s="51">
        <v>55</v>
      </c>
      <c r="M54" s="94">
        <v>1906.71037200974</v>
      </c>
      <c r="N54" s="94"/>
      <c r="O54" s="94">
        <v>77.78</v>
      </c>
      <c r="P54" s="94">
        <v>21.678977272727298</v>
      </c>
      <c r="Q54" s="94">
        <v>11</v>
      </c>
      <c r="R54" s="96">
        <v>5094114</v>
      </c>
      <c r="S54" s="96">
        <v>31.3</v>
      </c>
      <c r="T54" s="96">
        <v>77.5</v>
      </c>
      <c r="U54" s="143">
        <f t="shared" si="1"/>
        <v>9.6000000000000085E-2</v>
      </c>
      <c r="V54" s="96">
        <v>97.9</v>
      </c>
      <c r="W54" s="99">
        <v>11.5</v>
      </c>
      <c r="X54" s="99"/>
      <c r="Y54" s="99">
        <v>1.1000000000000001</v>
      </c>
      <c r="Z54" s="99">
        <v>95.8</v>
      </c>
      <c r="AA54" s="95">
        <v>0.60799999999999998</v>
      </c>
      <c r="AB54" s="101">
        <v>25.7</v>
      </c>
      <c r="AC54" s="101">
        <v>9.1</v>
      </c>
      <c r="AD54" s="101"/>
      <c r="AE54" s="97">
        <v>33</v>
      </c>
      <c r="AF54" s="97">
        <v>1948546</v>
      </c>
      <c r="AG54" s="97">
        <v>1492800</v>
      </c>
      <c r="AH54" s="97">
        <v>16700</v>
      </c>
      <c r="AI54" s="97">
        <v>9.6999999999999993</v>
      </c>
      <c r="AJ54" s="97">
        <v>48.3</v>
      </c>
      <c r="AK54" s="97">
        <v>12.1</v>
      </c>
      <c r="AL54" s="97">
        <v>0.4</v>
      </c>
      <c r="AM54" s="97">
        <v>507.4</v>
      </c>
      <c r="AN54" s="97">
        <v>19.399999999999999</v>
      </c>
      <c r="AO54" s="103">
        <v>9.6210187845000803</v>
      </c>
      <c r="AP54" s="98">
        <v>34.5</v>
      </c>
      <c r="AQ54" s="98">
        <v>54.6</v>
      </c>
      <c r="AR54" s="98">
        <v>27.6</v>
      </c>
      <c r="AS54" s="98">
        <v>20.7</v>
      </c>
      <c r="AT54" s="98">
        <v>79.3</v>
      </c>
      <c r="AU54" s="98">
        <v>23564</v>
      </c>
      <c r="AV54" s="98">
        <v>1.6</v>
      </c>
      <c r="AW54" s="98">
        <v>100</v>
      </c>
      <c r="AX54" s="105">
        <v>19.182504272460999</v>
      </c>
      <c r="AY54" s="48">
        <v>719</v>
      </c>
      <c r="AZ54" s="48">
        <v>6</v>
      </c>
      <c r="BA54" s="48">
        <v>338</v>
      </c>
      <c r="BB54" s="49">
        <v>66.351086764057499</v>
      </c>
      <c r="BC54" s="50">
        <v>9.0965208514008994E-2</v>
      </c>
      <c r="BD54" s="49">
        <v>753.124441169448</v>
      </c>
      <c r="BE54" s="49">
        <v>18349.014097440398</v>
      </c>
      <c r="BF54" s="49">
        <v>18379.093224953602</v>
      </c>
      <c r="BG54" s="50">
        <v>3.9090884096400998E-2</v>
      </c>
      <c r="BH54" s="49">
        <v>2510.5564866632699</v>
      </c>
      <c r="BI54" s="145">
        <v>18399.220140953999</v>
      </c>
      <c r="BJ54" s="94">
        <v>9713</v>
      </c>
      <c r="BK54" s="94" t="s">
        <v>280</v>
      </c>
      <c r="BL54" s="94">
        <v>3</v>
      </c>
      <c r="BM54" s="94">
        <v>10</v>
      </c>
      <c r="BN54" s="94">
        <v>33</v>
      </c>
      <c r="BO54" s="94">
        <v>55.370133016208598</v>
      </c>
      <c r="BP54" s="94">
        <v>11</v>
      </c>
      <c r="BQ54" s="96">
        <v>4999441</v>
      </c>
      <c r="BR54" s="96">
        <v>82.7</v>
      </c>
      <c r="BS54" s="96">
        <v>21.3</v>
      </c>
      <c r="BT54" s="96">
        <v>69.099999999999994</v>
      </c>
      <c r="BU54" s="96">
        <v>5.0999999999999996</v>
      </c>
      <c r="BV54" s="96">
        <v>1.8</v>
      </c>
      <c r="BW54" s="99">
        <v>8.8000000000000007</v>
      </c>
      <c r="BX54" s="100">
        <v>7.1</v>
      </c>
      <c r="BY54" s="100">
        <v>110.8</v>
      </c>
      <c r="BZ54" s="100">
        <v>96.8</v>
      </c>
      <c r="CA54" s="100">
        <v>1</v>
      </c>
      <c r="CB54" s="101">
        <v>119</v>
      </c>
      <c r="CC54" s="97" t="s">
        <v>189</v>
      </c>
      <c r="CD54" s="97" t="s">
        <v>163</v>
      </c>
      <c r="CE54" s="97">
        <v>33.1</v>
      </c>
      <c r="CF54" s="97">
        <v>14.9</v>
      </c>
      <c r="CG54" s="97">
        <v>0.2</v>
      </c>
      <c r="CH54" s="97">
        <v>21000</v>
      </c>
      <c r="CI54" s="97">
        <v>211</v>
      </c>
      <c r="CJ54" s="97">
        <v>60130106115.629402</v>
      </c>
      <c r="CK54" s="97">
        <v>21.1</v>
      </c>
      <c r="CL54" s="97">
        <v>62.1</v>
      </c>
      <c r="CM54" s="97">
        <v>63.1</v>
      </c>
      <c r="CN54" s="97">
        <v>0</v>
      </c>
      <c r="CO54" s="97">
        <v>99.6</v>
      </c>
      <c r="CP54" s="102" t="s">
        <v>149</v>
      </c>
      <c r="CQ54" s="102" t="s">
        <v>151</v>
      </c>
      <c r="CR54" s="103">
        <v>-83.633400038065304</v>
      </c>
      <c r="CS54" s="98" t="s">
        <v>145</v>
      </c>
      <c r="CT54" s="104">
        <v>18.610009765625001</v>
      </c>
      <c r="CU54" s="104">
        <v>19.540002441406301</v>
      </c>
      <c r="CV54" s="104">
        <v>20.110009765625001</v>
      </c>
      <c r="CW54" s="105">
        <v>18.469995117187501</v>
      </c>
      <c r="CY54" s="8">
        <f t="shared" si="2"/>
        <v>1</v>
      </c>
      <c r="CZ54" s="9">
        <f t="shared" si="3"/>
        <v>96.969696969696969</v>
      </c>
    </row>
    <row r="55" spans="1:104" x14ac:dyDescent="0.35">
      <c r="A55" s="70" t="s">
        <v>305</v>
      </c>
      <c r="B55" s="93" t="s">
        <v>306</v>
      </c>
      <c r="C55" s="156" t="s">
        <v>148</v>
      </c>
      <c r="D55" s="170" t="s">
        <v>150</v>
      </c>
      <c r="E55" s="164" t="s">
        <v>307</v>
      </c>
      <c r="F55" s="164">
        <f t="shared" si="4"/>
        <v>50</v>
      </c>
      <c r="G55" s="49">
        <v>5.3855449853689796</v>
      </c>
      <c r="H55" s="139">
        <f t="shared" si="0"/>
        <v>0.45369753497668219</v>
      </c>
      <c r="I55" s="49">
        <v>132.519721689161</v>
      </c>
      <c r="J55" s="49">
        <v>4.4908988816768997E-2</v>
      </c>
      <c r="K55" s="49">
        <v>165.27723492861</v>
      </c>
      <c r="L55" s="51">
        <v>49</v>
      </c>
      <c r="M55" s="94">
        <v>4903.6711406125196</v>
      </c>
      <c r="N55" s="94">
        <v>3156.4650000000001</v>
      </c>
      <c r="O55" s="94">
        <v>83.07</v>
      </c>
      <c r="P55" s="94"/>
      <c r="Q55" s="94"/>
      <c r="R55" s="96">
        <v>11326616</v>
      </c>
      <c r="S55" s="96">
        <v>41.5</v>
      </c>
      <c r="T55" s="96">
        <v>76.8</v>
      </c>
      <c r="U55" s="143">
        <f t="shared" si="1"/>
        <v>0.15200000000000002</v>
      </c>
      <c r="V55" s="96">
        <v>109</v>
      </c>
      <c r="W55" s="99">
        <v>16.399999999999999</v>
      </c>
      <c r="X55" s="99"/>
      <c r="Y55" s="99">
        <v>5.0999999999999996</v>
      </c>
      <c r="Z55" s="99">
        <v>94.8</v>
      </c>
      <c r="AA55" s="95">
        <v>0.79400000000000004</v>
      </c>
      <c r="AB55" s="101">
        <v>26.7</v>
      </c>
      <c r="AC55" s="101">
        <v>9.6</v>
      </c>
      <c r="AD55" s="101">
        <v>120.4</v>
      </c>
      <c r="AE55" s="97">
        <v>11.7</v>
      </c>
      <c r="AF55" s="97">
        <v>560754.30000000005</v>
      </c>
      <c r="AG55" s="97">
        <v>349700</v>
      </c>
      <c r="AH55" s="97"/>
      <c r="AI55" s="97"/>
      <c r="AJ55" s="97"/>
      <c r="AK55" s="97">
        <v>17.5</v>
      </c>
      <c r="AL55" s="97">
        <v>0.4</v>
      </c>
      <c r="AM55" s="97">
        <v>968.7</v>
      </c>
      <c r="AN55" s="97"/>
      <c r="AO55" s="103">
        <v>21.519761460500099</v>
      </c>
      <c r="AP55" s="98">
        <v>59.9</v>
      </c>
      <c r="AQ55" s="98">
        <v>31.3</v>
      </c>
      <c r="AR55" s="98">
        <v>16.600000000000001</v>
      </c>
      <c r="AS55" s="98">
        <v>23</v>
      </c>
      <c r="AT55" s="98">
        <v>77</v>
      </c>
      <c r="AU55" s="98">
        <v>3371</v>
      </c>
      <c r="AV55" s="98">
        <v>3.1</v>
      </c>
      <c r="AW55" s="98">
        <v>100</v>
      </c>
      <c r="AX55" s="105">
        <v>24.317498779296901</v>
      </c>
      <c r="AY55" s="48">
        <v>1501</v>
      </c>
      <c r="AZ55" s="48">
        <v>61</v>
      </c>
      <c r="BA55" s="48">
        <v>681</v>
      </c>
      <c r="BB55" s="49">
        <v>60.123871066168398</v>
      </c>
      <c r="BC55" s="50">
        <v>6.2345322496396002E-2</v>
      </c>
      <c r="BD55" s="49">
        <v>2268.4258631113798</v>
      </c>
      <c r="BE55" s="49">
        <v>18367.2568516789</v>
      </c>
      <c r="BF55" s="49">
        <v>18381.2437779295</v>
      </c>
      <c r="BG55" s="50">
        <v>5.3713289278107999E-2</v>
      </c>
      <c r="BH55" s="49">
        <v>2273.4246935768501</v>
      </c>
      <c r="BI55" s="145">
        <v>18385.865673671098</v>
      </c>
      <c r="BJ55" s="94">
        <v>55542</v>
      </c>
      <c r="BK55" s="94" t="s">
        <v>191</v>
      </c>
      <c r="BL55" s="94">
        <v>-44</v>
      </c>
      <c r="BM55" s="94">
        <v>12</v>
      </c>
      <c r="BN55" s="94">
        <v>36</v>
      </c>
      <c r="BO55" s="94" t="s">
        <v>145</v>
      </c>
      <c r="BP55" s="94" t="s">
        <v>145</v>
      </c>
      <c r="BQ55" s="96">
        <v>11338138</v>
      </c>
      <c r="BR55" s="96">
        <v>80.7</v>
      </c>
      <c r="BS55" s="96">
        <v>16.2</v>
      </c>
      <c r="BT55" s="96">
        <v>68.599999999999994</v>
      </c>
      <c r="BU55" s="96">
        <v>9</v>
      </c>
      <c r="BV55" s="96">
        <v>1.6</v>
      </c>
      <c r="BW55" s="99">
        <v>5</v>
      </c>
      <c r="BX55" s="100" t="s">
        <v>145</v>
      </c>
      <c r="BY55" s="100">
        <v>100.5</v>
      </c>
      <c r="BZ55" s="100">
        <v>89.5</v>
      </c>
      <c r="CA55" s="100">
        <v>1</v>
      </c>
      <c r="CB55" s="101">
        <v>139</v>
      </c>
      <c r="CC55" s="97" t="s">
        <v>189</v>
      </c>
      <c r="CD55" s="97" t="s">
        <v>163</v>
      </c>
      <c r="CE55" s="97">
        <v>14.5</v>
      </c>
      <c r="CF55" s="97" t="s">
        <v>145</v>
      </c>
      <c r="CG55" s="97" t="s">
        <v>145</v>
      </c>
      <c r="CH55" s="97">
        <v>-72000</v>
      </c>
      <c r="CI55" s="97">
        <v>5488</v>
      </c>
      <c r="CJ55" s="97">
        <v>100023000000</v>
      </c>
      <c r="CK55" s="97" t="s">
        <v>145</v>
      </c>
      <c r="CL55" s="97">
        <v>53.6</v>
      </c>
      <c r="CM55" s="97">
        <v>60.9</v>
      </c>
      <c r="CN55" s="97" t="s">
        <v>145</v>
      </c>
      <c r="CO55" s="97">
        <v>100</v>
      </c>
      <c r="CP55" s="102" t="s">
        <v>149</v>
      </c>
      <c r="CQ55" s="102" t="s">
        <v>151</v>
      </c>
      <c r="CR55" s="103">
        <v>-77.952163454903399</v>
      </c>
      <c r="CS55" s="98" t="s">
        <v>145</v>
      </c>
      <c r="CT55" s="104">
        <v>24.459985351562501</v>
      </c>
      <c r="CU55" s="104">
        <v>23.730004882812501</v>
      </c>
      <c r="CV55" s="104">
        <v>24.580010986328102</v>
      </c>
      <c r="CW55" s="105">
        <v>24.499993896484401</v>
      </c>
      <c r="CY55" s="8">
        <f t="shared" si="2"/>
        <v>6</v>
      </c>
      <c r="CZ55" s="9">
        <f t="shared" si="3"/>
        <v>81.818181818181813</v>
      </c>
    </row>
    <row r="56" spans="1:104" x14ac:dyDescent="0.35">
      <c r="A56" s="70" t="s">
        <v>308</v>
      </c>
      <c r="B56" s="93" t="s">
        <v>309</v>
      </c>
      <c r="C56" s="156" t="s">
        <v>148</v>
      </c>
      <c r="D56" s="170" t="s">
        <v>150</v>
      </c>
      <c r="E56" s="164" t="s">
        <v>310</v>
      </c>
      <c r="F56" s="164">
        <f t="shared" si="4"/>
        <v>52</v>
      </c>
      <c r="G56" s="49">
        <v>6.09384521633151</v>
      </c>
      <c r="H56" s="139">
        <f t="shared" si="0"/>
        <v>0.8125</v>
      </c>
      <c r="I56" s="49">
        <v>97.501523461304103</v>
      </c>
      <c r="J56" s="49">
        <v>-2.65285212807771</v>
      </c>
      <c r="K56" s="49">
        <v>2.3260300352489999E-9</v>
      </c>
      <c r="L56" s="51">
        <v>47</v>
      </c>
      <c r="M56" s="94"/>
      <c r="N56" s="94"/>
      <c r="O56" s="94"/>
      <c r="P56" s="94"/>
      <c r="Q56" s="94"/>
      <c r="R56" s="96">
        <v>164100</v>
      </c>
      <c r="S56" s="96">
        <v>36.1</v>
      </c>
      <c r="T56" s="96"/>
      <c r="U56" s="143">
        <f t="shared" si="1"/>
        <v>0.1669999999999999</v>
      </c>
      <c r="V56" s="96"/>
      <c r="W56" s="99"/>
      <c r="X56" s="99"/>
      <c r="Y56" s="99"/>
      <c r="Z56" s="99"/>
      <c r="AA56" s="95">
        <v>0.51600000000000001</v>
      </c>
      <c r="AB56" s="101"/>
      <c r="AC56" s="101">
        <v>11.6</v>
      </c>
      <c r="AD56" s="101"/>
      <c r="AE56" s="97"/>
      <c r="AF56" s="97"/>
      <c r="AG56" s="97"/>
      <c r="AH56" s="97"/>
      <c r="AI56" s="97"/>
      <c r="AJ56" s="97"/>
      <c r="AK56" s="97"/>
      <c r="AL56" s="97"/>
      <c r="AM56" s="97"/>
      <c r="AN56" s="97">
        <v>31.6</v>
      </c>
      <c r="AO56" s="103">
        <v>12.2120628930001</v>
      </c>
      <c r="AP56" s="98"/>
      <c r="AQ56" s="98"/>
      <c r="AR56" s="98">
        <v>15.5</v>
      </c>
      <c r="AS56" s="98">
        <v>10.9</v>
      </c>
      <c r="AT56" s="98">
        <v>89.1</v>
      </c>
      <c r="AU56" s="98"/>
      <c r="AV56" s="98">
        <v>37.700000000000003</v>
      </c>
      <c r="AW56" s="98"/>
      <c r="AX56" s="105">
        <v>28.577500915527398</v>
      </c>
      <c r="AY56" s="48">
        <v>16</v>
      </c>
      <c r="AZ56" s="48">
        <v>1</v>
      </c>
      <c r="BA56" s="48">
        <v>13</v>
      </c>
      <c r="BB56" s="49">
        <v>79.219987812309597</v>
      </c>
      <c r="BC56" s="50">
        <v>0.11508621400706499</v>
      </c>
      <c r="BD56" s="49">
        <v>15.6123915725594</v>
      </c>
      <c r="BE56" s="49">
        <v>18345.198094929801</v>
      </c>
      <c r="BF56" s="49">
        <v>18300.087096026102</v>
      </c>
      <c r="BG56" s="50">
        <v>0.10858338106806199</v>
      </c>
      <c r="BH56" s="49">
        <v>12.8526341537544</v>
      </c>
      <c r="BI56" s="145">
        <v>18356.3959001619</v>
      </c>
      <c r="BJ56" s="94" t="s">
        <v>145</v>
      </c>
      <c r="BK56" s="94" t="s">
        <v>145</v>
      </c>
      <c r="BL56" s="94" t="s">
        <v>145</v>
      </c>
      <c r="BM56" s="94" t="s">
        <v>145</v>
      </c>
      <c r="BN56" s="94" t="s">
        <v>145</v>
      </c>
      <c r="BO56" s="94" t="s">
        <v>145</v>
      </c>
      <c r="BP56" s="94" t="s">
        <v>145</v>
      </c>
      <c r="BQ56" s="96">
        <v>159800</v>
      </c>
      <c r="BR56" s="96" t="s">
        <v>145</v>
      </c>
      <c r="BS56" s="96">
        <v>18.899999999999999</v>
      </c>
      <c r="BT56" s="96">
        <v>64.400000000000006</v>
      </c>
      <c r="BU56" s="96">
        <v>8.8000000000000007</v>
      </c>
      <c r="BV56" s="96">
        <v>1.7</v>
      </c>
      <c r="BW56" s="99" t="s">
        <v>145</v>
      </c>
      <c r="BX56" s="100" t="s">
        <v>145</v>
      </c>
      <c r="BY56" s="100" t="s">
        <v>145</v>
      </c>
      <c r="BZ56" s="100" t="s">
        <v>145</v>
      </c>
      <c r="CA56" s="100" t="s">
        <v>145</v>
      </c>
      <c r="CB56" s="101" t="s">
        <v>145</v>
      </c>
      <c r="CC56" s="97" t="s">
        <v>146</v>
      </c>
      <c r="CD56" s="97" t="s">
        <v>147</v>
      </c>
      <c r="CE56" s="97" t="s">
        <v>145</v>
      </c>
      <c r="CF56" s="97" t="s">
        <v>145</v>
      </c>
      <c r="CG56" s="97" t="s">
        <v>145</v>
      </c>
      <c r="CH56" s="97">
        <v>2573</v>
      </c>
      <c r="CI56" s="97">
        <v>35</v>
      </c>
      <c r="CJ56" s="97">
        <v>3127908037.85918</v>
      </c>
      <c r="CK56" s="97" t="s">
        <v>145</v>
      </c>
      <c r="CL56" s="97" t="s">
        <v>145</v>
      </c>
      <c r="CM56" s="97" t="s">
        <v>145</v>
      </c>
      <c r="CN56" s="97" t="s">
        <v>145</v>
      </c>
      <c r="CO56" s="97">
        <v>100</v>
      </c>
      <c r="CP56" s="102" t="s">
        <v>149</v>
      </c>
      <c r="CQ56" s="102" t="s">
        <v>151</v>
      </c>
      <c r="CR56" s="103">
        <v>-69.034533389971699</v>
      </c>
      <c r="CS56" s="98" t="s">
        <v>145</v>
      </c>
      <c r="CT56" s="104">
        <v>28.909997558593801</v>
      </c>
      <c r="CU56" s="104">
        <v>27.640008544921901</v>
      </c>
      <c r="CV56" s="104">
        <v>29.189996337890602</v>
      </c>
      <c r="CW56" s="105">
        <v>28.570001220703102</v>
      </c>
      <c r="CY56" s="8">
        <f t="shared" si="2"/>
        <v>15</v>
      </c>
      <c r="CZ56" s="9">
        <f t="shared" si="3"/>
        <v>54.545454545454547</v>
      </c>
    </row>
    <row r="57" spans="1:104" x14ac:dyDescent="0.35">
      <c r="A57" s="70" t="s">
        <v>311</v>
      </c>
      <c r="B57" s="93" t="s">
        <v>312</v>
      </c>
      <c r="C57" s="156" t="s">
        <v>148</v>
      </c>
      <c r="D57" s="170" t="s">
        <v>150</v>
      </c>
      <c r="E57" s="164" t="s">
        <v>152</v>
      </c>
      <c r="F57" s="164">
        <f t="shared" si="4"/>
        <v>51</v>
      </c>
      <c r="G57" s="49">
        <v>15.2160681679854</v>
      </c>
      <c r="H57" s="139">
        <f t="shared" si="0"/>
        <v>0.13698630136986301</v>
      </c>
      <c r="I57" s="49">
        <v>1110.7729762629299</v>
      </c>
      <c r="J57" s="49">
        <v>-3.0472371117363202</v>
      </c>
      <c r="K57" s="49">
        <v>2.8201585511311598E-9</v>
      </c>
      <c r="L57" s="51">
        <v>48</v>
      </c>
      <c r="M57" s="94"/>
      <c r="N57" s="94"/>
      <c r="O57" s="94"/>
      <c r="P57" s="94"/>
      <c r="Q57" s="94"/>
      <c r="R57" s="96">
        <v>65720</v>
      </c>
      <c r="S57" s="96">
        <v>40</v>
      </c>
      <c r="T57" s="96"/>
      <c r="U57" s="143" t="str">
        <f t="shared" si="1"/>
        <v/>
      </c>
      <c r="V57" s="96">
        <v>267.39999999999998</v>
      </c>
      <c r="W57" s="99"/>
      <c r="X57" s="99"/>
      <c r="Y57" s="99"/>
      <c r="Z57" s="99"/>
      <c r="AA57" s="95">
        <v>0.83699999999999997</v>
      </c>
      <c r="AB57" s="101"/>
      <c r="AC57" s="101">
        <v>6.8</v>
      </c>
      <c r="AD57" s="101">
        <v>99</v>
      </c>
      <c r="AE57" s="97"/>
      <c r="AF57" s="97"/>
      <c r="AG57" s="97"/>
      <c r="AH57" s="97"/>
      <c r="AI57" s="97"/>
      <c r="AJ57" s="97"/>
      <c r="AK57" s="97"/>
      <c r="AL57" s="97"/>
      <c r="AM57" s="97"/>
      <c r="AN57" s="97">
        <v>19.899999999999999</v>
      </c>
      <c r="AO57" s="103">
        <v>19.329474188000098</v>
      </c>
      <c r="AP57" s="98">
        <v>11.3</v>
      </c>
      <c r="AQ57" s="98">
        <v>52.9</v>
      </c>
      <c r="AR57" s="98">
        <v>10.8</v>
      </c>
      <c r="AS57" s="98">
        <v>0</v>
      </c>
      <c r="AT57" s="98">
        <v>100</v>
      </c>
      <c r="AU57" s="98"/>
      <c r="AV57" s="98">
        <v>8.9</v>
      </c>
      <c r="AW57" s="98"/>
      <c r="AX57" s="105">
        <v>27.2825027465821</v>
      </c>
      <c r="AY57" s="48">
        <v>73</v>
      </c>
      <c r="AZ57" s="48">
        <v>1</v>
      </c>
      <c r="BA57" s="48">
        <v>10</v>
      </c>
      <c r="BB57" s="49">
        <v>152.16068167985401</v>
      </c>
      <c r="BC57" s="50">
        <v>0.10715982698639601</v>
      </c>
      <c r="BD57" s="49">
        <v>75.964444074628901</v>
      </c>
      <c r="BE57" s="49">
        <v>18355.066028038498</v>
      </c>
      <c r="BF57" s="49">
        <v>18300.093172496501</v>
      </c>
      <c r="BG57" s="50">
        <v>0.24653093821590399</v>
      </c>
      <c r="BH57" s="49">
        <v>8.0036311885695604</v>
      </c>
      <c r="BI57" s="145">
        <v>18358.245229046701</v>
      </c>
      <c r="BJ57" s="94" t="s">
        <v>145</v>
      </c>
      <c r="BK57" s="94" t="s">
        <v>145</v>
      </c>
      <c r="BL57" s="94" t="s">
        <v>145</v>
      </c>
      <c r="BM57" s="94" t="s">
        <v>145</v>
      </c>
      <c r="BN57" s="94" t="s">
        <v>145</v>
      </c>
      <c r="BO57" s="94" t="s">
        <v>145</v>
      </c>
      <c r="BP57" s="94" t="s">
        <v>145</v>
      </c>
      <c r="BQ57" s="96">
        <v>64174</v>
      </c>
      <c r="BR57" s="96" t="s">
        <v>145</v>
      </c>
      <c r="BS57" s="96" t="s">
        <v>145</v>
      </c>
      <c r="BT57" s="96" t="s">
        <v>145</v>
      </c>
      <c r="BU57" s="96">
        <v>3.3</v>
      </c>
      <c r="BV57" s="96" t="s">
        <v>145</v>
      </c>
      <c r="BW57" s="99" t="s">
        <v>145</v>
      </c>
      <c r="BX57" s="100" t="s">
        <v>145</v>
      </c>
      <c r="BY57" s="100" t="s">
        <v>145</v>
      </c>
      <c r="BZ57" s="100" t="s">
        <v>145</v>
      </c>
      <c r="CA57" s="100" t="s">
        <v>145</v>
      </c>
      <c r="CB57" s="101" t="s">
        <v>145</v>
      </c>
      <c r="CC57" s="97" t="s">
        <v>189</v>
      </c>
      <c r="CD57" s="97" t="s">
        <v>147</v>
      </c>
      <c r="CE57" s="97" t="s">
        <v>145</v>
      </c>
      <c r="CF57" s="97" t="s">
        <v>145</v>
      </c>
      <c r="CG57" s="97" t="s">
        <v>145</v>
      </c>
      <c r="CH57" s="97" t="s">
        <v>145</v>
      </c>
      <c r="CI57" s="97">
        <v>7</v>
      </c>
      <c r="CJ57" s="97" t="s">
        <v>145</v>
      </c>
      <c r="CK57" s="97" t="s">
        <v>145</v>
      </c>
      <c r="CL57" s="97" t="s">
        <v>145</v>
      </c>
      <c r="CM57" s="97" t="s">
        <v>145</v>
      </c>
      <c r="CN57" s="97" t="s">
        <v>145</v>
      </c>
      <c r="CO57" s="97">
        <v>100</v>
      </c>
      <c r="CP57" s="102" t="s">
        <v>149</v>
      </c>
      <c r="CQ57" s="102" t="s">
        <v>151</v>
      </c>
      <c r="CR57" s="103">
        <v>-81.181092248959203</v>
      </c>
      <c r="CS57" s="98" t="s">
        <v>145</v>
      </c>
      <c r="CT57" s="104">
        <v>28.010003662109401</v>
      </c>
      <c r="CU57" s="104">
        <v>27.480004882812501</v>
      </c>
      <c r="CV57" s="104">
        <v>26.909997558593801</v>
      </c>
      <c r="CW57" s="105">
        <v>26.730004882812501</v>
      </c>
      <c r="CY57" s="8">
        <f t="shared" si="2"/>
        <v>20</v>
      </c>
      <c r="CZ57" s="9">
        <f t="shared" si="3"/>
        <v>39.393939393939391</v>
      </c>
    </row>
    <row r="58" spans="1:104" x14ac:dyDescent="0.35">
      <c r="A58" s="70" t="s">
        <v>313</v>
      </c>
      <c r="B58" s="93" t="s">
        <v>314</v>
      </c>
      <c r="C58" s="156" t="s">
        <v>157</v>
      </c>
      <c r="D58" s="170" t="s">
        <v>184</v>
      </c>
      <c r="E58" s="164" t="s">
        <v>177</v>
      </c>
      <c r="F58" s="164">
        <f t="shared" si="4"/>
        <v>47</v>
      </c>
      <c r="G58" s="49">
        <v>12.423790399060399</v>
      </c>
      <c r="H58" s="139">
        <f t="shared" si="0"/>
        <v>0.34823529411764703</v>
      </c>
      <c r="I58" s="49">
        <v>704.01478928009101</v>
      </c>
      <c r="J58" s="49">
        <v>0.123850969286524</v>
      </c>
      <c r="K58" s="49">
        <v>13.8134685231256</v>
      </c>
      <c r="L58" s="51">
        <v>52</v>
      </c>
      <c r="M58" s="94"/>
      <c r="N58" s="94">
        <v>3751.86</v>
      </c>
      <c r="O58" s="94">
        <v>94.71</v>
      </c>
      <c r="P58" s="94"/>
      <c r="Q58" s="94"/>
      <c r="R58" s="96">
        <v>1207361</v>
      </c>
      <c r="S58" s="96">
        <v>36.799999999999997</v>
      </c>
      <c r="T58" s="96">
        <v>78.7</v>
      </c>
      <c r="U58" s="143">
        <f t="shared" si="1"/>
        <v>0.13700000000000004</v>
      </c>
      <c r="V58" s="96">
        <v>128.69999999999999</v>
      </c>
      <c r="W58" s="99">
        <v>11.3</v>
      </c>
      <c r="X58" s="99">
        <v>1.95</v>
      </c>
      <c r="Y58" s="99">
        <v>3.4</v>
      </c>
      <c r="Z58" s="99">
        <v>98.4</v>
      </c>
      <c r="AA58" s="95">
        <v>0.77800000000000002</v>
      </c>
      <c r="AB58" s="101">
        <v>22.6</v>
      </c>
      <c r="AC58" s="101">
        <v>9</v>
      </c>
      <c r="AD58" s="101"/>
      <c r="AE58" s="97">
        <v>73.400000000000006</v>
      </c>
      <c r="AF58" s="97">
        <v>401408</v>
      </c>
      <c r="AG58" s="97">
        <v>308458</v>
      </c>
      <c r="AH58" s="97">
        <v>39880</v>
      </c>
      <c r="AI58" s="97">
        <v>0.1</v>
      </c>
      <c r="AJ58" s="97">
        <v>31.4</v>
      </c>
      <c r="AK58" s="97">
        <v>2.1</v>
      </c>
      <c r="AL58" s="97">
        <v>0.6</v>
      </c>
      <c r="AM58" s="97">
        <v>1245.4000000000001</v>
      </c>
      <c r="AN58" s="97">
        <v>18.899999999999999</v>
      </c>
      <c r="AO58" s="103">
        <v>34.904893296499999</v>
      </c>
      <c r="AP58" s="98">
        <v>12.2</v>
      </c>
      <c r="AQ58" s="98">
        <v>18.7</v>
      </c>
      <c r="AR58" s="98">
        <v>18.7</v>
      </c>
      <c r="AS58" s="98">
        <v>33.200000000000003</v>
      </c>
      <c r="AT58" s="98">
        <v>66.8</v>
      </c>
      <c r="AU58" s="98">
        <v>677</v>
      </c>
      <c r="AV58" s="98">
        <v>5.3</v>
      </c>
      <c r="AW58" s="98">
        <v>100</v>
      </c>
      <c r="AX58" s="105">
        <v>12.335000610351599</v>
      </c>
      <c r="AY58" s="48">
        <v>850</v>
      </c>
      <c r="AZ58" s="48">
        <v>15</v>
      </c>
      <c r="BA58" s="48">
        <v>296</v>
      </c>
      <c r="BB58" s="49">
        <v>245.16279720812599</v>
      </c>
      <c r="BC58" s="50">
        <v>8.9937558395927999E-2</v>
      </c>
      <c r="BD58" s="49">
        <v>928.35322656514802</v>
      </c>
      <c r="BE58" s="49">
        <v>18353.456458545999</v>
      </c>
      <c r="BF58" s="49">
        <v>18349.143016112401</v>
      </c>
      <c r="BG58" s="50">
        <v>6.1141756232190002E-3</v>
      </c>
      <c r="BH58" s="49">
        <v>25492028.1545204</v>
      </c>
      <c r="BI58" s="145">
        <v>18785.013357524502</v>
      </c>
      <c r="BJ58" s="94" t="s">
        <v>145</v>
      </c>
      <c r="BK58" s="94" t="s">
        <v>145</v>
      </c>
      <c r="BL58" s="94">
        <v>-4</v>
      </c>
      <c r="BM58" s="94">
        <v>7</v>
      </c>
      <c r="BN58" s="94">
        <v>15</v>
      </c>
      <c r="BO58" s="94" t="s">
        <v>145</v>
      </c>
      <c r="BP58" s="94" t="s">
        <v>145</v>
      </c>
      <c r="BQ58" s="96">
        <v>1189265</v>
      </c>
      <c r="BR58" s="96">
        <v>82.9</v>
      </c>
      <c r="BS58" s="96">
        <v>16.8</v>
      </c>
      <c r="BT58" s="96">
        <v>69.5</v>
      </c>
      <c r="BU58" s="96">
        <v>7</v>
      </c>
      <c r="BV58" s="96">
        <v>1.3</v>
      </c>
      <c r="BW58" s="99">
        <v>2.4</v>
      </c>
      <c r="BX58" s="100">
        <v>6.3</v>
      </c>
      <c r="BY58" s="100">
        <v>99.3</v>
      </c>
      <c r="BZ58" s="100">
        <v>101.3</v>
      </c>
      <c r="CA58" s="100">
        <v>1</v>
      </c>
      <c r="CB58" s="101">
        <v>106</v>
      </c>
      <c r="CC58" s="97" t="s">
        <v>146</v>
      </c>
      <c r="CD58" s="97" t="s">
        <v>147</v>
      </c>
      <c r="CE58" s="97">
        <v>73</v>
      </c>
      <c r="CF58" s="97" t="s">
        <v>145</v>
      </c>
      <c r="CG58" s="97" t="s">
        <v>145</v>
      </c>
      <c r="CH58" s="97">
        <v>25000</v>
      </c>
      <c r="CI58" s="97">
        <v>10</v>
      </c>
      <c r="CJ58" s="97">
        <v>24961988663.202599</v>
      </c>
      <c r="CK58" s="97" t="s">
        <v>145</v>
      </c>
      <c r="CL58" s="97">
        <v>63.1</v>
      </c>
      <c r="CM58" s="97">
        <v>84.6</v>
      </c>
      <c r="CN58" s="97">
        <v>1.6</v>
      </c>
      <c r="CO58" s="97">
        <v>100</v>
      </c>
      <c r="CP58" s="102" t="s">
        <v>157</v>
      </c>
      <c r="CQ58" s="102" t="s">
        <v>176</v>
      </c>
      <c r="CR58" s="103">
        <v>32.979946809424597</v>
      </c>
      <c r="CS58" s="98">
        <v>12.2</v>
      </c>
      <c r="CT58" s="104">
        <v>13.5700012207031</v>
      </c>
      <c r="CU58" s="104">
        <v>10.839990234375</v>
      </c>
      <c r="CV58" s="104">
        <v>11.35</v>
      </c>
      <c r="CW58" s="105">
        <v>13.5800109863281</v>
      </c>
      <c r="CY58" s="8">
        <f t="shared" si="2"/>
        <v>3</v>
      </c>
      <c r="CZ58" s="9">
        <f t="shared" si="3"/>
        <v>90.909090909090907</v>
      </c>
    </row>
    <row r="59" spans="1:104" x14ac:dyDescent="0.35">
      <c r="A59" s="70" t="s">
        <v>315</v>
      </c>
      <c r="B59" s="93" t="s">
        <v>316</v>
      </c>
      <c r="C59" s="156" t="s">
        <v>174</v>
      </c>
      <c r="D59" s="170" t="s">
        <v>232</v>
      </c>
      <c r="E59" s="164" t="s">
        <v>195</v>
      </c>
      <c r="F59" s="164">
        <f t="shared" si="4"/>
        <v>39</v>
      </c>
      <c r="G59" s="49">
        <v>22.0375755604034</v>
      </c>
      <c r="H59" s="139">
        <f t="shared" si="0"/>
        <v>0.43139807341838066</v>
      </c>
      <c r="I59" s="49">
        <v>717.34176040262298</v>
      </c>
      <c r="J59" s="49">
        <v>0.104458051063095</v>
      </c>
      <c r="K59" s="49">
        <v>255.212485542303</v>
      </c>
      <c r="L59" s="51">
        <v>60</v>
      </c>
      <c r="M59" s="94">
        <v>24424.170289949099</v>
      </c>
      <c r="N59" s="94">
        <v>3768.92</v>
      </c>
      <c r="O59" s="94">
        <v>83.07</v>
      </c>
      <c r="P59" s="94"/>
      <c r="Q59" s="94"/>
      <c r="R59" s="96">
        <v>10708982</v>
      </c>
      <c r="S59" s="96">
        <v>42.1</v>
      </c>
      <c r="T59" s="96">
        <v>76.099999999999994</v>
      </c>
      <c r="U59" s="143">
        <f t="shared" si="1"/>
        <v>0.19400000000000006</v>
      </c>
      <c r="V59" s="96">
        <v>137.6</v>
      </c>
      <c r="W59" s="99">
        <v>15</v>
      </c>
      <c r="X59" s="99">
        <v>4.3099999999999996</v>
      </c>
      <c r="Y59" s="99">
        <v>6.5</v>
      </c>
      <c r="Z59" s="99">
        <v>99.2</v>
      </c>
      <c r="AA59" s="95"/>
      <c r="AB59" s="101">
        <v>28.5</v>
      </c>
      <c r="AC59" s="101">
        <v>7</v>
      </c>
      <c r="AD59" s="101"/>
      <c r="AE59" s="97">
        <v>72.2</v>
      </c>
      <c r="AF59" s="97">
        <v>5727200</v>
      </c>
      <c r="AG59" s="97"/>
      <c r="AH59" s="97">
        <v>37530</v>
      </c>
      <c r="AI59" s="97">
        <v>0.4</v>
      </c>
      <c r="AJ59" s="97">
        <v>24.9</v>
      </c>
      <c r="AK59" s="97">
        <v>2.7</v>
      </c>
      <c r="AL59" s="97">
        <v>1.8</v>
      </c>
      <c r="AM59" s="97">
        <v>15576.6</v>
      </c>
      <c r="AN59" s="97">
        <v>4.3</v>
      </c>
      <c r="AO59" s="103">
        <v>49.800449727999997</v>
      </c>
      <c r="AP59" s="98">
        <v>45.2</v>
      </c>
      <c r="AQ59" s="98">
        <v>34.6</v>
      </c>
      <c r="AR59" s="98">
        <v>22.2</v>
      </c>
      <c r="AS59" s="98">
        <v>26.2</v>
      </c>
      <c r="AT59" s="98">
        <v>73.8</v>
      </c>
      <c r="AU59" s="98">
        <v>1249</v>
      </c>
      <c r="AV59" s="98">
        <v>9.1999999999999993</v>
      </c>
      <c r="AW59" s="98">
        <v>100</v>
      </c>
      <c r="AX59" s="105">
        <v>3.2399993896484598</v>
      </c>
      <c r="AY59" s="48">
        <v>7682</v>
      </c>
      <c r="AZ59" s="48">
        <v>236</v>
      </c>
      <c r="BA59" s="48">
        <v>3314</v>
      </c>
      <c r="BB59" s="49">
        <v>309.45985342024102</v>
      </c>
      <c r="BC59" s="50">
        <v>8.8941938594863004E-2</v>
      </c>
      <c r="BD59" s="49">
        <v>8058.9537253119597</v>
      </c>
      <c r="BE59" s="49">
        <v>18350.644526823002</v>
      </c>
      <c r="BF59" s="49">
        <v>18359.4325643435</v>
      </c>
      <c r="BG59" s="50">
        <v>7.5953569320729997E-2</v>
      </c>
      <c r="BH59" s="49">
        <v>6340.0841241383796</v>
      </c>
      <c r="BI59" s="145">
        <v>18376.3460705125</v>
      </c>
      <c r="BJ59" s="94">
        <v>261558</v>
      </c>
      <c r="BK59" s="94" t="s">
        <v>191</v>
      </c>
      <c r="BL59" s="94">
        <v>-31</v>
      </c>
      <c r="BM59" s="94">
        <v>11</v>
      </c>
      <c r="BN59" s="94">
        <v>22</v>
      </c>
      <c r="BO59" s="94" t="s">
        <v>145</v>
      </c>
      <c r="BP59" s="94" t="s">
        <v>145</v>
      </c>
      <c r="BQ59" s="96">
        <v>10629928</v>
      </c>
      <c r="BR59" s="96">
        <v>82</v>
      </c>
      <c r="BS59" s="96">
        <v>15.6</v>
      </c>
      <c r="BT59" s="96">
        <v>65</v>
      </c>
      <c r="BU59" s="96">
        <v>10.6</v>
      </c>
      <c r="BV59" s="96">
        <v>1.7</v>
      </c>
      <c r="BW59" s="99">
        <v>3.4</v>
      </c>
      <c r="BX59" s="100">
        <v>5.6</v>
      </c>
      <c r="BY59" s="100">
        <v>100.7</v>
      </c>
      <c r="BZ59" s="100">
        <v>97.8</v>
      </c>
      <c r="CA59" s="100">
        <v>1</v>
      </c>
      <c r="CB59" s="101">
        <v>127</v>
      </c>
      <c r="CC59" s="97" t="s">
        <v>180</v>
      </c>
      <c r="CD59" s="97" t="s">
        <v>200</v>
      </c>
      <c r="CE59" s="97">
        <v>79.7</v>
      </c>
      <c r="CF59" s="97" t="s">
        <v>145</v>
      </c>
      <c r="CG59" s="97" t="s">
        <v>145</v>
      </c>
      <c r="CH59" s="97">
        <v>110057</v>
      </c>
      <c r="CI59" s="97">
        <v>1240</v>
      </c>
      <c r="CJ59" s="97">
        <v>245225882903.37</v>
      </c>
      <c r="CK59" s="97" t="s">
        <v>145</v>
      </c>
      <c r="CL59" s="97">
        <v>60.6</v>
      </c>
      <c r="CM59" s="97">
        <v>77.2</v>
      </c>
      <c r="CN59" s="97">
        <v>1.1000000000000001</v>
      </c>
      <c r="CO59" s="97">
        <v>100</v>
      </c>
      <c r="CP59" s="102" t="s">
        <v>174</v>
      </c>
      <c r="CQ59" s="102" t="s">
        <v>176</v>
      </c>
      <c r="CR59" s="103">
        <v>15.512591981692699</v>
      </c>
      <c r="CS59" s="98">
        <v>9.6</v>
      </c>
      <c r="CT59" s="104">
        <v>2.2799926757812701</v>
      </c>
      <c r="CU59" s="104">
        <v>0.58001098632814796</v>
      </c>
      <c r="CV59" s="104">
        <v>4.5899902343750201</v>
      </c>
      <c r="CW59" s="105">
        <v>5.5100036621094004</v>
      </c>
      <c r="CY59" s="8">
        <f t="shared" si="2"/>
        <v>3</v>
      </c>
      <c r="CZ59" s="9">
        <f t="shared" si="3"/>
        <v>90.909090909090907</v>
      </c>
    </row>
    <row r="60" spans="1:104" x14ac:dyDescent="0.35">
      <c r="A60" s="70" t="s">
        <v>317</v>
      </c>
      <c r="B60" s="93" t="s">
        <v>318</v>
      </c>
      <c r="C60" s="156" t="s">
        <v>174</v>
      </c>
      <c r="D60" s="170" t="s">
        <v>207</v>
      </c>
      <c r="E60" s="164" t="s">
        <v>319</v>
      </c>
      <c r="F60" s="164">
        <f t="shared" si="4"/>
        <v>5</v>
      </c>
      <c r="G60" s="49">
        <v>79.048557572694904</v>
      </c>
      <c r="H60" s="139">
        <f t="shared" si="0"/>
        <v>0.75762687949745111</v>
      </c>
      <c r="I60" s="49">
        <v>1945.5875466355801</v>
      </c>
      <c r="J60" s="49">
        <v>6.8216197179840996E-2</v>
      </c>
      <c r="K60" s="49">
        <v>9085.1663473199696</v>
      </c>
      <c r="L60" s="51">
        <v>94</v>
      </c>
      <c r="M60" s="94">
        <v>32891.385097705803</v>
      </c>
      <c r="N60" s="94">
        <v>3922.5549999999998</v>
      </c>
      <c r="O60" s="94">
        <v>81.75</v>
      </c>
      <c r="P60" s="94">
        <v>12.6637992831541</v>
      </c>
      <c r="Q60" s="94">
        <v>49</v>
      </c>
      <c r="R60" s="96">
        <v>83783945</v>
      </c>
      <c r="S60" s="96">
        <v>47.1</v>
      </c>
      <c r="T60" s="96">
        <v>78.7</v>
      </c>
      <c r="U60" s="143">
        <f t="shared" si="1"/>
        <v>0.215</v>
      </c>
      <c r="V60" s="96">
        <v>237.4</v>
      </c>
      <c r="W60" s="99">
        <v>12.1</v>
      </c>
      <c r="X60" s="99">
        <v>4.21</v>
      </c>
      <c r="Y60" s="99">
        <v>8.3000000000000007</v>
      </c>
      <c r="Z60" s="99">
        <v>99</v>
      </c>
      <c r="AA60" s="95">
        <v>0.873</v>
      </c>
      <c r="AB60" s="101">
        <v>25.7</v>
      </c>
      <c r="AC60" s="101">
        <v>10.4</v>
      </c>
      <c r="AD60" s="101"/>
      <c r="AE60" s="97">
        <v>40.299999999999997</v>
      </c>
      <c r="AF60" s="97">
        <v>109796202.2</v>
      </c>
      <c r="AG60" s="97">
        <v>19597633</v>
      </c>
      <c r="AH60" s="97">
        <v>54560</v>
      </c>
      <c r="AI60" s="97"/>
      <c r="AJ60" s="97"/>
      <c r="AK60" s="97">
        <v>1.2</v>
      </c>
      <c r="AL60" s="97">
        <v>3</v>
      </c>
      <c r="AM60" s="97">
        <v>104396.1</v>
      </c>
      <c r="AN60" s="97">
        <v>3.2</v>
      </c>
      <c r="AO60" s="103">
        <v>51.085125834500097</v>
      </c>
      <c r="AP60" s="98">
        <v>47.7</v>
      </c>
      <c r="AQ60" s="98">
        <v>32.700000000000003</v>
      </c>
      <c r="AR60" s="98">
        <v>37.799999999999997</v>
      </c>
      <c r="AS60" s="98">
        <v>22.7</v>
      </c>
      <c r="AT60" s="98">
        <v>77.3</v>
      </c>
      <c r="AU60" s="98">
        <v>1321</v>
      </c>
      <c r="AV60" s="98">
        <v>8.9</v>
      </c>
      <c r="AW60" s="98">
        <v>89</v>
      </c>
      <c r="AX60" s="105">
        <v>3.1074996948242402</v>
      </c>
      <c r="AY60" s="48">
        <v>163009</v>
      </c>
      <c r="AZ60" s="48">
        <v>6623</v>
      </c>
      <c r="BA60" s="48">
        <v>123500</v>
      </c>
      <c r="BB60" s="49">
        <v>1474.0294217466101</v>
      </c>
      <c r="BC60" s="50">
        <v>8.8224300846962006E-2</v>
      </c>
      <c r="BD60" s="49">
        <v>171417.586217515</v>
      </c>
      <c r="BE60" s="49">
        <v>18350.216796301302</v>
      </c>
      <c r="BF60" s="49">
        <v>18365.066220609198</v>
      </c>
      <c r="BG60" s="50">
        <v>7.5290417189257997E-2</v>
      </c>
      <c r="BH60" s="49">
        <v>156864.30915889001</v>
      </c>
      <c r="BI60" s="145">
        <v>18363.380657353599</v>
      </c>
      <c r="BJ60" s="94">
        <v>2755770</v>
      </c>
      <c r="BK60" s="94" t="s">
        <v>191</v>
      </c>
      <c r="BL60" s="94">
        <v>-3</v>
      </c>
      <c r="BM60" s="94">
        <v>51</v>
      </c>
      <c r="BN60" s="94">
        <v>70</v>
      </c>
      <c r="BO60" s="94">
        <v>39.863800628037097</v>
      </c>
      <c r="BP60" s="94">
        <v>49.5</v>
      </c>
      <c r="BQ60" s="96">
        <v>82905782</v>
      </c>
      <c r="BR60" s="96">
        <v>83.4</v>
      </c>
      <c r="BS60" s="96">
        <v>13.6</v>
      </c>
      <c r="BT60" s="96">
        <v>64.900000000000006</v>
      </c>
      <c r="BU60" s="96">
        <v>11.5</v>
      </c>
      <c r="BV60" s="96">
        <v>1.6</v>
      </c>
      <c r="BW60" s="99">
        <v>3.7</v>
      </c>
      <c r="BX60" s="100">
        <v>4.8</v>
      </c>
      <c r="BY60" s="100">
        <v>104</v>
      </c>
      <c r="BZ60" s="100">
        <v>98.8</v>
      </c>
      <c r="CA60" s="100">
        <v>1</v>
      </c>
      <c r="CB60" s="101">
        <v>139</v>
      </c>
      <c r="CC60" s="97" t="s">
        <v>279</v>
      </c>
      <c r="CD60" s="97" t="s">
        <v>200</v>
      </c>
      <c r="CE60" s="97">
        <v>47.4</v>
      </c>
      <c r="CF60" s="97" t="s">
        <v>145</v>
      </c>
      <c r="CG60" s="97" t="s">
        <v>145</v>
      </c>
      <c r="CH60" s="97">
        <v>2719112</v>
      </c>
      <c r="CI60" s="97">
        <v>71</v>
      </c>
      <c r="CJ60" s="97">
        <v>3947620162502.96</v>
      </c>
      <c r="CK60" s="97" t="s">
        <v>145</v>
      </c>
      <c r="CL60" s="97">
        <v>60.8</v>
      </c>
      <c r="CM60" s="97">
        <v>83</v>
      </c>
      <c r="CN60" s="97">
        <v>1.2</v>
      </c>
      <c r="CO60" s="97">
        <v>100</v>
      </c>
      <c r="CP60" s="102" t="s">
        <v>174</v>
      </c>
      <c r="CQ60" s="102" t="s">
        <v>176</v>
      </c>
      <c r="CR60" s="103">
        <v>10.4812261246294</v>
      </c>
      <c r="CS60" s="98" t="s">
        <v>145</v>
      </c>
      <c r="CT60" s="104">
        <v>2.43999633789065</v>
      </c>
      <c r="CU60" s="104">
        <v>2.1499877929687701</v>
      </c>
      <c r="CV60" s="104">
        <v>3.5400024414062701</v>
      </c>
      <c r="CW60" s="105">
        <v>4.3000122070312701</v>
      </c>
      <c r="CY60" s="8">
        <f t="shared" si="2"/>
        <v>4</v>
      </c>
      <c r="CZ60" s="9">
        <f t="shared" si="3"/>
        <v>87.878787878787875</v>
      </c>
    </row>
    <row r="61" spans="1:104" x14ac:dyDescent="0.35">
      <c r="A61" s="70" t="s">
        <v>320</v>
      </c>
      <c r="B61" s="93" t="s">
        <v>321</v>
      </c>
      <c r="C61" s="156" t="s">
        <v>164</v>
      </c>
      <c r="D61" s="170" t="s">
        <v>213</v>
      </c>
      <c r="E61" s="164" t="s">
        <v>322</v>
      </c>
      <c r="F61" s="164">
        <f t="shared" si="4"/>
        <v>56</v>
      </c>
      <c r="G61" s="49">
        <v>2.0242874002279301</v>
      </c>
      <c r="H61" s="139">
        <f t="shared" si="0"/>
        <v>0.58953168044077131</v>
      </c>
      <c r="I61" s="49">
        <v>1102.2244894241101</v>
      </c>
      <c r="J61" s="49">
        <v>17.0051690428357</v>
      </c>
      <c r="K61" s="49">
        <v>2.0000000028547902</v>
      </c>
      <c r="L61" s="51">
        <v>43</v>
      </c>
      <c r="M61" s="94"/>
      <c r="N61" s="94"/>
      <c r="O61" s="94">
        <v>100</v>
      </c>
      <c r="P61" s="94"/>
      <c r="Q61" s="94"/>
      <c r="R61" s="96">
        <v>988002</v>
      </c>
      <c r="S61" s="96">
        <v>23.9</v>
      </c>
      <c r="T61" s="96">
        <v>64.599999999999994</v>
      </c>
      <c r="U61" s="143">
        <f t="shared" si="1"/>
        <v>4.4999999999999998E-2</v>
      </c>
      <c r="V61" s="96">
        <v>41.4</v>
      </c>
      <c r="W61" s="99">
        <v>19.600000000000001</v>
      </c>
      <c r="X61" s="99"/>
      <c r="Y61" s="99">
        <v>1.4</v>
      </c>
      <c r="Z61" s="99">
        <v>19.399999999999999</v>
      </c>
      <c r="AA61" s="95">
        <v>0.89100000000000001</v>
      </c>
      <c r="AB61" s="101">
        <v>12.2</v>
      </c>
      <c r="AC61" s="101">
        <v>5.0999999999999996</v>
      </c>
      <c r="AD61" s="101">
        <v>112</v>
      </c>
      <c r="AE61" s="97">
        <v>178.4</v>
      </c>
      <c r="AF61" s="97"/>
      <c r="AG61" s="97">
        <v>847000</v>
      </c>
      <c r="AH61" s="97"/>
      <c r="AI61" s="97">
        <v>70.599999999999994</v>
      </c>
      <c r="AJ61" s="97">
        <v>41.6</v>
      </c>
      <c r="AK61" s="97">
        <v>33.1</v>
      </c>
      <c r="AL61" s="97"/>
      <c r="AM61" s="97">
        <v>6.2</v>
      </c>
      <c r="AN61" s="97">
        <v>6.5</v>
      </c>
      <c r="AO61" s="103">
        <v>11.819934594000101</v>
      </c>
      <c r="AP61" s="98">
        <v>73.400000000000006</v>
      </c>
      <c r="AQ61" s="98">
        <v>0.2</v>
      </c>
      <c r="AR61" s="98">
        <v>1.6</v>
      </c>
      <c r="AS61" s="98">
        <v>22.2</v>
      </c>
      <c r="AT61" s="98">
        <v>77.8</v>
      </c>
      <c r="AU61" s="98">
        <v>334</v>
      </c>
      <c r="AV61" s="98">
        <v>0.8</v>
      </c>
      <c r="AW61" s="98">
        <v>100</v>
      </c>
      <c r="AX61" s="105">
        <v>33.507493591308602</v>
      </c>
      <c r="AY61" s="48">
        <v>1089</v>
      </c>
      <c r="AZ61" s="48">
        <v>2</v>
      </c>
      <c r="BA61" s="48">
        <v>642</v>
      </c>
      <c r="BB61" s="49">
        <v>649.79625547316698</v>
      </c>
      <c r="BC61" s="50">
        <v>0.19664454915809901</v>
      </c>
      <c r="BD61" s="49">
        <v>1148.70948194572</v>
      </c>
      <c r="BE61" s="49">
        <v>18365.960008925798</v>
      </c>
      <c r="BF61" s="49">
        <v>18361.978446969901</v>
      </c>
      <c r="BG61" s="50">
        <v>5.0059359131083003E-2</v>
      </c>
      <c r="BH61" s="49">
        <v>7028.9901437973804</v>
      </c>
      <c r="BI61" s="145">
        <v>18399.140568749801</v>
      </c>
      <c r="BJ61" s="94" t="s">
        <v>145</v>
      </c>
      <c r="BK61" s="94" t="s">
        <v>145</v>
      </c>
      <c r="BL61" s="94">
        <v>5</v>
      </c>
      <c r="BM61" s="94">
        <v>5</v>
      </c>
      <c r="BN61" s="94">
        <v>38</v>
      </c>
      <c r="BO61" s="94" t="s">
        <v>145</v>
      </c>
      <c r="BP61" s="94" t="s">
        <v>145</v>
      </c>
      <c r="BQ61" s="96">
        <v>958920</v>
      </c>
      <c r="BR61" s="96">
        <v>68.8</v>
      </c>
      <c r="BS61" s="96">
        <v>29.6</v>
      </c>
      <c r="BT61" s="96">
        <v>65.900000000000006</v>
      </c>
      <c r="BU61" s="96">
        <v>7.1</v>
      </c>
      <c r="BV61" s="96">
        <v>2.7</v>
      </c>
      <c r="BW61" s="99">
        <v>59.3</v>
      </c>
      <c r="BX61" s="100">
        <v>5.8</v>
      </c>
      <c r="BY61" s="100">
        <v>69.599999999999994</v>
      </c>
      <c r="BZ61" s="100">
        <v>63</v>
      </c>
      <c r="CA61" s="100">
        <v>1</v>
      </c>
      <c r="CB61" s="101">
        <v>109</v>
      </c>
      <c r="CC61" s="97" t="s">
        <v>155</v>
      </c>
      <c r="CD61" s="97" t="s">
        <v>173</v>
      </c>
      <c r="CE61" s="97">
        <v>147</v>
      </c>
      <c r="CF61" s="97">
        <v>57.8</v>
      </c>
      <c r="CG61" s="97">
        <v>5.8</v>
      </c>
      <c r="CH61" s="97">
        <v>4501</v>
      </c>
      <c r="CI61" s="97">
        <v>2132</v>
      </c>
      <c r="CJ61" s="97">
        <v>2955912228.2241702</v>
      </c>
      <c r="CK61" s="97" t="s">
        <v>145</v>
      </c>
      <c r="CL61" s="97">
        <v>60.2</v>
      </c>
      <c r="CM61" s="97">
        <v>73.7</v>
      </c>
      <c r="CN61" s="97" t="s">
        <v>145</v>
      </c>
      <c r="CO61" s="97">
        <v>60.2</v>
      </c>
      <c r="CP61" s="102" t="s">
        <v>164</v>
      </c>
      <c r="CQ61" s="102" t="s">
        <v>185</v>
      </c>
      <c r="CR61" s="103">
        <v>42.496292089694698</v>
      </c>
      <c r="CS61" s="98" t="s">
        <v>145</v>
      </c>
      <c r="CT61" s="104">
        <v>33.830010986328098</v>
      </c>
      <c r="CU61" s="104">
        <v>32.459985351562501</v>
      </c>
      <c r="CV61" s="104">
        <v>33.089990234375001</v>
      </c>
      <c r="CW61" s="105">
        <v>34.649987792968801</v>
      </c>
      <c r="CY61" s="8">
        <f t="shared" si="2"/>
        <v>3</v>
      </c>
      <c r="CZ61" s="9">
        <f t="shared" si="3"/>
        <v>90.909090909090907</v>
      </c>
    </row>
    <row r="62" spans="1:104" x14ac:dyDescent="0.35">
      <c r="A62" s="70" t="s">
        <v>323</v>
      </c>
      <c r="B62" s="93" t="s">
        <v>324</v>
      </c>
      <c r="C62" s="156" t="s">
        <v>148</v>
      </c>
      <c r="D62" s="170" t="s">
        <v>150</v>
      </c>
      <c r="E62" s="164" t="s">
        <v>325</v>
      </c>
      <c r="F62" s="164">
        <f t="shared" si="4"/>
        <v>60</v>
      </c>
      <c r="G62" s="49">
        <v>0</v>
      </c>
      <c r="H62" s="139">
        <f t="shared" si="0"/>
        <v>0.8125</v>
      </c>
      <c r="I62" s="49">
        <v>222.250003472656</v>
      </c>
      <c r="J62" s="49">
        <v>9.9999998746876997E-2</v>
      </c>
      <c r="K62" s="49">
        <v>3.2799505028224099E-13</v>
      </c>
      <c r="L62" s="51">
        <v>39</v>
      </c>
      <c r="M62" s="94"/>
      <c r="N62" s="94">
        <v>2374.0100000000002</v>
      </c>
      <c r="O62" s="94">
        <v>86.24</v>
      </c>
      <c r="P62" s="94"/>
      <c r="Q62" s="94"/>
      <c r="R62" s="96">
        <v>71991</v>
      </c>
      <c r="S62" s="96">
        <v>33.5</v>
      </c>
      <c r="T62" s="96"/>
      <c r="U62" s="143" t="str">
        <f t="shared" si="1"/>
        <v/>
      </c>
      <c r="V62" s="96">
        <v>95.5</v>
      </c>
      <c r="W62" s="99"/>
      <c r="X62" s="99">
        <v>1.08</v>
      </c>
      <c r="Y62" s="99"/>
      <c r="Z62" s="99"/>
      <c r="AA62" s="95">
        <v>0.93</v>
      </c>
      <c r="AB62" s="101">
        <v>28.2</v>
      </c>
      <c r="AC62" s="101">
        <v>11.6</v>
      </c>
      <c r="AD62" s="101">
        <v>152.4</v>
      </c>
      <c r="AE62" s="97">
        <v>64.599999999999994</v>
      </c>
      <c r="AF62" s="97"/>
      <c r="AG62" s="97">
        <v>8160</v>
      </c>
      <c r="AH62" s="97">
        <v>10270</v>
      </c>
      <c r="AI62" s="97"/>
      <c r="AJ62" s="97"/>
      <c r="AK62" s="97"/>
      <c r="AL62" s="97"/>
      <c r="AM62" s="97">
        <v>12.6</v>
      </c>
      <c r="AN62" s="97">
        <v>68.5</v>
      </c>
      <c r="AO62" s="103">
        <v>15.425340073999999</v>
      </c>
      <c r="AP62" s="98">
        <v>33.299999999999997</v>
      </c>
      <c r="AQ62" s="98">
        <v>57.4</v>
      </c>
      <c r="AR62" s="98">
        <v>22</v>
      </c>
      <c r="AS62" s="98">
        <v>29.5</v>
      </c>
      <c r="AT62" s="98">
        <v>70.5</v>
      </c>
      <c r="AU62" s="98">
        <v>2814</v>
      </c>
      <c r="AV62" s="98">
        <v>1.9</v>
      </c>
      <c r="AW62" s="98">
        <v>100</v>
      </c>
      <c r="AX62" s="105">
        <v>25.6224990844727</v>
      </c>
      <c r="AY62" s="48">
        <v>16</v>
      </c>
      <c r="AZ62" s="48">
        <v>0</v>
      </c>
      <c r="BA62" s="48">
        <v>13</v>
      </c>
      <c r="BB62" s="49">
        <v>180.578127821533</v>
      </c>
      <c r="BC62" s="50">
        <v>0.247685922976247</v>
      </c>
      <c r="BD62" s="49">
        <v>15.8151413229527</v>
      </c>
      <c r="BE62" s="49">
        <v>18345.939471501599</v>
      </c>
      <c r="BF62" s="49">
        <v>18350.0000000863</v>
      </c>
      <c r="BG62" s="50">
        <v>0.14078410063732899</v>
      </c>
      <c r="BH62" s="49">
        <v>13.399283896258799</v>
      </c>
      <c r="BI62" s="145">
        <v>18363.7804755529</v>
      </c>
      <c r="BJ62" s="94" t="s">
        <v>145</v>
      </c>
      <c r="BK62" s="94" t="s">
        <v>145</v>
      </c>
      <c r="BL62" s="94">
        <v>0</v>
      </c>
      <c r="BM62" s="94">
        <v>10</v>
      </c>
      <c r="BN62" s="94">
        <v>10</v>
      </c>
      <c r="BO62" s="94" t="s">
        <v>145</v>
      </c>
      <c r="BP62" s="94" t="s">
        <v>145</v>
      </c>
      <c r="BQ62" s="96">
        <v>71625</v>
      </c>
      <c r="BR62" s="96" t="s">
        <v>145</v>
      </c>
      <c r="BS62" s="96" t="s">
        <v>145</v>
      </c>
      <c r="BT62" s="96" t="s">
        <v>145</v>
      </c>
      <c r="BU62" s="96" t="s">
        <v>145</v>
      </c>
      <c r="BV62" s="96" t="s">
        <v>145</v>
      </c>
      <c r="BW62" s="99">
        <v>35.700000000000003</v>
      </c>
      <c r="BX62" s="100" t="s">
        <v>145</v>
      </c>
      <c r="BY62" s="100" t="s">
        <v>145</v>
      </c>
      <c r="BZ62" s="100" t="s">
        <v>145</v>
      </c>
      <c r="CA62" s="100" t="s">
        <v>145</v>
      </c>
      <c r="CB62" s="101">
        <v>119</v>
      </c>
      <c r="CC62" s="97" t="s">
        <v>146</v>
      </c>
      <c r="CD62" s="97" t="s">
        <v>163</v>
      </c>
      <c r="CE62" s="97">
        <v>43.4</v>
      </c>
      <c r="CF62" s="97">
        <v>11.7</v>
      </c>
      <c r="CG62" s="97">
        <v>5.2</v>
      </c>
      <c r="CH62" s="97" t="s">
        <v>145</v>
      </c>
      <c r="CI62" s="97">
        <v>40</v>
      </c>
      <c r="CJ62" s="97">
        <v>550892592.59259295</v>
      </c>
      <c r="CK62" s="97" t="s">
        <v>145</v>
      </c>
      <c r="CL62" s="97" t="s">
        <v>145</v>
      </c>
      <c r="CM62" s="97" t="s">
        <v>145</v>
      </c>
      <c r="CN62" s="97" t="s">
        <v>145</v>
      </c>
      <c r="CO62" s="97">
        <v>100</v>
      </c>
      <c r="CP62" s="102" t="s">
        <v>149</v>
      </c>
      <c r="CQ62" s="102" t="s">
        <v>151</v>
      </c>
      <c r="CR62" s="103">
        <v>-61.345434712556902</v>
      </c>
      <c r="CS62" s="98">
        <v>22.8</v>
      </c>
      <c r="CT62" s="104">
        <v>26.249993896484401</v>
      </c>
      <c r="CU62" s="104">
        <v>25.589990234375001</v>
      </c>
      <c r="CV62" s="104">
        <v>25.379998779296901</v>
      </c>
      <c r="CW62" s="105">
        <v>25.270013427734401</v>
      </c>
      <c r="CY62" s="8">
        <f t="shared" si="2"/>
        <v>14</v>
      </c>
      <c r="CZ62" s="9">
        <f t="shared" si="3"/>
        <v>57.575757575757578</v>
      </c>
    </row>
    <row r="63" spans="1:104" x14ac:dyDescent="0.35">
      <c r="A63" s="70" t="s">
        <v>326</v>
      </c>
      <c r="B63" s="93" t="s">
        <v>327</v>
      </c>
      <c r="C63" s="156" t="s">
        <v>174</v>
      </c>
      <c r="D63" s="170" t="s">
        <v>328</v>
      </c>
      <c r="E63" s="164" t="s">
        <v>329</v>
      </c>
      <c r="F63" s="164">
        <f t="shared" si="4"/>
        <v>36</v>
      </c>
      <c r="G63" s="49">
        <v>78.035939002828499</v>
      </c>
      <c r="H63" s="139">
        <f t="shared" si="0"/>
        <v>0.71478488753002845</v>
      </c>
      <c r="I63" s="49">
        <v>1581.0909942210201</v>
      </c>
      <c r="J63" s="49">
        <v>7.9406395076895994E-2</v>
      </c>
      <c r="K63" s="49">
        <v>519.04237000152204</v>
      </c>
      <c r="L63" s="51">
        <v>63</v>
      </c>
      <c r="M63" s="94">
        <v>40364.434740978497</v>
      </c>
      <c r="N63" s="94">
        <v>4020.5349999999999</v>
      </c>
      <c r="O63" s="94">
        <v>84.12</v>
      </c>
      <c r="P63" s="94">
        <v>13.8584615384615</v>
      </c>
      <c r="Q63" s="94">
        <v>13</v>
      </c>
      <c r="R63" s="96">
        <v>5792203</v>
      </c>
      <c r="S63" s="96">
        <v>42.2</v>
      </c>
      <c r="T63" s="96">
        <v>79.400000000000006</v>
      </c>
      <c r="U63" s="143">
        <f t="shared" si="1"/>
        <v>0.19799999999999998</v>
      </c>
      <c r="V63" s="96">
        <v>138.1</v>
      </c>
      <c r="W63" s="99">
        <v>11.3</v>
      </c>
      <c r="X63" s="99">
        <v>4.46</v>
      </c>
      <c r="Y63" s="99">
        <v>3.1</v>
      </c>
      <c r="Z63" s="99">
        <v>99.6</v>
      </c>
      <c r="AA63" s="95">
        <v>0.495</v>
      </c>
      <c r="AB63" s="101">
        <v>21.3</v>
      </c>
      <c r="AC63" s="101">
        <v>8.3000000000000007</v>
      </c>
      <c r="AD63" s="101"/>
      <c r="AE63" s="97">
        <v>48.1</v>
      </c>
      <c r="AF63" s="97"/>
      <c r="AG63" s="97">
        <v>1675900</v>
      </c>
      <c r="AH63" s="97">
        <v>56410</v>
      </c>
      <c r="AI63" s="97">
        <v>0.2</v>
      </c>
      <c r="AJ63" s="97">
        <v>28.7</v>
      </c>
      <c r="AK63" s="97">
        <v>2.2000000000000002</v>
      </c>
      <c r="AL63" s="97">
        <v>3.1</v>
      </c>
      <c r="AM63" s="97">
        <v>13978.8</v>
      </c>
      <c r="AN63" s="97">
        <v>4.5999999999999996</v>
      </c>
      <c r="AO63" s="103">
        <v>56.274339097500103</v>
      </c>
      <c r="AP63" s="98">
        <v>62</v>
      </c>
      <c r="AQ63" s="98">
        <v>14.7</v>
      </c>
      <c r="AR63" s="98">
        <v>18.100000000000001</v>
      </c>
      <c r="AS63" s="98">
        <v>12.1</v>
      </c>
      <c r="AT63" s="98">
        <v>87.9</v>
      </c>
      <c r="AU63" s="98">
        <v>1063</v>
      </c>
      <c r="AV63" s="98">
        <v>5.9</v>
      </c>
      <c r="AW63" s="98">
        <v>57</v>
      </c>
      <c r="AX63" s="105">
        <v>4.6449981689453397</v>
      </c>
      <c r="AY63" s="48">
        <v>9158</v>
      </c>
      <c r="AZ63" s="48">
        <v>452</v>
      </c>
      <c r="BA63" s="48">
        <v>6546</v>
      </c>
      <c r="BB63" s="49">
        <v>1130.1399484790199</v>
      </c>
      <c r="BC63" s="50">
        <v>5.3500698859644001E-2</v>
      </c>
      <c r="BD63" s="49">
        <v>11988.381227464601</v>
      </c>
      <c r="BE63" s="49">
        <v>18357.2784731067</v>
      </c>
      <c r="BF63" s="49">
        <v>18358.4569170658</v>
      </c>
      <c r="BG63" s="50">
        <v>5.9371409007882001E-2</v>
      </c>
      <c r="BH63" s="49">
        <v>11631.834195301</v>
      </c>
      <c r="BI63" s="145">
        <v>18371.953422842002</v>
      </c>
      <c r="BJ63" s="94">
        <v>233799</v>
      </c>
      <c r="BK63" s="94" t="s">
        <v>280</v>
      </c>
      <c r="BL63" s="94">
        <v>0</v>
      </c>
      <c r="BM63" s="94">
        <v>13</v>
      </c>
      <c r="BN63" s="94">
        <v>20</v>
      </c>
      <c r="BO63" s="94">
        <v>44.550621360920402</v>
      </c>
      <c r="BP63" s="94">
        <v>13</v>
      </c>
      <c r="BQ63" s="96">
        <v>5793636</v>
      </c>
      <c r="BR63" s="96">
        <v>83.4</v>
      </c>
      <c r="BS63" s="96">
        <v>16.5</v>
      </c>
      <c r="BT63" s="96">
        <v>63.7</v>
      </c>
      <c r="BU63" s="96">
        <v>9.5</v>
      </c>
      <c r="BV63" s="96">
        <v>1.8</v>
      </c>
      <c r="BW63" s="99">
        <v>4.2</v>
      </c>
      <c r="BX63" s="100" t="s">
        <v>145</v>
      </c>
      <c r="BY63" s="100">
        <v>101.3</v>
      </c>
      <c r="BZ63" s="100">
        <v>103.8</v>
      </c>
      <c r="CA63" s="100">
        <v>1</v>
      </c>
      <c r="CB63" s="101">
        <v>129</v>
      </c>
      <c r="CC63" s="97" t="s">
        <v>180</v>
      </c>
      <c r="CD63" s="97" t="s">
        <v>200</v>
      </c>
      <c r="CE63" s="97">
        <v>55.1</v>
      </c>
      <c r="CF63" s="97" t="s">
        <v>145</v>
      </c>
      <c r="CG63" s="97" t="s">
        <v>145</v>
      </c>
      <c r="CH63" s="97">
        <v>75998</v>
      </c>
      <c r="CI63" s="97">
        <v>2</v>
      </c>
      <c r="CJ63" s="97">
        <v>355675329085.95203</v>
      </c>
      <c r="CK63" s="97" t="s">
        <v>145</v>
      </c>
      <c r="CL63" s="97">
        <v>62.2</v>
      </c>
      <c r="CM63" s="97">
        <v>87.9</v>
      </c>
      <c r="CN63" s="97">
        <v>1.2</v>
      </c>
      <c r="CO63" s="97">
        <v>100</v>
      </c>
      <c r="CP63" s="102" t="s">
        <v>174</v>
      </c>
      <c r="CQ63" s="102" t="s">
        <v>176</v>
      </c>
      <c r="CR63" s="103">
        <v>9.2604740625898891</v>
      </c>
      <c r="CS63" s="98">
        <v>29.8</v>
      </c>
      <c r="CT63" s="104">
        <v>4.4200073242187701</v>
      </c>
      <c r="CU63" s="104">
        <v>5.2099853515625201</v>
      </c>
      <c r="CV63" s="104">
        <v>4.4699951171875201</v>
      </c>
      <c r="CW63" s="105">
        <v>4.4800048828125201</v>
      </c>
      <c r="CY63" s="8">
        <f t="shared" si="2"/>
        <v>4</v>
      </c>
      <c r="CZ63" s="9">
        <f t="shared" si="3"/>
        <v>87.878787878787875</v>
      </c>
    </row>
    <row r="64" spans="1:104" x14ac:dyDescent="0.35">
      <c r="A64" s="70" t="s">
        <v>330</v>
      </c>
      <c r="B64" s="93" t="s">
        <v>331</v>
      </c>
      <c r="C64" s="156" t="s">
        <v>148</v>
      </c>
      <c r="D64" s="170" t="s">
        <v>150</v>
      </c>
      <c r="E64" s="164" t="s">
        <v>195</v>
      </c>
      <c r="F64" s="164">
        <f t="shared" si="4"/>
        <v>39</v>
      </c>
      <c r="G64" s="49">
        <v>27.747295698782001</v>
      </c>
      <c r="H64" s="139">
        <f t="shared" si="0"/>
        <v>0.18660355708548479</v>
      </c>
      <c r="I64" s="49">
        <v>642.70480269736902</v>
      </c>
      <c r="J64" s="49">
        <v>7.6130276883974002E-2</v>
      </c>
      <c r="K64" s="49">
        <v>377.87331956571001</v>
      </c>
      <c r="L64" s="51">
        <v>60</v>
      </c>
      <c r="M64" s="94"/>
      <c r="N64" s="94">
        <v>3508.5250000000001</v>
      </c>
      <c r="O64" s="94">
        <v>95.37</v>
      </c>
      <c r="P64" s="94">
        <v>27.193798449612402</v>
      </c>
      <c r="Q64" s="94">
        <v>17</v>
      </c>
      <c r="R64" s="96">
        <v>10847904</v>
      </c>
      <c r="S64" s="96">
        <v>28.1</v>
      </c>
      <c r="T64" s="96">
        <v>70.8</v>
      </c>
      <c r="U64" s="143">
        <f t="shared" si="1"/>
        <v>7.0999999999999938E-2</v>
      </c>
      <c r="V64" s="96">
        <v>220</v>
      </c>
      <c r="W64" s="99">
        <v>19</v>
      </c>
      <c r="X64" s="99">
        <v>1.56</v>
      </c>
      <c r="Y64" s="99">
        <v>1.6</v>
      </c>
      <c r="Z64" s="99">
        <v>73.599999999999994</v>
      </c>
      <c r="AA64" s="95">
        <v>0.72399999999999998</v>
      </c>
      <c r="AB64" s="101">
        <v>26.9</v>
      </c>
      <c r="AC64" s="101">
        <v>8.6</v>
      </c>
      <c r="AD64" s="101"/>
      <c r="AE64" s="97">
        <v>26.5</v>
      </c>
      <c r="AF64" s="97"/>
      <c r="AG64" s="97">
        <v>1922088</v>
      </c>
      <c r="AH64" s="97">
        <v>16950</v>
      </c>
      <c r="AI64" s="97">
        <v>15.9</v>
      </c>
      <c r="AJ64" s="97">
        <v>42.2</v>
      </c>
      <c r="AK64" s="97">
        <v>9</v>
      </c>
      <c r="AL64" s="97"/>
      <c r="AM64" s="97">
        <v>49.3</v>
      </c>
      <c r="AN64" s="97">
        <v>37.4</v>
      </c>
      <c r="AO64" s="103">
        <v>18.776547753000099</v>
      </c>
      <c r="AP64" s="98">
        <v>48.7</v>
      </c>
      <c r="AQ64" s="98">
        <v>41.7</v>
      </c>
      <c r="AR64" s="98">
        <v>26.2</v>
      </c>
      <c r="AS64" s="98">
        <v>18.899999999999999</v>
      </c>
      <c r="AT64" s="98">
        <v>81.099999999999994</v>
      </c>
      <c r="AU64" s="98">
        <v>2312</v>
      </c>
      <c r="AV64" s="98">
        <v>2.1</v>
      </c>
      <c r="AW64" s="98">
        <v>100</v>
      </c>
      <c r="AX64" s="105">
        <v>24.199998474121099</v>
      </c>
      <c r="AY64" s="48">
        <v>6972</v>
      </c>
      <c r="AZ64" s="48">
        <v>301</v>
      </c>
      <c r="BA64" s="48">
        <v>1301</v>
      </c>
      <c r="BB64" s="49">
        <v>119.93100233925399</v>
      </c>
      <c r="BC64" s="50">
        <v>4.8377533030464999E-2</v>
      </c>
      <c r="BD64" s="49">
        <v>12651.3339644937</v>
      </c>
      <c r="BE64" s="49">
        <v>18371.4211731996</v>
      </c>
      <c r="BF64" s="49">
        <v>18362.3232293539</v>
      </c>
      <c r="BG64" s="50">
        <v>4.1217127322060003E-2</v>
      </c>
      <c r="BH64" s="49">
        <v>12550.184109465799</v>
      </c>
      <c r="BI64" s="145">
        <v>18401.498082308499</v>
      </c>
      <c r="BJ64" s="94" t="s">
        <v>145</v>
      </c>
      <c r="BK64" s="94" t="s">
        <v>145</v>
      </c>
      <c r="BL64" s="94">
        <v>1</v>
      </c>
      <c r="BM64" s="94">
        <v>18</v>
      </c>
      <c r="BN64" s="94">
        <v>48</v>
      </c>
      <c r="BO64" s="94">
        <v>69.116983791402404</v>
      </c>
      <c r="BP64" s="94">
        <v>17</v>
      </c>
      <c r="BQ64" s="96">
        <v>10627165</v>
      </c>
      <c r="BR64" s="96">
        <v>77.2</v>
      </c>
      <c r="BS64" s="96">
        <v>28</v>
      </c>
      <c r="BT64" s="96">
        <v>64.900000000000006</v>
      </c>
      <c r="BU64" s="96">
        <v>6.2</v>
      </c>
      <c r="BV64" s="96">
        <v>2.2999999999999998</v>
      </c>
      <c r="BW64" s="99">
        <v>28.8</v>
      </c>
      <c r="BX64" s="100" t="s">
        <v>145</v>
      </c>
      <c r="BY64" s="100">
        <v>107.8</v>
      </c>
      <c r="BZ64" s="100">
        <v>95.3</v>
      </c>
      <c r="CA64" s="100">
        <v>1</v>
      </c>
      <c r="CB64" s="101">
        <v>115</v>
      </c>
      <c r="CC64" s="97" t="s">
        <v>146</v>
      </c>
      <c r="CD64" s="97" t="s">
        <v>163</v>
      </c>
      <c r="CE64" s="97">
        <v>23.7</v>
      </c>
      <c r="CF64" s="97">
        <v>15.6</v>
      </c>
      <c r="CG64" s="97">
        <v>0.1</v>
      </c>
      <c r="CH64" s="97">
        <v>-150000</v>
      </c>
      <c r="CI64" s="97">
        <v>477</v>
      </c>
      <c r="CJ64" s="97">
        <v>85555390387.035507</v>
      </c>
      <c r="CK64" s="97">
        <v>22.8</v>
      </c>
      <c r="CL64" s="97">
        <v>64.3</v>
      </c>
      <c r="CM64" s="97">
        <v>66.400000000000006</v>
      </c>
      <c r="CN64" s="97">
        <v>0.7</v>
      </c>
      <c r="CO64" s="97">
        <v>100</v>
      </c>
      <c r="CP64" s="102" t="s">
        <v>149</v>
      </c>
      <c r="CQ64" s="102" t="s">
        <v>151</v>
      </c>
      <c r="CR64" s="103">
        <v>-70.1252786103869</v>
      </c>
      <c r="CS64" s="98">
        <v>6.4</v>
      </c>
      <c r="CT64" s="104">
        <v>24.409997558593801</v>
      </c>
      <c r="CU64" s="104">
        <v>23.640008544921901</v>
      </c>
      <c r="CV64" s="104">
        <v>24.939996337890602</v>
      </c>
      <c r="CW64" s="105">
        <v>23.809991455078102</v>
      </c>
      <c r="CY64" s="8">
        <f t="shared" si="2"/>
        <v>1</v>
      </c>
      <c r="CZ64" s="9">
        <f t="shared" si="3"/>
        <v>96.969696969696969</v>
      </c>
    </row>
    <row r="65" spans="1:1027" x14ac:dyDescent="0.35">
      <c r="A65" s="70" t="s">
        <v>332</v>
      </c>
      <c r="B65" s="93" t="s">
        <v>333</v>
      </c>
      <c r="C65" s="156" t="s">
        <v>164</v>
      </c>
      <c r="D65" s="170" t="s">
        <v>334</v>
      </c>
      <c r="E65" s="164" t="s">
        <v>208</v>
      </c>
      <c r="F65" s="164">
        <f t="shared" si="4"/>
        <v>34</v>
      </c>
      <c r="G65" s="49">
        <v>10.2620136082054</v>
      </c>
      <c r="H65" s="139">
        <f t="shared" si="0"/>
        <v>0.44408387418871692</v>
      </c>
      <c r="I65" s="49">
        <v>91.354725587712906</v>
      </c>
      <c r="J65" s="49">
        <v>0.124102215624752</v>
      </c>
      <c r="K65" s="49">
        <v>464.760005929562</v>
      </c>
      <c r="L65" s="51">
        <v>65</v>
      </c>
      <c r="M65" s="94"/>
      <c r="N65" s="94">
        <v>3165.41</v>
      </c>
      <c r="O65" s="94">
        <v>84.54</v>
      </c>
      <c r="P65" s="94"/>
      <c r="Q65" s="94"/>
      <c r="R65" s="96">
        <v>43851043</v>
      </c>
      <c r="S65" s="96">
        <v>28.1</v>
      </c>
      <c r="T65" s="96">
        <v>75.5</v>
      </c>
      <c r="U65" s="143">
        <f t="shared" si="1"/>
        <v>6.4000000000000057E-2</v>
      </c>
      <c r="V65" s="96">
        <v>17.7</v>
      </c>
      <c r="W65" s="99">
        <v>14.2</v>
      </c>
      <c r="X65" s="99">
        <v>1.83</v>
      </c>
      <c r="Y65" s="99"/>
      <c r="Z65" s="99">
        <v>82.2</v>
      </c>
      <c r="AA65" s="95">
        <v>0.745</v>
      </c>
      <c r="AB65" s="101">
        <v>26.6</v>
      </c>
      <c r="AC65" s="101">
        <v>6.7</v>
      </c>
      <c r="AD65" s="101">
        <v>97.8</v>
      </c>
      <c r="AE65" s="97">
        <v>33.200000000000003</v>
      </c>
      <c r="AF65" s="97">
        <v>6442442</v>
      </c>
      <c r="AG65" s="97">
        <v>1465800</v>
      </c>
      <c r="AH65" s="97"/>
      <c r="AI65" s="97"/>
      <c r="AJ65" s="97"/>
      <c r="AK65" s="97">
        <v>9.9</v>
      </c>
      <c r="AL65" s="97">
        <v>0.5</v>
      </c>
      <c r="AM65" s="97">
        <v>5231.3999999999996</v>
      </c>
      <c r="AN65" s="97">
        <v>0.5</v>
      </c>
      <c r="AO65" s="103">
        <v>28.050989177000101</v>
      </c>
      <c r="AP65" s="98">
        <v>17.399999999999999</v>
      </c>
      <c r="AQ65" s="98">
        <v>0.8</v>
      </c>
      <c r="AR65" s="98">
        <v>7.5</v>
      </c>
      <c r="AS65" s="98">
        <v>27.4</v>
      </c>
      <c r="AT65" s="98">
        <v>72.599999999999994</v>
      </c>
      <c r="AU65" s="98">
        <v>289</v>
      </c>
      <c r="AV65" s="98">
        <v>3.7</v>
      </c>
      <c r="AW65" s="98">
        <v>100</v>
      </c>
      <c r="AX65" s="105">
        <v>16.9000030517578</v>
      </c>
      <c r="AY65" s="48">
        <v>4006</v>
      </c>
      <c r="AZ65" s="48">
        <v>450</v>
      </c>
      <c r="BA65" s="48">
        <v>1779</v>
      </c>
      <c r="BB65" s="49">
        <v>40.569160464438703</v>
      </c>
      <c r="BC65" s="50">
        <v>4.8370810218494001E-2</v>
      </c>
      <c r="BD65" s="49">
        <v>6241.0821499594504</v>
      </c>
      <c r="BE65" s="49">
        <v>18367.5358479403</v>
      </c>
      <c r="BF65" s="49">
        <v>18358.0245075333</v>
      </c>
      <c r="BG65" s="50">
        <v>8.6567644594343005E-2</v>
      </c>
      <c r="BH65" s="49">
        <v>2448.2540941636498</v>
      </c>
      <c r="BI65" s="145">
        <v>18369.368272127798</v>
      </c>
      <c r="BJ65" s="94" t="s">
        <v>145</v>
      </c>
      <c r="BK65" s="94" t="s">
        <v>145</v>
      </c>
      <c r="BL65" s="94">
        <v>9</v>
      </c>
      <c r="BM65" s="94">
        <v>27</v>
      </c>
      <c r="BN65" s="94">
        <v>49</v>
      </c>
      <c r="BO65" s="94" t="s">
        <v>145</v>
      </c>
      <c r="BP65" s="94" t="s">
        <v>145</v>
      </c>
      <c r="BQ65" s="96">
        <v>42228429</v>
      </c>
      <c r="BR65" s="96">
        <v>77.900000000000006</v>
      </c>
      <c r="BS65" s="96">
        <v>30.1</v>
      </c>
      <c r="BT65" s="96">
        <v>63.5</v>
      </c>
      <c r="BU65" s="96">
        <v>4.7</v>
      </c>
      <c r="BV65" s="96">
        <v>3</v>
      </c>
      <c r="BW65" s="99">
        <v>23.5</v>
      </c>
      <c r="BX65" s="100" t="s">
        <v>145</v>
      </c>
      <c r="BY65" s="100">
        <v>111.8</v>
      </c>
      <c r="BZ65" s="100">
        <v>105.6</v>
      </c>
      <c r="CA65" s="100" t="s">
        <v>145</v>
      </c>
      <c r="CB65" s="101">
        <v>146</v>
      </c>
      <c r="CC65" s="97" t="s">
        <v>146</v>
      </c>
      <c r="CD65" s="97" t="s">
        <v>163</v>
      </c>
      <c r="CE65" s="97">
        <v>22.7</v>
      </c>
      <c r="CF65" s="97">
        <v>0.6</v>
      </c>
      <c r="CG65" s="97" t="s">
        <v>145</v>
      </c>
      <c r="CH65" s="97">
        <v>-50002</v>
      </c>
      <c r="CI65" s="97">
        <v>4201</v>
      </c>
      <c r="CJ65" s="97">
        <v>173757952824.25</v>
      </c>
      <c r="CK65" s="97" t="s">
        <v>145</v>
      </c>
      <c r="CL65" s="97">
        <v>41.2</v>
      </c>
      <c r="CM65" s="97">
        <v>21.6</v>
      </c>
      <c r="CN65" s="97">
        <v>5.3</v>
      </c>
      <c r="CO65" s="97">
        <v>100</v>
      </c>
      <c r="CP65" s="102" t="s">
        <v>164</v>
      </c>
      <c r="CQ65" s="102" t="s">
        <v>185</v>
      </c>
      <c r="CR65" s="103">
        <v>0.58750316394660296</v>
      </c>
      <c r="CS65" s="98" t="s">
        <v>145</v>
      </c>
      <c r="CT65" s="104">
        <v>15.409997558593799</v>
      </c>
      <c r="CU65" s="104">
        <v>12.7700134277344</v>
      </c>
      <c r="CV65" s="104">
        <v>18.580010986328102</v>
      </c>
      <c r="CW65" s="105">
        <v>20.839990234375001</v>
      </c>
      <c r="CY65" s="8">
        <f t="shared" si="2"/>
        <v>5</v>
      </c>
      <c r="CZ65" s="9">
        <f t="shared" si="3"/>
        <v>84.848484848484844</v>
      </c>
    </row>
    <row r="66" spans="1:1027" x14ac:dyDescent="0.35">
      <c r="A66" s="70" t="s">
        <v>335</v>
      </c>
      <c r="B66" s="93" t="s">
        <v>336</v>
      </c>
      <c r="C66" s="156" t="s">
        <v>190</v>
      </c>
      <c r="D66" s="170" t="s">
        <v>190</v>
      </c>
      <c r="E66" s="164" t="s">
        <v>195</v>
      </c>
      <c r="F66" s="164">
        <f t="shared" si="4"/>
        <v>39</v>
      </c>
      <c r="G66" s="49">
        <v>51.011559219319103</v>
      </c>
      <c r="H66" s="139">
        <f t="shared" si="0"/>
        <v>6.2484960295179276E-2</v>
      </c>
      <c r="I66" s="49">
        <v>1413.24690841611</v>
      </c>
      <c r="J66" s="49">
        <v>3.3018875791177002E-2</v>
      </c>
      <c r="K66" s="49">
        <v>2954.6623653374299</v>
      </c>
      <c r="L66" s="51">
        <v>60</v>
      </c>
      <c r="M66" s="94">
        <v>2478.4249444257398</v>
      </c>
      <c r="N66" s="94">
        <v>4497.6450000000004</v>
      </c>
      <c r="O66" s="94">
        <v>95.37</v>
      </c>
      <c r="P66" s="94">
        <v>32.193548387096797</v>
      </c>
      <c r="Q66" s="94">
        <v>15</v>
      </c>
      <c r="R66" s="96">
        <v>17643060</v>
      </c>
      <c r="S66" s="96">
        <v>27.7</v>
      </c>
      <c r="T66" s="96">
        <v>74.099999999999994</v>
      </c>
      <c r="U66" s="143">
        <f t="shared" si="1"/>
        <v>7.2000000000000022E-2</v>
      </c>
      <c r="V66" s="96">
        <v>68.8</v>
      </c>
      <c r="W66" s="99">
        <v>13</v>
      </c>
      <c r="X66" s="99">
        <v>2.0499999999999998</v>
      </c>
      <c r="Y66" s="99">
        <v>1.5</v>
      </c>
      <c r="Z66" s="99">
        <v>83</v>
      </c>
      <c r="AA66" s="95">
        <v>0.75800000000000001</v>
      </c>
      <c r="AB66" s="101">
        <v>19.3</v>
      </c>
      <c r="AC66" s="101">
        <v>5.5</v>
      </c>
      <c r="AD66" s="101">
        <v>88</v>
      </c>
      <c r="AE66" s="97">
        <v>21.6</v>
      </c>
      <c r="AF66" s="97">
        <v>5365261</v>
      </c>
      <c r="AG66" s="97">
        <v>2433500</v>
      </c>
      <c r="AH66" s="97">
        <v>11420</v>
      </c>
      <c r="AI66" s="97">
        <v>23.2</v>
      </c>
      <c r="AJ66" s="97">
        <v>44.7</v>
      </c>
      <c r="AK66" s="97">
        <v>29.2</v>
      </c>
      <c r="AL66" s="97"/>
      <c r="AM66" s="97">
        <v>2142.1999999999998</v>
      </c>
      <c r="AN66" s="97">
        <v>7.6</v>
      </c>
      <c r="AO66" s="103">
        <v>-1.78871903749992</v>
      </c>
      <c r="AP66" s="98">
        <v>22.2</v>
      </c>
      <c r="AQ66" s="98">
        <v>50.2</v>
      </c>
      <c r="AR66" s="98">
        <v>21.7</v>
      </c>
      <c r="AS66" s="98">
        <v>36.200000000000003</v>
      </c>
      <c r="AT66" s="98">
        <v>63.8</v>
      </c>
      <c r="AU66" s="98">
        <v>27733</v>
      </c>
      <c r="AV66" s="98">
        <v>2.8</v>
      </c>
      <c r="AW66" s="98">
        <v>98</v>
      </c>
      <c r="AX66" s="105">
        <v>15.8724990844727</v>
      </c>
      <c r="AY66" s="48">
        <v>24934</v>
      </c>
      <c r="AZ66" s="48">
        <v>900</v>
      </c>
      <c r="BA66" s="48">
        <v>1558</v>
      </c>
      <c r="BB66" s="49">
        <v>88.306676959665694</v>
      </c>
      <c r="BC66" s="50">
        <v>7.4906308210230003E-3</v>
      </c>
      <c r="BD66" s="49">
        <v>810321368.58497298</v>
      </c>
      <c r="BE66" s="49">
        <v>18693.2981718501</v>
      </c>
      <c r="BF66" s="49">
        <v>18389.159657251901</v>
      </c>
      <c r="BG66" s="50">
        <v>0.12500581311153</v>
      </c>
      <c r="BH66" s="49">
        <v>1809.2573049477401</v>
      </c>
      <c r="BI66" s="145">
        <v>18365.950436495801</v>
      </c>
      <c r="BJ66" s="94">
        <v>43727</v>
      </c>
      <c r="BK66" s="94" t="s">
        <v>228</v>
      </c>
      <c r="BL66" s="94">
        <v>-35</v>
      </c>
      <c r="BM66" s="94">
        <v>14</v>
      </c>
      <c r="BN66" s="94">
        <v>16</v>
      </c>
      <c r="BO66" s="94">
        <v>77.315698924731194</v>
      </c>
      <c r="BP66" s="94">
        <v>15</v>
      </c>
      <c r="BQ66" s="96">
        <v>17084357</v>
      </c>
      <c r="BR66" s="96">
        <v>79.599999999999994</v>
      </c>
      <c r="BS66" s="96">
        <v>28</v>
      </c>
      <c r="BT66" s="96">
        <v>64.8</v>
      </c>
      <c r="BU66" s="96">
        <v>5.0999999999999996</v>
      </c>
      <c r="BV66" s="96">
        <v>2.4</v>
      </c>
      <c r="BW66" s="99">
        <v>14.2</v>
      </c>
      <c r="BX66" s="100" t="s">
        <v>145</v>
      </c>
      <c r="BY66" s="100">
        <v>103.5</v>
      </c>
      <c r="BZ66" s="100">
        <v>105.4</v>
      </c>
      <c r="CA66" s="100">
        <v>1</v>
      </c>
      <c r="CB66" s="101">
        <v>114</v>
      </c>
      <c r="CC66" s="97" t="s">
        <v>146</v>
      </c>
      <c r="CD66" s="97" t="s">
        <v>163</v>
      </c>
      <c r="CE66" s="97">
        <v>20.8</v>
      </c>
      <c r="CF66" s="97">
        <v>30</v>
      </c>
      <c r="CG66" s="97">
        <v>0.4</v>
      </c>
      <c r="CH66" s="97">
        <v>182000</v>
      </c>
      <c r="CI66" s="97">
        <v>1431</v>
      </c>
      <c r="CJ66" s="97">
        <v>108398058000</v>
      </c>
      <c r="CK66" s="97">
        <v>23.2</v>
      </c>
      <c r="CL66" s="97">
        <v>68</v>
      </c>
      <c r="CM66" s="97">
        <v>68.099999999999994</v>
      </c>
      <c r="CN66" s="97">
        <v>2.4</v>
      </c>
      <c r="CO66" s="97">
        <v>100</v>
      </c>
      <c r="CP66" s="102" t="s">
        <v>149</v>
      </c>
      <c r="CQ66" s="102" t="s">
        <v>151</v>
      </c>
      <c r="CR66" s="103">
        <v>-78.281430491757007</v>
      </c>
      <c r="CS66" s="98">
        <v>25.6</v>
      </c>
      <c r="CT66" s="104">
        <v>15.029992675781299</v>
      </c>
      <c r="CU66" s="104">
        <v>15.779992675781299</v>
      </c>
      <c r="CV66" s="104">
        <v>15.550012207031299</v>
      </c>
      <c r="CW66" s="105">
        <v>17.129998779296901</v>
      </c>
      <c r="CY66" s="8">
        <f t="shared" si="2"/>
        <v>1</v>
      </c>
      <c r="CZ66" s="9">
        <f t="shared" si="3"/>
        <v>96.969696969696969</v>
      </c>
    </row>
    <row r="67" spans="1:1027" x14ac:dyDescent="0.35">
      <c r="A67" s="70" t="s">
        <v>337</v>
      </c>
      <c r="B67" s="93" t="s">
        <v>338</v>
      </c>
      <c r="C67" s="156" t="s">
        <v>164</v>
      </c>
      <c r="D67" s="170" t="s">
        <v>334</v>
      </c>
      <c r="E67" s="164" t="s">
        <v>339</v>
      </c>
      <c r="F67" s="164">
        <f t="shared" si="4"/>
        <v>23</v>
      </c>
      <c r="G67" s="49">
        <v>3.8305788523533</v>
      </c>
      <c r="H67" s="139">
        <f t="shared" si="0"/>
        <v>0.24941303955210403</v>
      </c>
      <c r="I67" s="49">
        <v>54.106926289490303</v>
      </c>
      <c r="J67" s="49">
        <v>4.0669666163012999E-2</v>
      </c>
      <c r="K67" s="49">
        <v>920.605891519887</v>
      </c>
      <c r="L67" s="51">
        <v>76</v>
      </c>
      <c r="M67" s="94"/>
      <c r="N67" s="94">
        <v>3196.5549999999998</v>
      </c>
      <c r="O67" s="94">
        <v>88.75</v>
      </c>
      <c r="P67" s="94">
        <v>14.121538461538499</v>
      </c>
      <c r="Q67" s="94">
        <v>26</v>
      </c>
      <c r="R67" s="96">
        <v>102334403</v>
      </c>
      <c r="S67" s="96">
        <v>23.9</v>
      </c>
      <c r="T67" s="96">
        <v>69.599999999999994</v>
      </c>
      <c r="U67" s="143">
        <f t="shared" si="1"/>
        <v>5.2000000000000025E-2</v>
      </c>
      <c r="V67" s="96">
        <v>98.9</v>
      </c>
      <c r="W67" s="99">
        <v>27.7</v>
      </c>
      <c r="X67" s="99">
        <v>0.81</v>
      </c>
      <c r="Y67" s="99">
        <v>0.5</v>
      </c>
      <c r="Z67" s="99">
        <v>91.1</v>
      </c>
      <c r="AA67" s="95">
        <v>0.7</v>
      </c>
      <c r="AB67" s="101">
        <v>31.1</v>
      </c>
      <c r="AC67" s="101">
        <v>17.2</v>
      </c>
      <c r="AD67" s="101">
        <v>32.299999999999997</v>
      </c>
      <c r="AE67" s="97">
        <v>29.3</v>
      </c>
      <c r="AF67" s="97">
        <v>12340832</v>
      </c>
      <c r="AG67" s="97">
        <v>6151900</v>
      </c>
      <c r="AH67" s="97">
        <v>12100</v>
      </c>
      <c r="AI67" s="97">
        <v>70.400000000000006</v>
      </c>
      <c r="AJ67" s="97">
        <v>31.5</v>
      </c>
      <c r="AK67" s="97">
        <v>23.8</v>
      </c>
      <c r="AL67" s="97">
        <v>0.7</v>
      </c>
      <c r="AM67" s="97">
        <v>13326.7</v>
      </c>
      <c r="AN67" s="97">
        <v>24.6</v>
      </c>
      <c r="AO67" s="103">
        <v>26.824387925000099</v>
      </c>
      <c r="AP67" s="98">
        <v>3.8</v>
      </c>
      <c r="AQ67" s="98">
        <v>0.1</v>
      </c>
      <c r="AR67" s="98">
        <v>13.1</v>
      </c>
      <c r="AS67" s="98">
        <v>57.3</v>
      </c>
      <c r="AT67" s="98">
        <v>42.7</v>
      </c>
      <c r="AU67" s="98">
        <v>20</v>
      </c>
      <c r="AV67" s="98">
        <v>2.2000000000000002</v>
      </c>
      <c r="AW67" s="98">
        <v>100</v>
      </c>
      <c r="AX67" s="105">
        <v>14.9925018310547</v>
      </c>
      <c r="AY67" s="48">
        <v>5537</v>
      </c>
      <c r="AZ67" s="48">
        <v>392</v>
      </c>
      <c r="BA67" s="48">
        <v>1381</v>
      </c>
      <c r="BB67" s="49">
        <v>13.494972946683401</v>
      </c>
      <c r="BC67" s="50">
        <v>2.5189058521808E-2</v>
      </c>
      <c r="BD67" s="49">
        <v>30872.329203797501</v>
      </c>
      <c r="BE67" s="49">
        <v>18403.715661124301</v>
      </c>
      <c r="BF67" s="49">
        <v>18378.680613641001</v>
      </c>
      <c r="BG67" s="50">
        <v>2.7273636483661001E-2</v>
      </c>
      <c r="BH67" s="49">
        <v>7923.9358061404801</v>
      </c>
      <c r="BI67" s="145">
        <v>18401.925984524001</v>
      </c>
      <c r="BJ67" s="94" t="s">
        <v>145</v>
      </c>
      <c r="BK67" s="94" t="s">
        <v>145</v>
      </c>
      <c r="BL67" s="94">
        <v>30</v>
      </c>
      <c r="BM67" s="94">
        <v>36</v>
      </c>
      <c r="BN67" s="94">
        <v>39</v>
      </c>
      <c r="BO67" s="94">
        <v>45.575698379140199</v>
      </c>
      <c r="BP67" s="94">
        <v>26</v>
      </c>
      <c r="BQ67" s="96">
        <v>98423595</v>
      </c>
      <c r="BR67" s="96">
        <v>74.2</v>
      </c>
      <c r="BS67" s="96">
        <v>33.799999999999997</v>
      </c>
      <c r="BT67" s="96">
        <v>61</v>
      </c>
      <c r="BU67" s="96">
        <v>5.8</v>
      </c>
      <c r="BV67" s="96">
        <v>3.3</v>
      </c>
      <c r="BW67" s="99">
        <v>21.2</v>
      </c>
      <c r="BX67" s="100" t="s">
        <v>145</v>
      </c>
      <c r="BY67" s="100">
        <v>106.1</v>
      </c>
      <c r="BZ67" s="100">
        <v>97.2</v>
      </c>
      <c r="CA67" s="100">
        <v>1</v>
      </c>
      <c r="CB67" s="101">
        <v>153</v>
      </c>
      <c r="CC67" s="97" t="s">
        <v>189</v>
      </c>
      <c r="CD67" s="97" t="s">
        <v>173</v>
      </c>
      <c r="CE67" s="97">
        <v>15.8</v>
      </c>
      <c r="CF67" s="97">
        <v>15.3</v>
      </c>
      <c r="CG67" s="97">
        <v>0.8</v>
      </c>
      <c r="CH67" s="97">
        <v>-190164</v>
      </c>
      <c r="CI67" s="97">
        <v>24864</v>
      </c>
      <c r="CJ67" s="97">
        <v>250894760351.23199</v>
      </c>
      <c r="CK67" s="97" t="s">
        <v>145</v>
      </c>
      <c r="CL67" s="97">
        <v>46.4</v>
      </c>
      <c r="CM67" s="97">
        <v>31</v>
      </c>
      <c r="CN67" s="97">
        <v>1.2</v>
      </c>
      <c r="CO67" s="97">
        <v>100</v>
      </c>
      <c r="CP67" s="102" t="s">
        <v>164</v>
      </c>
      <c r="CQ67" s="102" t="s">
        <v>185</v>
      </c>
      <c r="CR67" s="103">
        <v>29.464138424000101</v>
      </c>
      <c r="CS67" s="98">
        <v>19.5</v>
      </c>
      <c r="CT67" s="104">
        <v>15.290002441406299</v>
      </c>
      <c r="CU67" s="104">
        <v>12.290002441406299</v>
      </c>
      <c r="CV67" s="104">
        <v>14.0100036621094</v>
      </c>
      <c r="CW67" s="105">
        <v>18.379998779296901</v>
      </c>
      <c r="CY67" s="8">
        <f t="shared" si="2"/>
        <v>2</v>
      </c>
      <c r="CZ67" s="9">
        <f t="shared" si="3"/>
        <v>93.939393939393938</v>
      </c>
    </row>
    <row r="68" spans="1:1027" x14ac:dyDescent="0.35">
      <c r="A68" s="70" t="s">
        <v>340</v>
      </c>
      <c r="B68" s="93" t="s">
        <v>341</v>
      </c>
      <c r="C68" s="156" t="s">
        <v>164</v>
      </c>
      <c r="D68" s="170" t="s">
        <v>213</v>
      </c>
      <c r="E68" s="164" t="s">
        <v>342</v>
      </c>
      <c r="F68" s="164">
        <f t="shared" si="4"/>
        <v>59</v>
      </c>
      <c r="G68" s="49">
        <v>0</v>
      </c>
      <c r="H68" s="139">
        <f t="shared" si="0"/>
        <v>0.66666666666666663</v>
      </c>
      <c r="I68" s="49">
        <v>10.9969837247461</v>
      </c>
      <c r="J68" s="49">
        <v>9.9999998746876997E-2</v>
      </c>
      <c r="K68" s="49">
        <v>3.2799505028224099E-13</v>
      </c>
      <c r="L68" s="51">
        <v>40</v>
      </c>
      <c r="M68" s="94"/>
      <c r="N68" s="94"/>
      <c r="O68" s="94"/>
      <c r="P68" s="94"/>
      <c r="Q68" s="94"/>
      <c r="R68" s="96">
        <v>3546427</v>
      </c>
      <c r="S68" s="96">
        <v>19.7</v>
      </c>
      <c r="T68" s="96">
        <v>63.8</v>
      </c>
      <c r="U68" s="143" t="str">
        <f t="shared" si="1"/>
        <v/>
      </c>
      <c r="V68" s="96"/>
      <c r="W68" s="99">
        <v>23.9</v>
      </c>
      <c r="X68" s="99"/>
      <c r="Y68" s="99"/>
      <c r="Z68" s="99">
        <v>5.6</v>
      </c>
      <c r="AA68" s="95">
        <v>0.66700000000000004</v>
      </c>
      <c r="AB68" s="101">
        <v>4.0999999999999996</v>
      </c>
      <c r="AC68" s="101">
        <v>5.0999999999999996</v>
      </c>
      <c r="AD68" s="101"/>
      <c r="AE68" s="97"/>
      <c r="AF68" s="97">
        <v>102729</v>
      </c>
      <c r="AG68" s="97"/>
      <c r="AH68" s="97"/>
      <c r="AI68" s="97"/>
      <c r="AJ68" s="97"/>
      <c r="AK68" s="97">
        <v>61.2</v>
      </c>
      <c r="AL68" s="97"/>
      <c r="AM68" s="97">
        <v>21.4</v>
      </c>
      <c r="AN68" s="97"/>
      <c r="AO68" s="103">
        <v>15.1818098005</v>
      </c>
      <c r="AP68" s="98">
        <v>75.2</v>
      </c>
      <c r="AQ68" s="98">
        <v>14.9</v>
      </c>
      <c r="AR68" s="98">
        <v>4.9000000000000004</v>
      </c>
      <c r="AS68" s="98"/>
      <c r="AT68" s="98"/>
      <c r="AU68" s="98"/>
      <c r="AV68" s="98"/>
      <c r="AW68" s="98">
        <v>100</v>
      </c>
      <c r="AX68" s="105">
        <v>27.7324920654297</v>
      </c>
      <c r="AY68" s="48">
        <v>39</v>
      </c>
      <c r="AZ68" s="48">
        <v>0</v>
      </c>
      <c r="BA68" s="48">
        <v>26</v>
      </c>
      <c r="BB68" s="49">
        <v>7.3313224831640396</v>
      </c>
      <c r="BC68" s="50">
        <v>0.18457819485791799</v>
      </c>
      <c r="BD68" s="49">
        <v>38.930761269056298</v>
      </c>
      <c r="BE68" s="49">
        <v>18351.398133130198</v>
      </c>
      <c r="BF68" s="49">
        <v>18350.0000000863</v>
      </c>
      <c r="BG68" s="50">
        <v>7.6712778490259995E-2</v>
      </c>
      <c r="BH68" s="49">
        <v>126.17731968925401</v>
      </c>
      <c r="BI68" s="145">
        <v>18388.576748136798</v>
      </c>
      <c r="BJ68" s="94" t="s">
        <v>145</v>
      </c>
      <c r="BK68" s="94" t="s">
        <v>145</v>
      </c>
      <c r="BL68" s="94" t="s">
        <v>145</v>
      </c>
      <c r="BM68" s="94" t="s">
        <v>145</v>
      </c>
      <c r="BN68" s="94" t="s">
        <v>145</v>
      </c>
      <c r="BO68" s="94" t="s">
        <v>145</v>
      </c>
      <c r="BP68" s="94" t="s">
        <v>145</v>
      </c>
      <c r="BQ68" s="96" t="s">
        <v>145</v>
      </c>
      <c r="BR68" s="96">
        <v>68.2</v>
      </c>
      <c r="BS68" s="96" t="s">
        <v>145</v>
      </c>
      <c r="BT68" s="96" t="s">
        <v>145</v>
      </c>
      <c r="BU68" s="96">
        <v>7.2</v>
      </c>
      <c r="BV68" s="96">
        <v>4.0999999999999996</v>
      </c>
      <c r="BW68" s="99">
        <v>41.9</v>
      </c>
      <c r="BX68" s="100" t="s">
        <v>145</v>
      </c>
      <c r="BY68" s="100">
        <v>68.5</v>
      </c>
      <c r="BZ68" s="100">
        <v>64.2</v>
      </c>
      <c r="CA68" s="100">
        <v>0.9</v>
      </c>
      <c r="CB68" s="101" t="s">
        <v>145</v>
      </c>
      <c r="CC68" s="97" t="s">
        <v>155</v>
      </c>
      <c r="CD68" s="97" t="s">
        <v>156</v>
      </c>
      <c r="CE68" s="97" t="s">
        <v>145</v>
      </c>
      <c r="CF68" s="97" t="s">
        <v>145</v>
      </c>
      <c r="CG68" s="97" t="s">
        <v>145</v>
      </c>
      <c r="CH68" s="97">
        <v>-199290</v>
      </c>
      <c r="CI68" s="97">
        <v>507267</v>
      </c>
      <c r="CJ68" s="97" t="s">
        <v>145</v>
      </c>
      <c r="CK68" s="97" t="s">
        <v>145</v>
      </c>
      <c r="CL68" s="97">
        <v>78.400000000000006</v>
      </c>
      <c r="CM68" s="97">
        <v>83.6</v>
      </c>
      <c r="CN68" s="97" t="s">
        <v>145</v>
      </c>
      <c r="CO68" s="97">
        <v>48.4</v>
      </c>
      <c r="CP68" s="102" t="s">
        <v>164</v>
      </c>
      <c r="CQ68" s="102" t="s">
        <v>166</v>
      </c>
      <c r="CR68" s="103">
        <v>38.083834080325097</v>
      </c>
      <c r="CS68" s="98">
        <v>25.7</v>
      </c>
      <c r="CT68" s="104">
        <v>28.379998779296901</v>
      </c>
      <c r="CU68" s="104">
        <v>26.179986572265602</v>
      </c>
      <c r="CV68" s="104">
        <v>27.089990234375001</v>
      </c>
      <c r="CW68" s="105">
        <v>29.279992675781301</v>
      </c>
      <c r="CY68" s="8">
        <f t="shared" si="2"/>
        <v>11</v>
      </c>
      <c r="CZ68" s="9">
        <f t="shared" si="3"/>
        <v>66.666666666666671</v>
      </c>
    </row>
    <row r="69" spans="1:1027" x14ac:dyDescent="0.35">
      <c r="A69" s="70" t="s">
        <v>343</v>
      </c>
      <c r="B69" s="93" t="s">
        <v>344</v>
      </c>
      <c r="C69" s="156" t="s">
        <v>164</v>
      </c>
      <c r="D69" s="170" t="s">
        <v>334</v>
      </c>
      <c r="E69" s="164" t="s">
        <v>345</v>
      </c>
      <c r="F69" s="164">
        <f t="shared" si="4"/>
        <v>74</v>
      </c>
      <c r="G69" s="49">
        <v>0</v>
      </c>
      <c r="H69" s="139">
        <f t="shared" si="0"/>
        <v>0.83333333333333337</v>
      </c>
      <c r="I69" s="49">
        <v>10.044698910150201</v>
      </c>
      <c r="J69" s="49">
        <v>9.9999998746876997E-2</v>
      </c>
      <c r="K69" s="49">
        <v>3.2799505028224099E-13</v>
      </c>
      <c r="L69" s="51">
        <v>25</v>
      </c>
      <c r="M69" s="94"/>
      <c r="N69" s="94"/>
      <c r="O69" s="94"/>
      <c r="P69" s="94"/>
      <c r="Q69" s="94"/>
      <c r="R69" s="96">
        <v>597330</v>
      </c>
      <c r="S69" s="96">
        <v>21.1</v>
      </c>
      <c r="T69" s="96"/>
      <c r="U69" s="143" t="str">
        <f t="shared" si="1"/>
        <v/>
      </c>
      <c r="V69" s="96"/>
      <c r="W69" s="99"/>
      <c r="X69" s="99"/>
      <c r="Y69" s="99"/>
      <c r="Z69" s="99"/>
      <c r="AA69" s="95">
        <v>0.58799999999999997</v>
      </c>
      <c r="AB69" s="101"/>
      <c r="AC69" s="101"/>
      <c r="AD69" s="101"/>
      <c r="AE69" s="97"/>
      <c r="AF69" s="97"/>
      <c r="AG69" s="97"/>
      <c r="AH69" s="97"/>
      <c r="AI69" s="97"/>
      <c r="AJ69" s="97"/>
      <c r="AK69" s="97"/>
      <c r="AL69" s="97"/>
      <c r="AM69" s="97"/>
      <c r="AN69" s="97"/>
      <c r="AO69" s="103">
        <v>24.200255228500101</v>
      </c>
      <c r="AP69" s="98"/>
      <c r="AQ69" s="98"/>
      <c r="AR69" s="98"/>
      <c r="AS69" s="98"/>
      <c r="AT69" s="98"/>
      <c r="AU69" s="98"/>
      <c r="AV69" s="98"/>
      <c r="AW69" s="98"/>
      <c r="AX69" s="105">
        <v>20.637506103515602</v>
      </c>
      <c r="AY69" s="48">
        <v>6</v>
      </c>
      <c r="AZ69" s="48">
        <v>0</v>
      </c>
      <c r="BA69" s="48">
        <v>5</v>
      </c>
      <c r="BB69" s="49">
        <v>8.3705824251251393</v>
      </c>
      <c r="BC69" s="50">
        <v>0.354745836555242</v>
      </c>
      <c r="BD69" s="49">
        <v>5.9876047375552499</v>
      </c>
      <c r="BE69" s="49">
        <v>18357.0265272549</v>
      </c>
      <c r="BF69" s="49">
        <v>18350.0000000863</v>
      </c>
      <c r="BG69" s="50">
        <v>37.177243686087799</v>
      </c>
      <c r="BH69" s="49">
        <v>5</v>
      </c>
      <c r="BI69" s="145">
        <v>18374.0965706553</v>
      </c>
      <c r="BJ69" s="94" t="s">
        <v>145</v>
      </c>
      <c r="BK69" s="94" t="s">
        <v>145</v>
      </c>
      <c r="BL69" s="94" t="s">
        <v>145</v>
      </c>
      <c r="BM69" s="94" t="s">
        <v>145</v>
      </c>
      <c r="BN69" s="94" t="s">
        <v>145</v>
      </c>
      <c r="BO69" s="94" t="s">
        <v>145</v>
      </c>
      <c r="BP69" s="94" t="s">
        <v>145</v>
      </c>
      <c r="BQ69" s="96" t="s">
        <v>145</v>
      </c>
      <c r="BR69" s="96" t="s">
        <v>145</v>
      </c>
      <c r="BS69" s="96" t="s">
        <v>145</v>
      </c>
      <c r="BT69" s="96" t="s">
        <v>145</v>
      </c>
      <c r="BU69" s="96" t="s">
        <v>145</v>
      </c>
      <c r="BV69" s="96" t="s">
        <v>145</v>
      </c>
      <c r="BW69" s="99" t="s">
        <v>145</v>
      </c>
      <c r="BX69" s="100" t="s">
        <v>145</v>
      </c>
      <c r="BY69" s="100" t="s">
        <v>145</v>
      </c>
      <c r="BZ69" s="100" t="s">
        <v>145</v>
      </c>
      <c r="CA69" s="100" t="s">
        <v>145</v>
      </c>
      <c r="CB69" s="101" t="s">
        <v>145</v>
      </c>
      <c r="CC69" s="97" t="s">
        <v>155</v>
      </c>
      <c r="CD69" s="97" t="s">
        <v>156</v>
      </c>
      <c r="CE69" s="97" t="s">
        <v>145</v>
      </c>
      <c r="CF69" s="97" t="s">
        <v>145</v>
      </c>
      <c r="CG69" s="97" t="s">
        <v>145</v>
      </c>
      <c r="CH69" s="97" t="s">
        <v>145</v>
      </c>
      <c r="CI69" s="97" t="s">
        <v>145</v>
      </c>
      <c r="CJ69" s="97" t="s">
        <v>145</v>
      </c>
      <c r="CK69" s="97" t="s">
        <v>145</v>
      </c>
      <c r="CL69" s="97" t="s">
        <v>145</v>
      </c>
      <c r="CM69" s="97" t="s">
        <v>145</v>
      </c>
      <c r="CN69" s="97" t="s">
        <v>145</v>
      </c>
      <c r="CO69" s="97" t="s">
        <v>145</v>
      </c>
      <c r="CP69" s="102" t="s">
        <v>164</v>
      </c>
      <c r="CQ69" s="102" t="s">
        <v>185</v>
      </c>
      <c r="CR69" s="103">
        <v>-12.5929728108032</v>
      </c>
      <c r="CS69" s="98" t="s">
        <v>145</v>
      </c>
      <c r="CT69" s="104">
        <v>19.570001220703102</v>
      </c>
      <c r="CU69" s="104">
        <v>18.240014648437501</v>
      </c>
      <c r="CV69" s="104">
        <v>22.35</v>
      </c>
      <c r="CW69" s="105">
        <v>22.390008544921901</v>
      </c>
      <c r="CY69" s="8">
        <f t="shared" si="2"/>
        <v>24</v>
      </c>
      <c r="CZ69" s="9">
        <f t="shared" si="3"/>
        <v>27.272727272727266</v>
      </c>
    </row>
    <row r="70" spans="1:1027" x14ac:dyDescent="0.35">
      <c r="A70" s="70" t="s">
        <v>346</v>
      </c>
      <c r="B70" s="93" t="s">
        <v>347</v>
      </c>
      <c r="C70" s="156" t="s">
        <v>174</v>
      </c>
      <c r="D70" s="170" t="s">
        <v>175</v>
      </c>
      <c r="E70" s="164" t="s">
        <v>348</v>
      </c>
      <c r="F70" s="164">
        <f t="shared" si="4"/>
        <v>10</v>
      </c>
      <c r="G70" s="49">
        <v>524.93025152100495</v>
      </c>
      <c r="H70" s="139">
        <f t="shared" si="0"/>
        <v>0.52498418722327644</v>
      </c>
      <c r="I70" s="49">
        <v>4564.9875008509798</v>
      </c>
      <c r="J70" s="49">
        <v>8.6525897775925995E-2</v>
      </c>
      <c r="K70" s="49">
        <v>26035.810787171398</v>
      </c>
      <c r="L70" s="51">
        <v>89</v>
      </c>
      <c r="M70" s="94">
        <v>28898.219889075299</v>
      </c>
      <c r="N70" s="94">
        <v>4233.1750000000002</v>
      </c>
      <c r="O70" s="94">
        <v>89.41</v>
      </c>
      <c r="P70" s="94">
        <v>28.253118121790202</v>
      </c>
      <c r="Q70" s="94">
        <v>42</v>
      </c>
      <c r="R70" s="96">
        <v>46754783</v>
      </c>
      <c r="S70" s="96">
        <v>42.7</v>
      </c>
      <c r="T70" s="96">
        <v>80.7</v>
      </c>
      <c r="U70" s="143">
        <f t="shared" si="1"/>
        <v>0.19299999999999998</v>
      </c>
      <c r="V70" s="96">
        <v>93.5</v>
      </c>
      <c r="W70" s="99">
        <v>9.9</v>
      </c>
      <c r="X70" s="99">
        <v>4.07</v>
      </c>
      <c r="Y70" s="99">
        <v>3</v>
      </c>
      <c r="Z70" s="99">
        <v>100</v>
      </c>
      <c r="AA70" s="95">
        <v>0.434</v>
      </c>
      <c r="AB70" s="101">
        <v>27.1</v>
      </c>
      <c r="AC70" s="101">
        <v>6.9</v>
      </c>
      <c r="AD70" s="101"/>
      <c r="AE70" s="97">
        <v>31.6</v>
      </c>
      <c r="AF70" s="97">
        <v>80672105</v>
      </c>
      <c r="AG70" s="97">
        <v>17189759</v>
      </c>
      <c r="AH70" s="97">
        <v>39800</v>
      </c>
      <c r="AI70" s="97">
        <v>2.2000000000000002</v>
      </c>
      <c r="AJ70" s="97">
        <v>34.700000000000003</v>
      </c>
      <c r="AK70" s="97">
        <v>4.0999999999999996</v>
      </c>
      <c r="AL70" s="97">
        <v>1.2</v>
      </c>
      <c r="AM70" s="97">
        <v>54536.6</v>
      </c>
      <c r="AN70" s="97">
        <v>16.3</v>
      </c>
      <c r="AO70" s="103">
        <v>39.899476626499997</v>
      </c>
      <c r="AP70" s="98">
        <v>52.6</v>
      </c>
      <c r="AQ70" s="98">
        <v>36.9</v>
      </c>
      <c r="AR70" s="98">
        <v>28.1</v>
      </c>
      <c r="AS70" s="98">
        <v>19.7</v>
      </c>
      <c r="AT70" s="98">
        <v>80.3</v>
      </c>
      <c r="AU70" s="98">
        <v>2392</v>
      </c>
      <c r="AV70" s="98">
        <v>5</v>
      </c>
      <c r="AW70" s="98">
        <v>41</v>
      </c>
      <c r="AX70" s="105">
        <v>10.9700027465821</v>
      </c>
      <c r="AY70" s="48">
        <v>213435</v>
      </c>
      <c r="AZ70" s="48">
        <v>24543</v>
      </c>
      <c r="BA70" s="48">
        <v>112050</v>
      </c>
      <c r="BB70" s="49">
        <v>2396.5462528186699</v>
      </c>
      <c r="BC70" s="50">
        <v>8.9894569559434007E-2</v>
      </c>
      <c r="BD70" s="49">
        <v>228314.892054255</v>
      </c>
      <c r="BE70" s="49">
        <v>18350.557311169599</v>
      </c>
      <c r="BF70" s="49">
        <v>18353.564626705302</v>
      </c>
      <c r="BG70" s="50">
        <v>7.3261428011703003E-2</v>
      </c>
      <c r="BH70" s="49">
        <v>129528.051569366</v>
      </c>
      <c r="BI70" s="145">
        <v>18360.3883533564</v>
      </c>
      <c r="BJ70" s="94">
        <v>1351130</v>
      </c>
      <c r="BK70" s="94" t="s">
        <v>191</v>
      </c>
      <c r="BL70" s="94">
        <v>-1</v>
      </c>
      <c r="BM70" s="94">
        <v>42</v>
      </c>
      <c r="BN70" s="94">
        <v>58</v>
      </c>
      <c r="BO70" s="94">
        <v>82.421367868497398</v>
      </c>
      <c r="BP70" s="94">
        <v>41.5</v>
      </c>
      <c r="BQ70" s="96">
        <v>46796540</v>
      </c>
      <c r="BR70" s="96">
        <v>86.1</v>
      </c>
      <c r="BS70" s="96">
        <v>14.7</v>
      </c>
      <c r="BT70" s="96">
        <v>66</v>
      </c>
      <c r="BU70" s="96">
        <v>9.1</v>
      </c>
      <c r="BV70" s="96">
        <v>1.3</v>
      </c>
      <c r="BW70" s="99">
        <v>3</v>
      </c>
      <c r="BX70" s="100">
        <v>4.2</v>
      </c>
      <c r="BY70" s="100">
        <v>102.7</v>
      </c>
      <c r="BZ70" s="100">
        <v>100.6</v>
      </c>
      <c r="CA70" s="100">
        <v>1</v>
      </c>
      <c r="CB70" s="101">
        <v>130</v>
      </c>
      <c r="CC70" s="97" t="s">
        <v>180</v>
      </c>
      <c r="CD70" s="97" t="s">
        <v>200</v>
      </c>
      <c r="CE70" s="97">
        <v>35.200000000000003</v>
      </c>
      <c r="CF70" s="97" t="s">
        <v>145</v>
      </c>
      <c r="CG70" s="97" t="s">
        <v>145</v>
      </c>
      <c r="CH70" s="97">
        <v>200000</v>
      </c>
      <c r="CI70" s="97">
        <v>48</v>
      </c>
      <c r="CJ70" s="97">
        <v>1419041949909.8201</v>
      </c>
      <c r="CK70" s="97" t="s">
        <v>145</v>
      </c>
      <c r="CL70" s="97">
        <v>57.5</v>
      </c>
      <c r="CM70" s="97">
        <v>81.7</v>
      </c>
      <c r="CN70" s="97">
        <v>1.3</v>
      </c>
      <c r="CO70" s="97">
        <v>100</v>
      </c>
      <c r="CP70" s="102" t="s">
        <v>174</v>
      </c>
      <c r="CQ70" s="102" t="s">
        <v>176</v>
      </c>
      <c r="CR70" s="103">
        <v>-3.4765254381809099</v>
      </c>
      <c r="CS70" s="98" t="s">
        <v>145</v>
      </c>
      <c r="CT70" s="104">
        <v>10.3200012207031</v>
      </c>
      <c r="CU70" s="104">
        <v>8.0299926757812692</v>
      </c>
      <c r="CV70" s="104">
        <v>12.2000061035156</v>
      </c>
      <c r="CW70" s="105">
        <v>13.3300109863281</v>
      </c>
      <c r="CY70" s="8">
        <f t="shared" si="2"/>
        <v>4</v>
      </c>
      <c r="CZ70" s="9">
        <f t="shared" si="3"/>
        <v>87.878787878787875</v>
      </c>
    </row>
    <row r="71" spans="1:1027" x14ac:dyDescent="0.35">
      <c r="A71" s="70" t="s">
        <v>349</v>
      </c>
      <c r="B71" s="93" t="s">
        <v>350</v>
      </c>
      <c r="C71" s="156" t="s">
        <v>174</v>
      </c>
      <c r="D71" s="170" t="s">
        <v>328</v>
      </c>
      <c r="E71" s="164" t="s">
        <v>329</v>
      </c>
      <c r="F71" s="164">
        <f t="shared" si="4"/>
        <v>36</v>
      </c>
      <c r="G71" s="49">
        <v>39.199752136951901</v>
      </c>
      <c r="H71" s="139">
        <f t="shared" si="0"/>
        <v>0.14742451154529307</v>
      </c>
      <c r="I71" s="49">
        <v>1273.23810306369</v>
      </c>
      <c r="J71" s="49">
        <v>9.6088997877742E-2</v>
      </c>
      <c r="K71" s="49">
        <v>57.7882939836689</v>
      </c>
      <c r="L71" s="51">
        <v>63</v>
      </c>
      <c r="M71" s="94">
        <v>42029.672704684897</v>
      </c>
      <c r="N71" s="94">
        <v>3220.2550000000001</v>
      </c>
      <c r="O71" s="94">
        <v>80.290000000000006</v>
      </c>
      <c r="P71" s="94">
        <v>14.257971014492799</v>
      </c>
      <c r="Q71" s="94">
        <v>17</v>
      </c>
      <c r="R71" s="96">
        <v>1326539</v>
      </c>
      <c r="S71" s="96">
        <v>42.7</v>
      </c>
      <c r="T71" s="96">
        <v>74.3</v>
      </c>
      <c r="U71" s="143">
        <f t="shared" si="1"/>
        <v>0.19599999999999995</v>
      </c>
      <c r="V71" s="96">
        <v>30.4</v>
      </c>
      <c r="W71" s="99">
        <v>17</v>
      </c>
      <c r="X71" s="99">
        <v>3.47</v>
      </c>
      <c r="Y71" s="99">
        <v>5</v>
      </c>
      <c r="Z71" s="99">
        <v>99.4</v>
      </c>
      <c r="AA71" s="95">
        <v>0.88200000000000001</v>
      </c>
      <c r="AB71" s="101">
        <v>23.8</v>
      </c>
      <c r="AC71" s="101">
        <v>4.2</v>
      </c>
      <c r="AD71" s="101">
        <v>120.9</v>
      </c>
      <c r="AE71" s="97">
        <v>71.900000000000006</v>
      </c>
      <c r="AF71" s="97">
        <v>31981</v>
      </c>
      <c r="AG71" s="97">
        <v>222700</v>
      </c>
      <c r="AH71" s="97">
        <v>34970</v>
      </c>
      <c r="AI71" s="97">
        <v>1.1000000000000001</v>
      </c>
      <c r="AJ71" s="97">
        <v>30.4</v>
      </c>
      <c r="AK71" s="97">
        <v>3.2</v>
      </c>
      <c r="AL71" s="97">
        <v>1.3</v>
      </c>
      <c r="AM71" s="97">
        <v>1414.7</v>
      </c>
      <c r="AN71" s="97">
        <v>10.199999999999999</v>
      </c>
      <c r="AO71" s="103">
        <v>58.588487046500099</v>
      </c>
      <c r="AP71" s="98">
        <v>23.1</v>
      </c>
      <c r="AQ71" s="98">
        <v>51.3</v>
      </c>
      <c r="AR71" s="98">
        <v>20.2</v>
      </c>
      <c r="AS71" s="98">
        <v>31.1</v>
      </c>
      <c r="AT71" s="98">
        <v>68.900000000000006</v>
      </c>
      <c r="AU71" s="98">
        <v>9669</v>
      </c>
      <c r="AV71" s="98">
        <v>14.8</v>
      </c>
      <c r="AW71" s="98">
        <v>0</v>
      </c>
      <c r="AX71" s="105">
        <v>1.9349990844726801</v>
      </c>
      <c r="AY71" s="48">
        <v>1689</v>
      </c>
      <c r="AZ71" s="48">
        <v>52</v>
      </c>
      <c r="BA71" s="48">
        <v>249</v>
      </c>
      <c r="BB71" s="49">
        <v>187.70650542502</v>
      </c>
      <c r="BC71" s="50">
        <v>7.4877297858999006E-2</v>
      </c>
      <c r="BD71" s="49">
        <v>1856.6017352748099</v>
      </c>
      <c r="BE71" s="49">
        <v>18349.873828579399</v>
      </c>
      <c r="BF71" s="49">
        <v>18360.448936879799</v>
      </c>
      <c r="BG71" s="50">
        <v>5.1198988447626E-2</v>
      </c>
      <c r="BH71" s="49">
        <v>460.30640938760098</v>
      </c>
      <c r="BI71" s="145">
        <v>18371.912795648099</v>
      </c>
      <c r="BJ71" s="94">
        <v>55754</v>
      </c>
      <c r="BK71" s="94" t="s">
        <v>191</v>
      </c>
      <c r="BL71" s="94">
        <v>14</v>
      </c>
      <c r="BM71" s="94">
        <v>18</v>
      </c>
      <c r="BN71" s="94">
        <v>31</v>
      </c>
      <c r="BO71" s="94">
        <v>33.3997160444355</v>
      </c>
      <c r="BP71" s="94">
        <v>17</v>
      </c>
      <c r="BQ71" s="96">
        <v>1321977</v>
      </c>
      <c r="BR71" s="96">
        <v>83</v>
      </c>
      <c r="BS71" s="96">
        <v>16.399999999999999</v>
      </c>
      <c r="BT71" s="96">
        <v>64</v>
      </c>
      <c r="BU71" s="96">
        <v>11.9</v>
      </c>
      <c r="BV71" s="96">
        <v>1.6</v>
      </c>
      <c r="BW71" s="99">
        <v>2.6</v>
      </c>
      <c r="BX71" s="100">
        <v>5.2</v>
      </c>
      <c r="BY71" s="100">
        <v>97.2</v>
      </c>
      <c r="BZ71" s="100">
        <v>97.2</v>
      </c>
      <c r="CA71" s="100">
        <v>1</v>
      </c>
      <c r="CB71" s="101">
        <v>127</v>
      </c>
      <c r="CC71" s="97" t="s">
        <v>180</v>
      </c>
      <c r="CD71" s="97" t="s">
        <v>200</v>
      </c>
      <c r="CE71" s="97">
        <v>76.099999999999994</v>
      </c>
      <c r="CF71" s="97" t="s">
        <v>145</v>
      </c>
      <c r="CG71" s="97" t="s">
        <v>145</v>
      </c>
      <c r="CH71" s="97">
        <v>19555</v>
      </c>
      <c r="CI71" s="97">
        <v>280</v>
      </c>
      <c r="CJ71" s="97">
        <v>30732144528.9795</v>
      </c>
      <c r="CK71" s="97" t="s">
        <v>145</v>
      </c>
      <c r="CL71" s="97">
        <v>63.6</v>
      </c>
      <c r="CM71" s="97">
        <v>80.400000000000006</v>
      </c>
      <c r="CN71" s="97">
        <v>2.1</v>
      </c>
      <c r="CO71" s="97">
        <v>100</v>
      </c>
      <c r="CP71" s="102" t="s">
        <v>174</v>
      </c>
      <c r="CQ71" s="102" t="s">
        <v>176</v>
      </c>
      <c r="CR71" s="103">
        <v>25.493169966336101</v>
      </c>
      <c r="CS71" s="98">
        <v>4</v>
      </c>
      <c r="CT71" s="104">
        <v>2.0100036621094</v>
      </c>
      <c r="CU71" s="104">
        <v>2.3600097656250201</v>
      </c>
      <c r="CV71" s="104">
        <v>1.05999145507815</v>
      </c>
      <c r="CW71" s="105">
        <v>2.30999145507815</v>
      </c>
      <c r="CY71" s="8">
        <f t="shared" si="2"/>
        <v>3</v>
      </c>
      <c r="CZ71" s="9">
        <f t="shared" si="3"/>
        <v>90.909090909090907</v>
      </c>
    </row>
    <row r="72" spans="1:1027" x14ac:dyDescent="0.35">
      <c r="A72" s="70" t="s">
        <v>351</v>
      </c>
      <c r="B72" s="93" t="s">
        <v>352</v>
      </c>
      <c r="C72" s="156" t="s">
        <v>164</v>
      </c>
      <c r="D72" s="170" t="s">
        <v>213</v>
      </c>
      <c r="E72" s="164" t="s">
        <v>152</v>
      </c>
      <c r="F72" s="164">
        <f t="shared" si="4"/>
        <v>51</v>
      </c>
      <c r="G72" s="49">
        <v>2.6095220083736999E-2</v>
      </c>
      <c r="H72" s="139">
        <f t="shared" si="0"/>
        <v>0.45038167938931295</v>
      </c>
      <c r="I72" s="49">
        <v>1.13949127698986</v>
      </c>
      <c r="J72" s="49">
        <v>0.49873402511722997</v>
      </c>
      <c r="K72" s="49">
        <v>2.9956360988959601</v>
      </c>
      <c r="L72" s="51">
        <v>48</v>
      </c>
      <c r="M72" s="94">
        <v>155.19697224468001</v>
      </c>
      <c r="N72" s="94">
        <v>2551.9050000000002</v>
      </c>
      <c r="O72" s="94">
        <v>76.19</v>
      </c>
      <c r="P72" s="94"/>
      <c r="Q72" s="94"/>
      <c r="R72" s="96">
        <v>114963583</v>
      </c>
      <c r="S72" s="96">
        <v>17.899999999999999</v>
      </c>
      <c r="T72" s="96">
        <v>64.400000000000006</v>
      </c>
      <c r="U72" s="143">
        <f t="shared" si="1"/>
        <v>3.5000000000000003E-2</v>
      </c>
      <c r="V72" s="96">
        <v>109.2</v>
      </c>
      <c r="W72" s="99">
        <v>18.3</v>
      </c>
      <c r="X72" s="99">
        <v>0.1</v>
      </c>
      <c r="Y72" s="99"/>
      <c r="Z72" s="99">
        <v>4.2</v>
      </c>
      <c r="AA72" s="95">
        <v>0.60799999999999998</v>
      </c>
      <c r="AB72" s="101">
        <v>3.6</v>
      </c>
      <c r="AC72" s="101">
        <v>4.3</v>
      </c>
      <c r="AD72" s="101"/>
      <c r="AE72" s="97">
        <v>23.5</v>
      </c>
      <c r="AF72" s="97">
        <v>11501244</v>
      </c>
      <c r="AG72" s="97"/>
      <c r="AH72" s="97">
        <v>2010</v>
      </c>
      <c r="AI72" s="97"/>
      <c r="AJ72" s="97"/>
      <c r="AK72" s="97">
        <v>66.099999999999994</v>
      </c>
      <c r="AL72" s="97">
        <v>0.3</v>
      </c>
      <c r="AM72" s="97">
        <v>1994.4</v>
      </c>
      <c r="AN72" s="97">
        <v>46.5</v>
      </c>
      <c r="AO72" s="103">
        <v>9.1290950520000695</v>
      </c>
      <c r="AP72" s="98">
        <v>36.299999999999997</v>
      </c>
      <c r="AQ72" s="98">
        <v>12.5</v>
      </c>
      <c r="AR72" s="98">
        <v>18.5</v>
      </c>
      <c r="AS72" s="98">
        <v>79.2</v>
      </c>
      <c r="AT72" s="98">
        <v>20.8</v>
      </c>
      <c r="AU72" s="98">
        <v>1244</v>
      </c>
      <c r="AV72" s="98">
        <v>0.1</v>
      </c>
      <c r="AW72" s="98">
        <v>100</v>
      </c>
      <c r="AX72" s="105">
        <v>13.7749954223633</v>
      </c>
      <c r="AY72" s="48">
        <v>131</v>
      </c>
      <c r="AZ72" s="48">
        <v>3</v>
      </c>
      <c r="BA72" s="48">
        <v>59</v>
      </c>
      <c r="BB72" s="49">
        <v>0.51320599498016695</v>
      </c>
      <c r="BC72" s="50">
        <v>6.3981739439183005E-2</v>
      </c>
      <c r="BD72" s="49">
        <v>178.96056035431999</v>
      </c>
      <c r="BE72" s="49">
        <v>18362.1741117249</v>
      </c>
      <c r="BF72" s="49">
        <v>18356.878278907501</v>
      </c>
      <c r="BG72" s="50">
        <v>7.9751705546459994E-3</v>
      </c>
      <c r="BH72" s="49">
        <v>52822931.012310199</v>
      </c>
      <c r="BI72" s="145">
        <v>18710.056828562701</v>
      </c>
      <c r="BJ72" s="94">
        <v>17842</v>
      </c>
      <c r="BK72" s="94" t="s">
        <v>191</v>
      </c>
      <c r="BL72" s="94">
        <v>3</v>
      </c>
      <c r="BM72" s="94">
        <v>13</v>
      </c>
      <c r="BN72" s="94">
        <v>26</v>
      </c>
      <c r="BO72" s="94" t="s">
        <v>145</v>
      </c>
      <c r="BP72" s="94" t="s">
        <v>145</v>
      </c>
      <c r="BQ72" s="96">
        <v>109224559</v>
      </c>
      <c r="BR72" s="96">
        <v>68.2</v>
      </c>
      <c r="BS72" s="96">
        <v>40.799999999999997</v>
      </c>
      <c r="BT72" s="96">
        <v>55.7</v>
      </c>
      <c r="BU72" s="96">
        <v>6.6</v>
      </c>
      <c r="BV72" s="96">
        <v>4.2</v>
      </c>
      <c r="BW72" s="99">
        <v>55.2</v>
      </c>
      <c r="BX72" s="100" t="s">
        <v>145</v>
      </c>
      <c r="BY72" s="100" t="s">
        <v>145</v>
      </c>
      <c r="BZ72" s="100" t="s">
        <v>145</v>
      </c>
      <c r="CA72" s="100" t="s">
        <v>145</v>
      </c>
      <c r="CB72" s="101">
        <v>105</v>
      </c>
      <c r="CC72" s="97" t="s">
        <v>155</v>
      </c>
      <c r="CD72" s="97" t="s">
        <v>156</v>
      </c>
      <c r="CE72" s="97">
        <v>7.6</v>
      </c>
      <c r="CF72" s="97">
        <v>20.8</v>
      </c>
      <c r="CG72" s="97">
        <v>5.9</v>
      </c>
      <c r="CH72" s="97">
        <v>150002</v>
      </c>
      <c r="CI72" s="97">
        <v>92234</v>
      </c>
      <c r="CJ72" s="97">
        <v>84355604752.529907</v>
      </c>
      <c r="CK72" s="97" t="s">
        <v>145</v>
      </c>
      <c r="CL72" s="97">
        <v>79.599999999999994</v>
      </c>
      <c r="CM72" s="97">
        <v>85.6</v>
      </c>
      <c r="CN72" s="97">
        <v>0.6</v>
      </c>
      <c r="CO72" s="97">
        <v>44.3</v>
      </c>
      <c r="CP72" s="102" t="s">
        <v>164</v>
      </c>
      <c r="CQ72" s="102" t="s">
        <v>166</v>
      </c>
      <c r="CR72" s="103">
        <v>38.969065185131797</v>
      </c>
      <c r="CS72" s="98">
        <v>17.399999999999999</v>
      </c>
      <c r="CT72" s="104">
        <v>12.649987792968799</v>
      </c>
      <c r="CU72" s="104">
        <v>13.4599853515625</v>
      </c>
      <c r="CV72" s="104">
        <v>14.2600036621094</v>
      </c>
      <c r="CW72" s="105">
        <v>14.7300048828125</v>
      </c>
      <c r="CY72" s="8">
        <f t="shared" si="2"/>
        <v>5</v>
      </c>
      <c r="CZ72" s="9">
        <f t="shared" si="3"/>
        <v>84.848484848484844</v>
      </c>
    </row>
    <row r="73" spans="1:1027" x14ac:dyDescent="0.35">
      <c r="A73" s="70" t="s">
        <v>353</v>
      </c>
      <c r="B73" s="93" t="s">
        <v>354</v>
      </c>
      <c r="C73" s="156" t="s">
        <v>174</v>
      </c>
      <c r="D73" s="170" t="s">
        <v>328</v>
      </c>
      <c r="E73" s="164" t="s">
        <v>186</v>
      </c>
      <c r="F73" s="164">
        <f t="shared" si="4"/>
        <v>7</v>
      </c>
      <c r="G73" s="49">
        <v>38.081707100054501</v>
      </c>
      <c r="H73" s="139">
        <f t="shared" si="0"/>
        <v>0.60060060060060061</v>
      </c>
      <c r="I73" s="49">
        <v>901.50771073351905</v>
      </c>
      <c r="J73" s="49">
        <v>4.0326355331836997E-2</v>
      </c>
      <c r="K73" s="49">
        <v>825.44096185952696</v>
      </c>
      <c r="L73" s="51">
        <v>92</v>
      </c>
      <c r="M73" s="94">
        <v>19303.6353772201</v>
      </c>
      <c r="N73" s="94">
        <v>3870.8049999999998</v>
      </c>
      <c r="O73" s="94">
        <v>75.13</v>
      </c>
      <c r="P73" s="94">
        <v>12.2724637681159</v>
      </c>
      <c r="Q73" s="94">
        <v>46</v>
      </c>
      <c r="R73" s="96">
        <v>5540718</v>
      </c>
      <c r="S73" s="96">
        <v>42.5</v>
      </c>
      <c r="T73" s="96">
        <v>79.2</v>
      </c>
      <c r="U73" s="143">
        <f t="shared" si="1"/>
        <v>0.21800000000000005</v>
      </c>
      <c r="V73" s="96">
        <v>18.2</v>
      </c>
      <c r="W73" s="99">
        <v>10.199999999999999</v>
      </c>
      <c r="X73" s="99">
        <v>3.81</v>
      </c>
      <c r="Y73" s="99">
        <v>4.9000000000000004</v>
      </c>
      <c r="Z73" s="99">
        <v>99.5</v>
      </c>
      <c r="AA73" s="95">
        <v>0.47</v>
      </c>
      <c r="AB73" s="101">
        <v>24.9</v>
      </c>
      <c r="AC73" s="101">
        <v>5.6</v>
      </c>
      <c r="AD73" s="101"/>
      <c r="AE73" s="97">
        <v>37.6</v>
      </c>
      <c r="AF73" s="97">
        <v>13364839</v>
      </c>
      <c r="AG73" s="97">
        <v>1592090</v>
      </c>
      <c r="AH73" s="97">
        <v>48580</v>
      </c>
      <c r="AI73" s="97">
        <v>0.1</v>
      </c>
      <c r="AJ73" s="97">
        <v>27.4</v>
      </c>
      <c r="AK73" s="97">
        <v>3.6</v>
      </c>
      <c r="AL73" s="97">
        <v>2.8</v>
      </c>
      <c r="AM73" s="97">
        <v>10598.9</v>
      </c>
      <c r="AN73" s="97">
        <v>5.3</v>
      </c>
      <c r="AO73" s="103">
        <v>64.943894761000095</v>
      </c>
      <c r="AP73" s="98">
        <v>7.5</v>
      </c>
      <c r="AQ73" s="98">
        <v>73.099999999999994</v>
      </c>
      <c r="AR73" s="98">
        <v>15</v>
      </c>
      <c r="AS73" s="98">
        <v>14.6</v>
      </c>
      <c r="AT73" s="98">
        <v>85.4</v>
      </c>
      <c r="AU73" s="98">
        <v>19592</v>
      </c>
      <c r="AV73" s="98">
        <v>8.6999999999999993</v>
      </c>
      <c r="AW73" s="98">
        <v>0</v>
      </c>
      <c r="AX73" s="105">
        <v>-3.0599960327148201</v>
      </c>
      <c r="AY73" s="48">
        <v>4995</v>
      </c>
      <c r="AZ73" s="48">
        <v>211</v>
      </c>
      <c r="BA73" s="48">
        <v>3000</v>
      </c>
      <c r="BB73" s="49">
        <v>541.44607251262403</v>
      </c>
      <c r="BC73" s="50">
        <v>4.7553989833980001E-2</v>
      </c>
      <c r="BD73" s="49">
        <v>7372.38576270053</v>
      </c>
      <c r="BE73" s="49">
        <v>18362.3951475336</v>
      </c>
      <c r="BF73" s="49">
        <v>18388.368956676899</v>
      </c>
      <c r="BG73" s="50">
        <v>0.18052401035618501</v>
      </c>
      <c r="BH73" s="49">
        <v>3062.4594875368002</v>
      </c>
      <c r="BI73" s="145">
        <v>18368.100510177199</v>
      </c>
      <c r="BJ73" s="94">
        <v>106956</v>
      </c>
      <c r="BK73" s="94" t="s">
        <v>228</v>
      </c>
      <c r="BL73" s="94">
        <v>-2</v>
      </c>
      <c r="BM73" s="94">
        <v>47</v>
      </c>
      <c r="BN73" s="94">
        <v>59</v>
      </c>
      <c r="BO73" s="94">
        <v>38.749847441769298</v>
      </c>
      <c r="BP73" s="94">
        <v>46.5</v>
      </c>
      <c r="BQ73" s="96">
        <v>5515525</v>
      </c>
      <c r="BR73" s="96">
        <v>84.6</v>
      </c>
      <c r="BS73" s="96">
        <v>16.100000000000001</v>
      </c>
      <c r="BT73" s="96">
        <v>62.1</v>
      </c>
      <c r="BU73" s="96">
        <v>9.9</v>
      </c>
      <c r="BV73" s="96">
        <v>1.5</v>
      </c>
      <c r="BW73" s="99">
        <v>1.7</v>
      </c>
      <c r="BX73" s="100">
        <v>6.9</v>
      </c>
      <c r="BY73" s="100">
        <v>100.2</v>
      </c>
      <c r="BZ73" s="100">
        <v>101.5</v>
      </c>
      <c r="CA73" s="100">
        <v>1.1000000000000001</v>
      </c>
      <c r="CB73" s="101">
        <v>133</v>
      </c>
      <c r="CC73" s="97" t="s">
        <v>180</v>
      </c>
      <c r="CD73" s="97" t="s">
        <v>200</v>
      </c>
      <c r="CE73" s="97">
        <v>37.700000000000003</v>
      </c>
      <c r="CF73" s="97" t="s">
        <v>145</v>
      </c>
      <c r="CG73" s="97" t="s">
        <v>145</v>
      </c>
      <c r="CH73" s="97">
        <v>70000</v>
      </c>
      <c r="CI73" s="97">
        <v>5</v>
      </c>
      <c r="CJ73" s="97">
        <v>276743120515.76398</v>
      </c>
      <c r="CK73" s="97" t="s">
        <v>145</v>
      </c>
      <c r="CL73" s="97">
        <v>59.1</v>
      </c>
      <c r="CM73" s="97">
        <v>88.5</v>
      </c>
      <c r="CN73" s="97">
        <v>1.4</v>
      </c>
      <c r="CO73" s="97">
        <v>100</v>
      </c>
      <c r="CP73" s="102" t="s">
        <v>174</v>
      </c>
      <c r="CQ73" s="102" t="s">
        <v>176</v>
      </c>
      <c r="CR73" s="103">
        <v>27.415728140675299</v>
      </c>
      <c r="CS73" s="98" t="s">
        <v>145</v>
      </c>
      <c r="CT73" s="104">
        <v>-2.66998901367185</v>
      </c>
      <c r="CU73" s="104">
        <v>-3.1600097656249799</v>
      </c>
      <c r="CV73" s="104">
        <v>-4.4599975585937299</v>
      </c>
      <c r="CW73" s="105">
        <v>-1.9499877929687299</v>
      </c>
      <c r="CY73" s="8">
        <f t="shared" si="2"/>
        <v>4</v>
      </c>
      <c r="CZ73" s="9">
        <f t="shared" si="3"/>
        <v>87.878787878787875</v>
      </c>
    </row>
    <row r="74" spans="1:1027" x14ac:dyDescent="0.35">
      <c r="A74" s="70" t="s">
        <v>355</v>
      </c>
      <c r="B74" s="93" t="s">
        <v>356</v>
      </c>
      <c r="C74" s="156" t="s">
        <v>201</v>
      </c>
      <c r="D74" s="170" t="s">
        <v>357</v>
      </c>
      <c r="E74" s="164" t="s">
        <v>252</v>
      </c>
      <c r="F74" s="164">
        <f t="shared" si="4"/>
        <v>57</v>
      </c>
      <c r="G74" s="49">
        <v>0</v>
      </c>
      <c r="H74" s="139">
        <f t="shared" ref="H74:H137" si="5">BA74/AY74</f>
        <v>0.66666666666666663</v>
      </c>
      <c r="I74" s="49">
        <v>20.079335686334002</v>
      </c>
      <c r="J74" s="49">
        <v>9.9999998746876997E-2</v>
      </c>
      <c r="K74" s="49">
        <v>3.2799505028224099E-13</v>
      </c>
      <c r="L74" s="51">
        <v>42</v>
      </c>
      <c r="M74" s="94"/>
      <c r="N74" s="94"/>
      <c r="O74" s="94"/>
      <c r="P74" s="94">
        <v>16.1078431372549</v>
      </c>
      <c r="Q74" s="94">
        <v>0</v>
      </c>
      <c r="R74" s="96">
        <v>896444</v>
      </c>
      <c r="S74" s="96">
        <v>28.9</v>
      </c>
      <c r="T74" s="96">
        <v>65.599999999999994</v>
      </c>
      <c r="U74" s="143">
        <f t="shared" ref="U74:U137" si="6">IF(BT74="NA","",IF(BS74="NA","",(100-BS74-BT74)/100))</f>
        <v>5.5E-2</v>
      </c>
      <c r="V74" s="96">
        <v>48.4</v>
      </c>
      <c r="W74" s="99">
        <v>30.6</v>
      </c>
      <c r="X74" s="99"/>
      <c r="Y74" s="99"/>
      <c r="Z74" s="99">
        <v>94.7</v>
      </c>
      <c r="AA74" s="95"/>
      <c r="AB74" s="101">
        <v>30</v>
      </c>
      <c r="AC74" s="101">
        <v>14.7</v>
      </c>
      <c r="AD74" s="101"/>
      <c r="AE74" s="97"/>
      <c r="AF74" s="97">
        <v>1670216</v>
      </c>
      <c r="AG74" s="97">
        <v>92691</v>
      </c>
      <c r="AH74" s="97">
        <v>10140</v>
      </c>
      <c r="AI74" s="97"/>
      <c r="AJ74" s="97"/>
      <c r="AK74" s="97">
        <v>36.299999999999997</v>
      </c>
      <c r="AL74" s="97"/>
      <c r="AM74" s="97">
        <v>139.80000000000001</v>
      </c>
      <c r="AN74" s="97">
        <v>51.3</v>
      </c>
      <c r="AO74" s="103">
        <v>-17.7920061179999</v>
      </c>
      <c r="AP74" s="98">
        <v>23.3</v>
      </c>
      <c r="AQ74" s="98">
        <v>55.9</v>
      </c>
      <c r="AR74" s="98">
        <v>5.4</v>
      </c>
      <c r="AS74" s="98">
        <v>43.8</v>
      </c>
      <c r="AT74" s="98">
        <v>56.2</v>
      </c>
      <c r="AU74" s="98">
        <v>32950</v>
      </c>
      <c r="AV74" s="98">
        <v>1.4</v>
      </c>
      <c r="AW74" s="98">
        <v>83</v>
      </c>
      <c r="AX74" s="105">
        <v>25.552491760253901</v>
      </c>
      <c r="AY74" s="48">
        <v>18</v>
      </c>
      <c r="AZ74" s="48">
        <v>0</v>
      </c>
      <c r="BA74" s="48">
        <v>12</v>
      </c>
      <c r="BB74" s="49">
        <v>13.3862237908893</v>
      </c>
      <c r="BC74" s="50">
        <v>0.119797909401613</v>
      </c>
      <c r="BD74" s="49">
        <v>19.143460676031701</v>
      </c>
      <c r="BE74" s="49">
        <v>18351.344463069901</v>
      </c>
      <c r="BF74" s="49">
        <v>18350.0000000863</v>
      </c>
      <c r="BG74" s="50">
        <v>0.53456813449405005</v>
      </c>
      <c r="BH74" s="49">
        <v>12.247028328346699</v>
      </c>
      <c r="BI74" s="145">
        <v>18373.082107828501</v>
      </c>
      <c r="BJ74" s="94" t="s">
        <v>145</v>
      </c>
      <c r="BK74" s="94" t="s">
        <v>145</v>
      </c>
      <c r="BL74" s="94" t="s">
        <v>145</v>
      </c>
      <c r="BM74" s="94" t="s">
        <v>145</v>
      </c>
      <c r="BN74" s="94" t="s">
        <v>145</v>
      </c>
      <c r="BO74" s="94">
        <v>35.677459503585801</v>
      </c>
      <c r="BP74" s="94">
        <v>3</v>
      </c>
      <c r="BQ74" s="96">
        <v>883483</v>
      </c>
      <c r="BR74" s="96">
        <v>69.2</v>
      </c>
      <c r="BS74" s="96">
        <v>29.5</v>
      </c>
      <c r="BT74" s="96">
        <v>65</v>
      </c>
      <c r="BU74" s="96">
        <v>8.1999999999999993</v>
      </c>
      <c r="BV74" s="96">
        <v>2.8</v>
      </c>
      <c r="BW74" s="99">
        <v>25.6</v>
      </c>
      <c r="BX74" s="100" t="s">
        <v>145</v>
      </c>
      <c r="BY74" s="100" t="s">
        <v>145</v>
      </c>
      <c r="BZ74" s="100" t="s">
        <v>145</v>
      </c>
      <c r="CA74" s="100" t="s">
        <v>145</v>
      </c>
      <c r="CB74" s="101">
        <v>126</v>
      </c>
      <c r="CC74" s="97" t="s">
        <v>146</v>
      </c>
      <c r="CD74" s="97" t="s">
        <v>173</v>
      </c>
      <c r="CE74" s="97" t="s">
        <v>145</v>
      </c>
      <c r="CF74" s="97">
        <v>1.8</v>
      </c>
      <c r="CG74" s="97">
        <v>2.2000000000000002</v>
      </c>
      <c r="CH74" s="97">
        <v>-31008</v>
      </c>
      <c r="CI74" s="97">
        <v>678</v>
      </c>
      <c r="CJ74" s="97">
        <v>5536759658.87012</v>
      </c>
      <c r="CK74" s="97" t="s">
        <v>145</v>
      </c>
      <c r="CL74" s="97">
        <v>57.6</v>
      </c>
      <c r="CM74" s="97">
        <v>50.3</v>
      </c>
      <c r="CN74" s="97">
        <v>0.9</v>
      </c>
      <c r="CO74" s="97">
        <v>96</v>
      </c>
      <c r="CP74" s="102" t="s">
        <v>201</v>
      </c>
      <c r="CQ74" s="102" t="s">
        <v>203</v>
      </c>
      <c r="CR74" s="103">
        <v>177.98577437174001</v>
      </c>
      <c r="CS74" s="98">
        <v>22.8</v>
      </c>
      <c r="CT74" s="104">
        <v>25.469995117187501</v>
      </c>
      <c r="CU74" s="104">
        <v>25.189996337890602</v>
      </c>
      <c r="CV74" s="104">
        <v>26.089990234375001</v>
      </c>
      <c r="CW74" s="105">
        <v>25.459985351562501</v>
      </c>
      <c r="CY74" s="8">
        <f t="shared" ref="CY74:CY137" si="7">COUNTIF(BQ74:CW74, "NA")</f>
        <v>6</v>
      </c>
      <c r="CZ74" s="9">
        <f t="shared" ref="CZ74:CZ137" si="8">100-COUNTIF(BQ74:CW74, "NA")/COLUMNS(BQ74:CW74)*100</f>
        <v>81.818181818181813</v>
      </c>
    </row>
    <row r="75" spans="1:1027" x14ac:dyDescent="0.35">
      <c r="A75" s="70" t="s">
        <v>358</v>
      </c>
      <c r="B75" s="93" t="s">
        <v>359</v>
      </c>
      <c r="C75" s="156" t="s">
        <v>190</v>
      </c>
      <c r="D75" s="170" t="s">
        <v>190</v>
      </c>
      <c r="E75" s="164" t="s">
        <v>360</v>
      </c>
      <c r="F75" s="164">
        <f t="shared" ref="F75:F138" si="9">E75-$E$47</f>
        <v>73</v>
      </c>
      <c r="G75" s="49">
        <v>0</v>
      </c>
      <c r="H75" s="139">
        <f t="shared" si="5"/>
        <v>0.84615384615384615</v>
      </c>
      <c r="I75" s="49">
        <v>3732.4145851277599</v>
      </c>
      <c r="J75" s="49">
        <v>9.9999998746876997E-2</v>
      </c>
      <c r="K75" s="49">
        <v>3.2799505028224099E-13</v>
      </c>
      <c r="L75" s="51">
        <v>26</v>
      </c>
      <c r="M75" s="94"/>
      <c r="N75" s="94"/>
      <c r="O75" s="94"/>
      <c r="P75" s="94"/>
      <c r="Q75" s="94"/>
      <c r="R75" s="96">
        <v>3483</v>
      </c>
      <c r="S75" s="96"/>
      <c r="T75" s="96"/>
      <c r="U75" s="143" t="str">
        <f t="shared" si="6"/>
        <v/>
      </c>
      <c r="V75" s="96"/>
      <c r="W75" s="99"/>
      <c r="X75" s="99"/>
      <c r="Y75" s="99"/>
      <c r="Z75" s="99"/>
      <c r="AA75" s="95"/>
      <c r="AB75" s="101"/>
      <c r="AC75" s="101"/>
      <c r="AD75" s="101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103">
        <v>-51.794244073499897</v>
      </c>
      <c r="AP75" s="98"/>
      <c r="AQ75" s="98"/>
      <c r="AR75" s="98"/>
      <c r="AS75" s="98"/>
      <c r="AT75" s="98"/>
      <c r="AU75" s="98"/>
      <c r="AV75" s="98"/>
      <c r="AW75" s="98"/>
      <c r="AX75" s="105">
        <v>9.3825088500976808</v>
      </c>
      <c r="AY75" s="48">
        <v>13</v>
      </c>
      <c r="AZ75" s="48">
        <v>0</v>
      </c>
      <c r="BA75" s="48">
        <v>11</v>
      </c>
      <c r="BB75" s="49">
        <v>3158.19695664657</v>
      </c>
      <c r="BC75" s="50">
        <v>0.18115475812017501</v>
      </c>
      <c r="BD75" s="49">
        <v>13.4548869725265</v>
      </c>
      <c r="BE75" s="49">
        <v>18361.663611374501</v>
      </c>
      <c r="BF75" s="49">
        <v>18350.0000000863</v>
      </c>
      <c r="BG75" s="50">
        <v>0.35063087816007599</v>
      </c>
      <c r="BH75" s="49">
        <v>12.3063920413028</v>
      </c>
      <c r="BI75" s="145">
        <v>18372.611831691502</v>
      </c>
      <c r="BJ75" s="94" t="s">
        <v>145</v>
      </c>
      <c r="BK75" s="94" t="s">
        <v>145</v>
      </c>
      <c r="BL75" s="94" t="s">
        <v>145</v>
      </c>
      <c r="BM75" s="94" t="s">
        <v>145</v>
      </c>
      <c r="BN75" s="94" t="s">
        <v>145</v>
      </c>
      <c r="BO75" s="94" t="s">
        <v>145</v>
      </c>
      <c r="BP75" s="94" t="s">
        <v>145</v>
      </c>
      <c r="BQ75" s="96" t="s">
        <v>145</v>
      </c>
      <c r="BR75" s="96" t="s">
        <v>145</v>
      </c>
      <c r="BS75" s="96" t="s">
        <v>145</v>
      </c>
      <c r="BT75" s="96" t="s">
        <v>145</v>
      </c>
      <c r="BU75" s="96" t="s">
        <v>145</v>
      </c>
      <c r="BV75" s="96" t="s">
        <v>145</v>
      </c>
      <c r="BW75" s="99" t="s">
        <v>145</v>
      </c>
      <c r="BX75" s="100" t="s">
        <v>145</v>
      </c>
      <c r="BY75" s="100" t="s">
        <v>145</v>
      </c>
      <c r="BZ75" s="100" t="s">
        <v>145</v>
      </c>
      <c r="CA75" s="100" t="s">
        <v>145</v>
      </c>
      <c r="CB75" s="101" t="s">
        <v>145</v>
      </c>
      <c r="CC75" s="97" t="s">
        <v>180</v>
      </c>
      <c r="CD75" s="97" t="s">
        <v>200</v>
      </c>
      <c r="CE75" s="97" t="s">
        <v>145</v>
      </c>
      <c r="CF75" s="97" t="s">
        <v>145</v>
      </c>
      <c r="CG75" s="97" t="s">
        <v>145</v>
      </c>
      <c r="CH75" s="97" t="s">
        <v>145</v>
      </c>
      <c r="CI75" s="97" t="s">
        <v>145</v>
      </c>
      <c r="CJ75" s="97" t="s">
        <v>145</v>
      </c>
      <c r="CK75" s="97" t="s">
        <v>145</v>
      </c>
      <c r="CL75" s="97" t="s">
        <v>145</v>
      </c>
      <c r="CM75" s="97" t="s">
        <v>145</v>
      </c>
      <c r="CN75" s="97" t="s">
        <v>145</v>
      </c>
      <c r="CO75" s="97" t="s">
        <v>145</v>
      </c>
      <c r="CP75" s="102" t="s">
        <v>149</v>
      </c>
      <c r="CQ75" s="102" t="s">
        <v>151</v>
      </c>
      <c r="CR75" s="103">
        <v>-58.613886270074602</v>
      </c>
      <c r="CS75" s="98" t="s">
        <v>145</v>
      </c>
      <c r="CT75" s="104">
        <v>8.5400024414062692</v>
      </c>
      <c r="CU75" s="104">
        <v>9.7400146484375192</v>
      </c>
      <c r="CV75" s="104">
        <v>9.7000061035156495</v>
      </c>
      <c r="CW75" s="105">
        <v>9.5500122070312692</v>
      </c>
      <c r="CY75" s="8">
        <f t="shared" si="7"/>
        <v>24</v>
      </c>
      <c r="CZ75" s="9">
        <f t="shared" si="8"/>
        <v>27.272727272727266</v>
      </c>
    </row>
    <row r="76" spans="1:1027" x14ac:dyDescent="0.35">
      <c r="A76" s="70" t="s">
        <v>361</v>
      </c>
      <c r="B76" s="93" t="s">
        <v>362</v>
      </c>
      <c r="C76" s="156" t="s">
        <v>174</v>
      </c>
      <c r="D76" s="170" t="s">
        <v>207</v>
      </c>
      <c r="E76" s="164" t="s">
        <v>363</v>
      </c>
      <c r="F76" s="164">
        <f t="shared" si="9"/>
        <v>2</v>
      </c>
      <c r="G76" s="49">
        <v>372.96905366452501</v>
      </c>
      <c r="H76" s="139">
        <f t="shared" si="5"/>
        <v>0.29301899085446781</v>
      </c>
      <c r="I76" s="49">
        <v>2539.5293576359099</v>
      </c>
      <c r="J76" s="49">
        <v>9.1758057240379998E-2</v>
      </c>
      <c r="K76" s="49">
        <v>27444.582542209198</v>
      </c>
      <c r="L76" s="51">
        <v>97</v>
      </c>
      <c r="M76" s="94">
        <v>11100.5824230815</v>
      </c>
      <c r="N76" s="94">
        <v>4550.585</v>
      </c>
      <c r="O76" s="94">
        <v>89.41</v>
      </c>
      <c r="P76" s="94">
        <v>26.225089605734802</v>
      </c>
      <c r="Q76" s="94">
        <v>52</v>
      </c>
      <c r="R76" s="96">
        <v>65273512</v>
      </c>
      <c r="S76" s="96">
        <v>41.4</v>
      </c>
      <c r="T76" s="96">
        <v>79.599999999999994</v>
      </c>
      <c r="U76" s="143">
        <f t="shared" si="6"/>
        <v>0.2</v>
      </c>
      <c r="V76" s="96">
        <v>122.3</v>
      </c>
      <c r="W76" s="99">
        <v>10.6</v>
      </c>
      <c r="X76" s="99">
        <v>3.23</v>
      </c>
      <c r="Y76" s="99">
        <v>6.5</v>
      </c>
      <c r="Z76" s="99">
        <v>98.9</v>
      </c>
      <c r="AA76" s="95">
        <v>0.72399999999999998</v>
      </c>
      <c r="AB76" s="101">
        <v>23.2</v>
      </c>
      <c r="AC76" s="101">
        <v>4.8</v>
      </c>
      <c r="AD76" s="101"/>
      <c r="AE76" s="97">
        <v>31.9</v>
      </c>
      <c r="AF76" s="97">
        <v>70188028</v>
      </c>
      <c r="AG76" s="97">
        <v>6369200</v>
      </c>
      <c r="AH76" s="97">
        <v>46360</v>
      </c>
      <c r="AI76" s="97">
        <v>0.1</v>
      </c>
      <c r="AJ76" s="97">
        <v>31.6</v>
      </c>
      <c r="AK76" s="97">
        <v>2.4</v>
      </c>
      <c r="AL76" s="97">
        <v>2.2000000000000002</v>
      </c>
      <c r="AM76" s="97">
        <v>66352.2</v>
      </c>
      <c r="AN76" s="97">
        <v>8.1</v>
      </c>
      <c r="AO76" s="103">
        <v>46.705849816500098</v>
      </c>
      <c r="AP76" s="98">
        <v>52.4</v>
      </c>
      <c r="AQ76" s="98">
        <v>31.2</v>
      </c>
      <c r="AR76" s="98">
        <v>25.8</v>
      </c>
      <c r="AS76" s="98">
        <v>19.600000000000001</v>
      </c>
      <c r="AT76" s="98">
        <v>80.400000000000006</v>
      </c>
      <c r="AU76" s="98">
        <v>3016</v>
      </c>
      <c r="AV76" s="98">
        <v>4.5999999999999996</v>
      </c>
      <c r="AW76" s="98">
        <v>78</v>
      </c>
      <c r="AX76" s="105">
        <v>7.5574966430664299</v>
      </c>
      <c r="AY76" s="48">
        <v>165764</v>
      </c>
      <c r="AZ76" s="48">
        <v>24345</v>
      </c>
      <c r="BA76" s="48">
        <v>48572</v>
      </c>
      <c r="BB76" s="49">
        <v>744.13032961977001</v>
      </c>
      <c r="BC76" s="50">
        <v>6.9959144930664005E-2</v>
      </c>
      <c r="BD76" s="49">
        <v>208489.63675962199</v>
      </c>
      <c r="BE76" s="49">
        <v>18357.084896234199</v>
      </c>
      <c r="BF76" s="49">
        <v>18359.042562958301</v>
      </c>
      <c r="BG76" s="50">
        <v>6.8779556939881997E-2</v>
      </c>
      <c r="BH76" s="49">
        <v>60252.575088508704</v>
      </c>
      <c r="BI76" s="145">
        <v>18360.899148377801</v>
      </c>
      <c r="BJ76" s="94">
        <v>724574</v>
      </c>
      <c r="BK76" s="94" t="s">
        <v>191</v>
      </c>
      <c r="BL76" s="94">
        <v>-1</v>
      </c>
      <c r="BM76" s="94">
        <v>52</v>
      </c>
      <c r="BN76" s="94">
        <v>53</v>
      </c>
      <c r="BO76" s="94">
        <v>71.642008797654</v>
      </c>
      <c r="BP76" s="94">
        <v>52</v>
      </c>
      <c r="BQ76" s="96">
        <v>66977107</v>
      </c>
      <c r="BR76" s="96">
        <v>85.6</v>
      </c>
      <c r="BS76" s="96">
        <v>18</v>
      </c>
      <c r="BT76" s="96">
        <v>62</v>
      </c>
      <c r="BU76" s="96">
        <v>9.1999999999999993</v>
      </c>
      <c r="BV76" s="96">
        <v>1.9</v>
      </c>
      <c r="BW76" s="99">
        <v>4</v>
      </c>
      <c r="BX76" s="100" t="s">
        <v>145</v>
      </c>
      <c r="BY76" s="100">
        <v>102.5</v>
      </c>
      <c r="BZ76" s="100" t="s">
        <v>145</v>
      </c>
      <c r="CA76" s="100">
        <v>1</v>
      </c>
      <c r="CB76" s="101">
        <v>138</v>
      </c>
      <c r="CC76" s="97" t="s">
        <v>279</v>
      </c>
      <c r="CD76" s="97" t="s">
        <v>200</v>
      </c>
      <c r="CE76" s="97">
        <v>30.8</v>
      </c>
      <c r="CF76" s="97" t="s">
        <v>145</v>
      </c>
      <c r="CG76" s="97" t="s">
        <v>145</v>
      </c>
      <c r="CH76" s="97">
        <v>182636</v>
      </c>
      <c r="CI76" s="97">
        <v>61</v>
      </c>
      <c r="CJ76" s="97">
        <v>2777535239277.9702</v>
      </c>
      <c r="CK76" s="97" t="s">
        <v>145</v>
      </c>
      <c r="CL76" s="97">
        <v>55.1</v>
      </c>
      <c r="CM76" s="97">
        <v>84.7</v>
      </c>
      <c r="CN76" s="97">
        <v>2.2999999999999998</v>
      </c>
      <c r="CO76" s="97">
        <v>100</v>
      </c>
      <c r="CP76" s="102" t="s">
        <v>174</v>
      </c>
      <c r="CQ76" s="102" t="s">
        <v>176</v>
      </c>
      <c r="CR76" s="103">
        <v>2.1875891112635499</v>
      </c>
      <c r="CS76" s="98" t="s">
        <v>145</v>
      </c>
      <c r="CT76" s="104">
        <v>6.9699951171875201</v>
      </c>
      <c r="CU76" s="104">
        <v>6.4299865722656504</v>
      </c>
      <c r="CV76" s="104">
        <v>8.3399902343750192</v>
      </c>
      <c r="CW76" s="105">
        <v>8.4900146484375192</v>
      </c>
      <c r="CY76" s="8">
        <f t="shared" si="7"/>
        <v>6</v>
      </c>
      <c r="CZ76" s="9">
        <f t="shared" si="8"/>
        <v>81.818181818181813</v>
      </c>
    </row>
    <row r="77" spans="1:1027" s="10" customFormat="1" x14ac:dyDescent="0.35">
      <c r="A77" s="70" t="s">
        <v>364</v>
      </c>
      <c r="B77" s="93" t="s">
        <v>365</v>
      </c>
      <c r="C77" s="156" t="s">
        <v>174</v>
      </c>
      <c r="D77" s="170" t="s">
        <v>328</v>
      </c>
      <c r="E77" s="164" t="s">
        <v>242</v>
      </c>
      <c r="F77" s="164">
        <f t="shared" si="9"/>
        <v>42</v>
      </c>
      <c r="G77" s="49">
        <v>0</v>
      </c>
      <c r="H77" s="139">
        <f t="shared" si="5"/>
        <v>0.98395721925133695</v>
      </c>
      <c r="I77" s="49">
        <v>3826.8699478154099</v>
      </c>
      <c r="J77" s="49">
        <v>9.9999998746876997E-2</v>
      </c>
      <c r="K77" s="49">
        <v>3.2799505028224099E-13</v>
      </c>
      <c r="L77" s="51">
        <v>57</v>
      </c>
      <c r="M77" s="94"/>
      <c r="N77" s="94"/>
      <c r="O77" s="94"/>
      <c r="P77" s="94"/>
      <c r="Q77" s="94"/>
      <c r="R77" s="96">
        <v>48865</v>
      </c>
      <c r="S77" s="96">
        <v>37.6</v>
      </c>
      <c r="T77" s="96">
        <v>80.5</v>
      </c>
      <c r="U77" s="143" t="str">
        <f t="shared" si="6"/>
        <v/>
      </c>
      <c r="V77" s="96">
        <v>34.700000000000003</v>
      </c>
      <c r="W77" s="99"/>
      <c r="X77" s="99"/>
      <c r="Y77" s="99"/>
      <c r="Z77" s="99"/>
      <c r="AA77" s="95">
        <v>0.92500000000000004</v>
      </c>
      <c r="AB77" s="101"/>
      <c r="AC77" s="101">
        <v>4.7</v>
      </c>
      <c r="AD77" s="101">
        <v>172.7</v>
      </c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103">
        <v>62.199184475000003</v>
      </c>
      <c r="AP77" s="98">
        <v>2.1</v>
      </c>
      <c r="AQ77" s="98">
        <v>0.1</v>
      </c>
      <c r="AR77" s="98">
        <v>2.2999999999999998</v>
      </c>
      <c r="AS77" s="98">
        <v>57.9</v>
      </c>
      <c r="AT77" s="98">
        <v>42.1</v>
      </c>
      <c r="AU77" s="98"/>
      <c r="AV77" s="98">
        <v>12.5</v>
      </c>
      <c r="AW77" s="98"/>
      <c r="AX77" s="105">
        <v>2.6175018310547098</v>
      </c>
      <c r="AY77" s="48">
        <v>187</v>
      </c>
      <c r="AZ77" s="48">
        <v>0</v>
      </c>
      <c r="BA77" s="48">
        <v>184</v>
      </c>
      <c r="BB77" s="49">
        <v>3765.4763122889599</v>
      </c>
      <c r="BC77" s="50">
        <v>0.19945963180814599</v>
      </c>
      <c r="BD77" s="49">
        <v>186.19594008133899</v>
      </c>
      <c r="BE77" s="49">
        <v>18340.172464668201</v>
      </c>
      <c r="BF77" s="49">
        <v>18350.0000000863</v>
      </c>
      <c r="BG77" s="50">
        <v>0.11418134375686501</v>
      </c>
      <c r="BH77" s="49">
        <v>191.33423909830799</v>
      </c>
      <c r="BI77" s="145">
        <v>18351.659264859001</v>
      </c>
      <c r="BJ77" s="94" t="s">
        <v>145</v>
      </c>
      <c r="BK77" s="94" t="s">
        <v>145</v>
      </c>
      <c r="BL77" s="94" t="s">
        <v>145</v>
      </c>
      <c r="BM77" s="94" t="s">
        <v>145</v>
      </c>
      <c r="BN77" s="94" t="s">
        <v>145</v>
      </c>
      <c r="BO77" s="94" t="s">
        <v>145</v>
      </c>
      <c r="BP77" s="94" t="s">
        <v>145</v>
      </c>
      <c r="BQ77" s="96">
        <v>48497</v>
      </c>
      <c r="BR77" s="96">
        <v>84.7</v>
      </c>
      <c r="BS77" s="96" t="s">
        <v>145</v>
      </c>
      <c r="BT77" s="96" t="s">
        <v>145</v>
      </c>
      <c r="BU77" s="96">
        <v>7.7</v>
      </c>
      <c r="BV77" s="96">
        <v>2.5</v>
      </c>
      <c r="BW77" s="99" t="s">
        <v>145</v>
      </c>
      <c r="BX77" s="100" t="s">
        <v>145</v>
      </c>
      <c r="BY77" s="100" t="s">
        <v>145</v>
      </c>
      <c r="BZ77" s="100" t="s">
        <v>145</v>
      </c>
      <c r="CA77" s="100" t="s">
        <v>145</v>
      </c>
      <c r="CB77" s="101" t="s">
        <v>145</v>
      </c>
      <c r="CC77" s="97" t="s">
        <v>180</v>
      </c>
      <c r="CD77" s="97" t="s">
        <v>147</v>
      </c>
      <c r="CE77" s="97" t="s">
        <v>145</v>
      </c>
      <c r="CF77" s="97" t="s">
        <v>145</v>
      </c>
      <c r="CG77" s="97" t="s">
        <v>145</v>
      </c>
      <c r="CH77" s="97" t="s">
        <v>145</v>
      </c>
      <c r="CI77" s="97" t="s">
        <v>145</v>
      </c>
      <c r="CJ77" s="97" t="s">
        <v>145</v>
      </c>
      <c r="CK77" s="97" t="s">
        <v>145</v>
      </c>
      <c r="CL77" s="97" t="s">
        <v>145</v>
      </c>
      <c r="CM77" s="97" t="s">
        <v>145</v>
      </c>
      <c r="CN77" s="97" t="s">
        <v>145</v>
      </c>
      <c r="CO77" s="97">
        <v>100</v>
      </c>
      <c r="CP77" s="102" t="s">
        <v>174</v>
      </c>
      <c r="CQ77" s="102" t="s">
        <v>176</v>
      </c>
      <c r="CR77" s="103">
        <v>-6.7883068384304401</v>
      </c>
      <c r="CS77" s="98" t="s">
        <v>145</v>
      </c>
      <c r="CT77" s="104">
        <v>2.9900146484375201</v>
      </c>
      <c r="CU77" s="104">
        <v>3.2199951171875201</v>
      </c>
      <c r="CV77" s="104">
        <v>1.93999633789065</v>
      </c>
      <c r="CW77" s="105">
        <v>2.32000122070315</v>
      </c>
      <c r="CX77"/>
      <c r="CY77" s="8">
        <f t="shared" si="7"/>
        <v>19</v>
      </c>
      <c r="CZ77" s="9">
        <f t="shared" si="8"/>
        <v>42.424242424242422</v>
      </c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  <c r="AMM77"/>
    </row>
    <row r="78" spans="1:1027" x14ac:dyDescent="0.35">
      <c r="A78" s="70" t="s">
        <v>366</v>
      </c>
      <c r="B78" s="93" t="s">
        <v>367</v>
      </c>
      <c r="C78" s="156" t="s">
        <v>164</v>
      </c>
      <c r="D78" s="170" t="s">
        <v>165</v>
      </c>
      <c r="E78" s="164" t="s">
        <v>310</v>
      </c>
      <c r="F78" s="164">
        <f t="shared" si="9"/>
        <v>52</v>
      </c>
      <c r="G78" s="49">
        <v>1.3478735946171301</v>
      </c>
      <c r="H78" s="139">
        <f t="shared" si="5"/>
        <v>0.24275362318840579</v>
      </c>
      <c r="I78" s="49">
        <v>124.00437070477599</v>
      </c>
      <c r="J78" s="49">
        <v>3.3017062169009999E-3</v>
      </c>
      <c r="K78" s="49">
        <v>8687547.3515891898</v>
      </c>
      <c r="L78" s="51">
        <v>47</v>
      </c>
      <c r="M78" s="94"/>
      <c r="N78" s="94">
        <v>3514.99</v>
      </c>
      <c r="O78" s="94">
        <v>80.42</v>
      </c>
      <c r="P78" s="94">
        <v>19.183972125435499</v>
      </c>
      <c r="Q78" s="94">
        <v>6</v>
      </c>
      <c r="R78" s="96">
        <v>2225728</v>
      </c>
      <c r="S78" s="96">
        <v>18.600000000000001</v>
      </c>
      <c r="T78" s="96">
        <v>64.2</v>
      </c>
      <c r="U78" s="143">
        <f t="shared" si="6"/>
        <v>3.6000000000000011E-2</v>
      </c>
      <c r="V78" s="96">
        <v>8.1999999999999993</v>
      </c>
      <c r="W78" s="99">
        <v>14.4</v>
      </c>
      <c r="X78" s="99">
        <v>0.36</v>
      </c>
      <c r="Y78" s="99"/>
      <c r="Z78" s="99">
        <v>37.4</v>
      </c>
      <c r="AA78" s="95">
        <v>0.89100000000000001</v>
      </c>
      <c r="AB78" s="101">
        <v>13.4</v>
      </c>
      <c r="AC78" s="101">
        <v>6</v>
      </c>
      <c r="AD78" s="101">
        <v>125.4</v>
      </c>
      <c r="AE78" s="97">
        <v>24.8</v>
      </c>
      <c r="AF78" s="97"/>
      <c r="AG78" s="97">
        <v>156000</v>
      </c>
      <c r="AH78" s="97">
        <v>16700</v>
      </c>
      <c r="AI78" s="97">
        <v>32.200000000000003</v>
      </c>
      <c r="AJ78" s="97">
        <v>38</v>
      </c>
      <c r="AK78" s="97">
        <v>32.799999999999997</v>
      </c>
      <c r="AL78" s="97"/>
      <c r="AM78" s="97">
        <v>63.8</v>
      </c>
      <c r="AN78" s="97">
        <v>0.8</v>
      </c>
      <c r="AO78" s="103">
        <v>-0.815199476999936</v>
      </c>
      <c r="AP78" s="98">
        <v>20</v>
      </c>
      <c r="AQ78" s="98">
        <v>90</v>
      </c>
      <c r="AR78" s="98">
        <v>22.4</v>
      </c>
      <c r="AS78" s="98">
        <v>10.6</v>
      </c>
      <c r="AT78" s="98">
        <v>89.4</v>
      </c>
      <c r="AU78" s="98">
        <v>87058</v>
      </c>
      <c r="AV78" s="98">
        <v>2.8</v>
      </c>
      <c r="AW78" s="98">
        <v>100</v>
      </c>
      <c r="AX78" s="105">
        <v>27.835000610351599</v>
      </c>
      <c r="AY78" s="48">
        <v>276</v>
      </c>
      <c r="AZ78" s="48">
        <v>3</v>
      </c>
      <c r="BA78" s="48">
        <v>67</v>
      </c>
      <c r="BB78" s="49">
        <v>30.102510279782599</v>
      </c>
      <c r="BC78" s="50">
        <v>2.3714108489794002E-2</v>
      </c>
      <c r="BD78" s="49">
        <v>5509.8488058801104</v>
      </c>
      <c r="BE78" s="49">
        <v>18428.2652131041</v>
      </c>
      <c r="BF78" s="49">
        <v>19200.1099161858</v>
      </c>
      <c r="BG78" s="50">
        <v>4.0084635633354002E-2</v>
      </c>
      <c r="BH78" s="49">
        <v>2804.5190465299702</v>
      </c>
      <c r="BI78" s="145">
        <v>18414.533960229099</v>
      </c>
      <c r="BJ78" s="94" t="s">
        <v>145</v>
      </c>
      <c r="BK78" s="94" t="s">
        <v>145</v>
      </c>
      <c r="BL78" s="94">
        <v>-52</v>
      </c>
      <c r="BM78" s="94">
        <v>6</v>
      </c>
      <c r="BN78" s="94">
        <v>27</v>
      </c>
      <c r="BO78" s="94">
        <v>33.434454123112701</v>
      </c>
      <c r="BP78" s="94">
        <v>6</v>
      </c>
      <c r="BQ78" s="96">
        <v>2119275</v>
      </c>
      <c r="BR78" s="96">
        <v>68.3</v>
      </c>
      <c r="BS78" s="96">
        <v>37</v>
      </c>
      <c r="BT78" s="96">
        <v>59.4</v>
      </c>
      <c r="BU78" s="96">
        <v>6.8</v>
      </c>
      <c r="BV78" s="96">
        <v>4</v>
      </c>
      <c r="BW78" s="99">
        <v>44.8</v>
      </c>
      <c r="BX78" s="100" t="s">
        <v>145</v>
      </c>
      <c r="BY78" s="100" t="s">
        <v>145</v>
      </c>
      <c r="BZ78" s="100" t="s">
        <v>145</v>
      </c>
      <c r="CA78" s="100" t="s">
        <v>145</v>
      </c>
      <c r="CB78" s="101">
        <v>122</v>
      </c>
      <c r="CC78" s="97" t="s">
        <v>146</v>
      </c>
      <c r="CD78" s="97" t="s">
        <v>163</v>
      </c>
      <c r="CE78" s="97">
        <v>50.2</v>
      </c>
      <c r="CF78" s="97" t="s">
        <v>145</v>
      </c>
      <c r="CG78" s="97">
        <v>0.7</v>
      </c>
      <c r="CH78" s="97">
        <v>16301</v>
      </c>
      <c r="CI78" s="97">
        <v>347</v>
      </c>
      <c r="CJ78" s="97">
        <v>16853589311.4139</v>
      </c>
      <c r="CK78" s="97" t="s">
        <v>145</v>
      </c>
      <c r="CL78" s="97">
        <v>52.9</v>
      </c>
      <c r="CM78" s="97">
        <v>70.400000000000006</v>
      </c>
      <c r="CN78" s="97">
        <v>1.5</v>
      </c>
      <c r="CO78" s="97">
        <v>92.2</v>
      </c>
      <c r="CP78" s="102" t="s">
        <v>164</v>
      </c>
      <c r="CQ78" s="102" t="s">
        <v>166</v>
      </c>
      <c r="CR78" s="103">
        <v>11.7338000967748</v>
      </c>
      <c r="CS78" s="98">
        <v>26.8</v>
      </c>
      <c r="CT78" s="104">
        <v>27.409997558593801</v>
      </c>
      <c r="CU78" s="104">
        <v>27.980004882812501</v>
      </c>
      <c r="CV78" s="104">
        <v>27.790002441406301</v>
      </c>
      <c r="CW78" s="105">
        <v>28.159997558593801</v>
      </c>
      <c r="CY78" s="8">
        <f t="shared" si="7"/>
        <v>6</v>
      </c>
      <c r="CZ78" s="9">
        <f t="shared" si="8"/>
        <v>81.818181818181813</v>
      </c>
    </row>
    <row r="79" spans="1:1027" x14ac:dyDescent="0.35">
      <c r="A79" s="70" t="s">
        <v>368</v>
      </c>
      <c r="B79" s="93" t="s">
        <v>369</v>
      </c>
      <c r="C79" s="156" t="s">
        <v>174</v>
      </c>
      <c r="D79" s="170" t="s">
        <v>328</v>
      </c>
      <c r="E79" s="164" t="s">
        <v>370</v>
      </c>
      <c r="F79" s="164">
        <f t="shared" si="9"/>
        <v>9</v>
      </c>
      <c r="G79" s="49">
        <v>394.35227326092098</v>
      </c>
      <c r="H79" s="139">
        <f t="shared" si="5"/>
        <v>0</v>
      </c>
      <c r="I79" s="49">
        <v>2522.6554799130599</v>
      </c>
      <c r="J79" s="49">
        <v>7.4129449933090993E-2</v>
      </c>
      <c r="K79" s="49">
        <v>34996.556882368503</v>
      </c>
      <c r="L79" s="51">
        <v>90</v>
      </c>
      <c r="M79" s="94">
        <v>17771.041583181101</v>
      </c>
      <c r="N79" s="94">
        <v>3391.4349999999999</v>
      </c>
      <c r="O79" s="94">
        <v>82.27</v>
      </c>
      <c r="P79" s="94">
        <v>21.765765765765799</v>
      </c>
      <c r="Q79" s="94">
        <v>51</v>
      </c>
      <c r="R79" s="96">
        <v>67886004</v>
      </c>
      <c r="S79" s="96">
        <v>40.5</v>
      </c>
      <c r="T79" s="96">
        <v>79.599999999999994</v>
      </c>
      <c r="U79" s="143">
        <f t="shared" si="6"/>
        <v>0.184</v>
      </c>
      <c r="V79" s="96">
        <v>274.8</v>
      </c>
      <c r="W79" s="99">
        <v>10.9</v>
      </c>
      <c r="X79" s="99">
        <v>2.8</v>
      </c>
      <c r="Y79" s="99">
        <v>2.8</v>
      </c>
      <c r="Z79" s="99">
        <v>99.5</v>
      </c>
      <c r="AA79" s="95"/>
      <c r="AB79" s="101">
        <v>29.5</v>
      </c>
      <c r="AC79" s="101">
        <v>3.9</v>
      </c>
      <c r="AD79" s="101"/>
      <c r="AE79" s="97">
        <v>31.6</v>
      </c>
      <c r="AF79" s="97">
        <v>165388610</v>
      </c>
      <c r="AG79" s="97">
        <v>11695222</v>
      </c>
      <c r="AH79" s="97">
        <v>45350</v>
      </c>
      <c r="AI79" s="97"/>
      <c r="AJ79" s="97"/>
      <c r="AK79" s="97">
        <v>1</v>
      </c>
      <c r="AL79" s="97">
        <v>1.7</v>
      </c>
      <c r="AM79" s="97">
        <v>97680.9</v>
      </c>
      <c r="AN79" s="97">
        <v>5.7</v>
      </c>
      <c r="AO79" s="103">
        <v>54.3140933285001</v>
      </c>
      <c r="AP79" s="98">
        <v>71.7</v>
      </c>
      <c r="AQ79" s="98">
        <v>13.1</v>
      </c>
      <c r="AR79" s="98">
        <v>28.7</v>
      </c>
      <c r="AS79" s="98">
        <v>16.600000000000001</v>
      </c>
      <c r="AT79" s="98">
        <v>83.4</v>
      </c>
      <c r="AU79" s="98">
        <v>2244</v>
      </c>
      <c r="AV79" s="98">
        <v>6.5</v>
      </c>
      <c r="AW79" s="98">
        <v>67</v>
      </c>
      <c r="AX79" s="105">
        <v>4.4824996948242397</v>
      </c>
      <c r="AY79" s="48">
        <v>171253</v>
      </c>
      <c r="AZ79" s="48">
        <v>26771</v>
      </c>
      <c r="BA79" s="48">
        <v>0</v>
      </c>
      <c r="BB79" s="49">
        <v>0</v>
      </c>
      <c r="BC79" s="50">
        <v>5.9560794009344997E-2</v>
      </c>
      <c r="BD79" s="49">
        <v>245948.715806489</v>
      </c>
      <c r="BE79" s="49">
        <v>18365.501559665201</v>
      </c>
      <c r="BF79" s="49">
        <v>18364.740962445299</v>
      </c>
      <c r="BG79" s="50">
        <v>0.479614893096315</v>
      </c>
      <c r="BH79" s="49">
        <v>86.160996184918403</v>
      </c>
      <c r="BI79" s="145">
        <v>18336.9269435471</v>
      </c>
      <c r="BJ79" s="94">
        <v>1206405</v>
      </c>
      <c r="BK79" s="94" t="s">
        <v>191</v>
      </c>
      <c r="BL79" s="94">
        <v>2</v>
      </c>
      <c r="BM79" s="94">
        <v>52</v>
      </c>
      <c r="BN79" s="94">
        <v>55</v>
      </c>
      <c r="BO79" s="94">
        <v>54.503975242355999</v>
      </c>
      <c r="BP79" s="94">
        <v>51</v>
      </c>
      <c r="BQ79" s="96">
        <v>66460344</v>
      </c>
      <c r="BR79" s="96">
        <v>83.2</v>
      </c>
      <c r="BS79" s="96">
        <v>17.7</v>
      </c>
      <c r="BT79" s="96">
        <v>63.9</v>
      </c>
      <c r="BU79" s="96">
        <v>9.3000000000000007</v>
      </c>
      <c r="BV79" s="96">
        <v>1.7</v>
      </c>
      <c r="BW79" s="99">
        <v>4.3</v>
      </c>
      <c r="BX79" s="100">
        <v>5.5</v>
      </c>
      <c r="BY79" s="100">
        <v>101.2</v>
      </c>
      <c r="BZ79" s="100">
        <v>100.1</v>
      </c>
      <c r="CA79" s="100">
        <v>1</v>
      </c>
      <c r="CB79" s="101">
        <v>135</v>
      </c>
      <c r="CC79" s="97" t="s">
        <v>279</v>
      </c>
      <c r="CD79" s="97" t="s">
        <v>200</v>
      </c>
      <c r="CE79" s="97">
        <v>30.4</v>
      </c>
      <c r="CF79" s="97" t="s">
        <v>145</v>
      </c>
      <c r="CG79" s="97" t="s">
        <v>145</v>
      </c>
      <c r="CH79" s="97">
        <v>1303250</v>
      </c>
      <c r="CI79" s="97">
        <v>82</v>
      </c>
      <c r="CJ79" s="97">
        <v>2855296731521.96</v>
      </c>
      <c r="CK79" s="97" t="s">
        <v>145</v>
      </c>
      <c r="CL79" s="97">
        <v>62.8</v>
      </c>
      <c r="CM79" s="97">
        <v>84.6</v>
      </c>
      <c r="CN79" s="97">
        <v>1.8</v>
      </c>
      <c r="CO79" s="97">
        <v>100</v>
      </c>
      <c r="CP79" s="102" t="s">
        <v>174</v>
      </c>
      <c r="CQ79" s="102" t="s">
        <v>176</v>
      </c>
      <c r="CR79" s="103">
        <v>-1.91165220035512</v>
      </c>
      <c r="CS79" s="98">
        <v>28.9</v>
      </c>
      <c r="CT79" s="104">
        <v>4.0500122070312701</v>
      </c>
      <c r="CU79" s="104">
        <v>4.6799865722656504</v>
      </c>
      <c r="CV79" s="104">
        <v>4.4200073242187701</v>
      </c>
      <c r="CW79" s="105">
        <v>4.7799926757812701</v>
      </c>
      <c r="CY79" s="8">
        <f t="shared" si="7"/>
        <v>3</v>
      </c>
      <c r="CZ79" s="9">
        <f t="shared" si="8"/>
        <v>90.909090909090907</v>
      </c>
    </row>
    <row r="80" spans="1:1027" x14ac:dyDescent="0.35">
      <c r="A80" s="70" t="s">
        <v>371</v>
      </c>
      <c r="B80" s="93" t="s">
        <v>372</v>
      </c>
      <c r="C80" s="156" t="s">
        <v>157</v>
      </c>
      <c r="D80" s="170" t="s">
        <v>184</v>
      </c>
      <c r="E80" s="164" t="s">
        <v>260</v>
      </c>
      <c r="F80" s="164">
        <f t="shared" si="9"/>
        <v>35</v>
      </c>
      <c r="G80" s="49">
        <v>1.50407039049428</v>
      </c>
      <c r="H80" s="139">
        <f t="shared" si="5"/>
        <v>0.34137291280148424</v>
      </c>
      <c r="I80" s="49">
        <v>135.11565674606899</v>
      </c>
      <c r="J80" s="49">
        <v>8.4065752905125996E-2</v>
      </c>
      <c r="K80" s="49">
        <v>7.2661541413777702</v>
      </c>
      <c r="L80" s="51">
        <v>64</v>
      </c>
      <c r="M80" s="94"/>
      <c r="N80" s="94"/>
      <c r="O80" s="94"/>
      <c r="P80" s="94">
        <v>19.073863636363601</v>
      </c>
      <c r="Q80" s="94">
        <v>20</v>
      </c>
      <c r="R80" s="96">
        <v>3989175</v>
      </c>
      <c r="S80" s="96">
        <v>38.1</v>
      </c>
      <c r="T80" s="96">
        <v>69.2</v>
      </c>
      <c r="U80" s="143">
        <f t="shared" si="6"/>
        <v>0.14900000000000005</v>
      </c>
      <c r="V80" s="96">
        <v>65.3</v>
      </c>
      <c r="W80" s="99">
        <v>24.9</v>
      </c>
      <c r="X80" s="99"/>
      <c r="Y80" s="99">
        <v>2.6</v>
      </c>
      <c r="Z80" s="99">
        <v>82.7</v>
      </c>
      <c r="AA80" s="95"/>
      <c r="AB80" s="101">
        <v>23.3</v>
      </c>
      <c r="AC80" s="101">
        <v>5.8</v>
      </c>
      <c r="AD80" s="101"/>
      <c r="AE80" s="97">
        <v>57.5</v>
      </c>
      <c r="AF80" s="97">
        <v>516034</v>
      </c>
      <c r="AG80" s="97">
        <v>285000</v>
      </c>
      <c r="AH80" s="97">
        <v>11500</v>
      </c>
      <c r="AI80" s="97">
        <v>43.6</v>
      </c>
      <c r="AJ80" s="97">
        <v>37.9</v>
      </c>
      <c r="AK80" s="97">
        <v>41.8</v>
      </c>
      <c r="AL80" s="97">
        <v>0.3</v>
      </c>
      <c r="AM80" s="97">
        <v>550.4</v>
      </c>
      <c r="AN80" s="97">
        <v>39.5</v>
      </c>
      <c r="AO80" s="103">
        <v>42.2869553660001</v>
      </c>
      <c r="AP80" s="98">
        <v>34.5</v>
      </c>
      <c r="AQ80" s="98">
        <v>40.6</v>
      </c>
      <c r="AR80" s="98">
        <v>8.3000000000000007</v>
      </c>
      <c r="AS80" s="98">
        <v>41.4</v>
      </c>
      <c r="AT80" s="98">
        <v>58.6</v>
      </c>
      <c r="AU80" s="98">
        <v>15629</v>
      </c>
      <c r="AV80" s="98">
        <v>2.4</v>
      </c>
      <c r="AW80" s="98">
        <v>100</v>
      </c>
      <c r="AX80" s="105">
        <v>2.5925003051758</v>
      </c>
      <c r="AY80" s="48">
        <v>539</v>
      </c>
      <c r="AZ80" s="48">
        <v>6</v>
      </c>
      <c r="BA80" s="48">
        <v>184</v>
      </c>
      <c r="BB80" s="49">
        <v>46.124825308491097</v>
      </c>
      <c r="BC80" s="50">
        <v>3.4984368352526003E-2</v>
      </c>
      <c r="BD80" s="49">
        <v>1219.03563958325</v>
      </c>
      <c r="BE80" s="49">
        <v>18375.856347224901</v>
      </c>
      <c r="BF80" s="49">
        <v>18363.350527210201</v>
      </c>
      <c r="BG80" s="50">
        <v>2.0057434731125999E-2</v>
      </c>
      <c r="BH80" s="49">
        <v>2510.2096554036998</v>
      </c>
      <c r="BI80" s="145">
        <v>18430.093493078901</v>
      </c>
      <c r="BJ80" s="94" t="s">
        <v>145</v>
      </c>
      <c r="BK80" s="94" t="s">
        <v>145</v>
      </c>
      <c r="BL80" s="94" t="s">
        <v>145</v>
      </c>
      <c r="BM80" s="94" t="s">
        <v>145</v>
      </c>
      <c r="BN80" s="94" t="s">
        <v>145</v>
      </c>
      <c r="BO80" s="94">
        <v>55.695348027965501</v>
      </c>
      <c r="BP80" s="94">
        <v>19.5</v>
      </c>
      <c r="BQ80" s="96">
        <v>3726549</v>
      </c>
      <c r="BR80" s="96">
        <v>78</v>
      </c>
      <c r="BS80" s="96">
        <v>19.8</v>
      </c>
      <c r="BT80" s="96">
        <v>65.3</v>
      </c>
      <c r="BU80" s="96">
        <v>12.8</v>
      </c>
      <c r="BV80" s="96">
        <v>2.1</v>
      </c>
      <c r="BW80" s="99">
        <v>9.8000000000000007</v>
      </c>
      <c r="BX80" s="100">
        <v>3.8</v>
      </c>
      <c r="BY80" s="100">
        <v>100.4</v>
      </c>
      <c r="BZ80" s="100">
        <v>113.7</v>
      </c>
      <c r="CA80" s="100">
        <v>1</v>
      </c>
      <c r="CB80" s="101">
        <v>116</v>
      </c>
      <c r="CC80" s="97" t="s">
        <v>146</v>
      </c>
      <c r="CD80" s="97" t="s">
        <v>173</v>
      </c>
      <c r="CE80" s="97">
        <v>46.5</v>
      </c>
      <c r="CF80" s="97">
        <v>29.3</v>
      </c>
      <c r="CG80" s="97">
        <v>3.5</v>
      </c>
      <c r="CH80" s="97">
        <v>-50000</v>
      </c>
      <c r="CI80" s="97">
        <v>6975</v>
      </c>
      <c r="CJ80" s="97">
        <v>17599660629.020199</v>
      </c>
      <c r="CK80" s="97">
        <v>20.100000000000001</v>
      </c>
      <c r="CL80" s="97">
        <v>68.3</v>
      </c>
      <c r="CM80" s="97">
        <v>71</v>
      </c>
      <c r="CN80" s="97">
        <v>1.9</v>
      </c>
      <c r="CO80" s="97">
        <v>100</v>
      </c>
      <c r="CP80" s="102" t="s">
        <v>157</v>
      </c>
      <c r="CQ80" s="102" t="s">
        <v>176</v>
      </c>
      <c r="CR80" s="103">
        <v>43.636962674788499</v>
      </c>
      <c r="CS80" s="98">
        <v>18.5</v>
      </c>
      <c r="CT80" s="104">
        <v>3.2799926757812701</v>
      </c>
      <c r="CU80" s="104">
        <v>-0.23999633789060201</v>
      </c>
      <c r="CV80" s="104">
        <v>0.71999511718752296</v>
      </c>
      <c r="CW80" s="105">
        <v>6.6100097656250201</v>
      </c>
      <c r="CY80" s="8">
        <f t="shared" si="7"/>
        <v>0</v>
      </c>
      <c r="CZ80" s="9">
        <f t="shared" si="8"/>
        <v>100</v>
      </c>
    </row>
    <row r="81" spans="1:104" x14ac:dyDescent="0.35">
      <c r="A81" s="70" t="s">
        <v>373</v>
      </c>
      <c r="B81" s="93" t="s">
        <v>374</v>
      </c>
      <c r="C81" s="156" t="s">
        <v>164</v>
      </c>
      <c r="D81" s="170" t="s">
        <v>221</v>
      </c>
      <c r="E81" s="164" t="s">
        <v>310</v>
      </c>
      <c r="F81" s="164">
        <f t="shared" si="9"/>
        <v>52</v>
      </c>
      <c r="G81" s="49">
        <v>0.54709973579910098</v>
      </c>
      <c r="H81" s="139">
        <f t="shared" si="5"/>
        <v>0.10221793635486982</v>
      </c>
      <c r="I81" s="49">
        <v>66.746167767490306</v>
      </c>
      <c r="J81" s="49">
        <v>2.7603049885635E-2</v>
      </c>
      <c r="K81" s="49">
        <v>39.011847099172499</v>
      </c>
      <c r="L81" s="51">
        <v>47</v>
      </c>
      <c r="M81" s="94">
        <v>4166.3575821345503</v>
      </c>
      <c r="N81" s="94">
        <v>2812.71</v>
      </c>
      <c r="O81" s="94">
        <v>84.67</v>
      </c>
      <c r="P81" s="94">
        <v>19.119318181818201</v>
      </c>
      <c r="Q81" s="94">
        <v>15</v>
      </c>
      <c r="R81" s="96">
        <v>31072945</v>
      </c>
      <c r="S81" s="96">
        <v>21.1</v>
      </c>
      <c r="T81" s="96">
        <v>62.7</v>
      </c>
      <c r="U81" s="143">
        <f t="shared" si="6"/>
        <v>3.1000000000000014E-2</v>
      </c>
      <c r="V81" s="96">
        <v>130.80000000000001</v>
      </c>
      <c r="W81" s="99">
        <v>20.8</v>
      </c>
      <c r="X81" s="99">
        <v>0.13</v>
      </c>
      <c r="Y81" s="99"/>
      <c r="Z81" s="99">
        <v>11.9</v>
      </c>
      <c r="AA81" s="95">
        <v>0.70199999999999996</v>
      </c>
      <c r="AB81" s="101">
        <v>9.6999999999999993</v>
      </c>
      <c r="AC81" s="101">
        <v>2.5</v>
      </c>
      <c r="AD81" s="101"/>
      <c r="AE81" s="97">
        <v>38.4</v>
      </c>
      <c r="AF81" s="97">
        <v>467438</v>
      </c>
      <c r="AG81" s="97">
        <v>1009400</v>
      </c>
      <c r="AH81" s="97">
        <v>4650</v>
      </c>
      <c r="AI81" s="97"/>
      <c r="AJ81" s="97"/>
      <c r="AK81" s="97">
        <v>29.3</v>
      </c>
      <c r="AL81" s="97"/>
      <c r="AM81" s="97">
        <v>1276</v>
      </c>
      <c r="AN81" s="97">
        <v>4.4000000000000004</v>
      </c>
      <c r="AO81" s="103">
        <v>7.9518413290001</v>
      </c>
      <c r="AP81" s="98">
        <v>69</v>
      </c>
      <c r="AQ81" s="98">
        <v>41.2</v>
      </c>
      <c r="AR81" s="98">
        <v>15.1</v>
      </c>
      <c r="AS81" s="98">
        <v>43.9</v>
      </c>
      <c r="AT81" s="98">
        <v>56.1</v>
      </c>
      <c r="AU81" s="98">
        <v>1113</v>
      </c>
      <c r="AV81" s="98">
        <v>0.5</v>
      </c>
      <c r="AW81" s="98">
        <v>100</v>
      </c>
      <c r="AX81" s="105">
        <v>28.797502136230499</v>
      </c>
      <c r="AY81" s="48">
        <v>2074</v>
      </c>
      <c r="AZ81" s="48">
        <v>17</v>
      </c>
      <c r="BA81" s="48">
        <v>212</v>
      </c>
      <c r="BB81" s="49">
        <v>6.8226555287887898</v>
      </c>
      <c r="BC81" s="50">
        <v>1.9813710524645999E-2</v>
      </c>
      <c r="BD81" s="49">
        <v>45914.3673425382</v>
      </c>
      <c r="BE81" s="49">
        <v>18440.261739398698</v>
      </c>
      <c r="BF81" s="49">
        <v>18383.308951057599</v>
      </c>
      <c r="BG81" s="50">
        <v>1.7672009666908E-2</v>
      </c>
      <c r="BH81" s="49">
        <v>24553.173663022601</v>
      </c>
      <c r="BI81" s="145">
        <v>18470.149309571301</v>
      </c>
      <c r="BJ81" s="94">
        <v>129461</v>
      </c>
      <c r="BK81" s="94" t="s">
        <v>217</v>
      </c>
      <c r="BL81" s="94">
        <v>-50</v>
      </c>
      <c r="BM81" s="94">
        <v>16</v>
      </c>
      <c r="BN81" s="94">
        <v>35</v>
      </c>
      <c r="BO81" s="94">
        <v>36.945478698131097</v>
      </c>
      <c r="BP81" s="94">
        <v>15</v>
      </c>
      <c r="BQ81" s="96">
        <v>29767108</v>
      </c>
      <c r="BR81" s="96">
        <v>64.900000000000006</v>
      </c>
      <c r="BS81" s="96">
        <v>37.6</v>
      </c>
      <c r="BT81" s="96">
        <v>59.3</v>
      </c>
      <c r="BU81" s="96">
        <v>7.3</v>
      </c>
      <c r="BV81" s="96">
        <v>3.9</v>
      </c>
      <c r="BW81" s="99">
        <v>47.9</v>
      </c>
      <c r="BX81" s="100">
        <v>4.5</v>
      </c>
      <c r="BY81" s="100">
        <v>105.5</v>
      </c>
      <c r="BZ81" s="100">
        <v>94.7</v>
      </c>
      <c r="CA81" s="100">
        <v>1</v>
      </c>
      <c r="CB81" s="101">
        <v>136</v>
      </c>
      <c r="CC81" s="97" t="s">
        <v>146</v>
      </c>
      <c r="CD81" s="97" t="s">
        <v>173</v>
      </c>
      <c r="CE81" s="97">
        <v>35.299999999999997</v>
      </c>
      <c r="CF81" s="97">
        <v>9.4</v>
      </c>
      <c r="CG81" s="97">
        <v>1.7</v>
      </c>
      <c r="CH81" s="97">
        <v>-50000</v>
      </c>
      <c r="CI81" s="97">
        <v>18086</v>
      </c>
      <c r="CJ81" s="97">
        <v>65556464048.1539</v>
      </c>
      <c r="CK81" s="97" t="s">
        <v>145</v>
      </c>
      <c r="CL81" s="97">
        <v>67.8</v>
      </c>
      <c r="CM81" s="97">
        <v>88.5</v>
      </c>
      <c r="CN81" s="97">
        <v>0.4</v>
      </c>
      <c r="CO81" s="97">
        <v>79</v>
      </c>
      <c r="CP81" s="102" t="s">
        <v>164</v>
      </c>
      <c r="CQ81" s="102" t="s">
        <v>166</v>
      </c>
      <c r="CR81" s="103">
        <v>-1.0772057496693901</v>
      </c>
      <c r="CS81" s="98" t="s">
        <v>145</v>
      </c>
      <c r="CT81" s="104">
        <v>27.529992675781301</v>
      </c>
      <c r="CU81" s="104">
        <v>27.890008544921901</v>
      </c>
      <c r="CV81" s="104">
        <v>29.740014648437501</v>
      </c>
      <c r="CW81" s="105">
        <v>30.029992675781301</v>
      </c>
      <c r="CY81" s="8">
        <f t="shared" si="7"/>
        <v>2</v>
      </c>
      <c r="CZ81" s="9">
        <f t="shared" si="8"/>
        <v>93.939393939393938</v>
      </c>
    </row>
    <row r="82" spans="1:104" x14ac:dyDescent="0.35">
      <c r="A82" s="70" t="s">
        <v>375</v>
      </c>
      <c r="B82" s="93" t="s">
        <v>376</v>
      </c>
      <c r="C82" s="156" t="s">
        <v>174</v>
      </c>
      <c r="D82" s="170" t="s">
        <v>175</v>
      </c>
      <c r="E82" s="164" t="s">
        <v>242</v>
      </c>
      <c r="F82" s="164">
        <f t="shared" si="9"/>
        <v>42</v>
      </c>
      <c r="G82" s="49">
        <v>0</v>
      </c>
      <c r="H82" s="139">
        <f t="shared" si="5"/>
        <v>0.90972222222222221</v>
      </c>
      <c r="I82" s="49">
        <v>4274.1384939598101</v>
      </c>
      <c r="J82" s="49">
        <v>9.9999998746876997E-2</v>
      </c>
      <c r="K82" s="49">
        <v>3.2799505028224099E-13</v>
      </c>
      <c r="L82" s="51">
        <v>57</v>
      </c>
      <c r="M82" s="94"/>
      <c r="N82" s="94"/>
      <c r="O82" s="94"/>
      <c r="P82" s="94"/>
      <c r="Q82" s="94"/>
      <c r="R82" s="96">
        <v>33691</v>
      </c>
      <c r="S82" s="96">
        <v>34.700000000000003</v>
      </c>
      <c r="T82" s="96"/>
      <c r="U82" s="143" t="str">
        <f t="shared" si="6"/>
        <v/>
      </c>
      <c r="V82" s="96">
        <v>3371.8</v>
      </c>
      <c r="W82" s="99"/>
      <c r="X82" s="99"/>
      <c r="Y82" s="99"/>
      <c r="Z82" s="99"/>
      <c r="AA82" s="95">
        <v>0.46600000000000003</v>
      </c>
      <c r="AB82" s="101"/>
      <c r="AC82" s="101"/>
      <c r="AD82" s="101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103">
        <v>36.126837469500103</v>
      </c>
      <c r="AP82" s="98"/>
      <c r="AQ82" s="98">
        <v>0</v>
      </c>
      <c r="AR82" s="98">
        <v>32.4</v>
      </c>
      <c r="AS82" s="98">
        <v>0</v>
      </c>
      <c r="AT82" s="98">
        <v>100</v>
      </c>
      <c r="AU82" s="98"/>
      <c r="AV82" s="98">
        <v>15.7</v>
      </c>
      <c r="AW82" s="98"/>
      <c r="AX82" s="105">
        <v>14.4699951171875</v>
      </c>
      <c r="AY82" s="48">
        <v>144</v>
      </c>
      <c r="AZ82" s="48">
        <v>0</v>
      </c>
      <c r="BA82" s="48">
        <v>131</v>
      </c>
      <c r="BB82" s="49">
        <v>3888.27876881066</v>
      </c>
      <c r="BC82" s="50">
        <v>0.152012393448623</v>
      </c>
      <c r="BD82" s="49">
        <v>139.458858855778</v>
      </c>
      <c r="BE82" s="49">
        <v>18348.736638976501</v>
      </c>
      <c r="BF82" s="49">
        <v>18350.0000000863</v>
      </c>
      <c r="BG82" s="50">
        <v>8.7229523498986994E-2</v>
      </c>
      <c r="BH82" s="49">
        <v>156.10927047859801</v>
      </c>
      <c r="BI82" s="145">
        <v>18358.1146474735</v>
      </c>
      <c r="BJ82" s="94" t="s">
        <v>145</v>
      </c>
      <c r="BK82" s="94" t="s">
        <v>145</v>
      </c>
      <c r="BL82" s="94" t="s">
        <v>145</v>
      </c>
      <c r="BM82" s="94" t="s">
        <v>145</v>
      </c>
      <c r="BN82" s="94" t="s">
        <v>145</v>
      </c>
      <c r="BO82" s="94" t="s">
        <v>145</v>
      </c>
      <c r="BP82" s="94" t="s">
        <v>145</v>
      </c>
      <c r="BQ82" s="96">
        <v>33718</v>
      </c>
      <c r="BR82" s="96" t="s">
        <v>145</v>
      </c>
      <c r="BS82" s="96" t="s">
        <v>145</v>
      </c>
      <c r="BT82" s="96" t="s">
        <v>145</v>
      </c>
      <c r="BU82" s="96" t="s">
        <v>145</v>
      </c>
      <c r="BV82" s="96" t="s">
        <v>145</v>
      </c>
      <c r="BW82" s="99" t="s">
        <v>145</v>
      </c>
      <c r="BX82" s="100" t="s">
        <v>145</v>
      </c>
      <c r="BY82" s="100">
        <v>103.5</v>
      </c>
      <c r="BZ82" s="100">
        <v>92.3</v>
      </c>
      <c r="CA82" s="100">
        <v>1</v>
      </c>
      <c r="CB82" s="101" t="s">
        <v>145</v>
      </c>
      <c r="CC82" s="97" t="s">
        <v>180</v>
      </c>
      <c r="CD82" s="97" t="s">
        <v>200</v>
      </c>
      <c r="CE82" s="97" t="s">
        <v>145</v>
      </c>
      <c r="CF82" s="97" t="s">
        <v>145</v>
      </c>
      <c r="CG82" s="97" t="s">
        <v>145</v>
      </c>
      <c r="CH82" s="97" t="s">
        <v>145</v>
      </c>
      <c r="CI82" s="97">
        <v>1</v>
      </c>
      <c r="CJ82" s="97" t="s">
        <v>145</v>
      </c>
      <c r="CK82" s="97" t="s">
        <v>145</v>
      </c>
      <c r="CL82" s="97" t="s">
        <v>145</v>
      </c>
      <c r="CM82" s="97" t="s">
        <v>145</v>
      </c>
      <c r="CN82" s="97" t="s">
        <v>145</v>
      </c>
      <c r="CO82" s="97">
        <v>100</v>
      </c>
      <c r="CP82" s="102" t="s">
        <v>174</v>
      </c>
      <c r="CQ82" s="102" t="s">
        <v>176</v>
      </c>
      <c r="CR82" s="103">
        <v>-5.3462759131364699</v>
      </c>
      <c r="CS82" s="98">
        <v>14.8</v>
      </c>
      <c r="CT82" s="104">
        <v>14.589990234375</v>
      </c>
      <c r="CU82" s="104">
        <v>12.35</v>
      </c>
      <c r="CV82" s="104">
        <v>15.4699951171875</v>
      </c>
      <c r="CW82" s="105">
        <v>15.4699951171875</v>
      </c>
      <c r="CY82" s="8">
        <f t="shared" si="7"/>
        <v>17</v>
      </c>
      <c r="CZ82" s="9">
        <f t="shared" si="8"/>
        <v>48.484848484848484</v>
      </c>
    </row>
    <row r="83" spans="1:104" x14ac:dyDescent="0.35">
      <c r="A83" s="70" t="s">
        <v>377</v>
      </c>
      <c r="B83" s="93" t="s">
        <v>378</v>
      </c>
      <c r="C83" s="156" t="s">
        <v>164</v>
      </c>
      <c r="D83" s="170" t="s">
        <v>221</v>
      </c>
      <c r="E83" s="164" t="s">
        <v>152</v>
      </c>
      <c r="F83" s="164">
        <f t="shared" si="9"/>
        <v>51</v>
      </c>
      <c r="G83" s="49">
        <v>0.53301689389430695</v>
      </c>
      <c r="H83" s="139">
        <f t="shared" si="5"/>
        <v>0.22006688963210702</v>
      </c>
      <c r="I83" s="49">
        <v>113.83717948171299</v>
      </c>
      <c r="J83" s="49">
        <v>0.40405409825303101</v>
      </c>
      <c r="K83" s="49">
        <v>7.0074936912568999</v>
      </c>
      <c r="L83" s="51">
        <v>48</v>
      </c>
      <c r="M83" s="94"/>
      <c r="N83" s="94"/>
      <c r="O83" s="94"/>
      <c r="P83" s="94"/>
      <c r="Q83" s="94"/>
      <c r="R83" s="96">
        <v>13132792</v>
      </c>
      <c r="S83" s="96">
        <v>18.899999999999999</v>
      </c>
      <c r="T83" s="96">
        <v>60.5</v>
      </c>
      <c r="U83" s="143">
        <f t="shared" si="6"/>
        <v>2.8999999999999984E-2</v>
      </c>
      <c r="V83" s="96">
        <v>50.5</v>
      </c>
      <c r="W83" s="99">
        <v>22.4</v>
      </c>
      <c r="X83" s="99">
        <v>0.08</v>
      </c>
      <c r="Y83" s="99"/>
      <c r="Z83" s="99">
        <v>16.600000000000001</v>
      </c>
      <c r="AA83" s="95">
        <v>0.78600000000000003</v>
      </c>
      <c r="AB83" s="101">
        <v>6.6</v>
      </c>
      <c r="AC83" s="101">
        <v>2.4</v>
      </c>
      <c r="AD83" s="101">
        <v>62.5</v>
      </c>
      <c r="AE83" s="97">
        <v>56.6</v>
      </c>
      <c r="AF83" s="97"/>
      <c r="AG83" s="97">
        <v>171900</v>
      </c>
      <c r="AH83" s="97">
        <v>2460</v>
      </c>
      <c r="AI83" s="97"/>
      <c r="AJ83" s="97"/>
      <c r="AK83" s="97">
        <v>61.7</v>
      </c>
      <c r="AL83" s="97"/>
      <c r="AM83" s="97">
        <v>27.8</v>
      </c>
      <c r="AN83" s="97">
        <v>0.2</v>
      </c>
      <c r="AO83" s="103">
        <v>9.9322630825000893</v>
      </c>
      <c r="AP83" s="98">
        <v>59</v>
      </c>
      <c r="AQ83" s="98">
        <v>25.8</v>
      </c>
      <c r="AR83" s="98">
        <v>35.6</v>
      </c>
      <c r="AS83" s="98">
        <v>63.9</v>
      </c>
      <c r="AT83" s="98">
        <v>36.1</v>
      </c>
      <c r="AU83" s="98">
        <v>20267</v>
      </c>
      <c r="AV83" s="98">
        <v>0.2</v>
      </c>
      <c r="AW83" s="98">
        <v>100</v>
      </c>
      <c r="AX83" s="105">
        <v>26.797494506835999</v>
      </c>
      <c r="AY83" s="48">
        <v>1495</v>
      </c>
      <c r="AZ83" s="48">
        <v>7</v>
      </c>
      <c r="BA83" s="48">
        <v>329</v>
      </c>
      <c r="BB83" s="49">
        <v>25.051794013032399</v>
      </c>
      <c r="BC83" s="50">
        <v>3.0493029181942001E-2</v>
      </c>
      <c r="BD83" s="49">
        <v>14483.039724766501</v>
      </c>
      <c r="BE83" s="49">
        <v>18409.3167287121</v>
      </c>
      <c r="BF83" s="49">
        <v>18369.073122010901</v>
      </c>
      <c r="BG83" s="50">
        <v>7.9788001939874995E-2</v>
      </c>
      <c r="BH83" s="49">
        <v>800.86419146927699</v>
      </c>
      <c r="BI83" s="145">
        <v>18380.736944340199</v>
      </c>
      <c r="BJ83" s="94" t="s">
        <v>145</v>
      </c>
      <c r="BK83" s="94" t="s">
        <v>145</v>
      </c>
      <c r="BL83" s="94" t="s">
        <v>145</v>
      </c>
      <c r="BM83" s="94" t="s">
        <v>145</v>
      </c>
      <c r="BN83" s="94" t="s">
        <v>145</v>
      </c>
      <c r="BO83" s="94" t="s">
        <v>145</v>
      </c>
      <c r="BP83" s="94" t="s">
        <v>145</v>
      </c>
      <c r="BQ83" s="96">
        <v>12414318</v>
      </c>
      <c r="BR83" s="96">
        <v>61.7</v>
      </c>
      <c r="BS83" s="96">
        <v>43.9</v>
      </c>
      <c r="BT83" s="96">
        <v>53.2</v>
      </c>
      <c r="BU83" s="96">
        <v>8.5</v>
      </c>
      <c r="BV83" s="96">
        <v>4.7</v>
      </c>
      <c r="BW83" s="99">
        <v>100.8</v>
      </c>
      <c r="BX83" s="100">
        <v>2.5</v>
      </c>
      <c r="BY83" s="100" t="s">
        <v>145</v>
      </c>
      <c r="BZ83" s="100" t="s">
        <v>145</v>
      </c>
      <c r="CA83" s="100" t="s">
        <v>145</v>
      </c>
      <c r="CB83" s="101">
        <v>119</v>
      </c>
      <c r="CC83" s="97" t="s">
        <v>155</v>
      </c>
      <c r="CD83" s="97" t="s">
        <v>156</v>
      </c>
      <c r="CE83" s="97">
        <v>44.7</v>
      </c>
      <c r="CF83" s="97">
        <v>1.9</v>
      </c>
      <c r="CG83" s="97">
        <v>5.5</v>
      </c>
      <c r="CH83" s="97">
        <v>-20000</v>
      </c>
      <c r="CI83" s="97">
        <v>23493</v>
      </c>
      <c r="CJ83" s="97">
        <v>10907214993.568701</v>
      </c>
      <c r="CK83" s="97" t="s">
        <v>145</v>
      </c>
      <c r="CL83" s="97">
        <v>61.5</v>
      </c>
      <c r="CM83" s="97">
        <v>104.1</v>
      </c>
      <c r="CN83" s="97">
        <v>2.5</v>
      </c>
      <c r="CO83" s="97">
        <v>35.4</v>
      </c>
      <c r="CP83" s="102" t="s">
        <v>164</v>
      </c>
      <c r="CQ83" s="102" t="s">
        <v>166</v>
      </c>
      <c r="CR83" s="103">
        <v>-9.6759943390155492</v>
      </c>
      <c r="CS83" s="98" t="s">
        <v>145</v>
      </c>
      <c r="CT83" s="104">
        <v>25.149987792968801</v>
      </c>
      <c r="CU83" s="104">
        <v>24.939996337890602</v>
      </c>
      <c r="CV83" s="104">
        <v>28.1</v>
      </c>
      <c r="CW83" s="105">
        <v>28.999993896484401</v>
      </c>
      <c r="CY83" s="8">
        <f t="shared" si="7"/>
        <v>5</v>
      </c>
      <c r="CZ83" s="9">
        <f t="shared" si="8"/>
        <v>84.848484848484844</v>
      </c>
    </row>
    <row r="84" spans="1:104" x14ac:dyDescent="0.35">
      <c r="A84" s="70" t="s">
        <v>379</v>
      </c>
      <c r="B84" s="93" t="s">
        <v>380</v>
      </c>
      <c r="C84" s="156" t="s">
        <v>330</v>
      </c>
      <c r="D84" s="170" t="s">
        <v>330</v>
      </c>
      <c r="E84" s="164" t="s">
        <v>152</v>
      </c>
      <c r="F84" s="164">
        <f t="shared" si="9"/>
        <v>51</v>
      </c>
      <c r="G84" s="49">
        <v>29.990478023227599</v>
      </c>
      <c r="H84" s="139">
        <f t="shared" si="5"/>
        <v>0.62913907284768211</v>
      </c>
      <c r="I84" s="49">
        <v>377.38018179228101</v>
      </c>
      <c r="J84" s="49">
        <v>9.0042332157591998E-2</v>
      </c>
      <c r="K84" s="49">
        <v>12.539680671191601</v>
      </c>
      <c r="L84" s="51">
        <v>48</v>
      </c>
      <c r="M84" s="94"/>
      <c r="N84" s="94"/>
      <c r="O84" s="94"/>
      <c r="P84" s="94"/>
      <c r="Q84" s="94"/>
      <c r="R84" s="96">
        <v>400127</v>
      </c>
      <c r="S84" s="96">
        <v>29</v>
      </c>
      <c r="T84" s="96"/>
      <c r="U84" s="143" t="str">
        <f t="shared" si="6"/>
        <v/>
      </c>
      <c r="V84" s="96"/>
      <c r="W84" s="99"/>
      <c r="X84" s="99"/>
      <c r="Y84" s="99"/>
      <c r="Z84" s="99"/>
      <c r="AA84" s="95">
        <v>0.93899999999999995</v>
      </c>
      <c r="AB84" s="101"/>
      <c r="AC84" s="101"/>
      <c r="AD84" s="101">
        <v>218.5</v>
      </c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103">
        <v>16.253344999999999</v>
      </c>
      <c r="AP84" s="98"/>
      <c r="AQ84" s="98"/>
      <c r="AR84" s="98"/>
      <c r="AS84" s="98"/>
      <c r="AT84" s="98"/>
      <c r="AU84" s="98"/>
      <c r="AV84" s="98"/>
      <c r="AW84" s="98"/>
      <c r="AX84" s="105">
        <v>25.665002441406301</v>
      </c>
      <c r="AY84" s="48">
        <v>151</v>
      </c>
      <c r="AZ84" s="48">
        <v>12</v>
      </c>
      <c r="BA84" s="48">
        <v>95</v>
      </c>
      <c r="BB84" s="49">
        <v>237.424617683885</v>
      </c>
      <c r="BC84" s="50">
        <v>0.14781134721837599</v>
      </c>
      <c r="BD84" s="49">
        <v>150.583334733143</v>
      </c>
      <c r="BE84" s="49">
        <v>18343.311419941201</v>
      </c>
      <c r="BF84" s="49">
        <v>18353.443018644601</v>
      </c>
      <c r="BG84" s="50">
        <v>0.11618448810257299</v>
      </c>
      <c r="BH84" s="49">
        <v>89.308985088738098</v>
      </c>
      <c r="BI84" s="145">
        <v>18356.493253688299</v>
      </c>
      <c r="BJ84" s="94" t="s">
        <v>145</v>
      </c>
      <c r="BK84" s="94" t="s">
        <v>145</v>
      </c>
      <c r="BL84" s="94" t="s">
        <v>145</v>
      </c>
      <c r="BM84" s="94" t="s">
        <v>145</v>
      </c>
      <c r="BN84" s="94" t="s">
        <v>145</v>
      </c>
      <c r="BO84" s="94" t="s">
        <v>145</v>
      </c>
      <c r="BP84" s="94" t="s">
        <v>145</v>
      </c>
      <c r="BQ84" s="96" t="s">
        <v>145</v>
      </c>
      <c r="BR84" s="96" t="s">
        <v>145</v>
      </c>
      <c r="BS84" s="96" t="s">
        <v>145</v>
      </c>
      <c r="BT84" s="96" t="s">
        <v>145</v>
      </c>
      <c r="BU84" s="96" t="s">
        <v>145</v>
      </c>
      <c r="BV84" s="96" t="s">
        <v>145</v>
      </c>
      <c r="BW84" s="99" t="s">
        <v>145</v>
      </c>
      <c r="BX84" s="100" t="s">
        <v>145</v>
      </c>
      <c r="BY84" s="100" t="s">
        <v>145</v>
      </c>
      <c r="BZ84" s="100" t="s">
        <v>145</v>
      </c>
      <c r="CA84" s="100" t="s">
        <v>145</v>
      </c>
      <c r="CB84" s="101" t="s">
        <v>145</v>
      </c>
      <c r="CC84" s="97" t="s">
        <v>145</v>
      </c>
      <c r="CD84" s="97" t="s">
        <v>145</v>
      </c>
      <c r="CE84" s="97" t="s">
        <v>145</v>
      </c>
      <c r="CF84" s="97" t="s">
        <v>145</v>
      </c>
      <c r="CG84" s="97" t="s">
        <v>145</v>
      </c>
      <c r="CH84" s="97" t="s">
        <v>145</v>
      </c>
      <c r="CI84" s="97" t="s">
        <v>145</v>
      </c>
      <c r="CJ84" s="97" t="s">
        <v>145</v>
      </c>
      <c r="CK84" s="97" t="s">
        <v>145</v>
      </c>
      <c r="CL84" s="97" t="s">
        <v>145</v>
      </c>
      <c r="CM84" s="97" t="s">
        <v>145</v>
      </c>
      <c r="CN84" s="97" t="s">
        <v>145</v>
      </c>
      <c r="CO84" s="97" t="s">
        <v>145</v>
      </c>
      <c r="CP84" s="102" t="s">
        <v>145</v>
      </c>
      <c r="CQ84" s="102" t="s">
        <v>145</v>
      </c>
      <c r="CR84" s="103">
        <v>-61.565542000000001</v>
      </c>
      <c r="CS84" s="98" t="s">
        <v>145</v>
      </c>
      <c r="CT84" s="104">
        <v>26.290002441406301</v>
      </c>
      <c r="CU84" s="104">
        <v>25.640008544921901</v>
      </c>
      <c r="CV84" s="104">
        <v>25.420007324218801</v>
      </c>
      <c r="CW84" s="105">
        <v>25.309991455078102</v>
      </c>
      <c r="CY84" s="8">
        <f t="shared" si="7"/>
        <v>28</v>
      </c>
      <c r="CZ84" s="9">
        <f t="shared" si="8"/>
        <v>15.151515151515156</v>
      </c>
    </row>
    <row r="85" spans="1:104" x14ac:dyDescent="0.35">
      <c r="A85" s="70" t="s">
        <v>381</v>
      </c>
      <c r="B85" s="93" t="s">
        <v>382</v>
      </c>
      <c r="C85" s="156" t="s">
        <v>164</v>
      </c>
      <c r="D85" s="170" t="s">
        <v>221</v>
      </c>
      <c r="E85" s="164" t="s">
        <v>263</v>
      </c>
      <c r="F85" s="164">
        <f t="shared" si="9"/>
        <v>55</v>
      </c>
      <c r="G85" s="49">
        <v>0.413793560048066</v>
      </c>
      <c r="H85" s="139">
        <f t="shared" si="5"/>
        <v>0.72727272727272729</v>
      </c>
      <c r="I85" s="49">
        <v>4.5517291605287298</v>
      </c>
      <c r="J85" s="49">
        <v>36.5788424097546</v>
      </c>
      <c r="K85" s="49">
        <v>1</v>
      </c>
      <c r="L85" s="51">
        <v>44</v>
      </c>
      <c r="M85" s="94"/>
      <c r="N85" s="94">
        <v>3446.9</v>
      </c>
      <c r="O85" s="94">
        <v>84.78</v>
      </c>
      <c r="P85" s="94"/>
      <c r="Q85" s="94"/>
      <c r="R85" s="96">
        <v>2416664</v>
      </c>
      <c r="S85" s="96">
        <v>21</v>
      </c>
      <c r="T85" s="96">
        <v>60.4</v>
      </c>
      <c r="U85" s="143">
        <f t="shared" si="6"/>
        <v>2.6000000000000013E-2</v>
      </c>
      <c r="V85" s="96">
        <v>225.3</v>
      </c>
      <c r="W85" s="99">
        <v>20.399999999999999</v>
      </c>
      <c r="X85" s="99"/>
      <c r="Y85" s="99"/>
      <c r="Z85" s="99">
        <v>29.6</v>
      </c>
      <c r="AA85" s="95">
        <v>0.59599999999999997</v>
      </c>
      <c r="AB85" s="101">
        <v>8.6999999999999993</v>
      </c>
      <c r="AC85" s="101">
        <v>1.9</v>
      </c>
      <c r="AD85" s="101"/>
      <c r="AE85" s="97">
        <v>39</v>
      </c>
      <c r="AF85" s="97">
        <v>53735</v>
      </c>
      <c r="AG85" s="97">
        <v>65252</v>
      </c>
      <c r="AH85" s="97">
        <v>2570</v>
      </c>
      <c r="AI85" s="97"/>
      <c r="AJ85" s="97"/>
      <c r="AK85" s="97">
        <v>27.1</v>
      </c>
      <c r="AL85" s="97"/>
      <c r="AM85" s="97">
        <v>33.799999999999997</v>
      </c>
      <c r="AN85" s="97">
        <v>48.3</v>
      </c>
      <c r="AO85" s="103">
        <v>13.4427757835001</v>
      </c>
      <c r="AP85" s="98">
        <v>59.8</v>
      </c>
      <c r="AQ85" s="98">
        <v>48.4</v>
      </c>
      <c r="AR85" s="98">
        <v>4.0999999999999996</v>
      </c>
      <c r="AS85" s="98">
        <v>38.700000000000003</v>
      </c>
      <c r="AT85" s="98">
        <v>61.3</v>
      </c>
      <c r="AU85" s="98">
        <v>1482</v>
      </c>
      <c r="AV85" s="98">
        <v>0.3</v>
      </c>
      <c r="AW85" s="98">
        <v>100</v>
      </c>
      <c r="AX85" s="105">
        <v>29.732499694824199</v>
      </c>
      <c r="AY85" s="48">
        <v>11</v>
      </c>
      <c r="AZ85" s="48">
        <v>1</v>
      </c>
      <c r="BA85" s="48">
        <v>8</v>
      </c>
      <c r="BB85" s="49">
        <v>3.3103484803845298</v>
      </c>
      <c r="BC85" s="50">
        <v>5.9533417419690003E-2</v>
      </c>
      <c r="BD85" s="49">
        <v>13.8445384265782</v>
      </c>
      <c r="BE85" s="49">
        <v>18356.8613340519</v>
      </c>
      <c r="BF85" s="49">
        <v>18343.096825283399</v>
      </c>
      <c r="BG85" s="50">
        <v>6.1408590414499999E-3</v>
      </c>
      <c r="BH85" s="49">
        <v>21858652.792643901</v>
      </c>
      <c r="BI85" s="145">
        <v>18820.376221961</v>
      </c>
      <c r="BJ85" s="94" t="s">
        <v>145</v>
      </c>
      <c r="BK85" s="94" t="s">
        <v>145</v>
      </c>
      <c r="BL85" s="94">
        <v>-39</v>
      </c>
      <c r="BM85" s="94">
        <v>1</v>
      </c>
      <c r="BN85" s="94">
        <v>11</v>
      </c>
      <c r="BO85" s="94" t="s">
        <v>145</v>
      </c>
      <c r="BP85" s="94" t="s">
        <v>145</v>
      </c>
      <c r="BQ85" s="96">
        <v>2280102</v>
      </c>
      <c r="BR85" s="96">
        <v>63.2</v>
      </c>
      <c r="BS85" s="96">
        <v>44.3</v>
      </c>
      <c r="BT85" s="96">
        <v>53.1</v>
      </c>
      <c r="BU85" s="96">
        <v>7.9</v>
      </c>
      <c r="BV85" s="96">
        <v>5.2</v>
      </c>
      <c r="BW85" s="99">
        <v>58.4</v>
      </c>
      <c r="BX85" s="100">
        <v>2.1</v>
      </c>
      <c r="BY85" s="100">
        <v>95.2</v>
      </c>
      <c r="BZ85" s="100" t="s">
        <v>145</v>
      </c>
      <c r="CA85" s="100" t="s">
        <v>145</v>
      </c>
      <c r="CB85" s="101">
        <v>119</v>
      </c>
      <c r="CC85" s="97" t="s">
        <v>155</v>
      </c>
      <c r="CD85" s="97" t="s">
        <v>156</v>
      </c>
      <c r="CE85" s="97">
        <v>22.5</v>
      </c>
      <c r="CF85" s="97">
        <v>16.8</v>
      </c>
      <c r="CG85" s="97">
        <v>14.5</v>
      </c>
      <c r="CH85" s="97">
        <v>-15436</v>
      </c>
      <c r="CI85" s="97">
        <v>17251</v>
      </c>
      <c r="CJ85" s="97">
        <v>1632823198.9582801</v>
      </c>
      <c r="CK85" s="97" t="s">
        <v>145</v>
      </c>
      <c r="CL85" s="97">
        <v>59.4</v>
      </c>
      <c r="CM85" s="97">
        <v>75.3</v>
      </c>
      <c r="CN85" s="97">
        <v>1.1000000000000001</v>
      </c>
      <c r="CO85" s="97">
        <v>56.2</v>
      </c>
      <c r="CP85" s="102" t="s">
        <v>164</v>
      </c>
      <c r="CQ85" s="102" t="s">
        <v>166</v>
      </c>
      <c r="CR85" s="103">
        <v>-14.3404722688415</v>
      </c>
      <c r="CS85" s="98" t="s">
        <v>145</v>
      </c>
      <c r="CT85" s="104">
        <v>27.499993896484401</v>
      </c>
      <c r="CU85" s="104">
        <v>27.570001220703102</v>
      </c>
      <c r="CV85" s="104">
        <v>31.439996337890602</v>
      </c>
      <c r="CW85" s="105">
        <v>32.420007324218801</v>
      </c>
      <c r="CY85" s="8">
        <f t="shared" si="7"/>
        <v>4</v>
      </c>
      <c r="CZ85" s="9">
        <f t="shared" si="8"/>
        <v>87.878787878787875</v>
      </c>
    </row>
    <row r="86" spans="1:104" x14ac:dyDescent="0.35">
      <c r="A86" s="70" t="s">
        <v>383</v>
      </c>
      <c r="B86" s="93" t="s">
        <v>384</v>
      </c>
      <c r="C86" s="156" t="s">
        <v>164</v>
      </c>
      <c r="D86" s="170" t="s">
        <v>221</v>
      </c>
      <c r="E86" s="164" t="s">
        <v>385</v>
      </c>
      <c r="F86" s="164">
        <f t="shared" si="9"/>
        <v>63</v>
      </c>
      <c r="G86" s="49">
        <v>0.50813059769369695</v>
      </c>
      <c r="H86" s="139">
        <f t="shared" si="5"/>
        <v>9.2682926829268292E-2</v>
      </c>
      <c r="I86" s="49">
        <v>104.166772527208</v>
      </c>
      <c r="J86" s="49">
        <v>37.545950502818997</v>
      </c>
      <c r="K86" s="49">
        <v>1</v>
      </c>
      <c r="L86" s="51">
        <v>36</v>
      </c>
      <c r="M86" s="94"/>
      <c r="N86" s="94"/>
      <c r="O86" s="94"/>
      <c r="P86" s="94">
        <v>0</v>
      </c>
      <c r="Q86" s="94"/>
      <c r="R86" s="96">
        <v>1967998</v>
      </c>
      <c r="S86" s="96">
        <v>20.100000000000001</v>
      </c>
      <c r="T86" s="96">
        <v>56</v>
      </c>
      <c r="U86" s="143">
        <f t="shared" si="6"/>
        <v>2.9000000000000057E-2</v>
      </c>
      <c r="V86" s="96">
        <v>66.7</v>
      </c>
      <c r="W86" s="99">
        <v>20</v>
      </c>
      <c r="X86" s="99"/>
      <c r="Y86" s="99"/>
      <c r="Z86" s="99">
        <v>8.1999999999999993</v>
      </c>
      <c r="AA86" s="95"/>
      <c r="AB86" s="101">
        <v>8.1999999999999993</v>
      </c>
      <c r="AC86" s="101">
        <v>2.4</v>
      </c>
      <c r="AD86" s="101"/>
      <c r="AE86" s="97">
        <v>33.1</v>
      </c>
      <c r="AF86" s="97"/>
      <c r="AG86" s="97"/>
      <c r="AH86" s="97">
        <v>1800</v>
      </c>
      <c r="AI86" s="97"/>
      <c r="AJ86" s="97"/>
      <c r="AK86" s="97">
        <v>68.099999999999994</v>
      </c>
      <c r="AL86" s="97"/>
      <c r="AM86" s="97">
        <v>15</v>
      </c>
      <c r="AN86" s="97">
        <v>5.3</v>
      </c>
      <c r="AO86" s="103">
        <v>11.8017845725001</v>
      </c>
      <c r="AP86" s="98">
        <v>58</v>
      </c>
      <c r="AQ86" s="98">
        <v>69.8</v>
      </c>
      <c r="AR86" s="98">
        <v>16.7</v>
      </c>
      <c r="AS86" s="98">
        <v>56.6</v>
      </c>
      <c r="AT86" s="98">
        <v>43.4</v>
      </c>
      <c r="AU86" s="98">
        <v>9454</v>
      </c>
      <c r="AV86" s="98">
        <v>0.2</v>
      </c>
      <c r="AW86" s="98">
        <v>100</v>
      </c>
      <c r="AX86" s="105">
        <v>28.812501525878901</v>
      </c>
      <c r="AY86" s="48">
        <v>205</v>
      </c>
      <c r="AZ86" s="48">
        <v>1</v>
      </c>
      <c r="BA86" s="48">
        <v>19</v>
      </c>
      <c r="BB86" s="49">
        <v>9.6544813561802396</v>
      </c>
      <c r="BC86" s="50">
        <v>6.29955959144E-3</v>
      </c>
      <c r="BD86" s="49">
        <v>1833431146.3329599</v>
      </c>
      <c r="BE86" s="49">
        <v>18825.418107197798</v>
      </c>
      <c r="BF86" s="49">
        <v>18377.095950449799</v>
      </c>
      <c r="BG86" s="50">
        <v>3.85395497922207</v>
      </c>
      <c r="BH86" s="49">
        <v>18.6812278764003</v>
      </c>
      <c r="BI86" s="145">
        <v>18378.156562854499</v>
      </c>
      <c r="BJ86" s="94" t="s">
        <v>145</v>
      </c>
      <c r="BK86" s="94" t="s">
        <v>145</v>
      </c>
      <c r="BL86" s="94" t="s">
        <v>145</v>
      </c>
      <c r="BM86" s="94" t="s">
        <v>145</v>
      </c>
      <c r="BN86" s="94" t="s">
        <v>145</v>
      </c>
      <c r="BO86" s="94">
        <v>20.565113375124799</v>
      </c>
      <c r="BP86" s="94">
        <v>-3.5</v>
      </c>
      <c r="BQ86" s="96">
        <v>1874309</v>
      </c>
      <c r="BR86" s="96">
        <v>59.9</v>
      </c>
      <c r="BS86" s="96">
        <v>42.3</v>
      </c>
      <c r="BT86" s="96">
        <v>54.8</v>
      </c>
      <c r="BU86" s="96">
        <v>9.6</v>
      </c>
      <c r="BV86" s="96">
        <v>4.5</v>
      </c>
      <c r="BW86" s="99">
        <v>81.5</v>
      </c>
      <c r="BX86" s="100" t="s">
        <v>145</v>
      </c>
      <c r="BY86" s="100" t="s">
        <v>145</v>
      </c>
      <c r="BZ86" s="100" t="s">
        <v>145</v>
      </c>
      <c r="CA86" s="100" t="s">
        <v>145</v>
      </c>
      <c r="CB86" s="101">
        <v>100</v>
      </c>
      <c r="CC86" s="97" t="s">
        <v>155</v>
      </c>
      <c r="CD86" s="97" t="s">
        <v>156</v>
      </c>
      <c r="CE86" s="97">
        <v>27.8</v>
      </c>
      <c r="CF86" s="97">
        <v>1.9</v>
      </c>
      <c r="CG86" s="97">
        <v>10.5</v>
      </c>
      <c r="CH86" s="97">
        <v>-6996</v>
      </c>
      <c r="CI86" s="97">
        <v>2049</v>
      </c>
      <c r="CJ86" s="97">
        <v>1458156026.1637599</v>
      </c>
      <c r="CK86" s="97" t="s">
        <v>145</v>
      </c>
      <c r="CL86" s="97">
        <v>72</v>
      </c>
      <c r="CM86" s="97">
        <v>83.7</v>
      </c>
      <c r="CN86" s="97" t="s">
        <v>145</v>
      </c>
      <c r="CO86" s="97">
        <v>26</v>
      </c>
      <c r="CP86" s="102" t="s">
        <v>164</v>
      </c>
      <c r="CQ86" s="102" t="s">
        <v>166</v>
      </c>
      <c r="CR86" s="103">
        <v>-14.3541348294056</v>
      </c>
      <c r="CS86" s="98" t="s">
        <v>145</v>
      </c>
      <c r="CT86" s="104">
        <v>26.980004882812501</v>
      </c>
      <c r="CU86" s="104">
        <v>27.129998779296901</v>
      </c>
      <c r="CV86" s="104">
        <v>30.390008544921901</v>
      </c>
      <c r="CW86" s="105">
        <v>30.749993896484401</v>
      </c>
      <c r="CY86" s="8">
        <f t="shared" si="7"/>
        <v>7</v>
      </c>
      <c r="CZ86" s="9">
        <f t="shared" si="8"/>
        <v>78.787878787878782</v>
      </c>
    </row>
    <row r="87" spans="1:104" x14ac:dyDescent="0.35">
      <c r="A87" s="70" t="s">
        <v>386</v>
      </c>
      <c r="B87" s="93" t="s">
        <v>387</v>
      </c>
      <c r="C87" s="156" t="s">
        <v>164</v>
      </c>
      <c r="D87" s="170" t="s">
        <v>165</v>
      </c>
      <c r="E87" s="164" t="s">
        <v>276</v>
      </c>
      <c r="F87" s="164">
        <f t="shared" si="9"/>
        <v>53</v>
      </c>
      <c r="G87" s="49">
        <v>0.71276599535989305</v>
      </c>
      <c r="H87" s="139">
        <f t="shared" si="5"/>
        <v>2.8571428571428571E-2</v>
      </c>
      <c r="I87" s="49">
        <v>224.52128853836601</v>
      </c>
      <c r="J87" s="49">
        <v>37.6583968509673</v>
      </c>
      <c r="K87" s="49">
        <v>1</v>
      </c>
      <c r="L87" s="51">
        <v>46</v>
      </c>
      <c r="M87" s="94"/>
      <c r="N87" s="94"/>
      <c r="O87" s="94"/>
      <c r="P87" s="94"/>
      <c r="Q87" s="94"/>
      <c r="R87" s="96">
        <v>1402985</v>
      </c>
      <c r="S87" s="96">
        <v>19.8</v>
      </c>
      <c r="T87" s="96">
        <v>57.4</v>
      </c>
      <c r="U87" s="143">
        <f t="shared" si="6"/>
        <v>2.5000000000000001E-2</v>
      </c>
      <c r="V87" s="96">
        <v>46.7</v>
      </c>
      <c r="W87" s="99">
        <v>22</v>
      </c>
      <c r="X87" s="99"/>
      <c r="Y87" s="99"/>
      <c r="Z87" s="99">
        <v>57.3</v>
      </c>
      <c r="AA87" s="95">
        <v>0.872</v>
      </c>
      <c r="AB87" s="101">
        <v>7.4</v>
      </c>
      <c r="AC87" s="101">
        <v>6</v>
      </c>
      <c r="AD87" s="101">
        <v>87.4</v>
      </c>
      <c r="AE87" s="97">
        <v>40.200000000000003</v>
      </c>
      <c r="AF87" s="97">
        <v>466435.1</v>
      </c>
      <c r="AG87" s="97">
        <v>10497</v>
      </c>
      <c r="AH87" s="97">
        <v>17460</v>
      </c>
      <c r="AI87" s="97"/>
      <c r="AJ87" s="97"/>
      <c r="AK87" s="97">
        <v>42.4</v>
      </c>
      <c r="AL87" s="97"/>
      <c r="AM87" s="97">
        <v>2.6</v>
      </c>
      <c r="AN87" s="97"/>
      <c r="AO87" s="103">
        <v>1.63060130450006</v>
      </c>
      <c r="AP87" s="98">
        <v>10.1</v>
      </c>
      <c r="AQ87" s="98">
        <v>55.5</v>
      </c>
      <c r="AR87" s="98">
        <v>19.3</v>
      </c>
      <c r="AS87" s="98">
        <v>27.9</v>
      </c>
      <c r="AT87" s="98">
        <v>72.099999999999994</v>
      </c>
      <c r="AU87" s="98">
        <v>23167</v>
      </c>
      <c r="AV87" s="98">
        <v>4.8</v>
      </c>
      <c r="AW87" s="98">
        <v>100</v>
      </c>
      <c r="AX87" s="105">
        <v>27.897500610351599</v>
      </c>
      <c r="AY87" s="48">
        <v>315</v>
      </c>
      <c r="AZ87" s="48">
        <v>1</v>
      </c>
      <c r="BA87" s="48">
        <v>9</v>
      </c>
      <c r="BB87" s="49">
        <v>6.4148939582390403</v>
      </c>
      <c r="BC87" s="50">
        <v>3.8777903203319003E-2</v>
      </c>
      <c r="BD87" s="49">
        <v>5226.6119909634499</v>
      </c>
      <c r="BE87" s="49">
        <v>18407.5395393941</v>
      </c>
      <c r="BF87" s="49">
        <v>18373.095386737001</v>
      </c>
      <c r="BG87" s="50">
        <v>5.0996307118643003E-2</v>
      </c>
      <c r="BH87" s="49">
        <v>18.695160347967001</v>
      </c>
      <c r="BI87" s="145">
        <v>18374.903051716301</v>
      </c>
      <c r="BJ87" s="94" t="s">
        <v>145</v>
      </c>
      <c r="BK87" s="94" t="s">
        <v>145</v>
      </c>
      <c r="BL87" s="94" t="s">
        <v>145</v>
      </c>
      <c r="BM87" s="94" t="s">
        <v>145</v>
      </c>
      <c r="BN87" s="94" t="s">
        <v>145</v>
      </c>
      <c r="BO87" s="94" t="s">
        <v>145</v>
      </c>
      <c r="BP87" s="94" t="s">
        <v>145</v>
      </c>
      <c r="BQ87" s="96">
        <v>1308974</v>
      </c>
      <c r="BR87" s="96">
        <v>59.6</v>
      </c>
      <c r="BS87" s="96">
        <v>37.1</v>
      </c>
      <c r="BT87" s="96">
        <v>60.4</v>
      </c>
      <c r="BU87" s="96">
        <v>9.3000000000000007</v>
      </c>
      <c r="BV87" s="96">
        <v>4.5</v>
      </c>
      <c r="BW87" s="99">
        <v>85.3</v>
      </c>
      <c r="BX87" s="100" t="s">
        <v>145</v>
      </c>
      <c r="BY87" s="100" t="s">
        <v>145</v>
      </c>
      <c r="BZ87" s="100" t="s">
        <v>145</v>
      </c>
      <c r="CA87" s="100" t="s">
        <v>145</v>
      </c>
      <c r="CB87" s="101" t="s">
        <v>145</v>
      </c>
      <c r="CC87" s="97" t="s">
        <v>155</v>
      </c>
      <c r="CD87" s="97" t="s">
        <v>147</v>
      </c>
      <c r="CE87" s="97">
        <v>57.5</v>
      </c>
      <c r="CF87" s="97" t="s">
        <v>145</v>
      </c>
      <c r="CG87" s="97">
        <v>0.1</v>
      </c>
      <c r="CH87" s="97">
        <v>79998</v>
      </c>
      <c r="CI87" s="97">
        <v>144</v>
      </c>
      <c r="CJ87" s="97">
        <v>13432377049.540199</v>
      </c>
      <c r="CK87" s="97" t="s">
        <v>145</v>
      </c>
      <c r="CL87" s="97">
        <v>62</v>
      </c>
      <c r="CM87" s="97">
        <v>81.7</v>
      </c>
      <c r="CN87" s="97" t="s">
        <v>145</v>
      </c>
      <c r="CO87" s="97">
        <v>67.2</v>
      </c>
      <c r="CP87" s="102" t="s">
        <v>164</v>
      </c>
      <c r="CQ87" s="102" t="s">
        <v>166</v>
      </c>
      <c r="CR87" s="103">
        <v>10.4737009972704</v>
      </c>
      <c r="CS87" s="98">
        <v>29.4</v>
      </c>
      <c r="CT87" s="104">
        <v>27.459985351562501</v>
      </c>
      <c r="CU87" s="104">
        <v>28.240014648437501</v>
      </c>
      <c r="CV87" s="104">
        <v>28.089990234375001</v>
      </c>
      <c r="CW87" s="105">
        <v>27.800012207031301</v>
      </c>
      <c r="CY87" s="8">
        <f t="shared" si="7"/>
        <v>8</v>
      </c>
      <c r="CZ87" s="9">
        <f t="shared" si="8"/>
        <v>75.757575757575751</v>
      </c>
    </row>
    <row r="88" spans="1:104" x14ac:dyDescent="0.35">
      <c r="A88" s="70" t="s">
        <v>388</v>
      </c>
      <c r="B88" s="93" t="s">
        <v>389</v>
      </c>
      <c r="C88" s="156" t="s">
        <v>174</v>
      </c>
      <c r="D88" s="170" t="s">
        <v>175</v>
      </c>
      <c r="E88" s="164" t="s">
        <v>260</v>
      </c>
      <c r="F88" s="164">
        <f t="shared" si="9"/>
        <v>35</v>
      </c>
      <c r="G88" s="49">
        <v>13.431761279993101</v>
      </c>
      <c r="H88" s="139">
        <f t="shared" si="5"/>
        <v>0.53029718255499803</v>
      </c>
      <c r="I88" s="49">
        <v>248.58352483187301</v>
      </c>
      <c r="J88" s="49">
        <v>7.6909043487897996E-2</v>
      </c>
      <c r="K88" s="49">
        <v>154.52390164915499</v>
      </c>
      <c r="L88" s="51">
        <v>64</v>
      </c>
      <c r="M88" s="94">
        <v>7611.2034704601001</v>
      </c>
      <c r="N88" s="94">
        <v>3961.59</v>
      </c>
      <c r="O88" s="94">
        <v>87.96</v>
      </c>
      <c r="P88" s="94">
        <v>20.4688187820983</v>
      </c>
      <c r="Q88" s="94">
        <v>17</v>
      </c>
      <c r="R88" s="96">
        <v>10423056</v>
      </c>
      <c r="S88" s="96">
        <v>44.5</v>
      </c>
      <c r="T88" s="96">
        <v>78.8</v>
      </c>
      <c r="U88" s="143">
        <f t="shared" si="6"/>
        <v>0.21600000000000008</v>
      </c>
      <c r="V88" s="96">
        <v>83.2</v>
      </c>
      <c r="W88" s="99">
        <v>12.4</v>
      </c>
      <c r="X88" s="99">
        <v>4.59</v>
      </c>
      <c r="Y88" s="99"/>
      <c r="Z88" s="99">
        <v>98.1</v>
      </c>
      <c r="AA88" s="95"/>
      <c r="AB88" s="101">
        <v>27.4</v>
      </c>
      <c r="AC88" s="101">
        <v>4.7</v>
      </c>
      <c r="AD88" s="101"/>
      <c r="AE88" s="97">
        <v>34</v>
      </c>
      <c r="AF88" s="97">
        <v>15125933.5</v>
      </c>
      <c r="AG88" s="97">
        <v>5324000</v>
      </c>
      <c r="AH88" s="97">
        <v>29670</v>
      </c>
      <c r="AI88" s="97">
        <v>4.4000000000000004</v>
      </c>
      <c r="AJ88" s="97">
        <v>34.4</v>
      </c>
      <c r="AK88" s="97">
        <v>12</v>
      </c>
      <c r="AL88" s="97">
        <v>1.1000000000000001</v>
      </c>
      <c r="AM88" s="97">
        <v>10907</v>
      </c>
      <c r="AN88" s="97">
        <v>26.4</v>
      </c>
      <c r="AO88" s="103">
        <v>39.070318914500099</v>
      </c>
      <c r="AP88" s="98">
        <v>47.6</v>
      </c>
      <c r="AQ88" s="98">
        <v>31.7</v>
      </c>
      <c r="AR88" s="98">
        <v>35.200000000000003</v>
      </c>
      <c r="AS88" s="98">
        <v>20.9</v>
      </c>
      <c r="AT88" s="98">
        <v>79.099999999999994</v>
      </c>
      <c r="AU88" s="98">
        <v>5325</v>
      </c>
      <c r="AV88" s="98">
        <v>6.2</v>
      </c>
      <c r="AW88" s="98">
        <v>100</v>
      </c>
      <c r="AX88" s="105">
        <v>7.6675048828125201</v>
      </c>
      <c r="AY88" s="48">
        <v>2591</v>
      </c>
      <c r="AZ88" s="48">
        <v>140</v>
      </c>
      <c r="BA88" s="48">
        <v>1374</v>
      </c>
      <c r="BB88" s="49">
        <v>131.82314284793301</v>
      </c>
      <c r="BC88" s="50">
        <v>7.6052379023833994E-2</v>
      </c>
      <c r="BD88" s="49">
        <v>2778.32459386646</v>
      </c>
      <c r="BE88" s="49">
        <v>18347.941084407001</v>
      </c>
      <c r="BF88" s="49">
        <v>18354.2324739383</v>
      </c>
      <c r="BG88" s="50">
        <v>6.3451814026319999E-3</v>
      </c>
      <c r="BH88" s="49">
        <v>95046700.001364902</v>
      </c>
      <c r="BI88" s="145">
        <v>18768.108996892101</v>
      </c>
      <c r="BJ88" s="94">
        <v>79332</v>
      </c>
      <c r="BK88" s="94" t="s">
        <v>191</v>
      </c>
      <c r="BL88" s="94">
        <v>-1</v>
      </c>
      <c r="BM88" s="94">
        <v>17</v>
      </c>
      <c r="BN88" s="94">
        <v>26</v>
      </c>
      <c r="BO88" s="94">
        <v>55.770858225902302</v>
      </c>
      <c r="BP88" s="94">
        <v>17</v>
      </c>
      <c r="BQ88" s="96">
        <v>10731726</v>
      </c>
      <c r="BR88" s="96">
        <v>83.9</v>
      </c>
      <c r="BS88" s="96">
        <v>14.1</v>
      </c>
      <c r="BT88" s="96">
        <v>64.3</v>
      </c>
      <c r="BU88" s="96">
        <v>11.2</v>
      </c>
      <c r="BV88" s="96">
        <v>1.4</v>
      </c>
      <c r="BW88" s="99">
        <v>4.5</v>
      </c>
      <c r="BX88" s="100" t="s">
        <v>145</v>
      </c>
      <c r="BY88" s="100">
        <v>99.6</v>
      </c>
      <c r="BZ88" s="100">
        <v>96.8</v>
      </c>
      <c r="CA88" s="100">
        <v>1</v>
      </c>
      <c r="CB88" s="101">
        <v>134</v>
      </c>
      <c r="CC88" s="97" t="s">
        <v>180</v>
      </c>
      <c r="CD88" s="97" t="s">
        <v>200</v>
      </c>
      <c r="CE88" s="97">
        <v>33</v>
      </c>
      <c r="CF88" s="97" t="s">
        <v>145</v>
      </c>
      <c r="CG88" s="97" t="s">
        <v>145</v>
      </c>
      <c r="CH88" s="97">
        <v>-80000</v>
      </c>
      <c r="CI88" s="97">
        <v>107</v>
      </c>
      <c r="CJ88" s="97">
        <v>218031844583.99399</v>
      </c>
      <c r="CK88" s="97" t="s">
        <v>145</v>
      </c>
      <c r="CL88" s="97">
        <v>51.8</v>
      </c>
      <c r="CM88" s="97">
        <v>73.900000000000006</v>
      </c>
      <c r="CN88" s="97">
        <v>2.4</v>
      </c>
      <c r="CO88" s="97">
        <v>100</v>
      </c>
      <c r="CP88" s="102" t="s">
        <v>174</v>
      </c>
      <c r="CQ88" s="102" t="s">
        <v>176</v>
      </c>
      <c r="CR88" s="103">
        <v>21.952676105587202</v>
      </c>
      <c r="CS88" s="98" t="s">
        <v>145</v>
      </c>
      <c r="CT88" s="104">
        <v>8.8300109863281495</v>
      </c>
      <c r="CU88" s="104">
        <v>5.6700073242187701</v>
      </c>
      <c r="CV88" s="104">
        <v>7.4900146484375201</v>
      </c>
      <c r="CW88" s="105">
        <v>8.6799865722656495</v>
      </c>
      <c r="CY88" s="8">
        <f t="shared" si="7"/>
        <v>5</v>
      </c>
      <c r="CZ88" s="9">
        <f t="shared" si="8"/>
        <v>84.848484848484844</v>
      </c>
    </row>
    <row r="89" spans="1:104" x14ac:dyDescent="0.35">
      <c r="A89" s="70" t="s">
        <v>390</v>
      </c>
      <c r="B89" s="93" t="s">
        <v>391</v>
      </c>
      <c r="C89" s="156" t="s">
        <v>148</v>
      </c>
      <c r="D89" s="170" t="s">
        <v>150</v>
      </c>
      <c r="E89" s="164" t="s">
        <v>325</v>
      </c>
      <c r="F89" s="164">
        <f t="shared" si="9"/>
        <v>60</v>
      </c>
      <c r="G89" s="49">
        <v>0</v>
      </c>
      <c r="H89" s="139">
        <f t="shared" si="5"/>
        <v>0.65</v>
      </c>
      <c r="I89" s="49">
        <v>177.74775815640001</v>
      </c>
      <c r="J89" s="49">
        <v>9.9999998746876997E-2</v>
      </c>
      <c r="K89" s="49">
        <v>3.2799505028224099E-13</v>
      </c>
      <c r="L89" s="51">
        <v>39</v>
      </c>
      <c r="M89" s="94"/>
      <c r="N89" s="94"/>
      <c r="O89" s="94"/>
      <c r="P89" s="94"/>
      <c r="Q89" s="94"/>
      <c r="R89" s="96">
        <v>112519</v>
      </c>
      <c r="S89" s="96">
        <v>31.5</v>
      </c>
      <c r="T89" s="96">
        <v>70.099999999999994</v>
      </c>
      <c r="U89" s="143">
        <f t="shared" si="6"/>
        <v>9.6000000000000085E-2</v>
      </c>
      <c r="V89" s="96">
        <v>327.8</v>
      </c>
      <c r="W89" s="99">
        <v>21.4</v>
      </c>
      <c r="X89" s="99">
        <v>1.45</v>
      </c>
      <c r="Y89" s="99">
        <v>3.7</v>
      </c>
      <c r="Z89" s="99"/>
      <c r="AA89" s="95">
        <v>0.76300000000000001</v>
      </c>
      <c r="AB89" s="101">
        <v>20.2</v>
      </c>
      <c r="AC89" s="101">
        <v>10.7</v>
      </c>
      <c r="AD89" s="101"/>
      <c r="AE89" s="97">
        <v>53.1</v>
      </c>
      <c r="AF89" s="97"/>
      <c r="AG89" s="97">
        <v>23900</v>
      </c>
      <c r="AH89" s="97">
        <v>14100</v>
      </c>
      <c r="AI89" s="97"/>
      <c r="AJ89" s="97"/>
      <c r="AK89" s="97"/>
      <c r="AL89" s="97"/>
      <c r="AM89" s="97">
        <v>46.2</v>
      </c>
      <c r="AN89" s="97">
        <v>84.3</v>
      </c>
      <c r="AO89" s="103">
        <v>12.1233177755001</v>
      </c>
      <c r="AP89" s="98">
        <v>23.5</v>
      </c>
      <c r="AQ89" s="98">
        <v>50</v>
      </c>
      <c r="AR89" s="98">
        <v>9.8000000000000007</v>
      </c>
      <c r="AS89" s="98">
        <v>63.7</v>
      </c>
      <c r="AT89" s="98">
        <v>36.299999999999997</v>
      </c>
      <c r="AU89" s="98">
        <v>1837</v>
      </c>
      <c r="AV89" s="98">
        <v>2.2000000000000002</v>
      </c>
      <c r="AW89" s="98">
        <v>100</v>
      </c>
      <c r="AX89" s="105">
        <v>26.564996337890602</v>
      </c>
      <c r="AY89" s="48">
        <v>20</v>
      </c>
      <c r="AZ89" s="48">
        <v>0</v>
      </c>
      <c r="BA89" s="48">
        <v>13</v>
      </c>
      <c r="BB89" s="49">
        <v>115.53604280166</v>
      </c>
      <c r="BC89" s="50">
        <v>0.125622986936229</v>
      </c>
      <c r="BD89" s="49">
        <v>16.8208549239171</v>
      </c>
      <c r="BE89" s="49">
        <v>18349.170399845101</v>
      </c>
      <c r="BF89" s="49">
        <v>18350.0000000863</v>
      </c>
      <c r="BG89" s="50">
        <v>0.107276722762391</v>
      </c>
      <c r="BH89" s="49">
        <v>18.170234050627901</v>
      </c>
      <c r="BI89" s="145">
        <v>18374.832159871599</v>
      </c>
      <c r="BJ89" s="94" t="s">
        <v>145</v>
      </c>
      <c r="BK89" s="94" t="s">
        <v>145</v>
      </c>
      <c r="BL89" s="94" t="s">
        <v>145</v>
      </c>
      <c r="BM89" s="94" t="s">
        <v>145</v>
      </c>
      <c r="BN89" s="94" t="s">
        <v>145</v>
      </c>
      <c r="BO89" s="94" t="s">
        <v>145</v>
      </c>
      <c r="BP89" s="94" t="s">
        <v>145</v>
      </c>
      <c r="BQ89" s="96">
        <v>111454</v>
      </c>
      <c r="BR89" s="96">
        <v>74.900000000000006</v>
      </c>
      <c r="BS89" s="96">
        <v>23.6</v>
      </c>
      <c r="BT89" s="96">
        <v>66.8</v>
      </c>
      <c r="BU89" s="96">
        <v>9.6</v>
      </c>
      <c r="BV89" s="96">
        <v>2.1</v>
      </c>
      <c r="BW89" s="99">
        <v>15.2</v>
      </c>
      <c r="BX89" s="100" t="s">
        <v>145</v>
      </c>
      <c r="BY89" s="100">
        <v>111.4</v>
      </c>
      <c r="BZ89" s="100">
        <v>121</v>
      </c>
      <c r="CA89" s="100">
        <v>1</v>
      </c>
      <c r="CB89" s="101">
        <v>98</v>
      </c>
      <c r="CC89" s="97" t="s">
        <v>146</v>
      </c>
      <c r="CD89" s="97" t="s">
        <v>163</v>
      </c>
      <c r="CE89" s="97">
        <v>51.3</v>
      </c>
      <c r="CF89" s="97">
        <v>9.4</v>
      </c>
      <c r="CG89" s="97">
        <v>2.9</v>
      </c>
      <c r="CH89" s="97">
        <v>-1000</v>
      </c>
      <c r="CI89" s="97">
        <v>97</v>
      </c>
      <c r="CJ89" s="97">
        <v>1185925925.92593</v>
      </c>
      <c r="CK89" s="97" t="s">
        <v>145</v>
      </c>
      <c r="CL89" s="97" t="s">
        <v>145</v>
      </c>
      <c r="CM89" s="97" t="s">
        <v>145</v>
      </c>
      <c r="CN89" s="97" t="s">
        <v>145</v>
      </c>
      <c r="CO89" s="97">
        <v>94.7</v>
      </c>
      <c r="CP89" s="102" t="s">
        <v>149</v>
      </c>
      <c r="CQ89" s="102" t="s">
        <v>151</v>
      </c>
      <c r="CR89" s="103">
        <v>-61.677480845699101</v>
      </c>
      <c r="CS89" s="98" t="s">
        <v>145</v>
      </c>
      <c r="CT89" s="104">
        <v>27.059991455078102</v>
      </c>
      <c r="CU89" s="104">
        <v>26.450006103515602</v>
      </c>
      <c r="CV89" s="104">
        <v>26.369989013671901</v>
      </c>
      <c r="CW89" s="105">
        <v>26.379998779296901</v>
      </c>
      <c r="CY89" s="8">
        <f t="shared" si="7"/>
        <v>6</v>
      </c>
      <c r="CZ89" s="9">
        <f t="shared" si="8"/>
        <v>81.818181818181813</v>
      </c>
    </row>
    <row r="90" spans="1:104" x14ac:dyDescent="0.35">
      <c r="A90" s="70" t="s">
        <v>392</v>
      </c>
      <c r="B90" s="93" t="s">
        <v>393</v>
      </c>
      <c r="C90" s="156" t="s">
        <v>148</v>
      </c>
      <c r="D90" s="170" t="s">
        <v>251</v>
      </c>
      <c r="E90" s="164" t="s">
        <v>222</v>
      </c>
      <c r="F90" s="164">
        <f t="shared" si="9"/>
        <v>54</v>
      </c>
      <c r="G90" s="49">
        <v>0</v>
      </c>
      <c r="H90" s="139">
        <f t="shared" si="5"/>
        <v>1</v>
      </c>
      <c r="I90" s="49">
        <v>193.75748608468999</v>
      </c>
      <c r="J90" s="49">
        <v>9.9999998746876997E-2</v>
      </c>
      <c r="K90" s="49">
        <v>3.2799505028224099E-13</v>
      </c>
      <c r="L90" s="51">
        <v>45</v>
      </c>
      <c r="M90" s="94"/>
      <c r="N90" s="94">
        <v>3573.5749999999998</v>
      </c>
      <c r="O90" s="94">
        <v>86.9</v>
      </c>
      <c r="P90" s="94"/>
      <c r="Q90" s="94"/>
      <c r="R90" s="96">
        <v>56772</v>
      </c>
      <c r="S90" s="96">
        <v>33.9</v>
      </c>
      <c r="T90" s="96"/>
      <c r="U90" s="143" t="str">
        <f t="shared" si="6"/>
        <v/>
      </c>
      <c r="V90" s="96">
        <v>0.1</v>
      </c>
      <c r="W90" s="99"/>
      <c r="X90" s="99"/>
      <c r="Y90" s="99"/>
      <c r="Z90" s="99">
        <v>99.6</v>
      </c>
      <c r="AA90" s="95"/>
      <c r="AB90" s="101"/>
      <c r="AC90" s="101">
        <v>2.1</v>
      </c>
      <c r="AD90" s="101"/>
      <c r="AE90" s="97">
        <v>44</v>
      </c>
      <c r="AF90" s="97"/>
      <c r="AG90" s="97"/>
      <c r="AH90" s="97"/>
      <c r="AI90" s="97"/>
      <c r="AJ90" s="97"/>
      <c r="AK90" s="97"/>
      <c r="AL90" s="97"/>
      <c r="AM90" s="97">
        <v>30</v>
      </c>
      <c r="AN90" s="97"/>
      <c r="AO90" s="103">
        <v>71.811000880999998</v>
      </c>
      <c r="AP90" s="98">
        <v>0.6</v>
      </c>
      <c r="AQ90" s="98">
        <v>0</v>
      </c>
      <c r="AR90" s="98">
        <v>41.2</v>
      </c>
      <c r="AS90" s="98">
        <v>13.2</v>
      </c>
      <c r="AT90" s="98">
        <v>86.8</v>
      </c>
      <c r="AU90" s="98"/>
      <c r="AV90" s="98">
        <v>9</v>
      </c>
      <c r="AW90" s="98">
        <v>80</v>
      </c>
      <c r="AX90" s="105">
        <v>-27.8500045776367</v>
      </c>
      <c r="AY90" s="48">
        <v>11</v>
      </c>
      <c r="AZ90" s="48">
        <v>0</v>
      </c>
      <c r="BA90" s="48">
        <v>11</v>
      </c>
      <c r="BB90" s="49">
        <v>193.75748608468999</v>
      </c>
      <c r="BC90" s="50">
        <v>0.258474013192039</v>
      </c>
      <c r="BD90" s="49">
        <v>11.078553255777001</v>
      </c>
      <c r="BE90" s="49">
        <v>18343.3846681387</v>
      </c>
      <c r="BF90" s="49">
        <v>18350.0000000863</v>
      </c>
      <c r="BG90" s="50">
        <v>0.48962105719608801</v>
      </c>
      <c r="BH90" s="49">
        <v>11.165848189539799</v>
      </c>
      <c r="BI90" s="145">
        <v>18356.607259795401</v>
      </c>
      <c r="BJ90" s="94" t="s">
        <v>145</v>
      </c>
      <c r="BK90" s="94" t="s">
        <v>145</v>
      </c>
      <c r="BL90" s="94">
        <v>-14</v>
      </c>
      <c r="BM90" s="94">
        <v>2</v>
      </c>
      <c r="BN90" s="94">
        <v>10</v>
      </c>
      <c r="BO90" s="94" t="s">
        <v>145</v>
      </c>
      <c r="BP90" s="94" t="s">
        <v>145</v>
      </c>
      <c r="BQ90" s="96">
        <v>56025</v>
      </c>
      <c r="BR90" s="96" t="s">
        <v>145</v>
      </c>
      <c r="BS90" s="96" t="s">
        <v>145</v>
      </c>
      <c r="BT90" s="96" t="s">
        <v>145</v>
      </c>
      <c r="BU90" s="96">
        <v>8.6999999999999993</v>
      </c>
      <c r="BV90" s="96">
        <v>2</v>
      </c>
      <c r="BW90" s="99" t="s">
        <v>145</v>
      </c>
      <c r="BX90" s="100" t="s">
        <v>145</v>
      </c>
      <c r="BY90" s="100" t="s">
        <v>145</v>
      </c>
      <c r="BZ90" s="100" t="s">
        <v>145</v>
      </c>
      <c r="CA90" s="100" t="s">
        <v>145</v>
      </c>
      <c r="CB90" s="101" t="s">
        <v>145</v>
      </c>
      <c r="CC90" s="97" t="s">
        <v>180</v>
      </c>
      <c r="CD90" s="97" t="s">
        <v>147</v>
      </c>
      <c r="CE90" s="97">
        <v>40.9</v>
      </c>
      <c r="CF90" s="97" t="s">
        <v>145</v>
      </c>
      <c r="CG90" s="97" t="s">
        <v>145</v>
      </c>
      <c r="CH90" s="97" t="s">
        <v>145</v>
      </c>
      <c r="CI90" s="97" t="s">
        <v>145</v>
      </c>
      <c r="CJ90" s="97" t="s">
        <v>145</v>
      </c>
      <c r="CK90" s="97" t="s">
        <v>145</v>
      </c>
      <c r="CL90" s="97" t="s">
        <v>145</v>
      </c>
      <c r="CM90" s="97" t="s">
        <v>145</v>
      </c>
      <c r="CN90" s="97" t="s">
        <v>145</v>
      </c>
      <c r="CO90" s="97">
        <v>100</v>
      </c>
      <c r="CP90" s="102" t="s">
        <v>149</v>
      </c>
      <c r="CQ90" s="102" t="s">
        <v>176</v>
      </c>
      <c r="CR90" s="103">
        <v>-40.333423605930101</v>
      </c>
      <c r="CS90" s="98">
        <v>16.5</v>
      </c>
      <c r="CT90" s="104">
        <v>-26.4800018310547</v>
      </c>
      <c r="CU90" s="104">
        <v>-29.720007324218699</v>
      </c>
      <c r="CV90" s="104">
        <v>-26.7300018310547</v>
      </c>
      <c r="CW90" s="105">
        <v>-28.470007324218699</v>
      </c>
      <c r="CY90" s="8">
        <f t="shared" si="7"/>
        <v>18</v>
      </c>
      <c r="CZ90" s="9">
        <f t="shared" si="8"/>
        <v>45.45454545454546</v>
      </c>
    </row>
    <row r="91" spans="1:104" x14ac:dyDescent="0.35">
      <c r="A91" s="70" t="s">
        <v>394</v>
      </c>
      <c r="B91" s="93" t="s">
        <v>395</v>
      </c>
      <c r="C91" s="156" t="s">
        <v>148</v>
      </c>
      <c r="D91" s="170" t="s">
        <v>247</v>
      </c>
      <c r="E91" s="164" t="s">
        <v>310</v>
      </c>
      <c r="F91" s="164">
        <f t="shared" si="9"/>
        <v>52</v>
      </c>
      <c r="G91" s="49">
        <v>0.89307807003819595</v>
      </c>
      <c r="H91" s="139">
        <f t="shared" si="5"/>
        <v>0.11018363939899833</v>
      </c>
      <c r="I91" s="49">
        <v>33.434610247054998</v>
      </c>
      <c r="J91" s="49">
        <v>7.8510827319490002E-3</v>
      </c>
      <c r="K91" s="49">
        <v>264136.04744988302</v>
      </c>
      <c r="L91" s="51">
        <v>47</v>
      </c>
      <c r="M91" s="94"/>
      <c r="N91" s="94">
        <v>4569.2349999999997</v>
      </c>
      <c r="O91" s="94">
        <v>97.35</v>
      </c>
      <c r="P91" s="94">
        <v>25.7512544802867</v>
      </c>
      <c r="Q91" s="94">
        <v>2</v>
      </c>
      <c r="R91" s="96">
        <v>17915567</v>
      </c>
      <c r="S91" s="96">
        <v>22.1</v>
      </c>
      <c r="T91" s="96">
        <v>71.099999999999994</v>
      </c>
      <c r="U91" s="143">
        <f t="shared" si="6"/>
        <v>4.7999999999999973E-2</v>
      </c>
      <c r="V91" s="96">
        <v>161</v>
      </c>
      <c r="W91" s="99">
        <v>14.9</v>
      </c>
      <c r="X91" s="99">
        <v>0.36</v>
      </c>
      <c r="Y91" s="99"/>
      <c r="Z91" s="99">
        <v>50.5</v>
      </c>
      <c r="AA91" s="95">
        <v>0.65100000000000002</v>
      </c>
      <c r="AB91" s="101">
        <v>18.8</v>
      </c>
      <c r="AC91" s="101">
        <v>10</v>
      </c>
      <c r="AD91" s="101">
        <v>114.6</v>
      </c>
      <c r="AE91" s="97">
        <v>26.9</v>
      </c>
      <c r="AF91" s="97">
        <v>145795</v>
      </c>
      <c r="AG91" s="97">
        <v>1530600</v>
      </c>
      <c r="AH91" s="97">
        <v>8310</v>
      </c>
      <c r="AI91" s="97"/>
      <c r="AJ91" s="97"/>
      <c r="AK91" s="97">
        <v>31.5</v>
      </c>
      <c r="AL91" s="97">
        <v>0</v>
      </c>
      <c r="AM91" s="97">
        <v>99.9</v>
      </c>
      <c r="AN91" s="97">
        <v>11.1</v>
      </c>
      <c r="AO91" s="103">
        <v>15.773891506</v>
      </c>
      <c r="AP91" s="98">
        <v>36</v>
      </c>
      <c r="AQ91" s="98">
        <v>32.700000000000003</v>
      </c>
      <c r="AR91" s="98">
        <v>20</v>
      </c>
      <c r="AS91" s="98">
        <v>48.9</v>
      </c>
      <c r="AT91" s="98">
        <v>51.1</v>
      </c>
      <c r="AU91" s="98">
        <v>6858</v>
      </c>
      <c r="AV91" s="98">
        <v>1.2</v>
      </c>
      <c r="AW91" s="98">
        <v>100</v>
      </c>
      <c r="AX91" s="105">
        <v>23.172509765625001</v>
      </c>
      <c r="AY91" s="48">
        <v>599</v>
      </c>
      <c r="AZ91" s="48">
        <v>16</v>
      </c>
      <c r="BA91" s="48">
        <v>66</v>
      </c>
      <c r="BB91" s="49">
        <v>3.6839470389075601</v>
      </c>
      <c r="BC91" s="50">
        <v>2.1061553768887999E-2</v>
      </c>
      <c r="BD91" s="49">
        <v>15487.338223700601</v>
      </c>
      <c r="BE91" s="49">
        <v>18437.4711661203</v>
      </c>
      <c r="BF91" s="49">
        <v>18670.372232512698</v>
      </c>
      <c r="BG91" s="50">
        <v>5.2235011140389998E-3</v>
      </c>
      <c r="BH91" s="49">
        <v>24180395.956586201</v>
      </c>
      <c r="BI91" s="145">
        <v>18872.079808840699</v>
      </c>
      <c r="BJ91" s="94" t="s">
        <v>145</v>
      </c>
      <c r="BK91" s="94" t="s">
        <v>145</v>
      </c>
      <c r="BL91" s="94">
        <v>-53</v>
      </c>
      <c r="BM91" s="94">
        <v>2</v>
      </c>
      <c r="BN91" s="94">
        <v>35</v>
      </c>
      <c r="BO91" s="94">
        <v>58.812870641902897</v>
      </c>
      <c r="BP91" s="94">
        <v>2</v>
      </c>
      <c r="BQ91" s="96">
        <v>17247807</v>
      </c>
      <c r="BR91" s="96">
        <v>76.900000000000006</v>
      </c>
      <c r="BS91" s="96">
        <v>34.4</v>
      </c>
      <c r="BT91" s="96">
        <v>60.8</v>
      </c>
      <c r="BU91" s="96">
        <v>4.7</v>
      </c>
      <c r="BV91" s="96">
        <v>2.9</v>
      </c>
      <c r="BW91" s="99">
        <v>26.2</v>
      </c>
      <c r="BX91" s="100">
        <v>2.8</v>
      </c>
      <c r="BY91" s="100">
        <v>101.2</v>
      </c>
      <c r="BZ91" s="100">
        <v>79.900000000000006</v>
      </c>
      <c r="CA91" s="100">
        <v>1</v>
      </c>
      <c r="CB91" s="101">
        <v>116</v>
      </c>
      <c r="CC91" s="97" t="s">
        <v>146</v>
      </c>
      <c r="CD91" s="97" t="s">
        <v>173</v>
      </c>
      <c r="CE91" s="97">
        <v>18.8</v>
      </c>
      <c r="CF91" s="97">
        <v>28.6</v>
      </c>
      <c r="CG91" s="97">
        <v>0.5</v>
      </c>
      <c r="CH91" s="97">
        <v>-46073</v>
      </c>
      <c r="CI91" s="97">
        <v>19132</v>
      </c>
      <c r="CJ91" s="97">
        <v>78460447919.991501</v>
      </c>
      <c r="CK91" s="97" t="s">
        <v>145</v>
      </c>
      <c r="CL91" s="97">
        <v>62.3</v>
      </c>
      <c r="CM91" s="97">
        <v>46.2</v>
      </c>
      <c r="CN91" s="97">
        <v>0.4</v>
      </c>
      <c r="CO91" s="97">
        <v>93.3</v>
      </c>
      <c r="CP91" s="102" t="s">
        <v>149</v>
      </c>
      <c r="CQ91" s="102" t="s">
        <v>151</v>
      </c>
      <c r="CR91" s="103">
        <v>-90.286830469259598</v>
      </c>
      <c r="CS91" s="98" t="s">
        <v>145</v>
      </c>
      <c r="CT91" s="104">
        <v>22.170007324218801</v>
      </c>
      <c r="CU91" s="104">
        <v>22.520013427734401</v>
      </c>
      <c r="CV91" s="104">
        <v>23.360009765625001</v>
      </c>
      <c r="CW91" s="105">
        <v>24.640008544921901</v>
      </c>
      <c r="CY91" s="8">
        <f t="shared" si="7"/>
        <v>2</v>
      </c>
      <c r="CZ91" s="9">
        <f t="shared" si="8"/>
        <v>93.939393939393938</v>
      </c>
    </row>
    <row r="92" spans="1:104" x14ac:dyDescent="0.35">
      <c r="A92" s="70" t="s">
        <v>396</v>
      </c>
      <c r="B92" s="93" t="s">
        <v>397</v>
      </c>
      <c r="C92" s="156" t="s">
        <v>330</v>
      </c>
      <c r="D92" s="170" t="s">
        <v>330</v>
      </c>
      <c r="E92" s="164" t="s">
        <v>398</v>
      </c>
      <c r="F92" s="164">
        <f t="shared" si="9"/>
        <v>45</v>
      </c>
      <c r="G92" s="49">
        <v>3.3480423996089499</v>
      </c>
      <c r="H92" s="139">
        <f t="shared" si="5"/>
        <v>0.74603174603174605</v>
      </c>
      <c r="I92" s="49">
        <v>421.85334235072798</v>
      </c>
      <c r="J92" s="49">
        <v>2.3330792402509001E-2</v>
      </c>
      <c r="K92" s="49">
        <v>0.23939364038347399</v>
      </c>
      <c r="L92" s="51">
        <v>54</v>
      </c>
      <c r="M92" s="94"/>
      <c r="N92" s="94"/>
      <c r="O92" s="94"/>
      <c r="P92" s="94"/>
      <c r="Q92" s="94"/>
      <c r="R92" s="96">
        <v>298682</v>
      </c>
      <c r="S92" s="96"/>
      <c r="T92" s="96"/>
      <c r="U92" s="143" t="str">
        <f t="shared" si="6"/>
        <v/>
      </c>
      <c r="V92" s="96"/>
      <c r="W92" s="99"/>
      <c r="X92" s="99"/>
      <c r="Y92" s="99"/>
      <c r="Z92" s="99"/>
      <c r="AA92" s="95">
        <v>0.46600000000000003</v>
      </c>
      <c r="AB92" s="101"/>
      <c r="AC92" s="101"/>
      <c r="AD92" s="101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103">
        <v>4.0970240000000002</v>
      </c>
      <c r="AP92" s="98"/>
      <c r="AQ92" s="98"/>
      <c r="AR92" s="98"/>
      <c r="AS92" s="98"/>
      <c r="AT92" s="98"/>
      <c r="AU92" s="98"/>
      <c r="AV92" s="98"/>
      <c r="AW92" s="98"/>
      <c r="AX92" s="105">
        <v>25.9700027465821</v>
      </c>
      <c r="AY92" s="48">
        <v>126</v>
      </c>
      <c r="AZ92" s="48">
        <v>1</v>
      </c>
      <c r="BA92" s="48">
        <v>94</v>
      </c>
      <c r="BB92" s="49">
        <v>314.71598556324102</v>
      </c>
      <c r="BC92" s="50">
        <v>6.1603357482977003E-2</v>
      </c>
      <c r="BD92" s="49">
        <v>143.19892482477701</v>
      </c>
      <c r="BE92" s="49">
        <v>18354.321608915499</v>
      </c>
      <c r="BF92" s="49">
        <v>18300.597985299799</v>
      </c>
      <c r="BG92" s="50">
        <v>6.8449847721650997E-2</v>
      </c>
      <c r="BH92" s="49">
        <v>129.16706692535999</v>
      </c>
      <c r="BI92" s="145">
        <v>18364.279116388901</v>
      </c>
      <c r="BJ92" s="94" t="s">
        <v>145</v>
      </c>
      <c r="BK92" s="94" t="s">
        <v>145</v>
      </c>
      <c r="BL92" s="94" t="s">
        <v>145</v>
      </c>
      <c r="BM92" s="94" t="s">
        <v>145</v>
      </c>
      <c r="BN92" s="94" t="s">
        <v>145</v>
      </c>
      <c r="BO92" s="94" t="s">
        <v>145</v>
      </c>
      <c r="BP92" s="94" t="s">
        <v>145</v>
      </c>
      <c r="BQ92" s="96" t="s">
        <v>145</v>
      </c>
      <c r="BR92" s="96" t="s">
        <v>145</v>
      </c>
      <c r="BS92" s="96" t="s">
        <v>145</v>
      </c>
      <c r="BT92" s="96" t="s">
        <v>145</v>
      </c>
      <c r="BU92" s="96" t="s">
        <v>145</v>
      </c>
      <c r="BV92" s="96" t="s">
        <v>145</v>
      </c>
      <c r="BW92" s="99" t="s">
        <v>145</v>
      </c>
      <c r="BX92" s="100" t="s">
        <v>145</v>
      </c>
      <c r="BY92" s="100" t="s">
        <v>145</v>
      </c>
      <c r="BZ92" s="100" t="s">
        <v>145</v>
      </c>
      <c r="CA92" s="100" t="s">
        <v>145</v>
      </c>
      <c r="CB92" s="101" t="s">
        <v>145</v>
      </c>
      <c r="CC92" s="97" t="s">
        <v>145</v>
      </c>
      <c r="CD92" s="97" t="s">
        <v>145</v>
      </c>
      <c r="CE92" s="97" t="s">
        <v>145</v>
      </c>
      <c r="CF92" s="97" t="s">
        <v>145</v>
      </c>
      <c r="CG92" s="97" t="s">
        <v>145</v>
      </c>
      <c r="CH92" s="97" t="s">
        <v>145</v>
      </c>
      <c r="CI92" s="97" t="s">
        <v>145</v>
      </c>
      <c r="CJ92" s="97" t="s">
        <v>145</v>
      </c>
      <c r="CK92" s="97" t="s">
        <v>145</v>
      </c>
      <c r="CL92" s="97" t="s">
        <v>145</v>
      </c>
      <c r="CM92" s="97" t="s">
        <v>145</v>
      </c>
      <c r="CN92" s="97" t="s">
        <v>145</v>
      </c>
      <c r="CO92" s="97" t="s">
        <v>145</v>
      </c>
      <c r="CP92" s="102" t="s">
        <v>145</v>
      </c>
      <c r="CQ92" s="102" t="s">
        <v>145</v>
      </c>
      <c r="CR92" s="103">
        <v>-53.097140000000003</v>
      </c>
      <c r="CS92" s="98" t="s">
        <v>145</v>
      </c>
      <c r="CT92" s="104">
        <v>26.170007324218801</v>
      </c>
      <c r="CU92" s="104">
        <v>25.860009765625001</v>
      </c>
      <c r="CV92" s="104">
        <v>25.589990234375001</v>
      </c>
      <c r="CW92" s="105">
        <v>26.260003662109401</v>
      </c>
      <c r="CY92" s="8">
        <f t="shared" si="7"/>
        <v>28</v>
      </c>
      <c r="CZ92" s="9">
        <f t="shared" si="8"/>
        <v>15.151515151515156</v>
      </c>
    </row>
    <row r="93" spans="1:104" x14ac:dyDescent="0.35">
      <c r="A93" s="70" t="s">
        <v>399</v>
      </c>
      <c r="B93" s="93" t="s">
        <v>400</v>
      </c>
      <c r="C93" s="156" t="s">
        <v>190</v>
      </c>
      <c r="D93" s="170" t="s">
        <v>190</v>
      </c>
      <c r="E93" s="164" t="s">
        <v>307</v>
      </c>
      <c r="F93" s="164">
        <f t="shared" si="9"/>
        <v>50</v>
      </c>
      <c r="G93" s="49">
        <v>11.442244002039301</v>
      </c>
      <c r="H93" s="139">
        <f t="shared" si="5"/>
        <v>0.26829268292682928</v>
      </c>
      <c r="I93" s="49">
        <v>104.251556463024</v>
      </c>
      <c r="J93" s="49">
        <v>8.1156712454082E-2</v>
      </c>
      <c r="K93" s="49">
        <v>8.9672278939392598</v>
      </c>
      <c r="L93" s="51">
        <v>49</v>
      </c>
      <c r="M93" s="94"/>
      <c r="N93" s="94">
        <v>3636.9</v>
      </c>
      <c r="O93" s="94">
        <v>93.38</v>
      </c>
      <c r="P93" s="94"/>
      <c r="Q93" s="94"/>
      <c r="R93" s="96">
        <v>786559</v>
      </c>
      <c r="S93" s="96">
        <v>26.2</v>
      </c>
      <c r="T93" s="96">
        <v>66.8</v>
      </c>
      <c r="U93" s="143">
        <f t="shared" si="6"/>
        <v>6.5000000000000002E-2</v>
      </c>
      <c r="V93" s="96">
        <v>4</v>
      </c>
      <c r="W93" s="99">
        <v>30.5</v>
      </c>
      <c r="X93" s="99">
        <v>0.8</v>
      </c>
      <c r="Y93" s="99"/>
      <c r="Z93" s="99">
        <v>83.7</v>
      </c>
      <c r="AA93" s="95">
        <v>0.46100000000000002</v>
      </c>
      <c r="AB93" s="101">
        <v>19.2</v>
      </c>
      <c r="AC93" s="101">
        <v>11.6</v>
      </c>
      <c r="AD93" s="101"/>
      <c r="AE93" s="97">
        <v>46.2</v>
      </c>
      <c r="AF93" s="97">
        <v>26069</v>
      </c>
      <c r="AG93" s="97">
        <v>122480</v>
      </c>
      <c r="AH93" s="97">
        <v>8420</v>
      </c>
      <c r="AI93" s="97"/>
      <c r="AJ93" s="97"/>
      <c r="AK93" s="97">
        <v>17.100000000000001</v>
      </c>
      <c r="AL93" s="97"/>
      <c r="AM93" s="97">
        <v>13.7</v>
      </c>
      <c r="AN93" s="97">
        <v>1.8</v>
      </c>
      <c r="AO93" s="103">
        <v>4.8624950155000901</v>
      </c>
      <c r="AP93" s="98">
        <v>8.6</v>
      </c>
      <c r="AQ93" s="98">
        <v>83.9</v>
      </c>
      <c r="AR93" s="98">
        <v>8.6999999999999993</v>
      </c>
      <c r="AS93" s="98">
        <v>73.400000000000006</v>
      </c>
      <c r="AT93" s="98">
        <v>26.6</v>
      </c>
      <c r="AU93" s="98">
        <v>315701</v>
      </c>
      <c r="AV93" s="98">
        <v>2.6</v>
      </c>
      <c r="AW93" s="98">
        <v>100</v>
      </c>
      <c r="AX93" s="105">
        <v>27.527505493164099</v>
      </c>
      <c r="AY93" s="48">
        <v>82</v>
      </c>
      <c r="AZ93" s="48">
        <v>9</v>
      </c>
      <c r="BA93" s="48">
        <v>22</v>
      </c>
      <c r="BB93" s="49">
        <v>27.969929782762598</v>
      </c>
      <c r="BC93" s="50">
        <v>6.0428465903051003E-2</v>
      </c>
      <c r="BD93" s="49">
        <v>111.03117455133901</v>
      </c>
      <c r="BE93" s="49">
        <v>18362.463837018899</v>
      </c>
      <c r="BF93" s="49">
        <v>18354.493222664601</v>
      </c>
      <c r="BG93" s="50">
        <v>4.4283737403341003E-2</v>
      </c>
      <c r="BH93" s="49">
        <v>38.005929018066098</v>
      </c>
      <c r="BI93" s="145">
        <v>18377.620181275601</v>
      </c>
      <c r="BJ93" s="94" t="s">
        <v>145</v>
      </c>
      <c r="BK93" s="94" t="s">
        <v>145</v>
      </c>
      <c r="BL93" s="94">
        <v>-54</v>
      </c>
      <c r="BM93" s="94">
        <v>14</v>
      </c>
      <c r="BN93" s="94">
        <v>28</v>
      </c>
      <c r="BO93" s="94" t="s">
        <v>145</v>
      </c>
      <c r="BP93" s="94" t="s">
        <v>145</v>
      </c>
      <c r="BQ93" s="96">
        <v>779004</v>
      </c>
      <c r="BR93" s="96">
        <v>73</v>
      </c>
      <c r="BS93" s="96">
        <v>28.2</v>
      </c>
      <c r="BT93" s="96">
        <v>65.3</v>
      </c>
      <c r="BU93" s="96">
        <v>7.5</v>
      </c>
      <c r="BV93" s="96">
        <v>2.5</v>
      </c>
      <c r="BW93" s="99">
        <v>30.1</v>
      </c>
      <c r="BX93" s="100">
        <v>6.1</v>
      </c>
      <c r="BY93" s="100" t="s">
        <v>145</v>
      </c>
      <c r="BZ93" s="100" t="s">
        <v>145</v>
      </c>
      <c r="CA93" s="100" t="s">
        <v>145</v>
      </c>
      <c r="CB93" s="101">
        <v>119</v>
      </c>
      <c r="CC93" s="97" t="s">
        <v>146</v>
      </c>
      <c r="CD93" s="97" t="s">
        <v>173</v>
      </c>
      <c r="CE93" s="97">
        <v>40.4</v>
      </c>
      <c r="CF93" s="97" t="s">
        <v>145</v>
      </c>
      <c r="CG93" s="97">
        <v>2.7</v>
      </c>
      <c r="CH93" s="97">
        <v>-30001</v>
      </c>
      <c r="CI93" s="97">
        <v>283</v>
      </c>
      <c r="CJ93" s="97">
        <v>3878662620.7714601</v>
      </c>
      <c r="CK93" s="97" t="s">
        <v>145</v>
      </c>
      <c r="CL93" s="97">
        <v>56.2</v>
      </c>
      <c r="CM93" s="97">
        <v>64.2</v>
      </c>
      <c r="CN93" s="97">
        <v>1.7</v>
      </c>
      <c r="CO93" s="97">
        <v>90.9</v>
      </c>
      <c r="CP93" s="102" t="s">
        <v>149</v>
      </c>
      <c r="CQ93" s="102" t="s">
        <v>151</v>
      </c>
      <c r="CR93" s="103">
        <v>-58.956256135627399</v>
      </c>
      <c r="CS93" s="98" t="s">
        <v>145</v>
      </c>
      <c r="CT93" s="104">
        <v>27.189996337890602</v>
      </c>
      <c r="CU93" s="104">
        <v>27.020013427734401</v>
      </c>
      <c r="CV93" s="104">
        <v>27.480004882812501</v>
      </c>
      <c r="CW93" s="105">
        <v>28.420007324218801</v>
      </c>
      <c r="CY93" s="8">
        <f t="shared" si="7"/>
        <v>6</v>
      </c>
      <c r="CZ93" s="9">
        <f t="shared" si="8"/>
        <v>81.818181818181813</v>
      </c>
    </row>
    <row r="94" spans="1:104" x14ac:dyDescent="0.35">
      <c r="A94" s="70" t="s">
        <v>401</v>
      </c>
      <c r="B94" s="93" t="s">
        <v>402</v>
      </c>
      <c r="C94" s="156" t="s">
        <v>148</v>
      </c>
      <c r="D94" s="170" t="s">
        <v>247</v>
      </c>
      <c r="E94" s="164" t="s">
        <v>256</v>
      </c>
      <c r="F94" s="164">
        <f t="shared" si="9"/>
        <v>49</v>
      </c>
      <c r="G94" s="49">
        <v>7.16838061637573</v>
      </c>
      <c r="H94" s="139">
        <f t="shared" si="5"/>
        <v>0.10246433203631647</v>
      </c>
      <c r="I94" s="49">
        <v>77.842555707404102</v>
      </c>
      <c r="J94" s="49">
        <v>4.9048366582113E-2</v>
      </c>
      <c r="K94" s="49">
        <v>128.22207273723799</v>
      </c>
      <c r="L94" s="51">
        <v>50</v>
      </c>
      <c r="M94" s="94"/>
      <c r="N94" s="94"/>
      <c r="O94" s="94">
        <v>100</v>
      </c>
      <c r="P94" s="94">
        <v>26.098924731182802</v>
      </c>
      <c r="Q94" s="94">
        <v>5</v>
      </c>
      <c r="R94" s="96">
        <v>9904608</v>
      </c>
      <c r="S94" s="96">
        <v>23</v>
      </c>
      <c r="T94" s="96">
        <v>72.8</v>
      </c>
      <c r="U94" s="143">
        <f t="shared" si="6"/>
        <v>4.6999999999999958E-2</v>
      </c>
      <c r="V94" s="96">
        <v>85.7</v>
      </c>
      <c r="W94" s="99">
        <v>14</v>
      </c>
      <c r="X94" s="99">
        <v>0.61</v>
      </c>
      <c r="Y94" s="99">
        <v>0.7</v>
      </c>
      <c r="Z94" s="99">
        <v>76</v>
      </c>
      <c r="AA94" s="95">
        <v>0.67</v>
      </c>
      <c r="AB94" s="101">
        <v>19.399999999999999</v>
      </c>
      <c r="AC94" s="101">
        <v>7.3</v>
      </c>
      <c r="AD94" s="101"/>
      <c r="AE94" s="97">
        <v>57.9</v>
      </c>
      <c r="AF94" s="97">
        <v>411989</v>
      </c>
      <c r="AG94" s="97">
        <v>976200</v>
      </c>
      <c r="AH94" s="97">
        <v>4790</v>
      </c>
      <c r="AI94" s="97">
        <v>52.6</v>
      </c>
      <c r="AJ94" s="97">
        <v>50.5</v>
      </c>
      <c r="AK94" s="97">
        <v>30.3</v>
      </c>
      <c r="AL94" s="97">
        <v>0</v>
      </c>
      <c r="AM94" s="97">
        <v>45.1</v>
      </c>
      <c r="AN94" s="97">
        <v>10.199999999999999</v>
      </c>
      <c r="AO94" s="103">
        <v>14.504658406500001</v>
      </c>
      <c r="AP94" s="98">
        <v>28.9</v>
      </c>
      <c r="AQ94" s="98">
        <v>40</v>
      </c>
      <c r="AR94" s="98">
        <v>23.9</v>
      </c>
      <c r="AS94" s="98">
        <v>42.9</v>
      </c>
      <c r="AT94" s="98">
        <v>57.1</v>
      </c>
      <c r="AU94" s="98">
        <v>10123</v>
      </c>
      <c r="AV94" s="98">
        <v>1.1000000000000001</v>
      </c>
      <c r="AW94" s="98">
        <v>100</v>
      </c>
      <c r="AX94" s="105">
        <v>20.922494506835999</v>
      </c>
      <c r="AY94" s="48">
        <v>771</v>
      </c>
      <c r="AZ94" s="48">
        <v>71</v>
      </c>
      <c r="BA94" s="48">
        <v>79</v>
      </c>
      <c r="BB94" s="49">
        <v>7.9760854745589098</v>
      </c>
      <c r="BC94" s="50">
        <v>5.2800329928148003E-2</v>
      </c>
      <c r="BD94" s="49">
        <v>1035.6758207324999</v>
      </c>
      <c r="BE94" s="49">
        <v>18364.435591701698</v>
      </c>
      <c r="BF94" s="49">
        <v>18372.758831187399</v>
      </c>
      <c r="BG94" s="50">
        <v>0.16158874715236199</v>
      </c>
      <c r="BH94" s="49">
        <v>115.60932277411401</v>
      </c>
      <c r="BI94" s="145">
        <v>18374.821554611699</v>
      </c>
      <c r="BJ94" s="94" t="s">
        <v>145</v>
      </c>
      <c r="BK94" s="94" t="s">
        <v>145</v>
      </c>
      <c r="BL94" s="94">
        <v>38</v>
      </c>
      <c r="BM94" s="94">
        <v>38</v>
      </c>
      <c r="BN94" s="94">
        <v>38</v>
      </c>
      <c r="BO94" s="94">
        <v>69.560068567866594</v>
      </c>
      <c r="BP94" s="94">
        <v>5</v>
      </c>
      <c r="BQ94" s="96">
        <v>9587522</v>
      </c>
      <c r="BR94" s="96">
        <v>77.400000000000006</v>
      </c>
      <c r="BS94" s="96">
        <v>31.7</v>
      </c>
      <c r="BT94" s="96">
        <v>63.6</v>
      </c>
      <c r="BU94" s="96">
        <v>4.4000000000000004</v>
      </c>
      <c r="BV94" s="96">
        <v>2.5</v>
      </c>
      <c r="BW94" s="99">
        <v>17.600000000000001</v>
      </c>
      <c r="BX94" s="100" t="s">
        <v>145</v>
      </c>
      <c r="BY94" s="100">
        <v>91.5</v>
      </c>
      <c r="BZ94" s="100">
        <v>81.599999999999994</v>
      </c>
      <c r="CA94" s="100">
        <v>1.1000000000000001</v>
      </c>
      <c r="CB94" s="101">
        <v>119</v>
      </c>
      <c r="CC94" s="97" t="s">
        <v>146</v>
      </c>
      <c r="CD94" s="97" t="s">
        <v>173</v>
      </c>
      <c r="CE94" s="97">
        <v>43.4</v>
      </c>
      <c r="CF94" s="97">
        <v>24</v>
      </c>
      <c r="CG94" s="97">
        <v>3</v>
      </c>
      <c r="CH94" s="97">
        <v>-34000</v>
      </c>
      <c r="CI94" s="97">
        <v>18860</v>
      </c>
      <c r="CJ94" s="97">
        <v>23969890430.7882</v>
      </c>
      <c r="CK94" s="97">
        <v>48.3</v>
      </c>
      <c r="CL94" s="97">
        <v>68.8</v>
      </c>
      <c r="CM94" s="97">
        <v>60.5</v>
      </c>
      <c r="CN94" s="97">
        <v>1.7</v>
      </c>
      <c r="CO94" s="97">
        <v>86.5</v>
      </c>
      <c r="CP94" s="102" t="s">
        <v>149</v>
      </c>
      <c r="CQ94" s="102" t="s">
        <v>151</v>
      </c>
      <c r="CR94" s="103">
        <v>-87.230454406603599</v>
      </c>
      <c r="CS94" s="98">
        <v>14.1</v>
      </c>
      <c r="CT94" s="104">
        <v>20.719995117187501</v>
      </c>
      <c r="CU94" s="104">
        <v>20.420007324218801</v>
      </c>
      <c r="CV94" s="104">
        <v>21.149987792968801</v>
      </c>
      <c r="CW94" s="105">
        <v>21.399987792968801</v>
      </c>
      <c r="CY94" s="8">
        <f t="shared" si="7"/>
        <v>1</v>
      </c>
      <c r="CZ94" s="9">
        <f t="shared" si="8"/>
        <v>96.969696969696969</v>
      </c>
    </row>
    <row r="95" spans="1:104" x14ac:dyDescent="0.35">
      <c r="A95" s="70" t="s">
        <v>403</v>
      </c>
      <c r="B95" s="93" t="s">
        <v>404</v>
      </c>
      <c r="C95" s="156" t="s">
        <v>174</v>
      </c>
      <c r="D95" s="170" t="s">
        <v>175</v>
      </c>
      <c r="E95" s="164" t="s">
        <v>208</v>
      </c>
      <c r="F95" s="164">
        <f t="shared" si="9"/>
        <v>34</v>
      </c>
      <c r="G95" s="49">
        <v>16.807672483258099</v>
      </c>
      <c r="H95" s="139">
        <f t="shared" si="5"/>
        <v>0.64932562620423895</v>
      </c>
      <c r="I95" s="49">
        <v>505.69171123541798</v>
      </c>
      <c r="J95" s="49">
        <v>5.2249197313623E-2</v>
      </c>
      <c r="K95" s="49">
        <v>124.20824681886501</v>
      </c>
      <c r="L95" s="51">
        <v>65</v>
      </c>
      <c r="M95" s="94">
        <v>9276.8608529333505</v>
      </c>
      <c r="N95" s="94">
        <v>4389.875</v>
      </c>
      <c r="O95" s="94">
        <v>97.35</v>
      </c>
      <c r="P95" s="94">
        <v>18.215053763440899</v>
      </c>
      <c r="Q95" s="94">
        <v>20</v>
      </c>
      <c r="R95" s="96">
        <v>4105268</v>
      </c>
      <c r="S95" s="96">
        <v>43</v>
      </c>
      <c r="T95" s="96">
        <v>74.900000000000006</v>
      </c>
      <c r="U95" s="143">
        <f t="shared" si="6"/>
        <v>0.20499999999999999</v>
      </c>
      <c r="V95" s="96">
        <v>73.099999999999994</v>
      </c>
      <c r="W95" s="99">
        <v>16.7</v>
      </c>
      <c r="X95" s="99">
        <v>3</v>
      </c>
      <c r="Y95" s="99">
        <v>5.9</v>
      </c>
      <c r="Z95" s="99">
        <v>94.8</v>
      </c>
      <c r="AA95" s="95">
        <v>0.503</v>
      </c>
      <c r="AB95" s="101">
        <v>27.1</v>
      </c>
      <c r="AC95" s="101">
        <v>5.4</v>
      </c>
      <c r="AD95" s="101"/>
      <c r="AE95" s="97">
        <v>49.4</v>
      </c>
      <c r="AF95" s="97">
        <v>2093577</v>
      </c>
      <c r="AG95" s="97">
        <v>264500</v>
      </c>
      <c r="AH95" s="97">
        <v>27180</v>
      </c>
      <c r="AI95" s="97">
        <v>3.8</v>
      </c>
      <c r="AJ95" s="97">
        <v>30.4</v>
      </c>
      <c r="AK95" s="97">
        <v>6</v>
      </c>
      <c r="AL95" s="97">
        <v>0.9</v>
      </c>
      <c r="AM95" s="97">
        <v>4276.8999999999996</v>
      </c>
      <c r="AN95" s="97">
        <v>38.6</v>
      </c>
      <c r="AO95" s="103">
        <v>44.745124209499998</v>
      </c>
      <c r="AP95" s="98">
        <v>27.6</v>
      </c>
      <c r="AQ95" s="98">
        <v>34.4</v>
      </c>
      <c r="AR95" s="98">
        <v>38.299999999999997</v>
      </c>
      <c r="AS95" s="98">
        <v>43.1</v>
      </c>
      <c r="AT95" s="98">
        <v>56.9</v>
      </c>
      <c r="AU95" s="98">
        <v>8895</v>
      </c>
      <c r="AV95" s="98">
        <v>4</v>
      </c>
      <c r="AW95" s="98">
        <v>100</v>
      </c>
      <c r="AX95" s="105">
        <v>5.58000335693362</v>
      </c>
      <c r="AY95" s="48">
        <v>2076</v>
      </c>
      <c r="AZ95" s="48">
        <v>69</v>
      </c>
      <c r="BA95" s="48">
        <v>1348</v>
      </c>
      <c r="BB95" s="49">
        <v>328.35858706423102</v>
      </c>
      <c r="BC95" s="50">
        <v>8.8232684850026999E-2</v>
      </c>
      <c r="BD95" s="49">
        <v>2233.6922853016099</v>
      </c>
      <c r="BE95" s="49">
        <v>18351.628601013399</v>
      </c>
      <c r="BF95" s="49">
        <v>18372.717733445901</v>
      </c>
      <c r="BG95" s="50">
        <v>5.1264854916879002E-2</v>
      </c>
      <c r="BH95" s="49">
        <v>3312.8668735329302</v>
      </c>
      <c r="BI95" s="145">
        <v>18379.8639947909</v>
      </c>
      <c r="BJ95" s="94">
        <v>38084</v>
      </c>
      <c r="BK95" s="94" t="s">
        <v>280</v>
      </c>
      <c r="BL95" s="94">
        <v>-29</v>
      </c>
      <c r="BM95" s="94">
        <v>24</v>
      </c>
      <c r="BN95" s="94">
        <v>27</v>
      </c>
      <c r="BO95" s="94">
        <v>54.535173962705599</v>
      </c>
      <c r="BP95" s="94">
        <v>21</v>
      </c>
      <c r="BQ95" s="96">
        <v>4087843</v>
      </c>
      <c r="BR95" s="96">
        <v>81.400000000000006</v>
      </c>
      <c r="BS95" s="96">
        <v>14.5</v>
      </c>
      <c r="BT95" s="96">
        <v>65</v>
      </c>
      <c r="BU95" s="96">
        <v>12.9</v>
      </c>
      <c r="BV95" s="96">
        <v>1.5</v>
      </c>
      <c r="BW95" s="99">
        <v>4.7</v>
      </c>
      <c r="BX95" s="100" t="s">
        <v>145</v>
      </c>
      <c r="BY95" s="100">
        <v>96.5</v>
      </c>
      <c r="BZ95" s="100">
        <v>95.5</v>
      </c>
      <c r="CA95" s="100">
        <v>1</v>
      </c>
      <c r="CB95" s="101">
        <v>125</v>
      </c>
      <c r="CC95" s="97" t="s">
        <v>180</v>
      </c>
      <c r="CD95" s="97" t="s">
        <v>147</v>
      </c>
      <c r="CE95" s="97">
        <v>50</v>
      </c>
      <c r="CF95" s="97" t="s">
        <v>145</v>
      </c>
      <c r="CG95" s="97" t="s">
        <v>145</v>
      </c>
      <c r="CH95" s="97">
        <v>-40004</v>
      </c>
      <c r="CI95" s="97">
        <v>24107</v>
      </c>
      <c r="CJ95" s="97">
        <v>60971699315.177597</v>
      </c>
      <c r="CK95" s="97" t="s">
        <v>145</v>
      </c>
      <c r="CL95" s="97">
        <v>51.2</v>
      </c>
      <c r="CM95" s="97">
        <v>79.099999999999994</v>
      </c>
      <c r="CN95" s="97">
        <v>1.5</v>
      </c>
      <c r="CO95" s="97">
        <v>100</v>
      </c>
      <c r="CP95" s="102" t="s">
        <v>174</v>
      </c>
      <c r="CQ95" s="102" t="s">
        <v>176</v>
      </c>
      <c r="CR95" s="103">
        <v>15.321580257748099</v>
      </c>
      <c r="CS95" s="98">
        <v>23.7</v>
      </c>
      <c r="CT95" s="104">
        <v>5.9800048828125201</v>
      </c>
      <c r="CU95" s="104">
        <v>4.5400024414062701</v>
      </c>
      <c r="CV95" s="104">
        <v>6.2799926757812701</v>
      </c>
      <c r="CW95" s="105">
        <v>5.5200134277344004</v>
      </c>
      <c r="CY95" s="8">
        <f t="shared" si="7"/>
        <v>4</v>
      </c>
      <c r="CZ95" s="9">
        <f t="shared" si="8"/>
        <v>87.878787878787875</v>
      </c>
    </row>
    <row r="96" spans="1:104" x14ac:dyDescent="0.35">
      <c r="A96" s="70" t="s">
        <v>405</v>
      </c>
      <c r="B96" s="93" t="s">
        <v>406</v>
      </c>
      <c r="C96" s="156" t="s">
        <v>148</v>
      </c>
      <c r="D96" s="170" t="s">
        <v>150</v>
      </c>
      <c r="E96" s="164" t="s">
        <v>167</v>
      </c>
      <c r="F96" s="164">
        <f t="shared" si="9"/>
        <v>58</v>
      </c>
      <c r="G96" s="49">
        <v>0.70159849570266497</v>
      </c>
      <c r="H96" s="139">
        <f t="shared" si="5"/>
        <v>9.8765432098765427E-2</v>
      </c>
      <c r="I96" s="49">
        <v>7.1036847689894902</v>
      </c>
      <c r="J96" s="49">
        <v>4.7190881807319E-2</v>
      </c>
      <c r="K96" s="49">
        <v>18.182640497915099</v>
      </c>
      <c r="L96" s="51">
        <v>41</v>
      </c>
      <c r="M96" s="94"/>
      <c r="N96" s="94"/>
      <c r="O96" s="94"/>
      <c r="P96" s="94">
        <v>7.4</v>
      </c>
      <c r="Q96" s="94">
        <v>1</v>
      </c>
      <c r="R96" s="96">
        <v>11402533</v>
      </c>
      <c r="S96" s="96">
        <v>23</v>
      </c>
      <c r="T96" s="96">
        <v>61.5</v>
      </c>
      <c r="U96" s="143">
        <f t="shared" si="6"/>
        <v>0.05</v>
      </c>
      <c r="V96" s="96">
        <v>403.6</v>
      </c>
      <c r="W96" s="99">
        <v>26.5</v>
      </c>
      <c r="X96" s="99">
        <v>0.23</v>
      </c>
      <c r="Y96" s="99">
        <v>0.7</v>
      </c>
      <c r="Z96" s="99">
        <v>23.9</v>
      </c>
      <c r="AA96" s="95">
        <v>0.623</v>
      </c>
      <c r="AB96" s="101">
        <v>20.5</v>
      </c>
      <c r="AC96" s="101">
        <v>6.7</v>
      </c>
      <c r="AD96" s="101"/>
      <c r="AE96" s="97">
        <v>56.5</v>
      </c>
      <c r="AF96" s="97"/>
      <c r="AG96" s="97">
        <v>196135</v>
      </c>
      <c r="AH96" s="97">
        <v>1880</v>
      </c>
      <c r="AI96" s="97"/>
      <c r="AJ96" s="97"/>
      <c r="AK96" s="97">
        <v>28.7</v>
      </c>
      <c r="AL96" s="97"/>
      <c r="AM96" s="97">
        <v>29.2</v>
      </c>
      <c r="AN96" s="97">
        <v>34.9</v>
      </c>
      <c r="AO96" s="103">
        <v>18.982046611000101</v>
      </c>
      <c r="AP96" s="98">
        <v>66.8</v>
      </c>
      <c r="AQ96" s="98">
        <v>3.5</v>
      </c>
      <c r="AR96" s="98">
        <v>1.9</v>
      </c>
      <c r="AS96" s="98">
        <v>44.7</v>
      </c>
      <c r="AT96" s="98">
        <v>55.3</v>
      </c>
      <c r="AU96" s="98">
        <v>1233</v>
      </c>
      <c r="AV96" s="98">
        <v>0.3</v>
      </c>
      <c r="AW96" s="98">
        <v>100</v>
      </c>
      <c r="AX96" s="105">
        <v>25.219995117187501</v>
      </c>
      <c r="AY96" s="48">
        <v>81</v>
      </c>
      <c r="AZ96" s="48">
        <v>8</v>
      </c>
      <c r="BA96" s="48">
        <v>8</v>
      </c>
      <c r="BB96" s="49">
        <v>0.70159849570266497</v>
      </c>
      <c r="BC96" s="50">
        <v>3.7495886365317997E-2</v>
      </c>
      <c r="BD96" s="49">
        <v>201.17814574367301</v>
      </c>
      <c r="BE96" s="49">
        <v>18378.7756355868</v>
      </c>
      <c r="BF96" s="49">
        <v>18381.163857105301</v>
      </c>
      <c r="BG96" s="50">
        <v>0.54912069384670503</v>
      </c>
      <c r="BH96" s="49">
        <v>8.7268789487392198</v>
      </c>
      <c r="BI96" s="145">
        <v>18375.715766615202</v>
      </c>
      <c r="BJ96" s="94" t="s">
        <v>145</v>
      </c>
      <c r="BK96" s="94" t="s">
        <v>145</v>
      </c>
      <c r="BL96" s="94" t="s">
        <v>145</v>
      </c>
      <c r="BM96" s="94" t="s">
        <v>145</v>
      </c>
      <c r="BN96" s="94" t="s">
        <v>145</v>
      </c>
      <c r="BO96" s="94">
        <v>26.137290636924799</v>
      </c>
      <c r="BP96" s="94">
        <v>0.5</v>
      </c>
      <c r="BQ96" s="96">
        <v>11123176</v>
      </c>
      <c r="BR96" s="96">
        <v>65.8</v>
      </c>
      <c r="BS96" s="96">
        <v>33.200000000000003</v>
      </c>
      <c r="BT96" s="96">
        <v>61.8</v>
      </c>
      <c r="BU96" s="96">
        <v>8.5</v>
      </c>
      <c r="BV96" s="96">
        <v>2.9</v>
      </c>
      <c r="BW96" s="99">
        <v>64.8</v>
      </c>
      <c r="BX96" s="100">
        <v>2.4</v>
      </c>
      <c r="BY96" s="100" t="s">
        <v>145</v>
      </c>
      <c r="BZ96" s="100" t="s">
        <v>145</v>
      </c>
      <c r="CA96" s="100" t="s">
        <v>145</v>
      </c>
      <c r="CB96" s="101">
        <v>91</v>
      </c>
      <c r="CC96" s="97" t="s">
        <v>155</v>
      </c>
      <c r="CD96" s="97" t="s">
        <v>156</v>
      </c>
      <c r="CE96" s="97">
        <v>18.8</v>
      </c>
      <c r="CF96" s="97">
        <v>1.2</v>
      </c>
      <c r="CG96" s="97">
        <v>10.199999999999999</v>
      </c>
      <c r="CH96" s="97">
        <v>-175000</v>
      </c>
      <c r="CI96" s="97">
        <v>27531</v>
      </c>
      <c r="CJ96" s="97">
        <v>9658721168.8684902</v>
      </c>
      <c r="CK96" s="97" t="s">
        <v>145</v>
      </c>
      <c r="CL96" s="97">
        <v>67.2</v>
      </c>
      <c r="CM96" s="97">
        <v>85</v>
      </c>
      <c r="CN96" s="97">
        <v>0</v>
      </c>
      <c r="CO96" s="97">
        <v>43.8</v>
      </c>
      <c r="CP96" s="102" t="s">
        <v>149</v>
      </c>
      <c r="CQ96" s="102" t="s">
        <v>151</v>
      </c>
      <c r="CR96" s="103">
        <v>-72.283423388389807</v>
      </c>
      <c r="CS96" s="98">
        <v>18</v>
      </c>
      <c r="CT96" s="104">
        <v>25.499993896484401</v>
      </c>
      <c r="CU96" s="104">
        <v>24.670007324218801</v>
      </c>
      <c r="CV96" s="104">
        <v>25.589990234375001</v>
      </c>
      <c r="CW96" s="105">
        <v>25.119989013671901</v>
      </c>
      <c r="CY96" s="8">
        <f t="shared" si="7"/>
        <v>4</v>
      </c>
      <c r="CZ96" s="9">
        <f t="shared" si="8"/>
        <v>87.878787878787875</v>
      </c>
    </row>
    <row r="97" spans="1:104" x14ac:dyDescent="0.35">
      <c r="A97" s="70" t="s">
        <v>407</v>
      </c>
      <c r="B97" s="93" t="s">
        <v>408</v>
      </c>
      <c r="C97" s="156" t="s">
        <v>174</v>
      </c>
      <c r="D97" s="170" t="s">
        <v>232</v>
      </c>
      <c r="E97" s="164" t="s">
        <v>242</v>
      </c>
      <c r="F97" s="164">
        <f t="shared" si="9"/>
        <v>42</v>
      </c>
      <c r="G97" s="49">
        <v>32.296966466018297</v>
      </c>
      <c r="H97" s="139">
        <f t="shared" si="5"/>
        <v>0.20936936936936937</v>
      </c>
      <c r="I97" s="49">
        <v>287.25667289487399</v>
      </c>
      <c r="J97" s="49">
        <v>6.8308004825596999E-2</v>
      </c>
      <c r="K97" s="49">
        <v>508.63900347518103</v>
      </c>
      <c r="L97" s="51">
        <v>57</v>
      </c>
      <c r="M97" s="94">
        <v>8489.3404483274408</v>
      </c>
      <c r="N97" s="94">
        <v>3557.34</v>
      </c>
      <c r="O97" s="94">
        <v>78.44</v>
      </c>
      <c r="P97" s="94">
        <v>16.785507246376799</v>
      </c>
      <c r="Q97" s="94">
        <v>11</v>
      </c>
      <c r="R97" s="96">
        <v>9660350</v>
      </c>
      <c r="S97" s="96">
        <v>42.3</v>
      </c>
      <c r="T97" s="96">
        <v>72.5</v>
      </c>
      <c r="U97" s="143">
        <f t="shared" si="6"/>
        <v>0.19199999999999989</v>
      </c>
      <c r="V97" s="96">
        <v>107.9</v>
      </c>
      <c r="W97" s="99">
        <v>23</v>
      </c>
      <c r="X97" s="99">
        <v>3.23</v>
      </c>
      <c r="Y97" s="99">
        <v>7</v>
      </c>
      <c r="Z97" s="99">
        <v>98.6</v>
      </c>
      <c r="AA97" s="95">
        <v>0.84499999999999997</v>
      </c>
      <c r="AB97" s="101">
        <v>28.6</v>
      </c>
      <c r="AC97" s="101">
        <v>6.9</v>
      </c>
      <c r="AD97" s="101">
        <v>99.2</v>
      </c>
      <c r="AE97" s="97">
        <v>79.900000000000006</v>
      </c>
      <c r="AF97" s="97">
        <v>31226848</v>
      </c>
      <c r="AG97" s="97"/>
      <c r="AH97" s="97">
        <v>29860</v>
      </c>
      <c r="AI97" s="97">
        <v>3</v>
      </c>
      <c r="AJ97" s="97">
        <v>30.6</v>
      </c>
      <c r="AK97" s="97">
        <v>4.7</v>
      </c>
      <c r="AL97" s="97">
        <v>1.3</v>
      </c>
      <c r="AM97" s="97">
        <v>6700.9</v>
      </c>
      <c r="AN97" s="97">
        <v>7.2</v>
      </c>
      <c r="AO97" s="103">
        <v>47.157988281500103</v>
      </c>
      <c r="AP97" s="98">
        <v>58.4</v>
      </c>
      <c r="AQ97" s="98">
        <v>22.9</v>
      </c>
      <c r="AR97" s="98">
        <v>22.6</v>
      </c>
      <c r="AS97" s="98">
        <v>28.6</v>
      </c>
      <c r="AT97" s="98">
        <v>71.400000000000006</v>
      </c>
      <c r="AU97" s="98">
        <v>608</v>
      </c>
      <c r="AV97" s="98">
        <v>4.3</v>
      </c>
      <c r="AW97" s="98">
        <v>100</v>
      </c>
      <c r="AX97" s="105">
        <v>4.7274948120117397</v>
      </c>
      <c r="AY97" s="48">
        <v>2775</v>
      </c>
      <c r="AZ97" s="48">
        <v>312</v>
      </c>
      <c r="BA97" s="48">
        <v>581</v>
      </c>
      <c r="BB97" s="49">
        <v>60.142748451143099</v>
      </c>
      <c r="BC97" s="50">
        <v>4.9559156563859001E-2</v>
      </c>
      <c r="BD97" s="49">
        <v>4775.1271459163399</v>
      </c>
      <c r="BE97" s="49">
        <v>18369.094487443199</v>
      </c>
      <c r="BF97" s="49">
        <v>18371.1735492888</v>
      </c>
      <c r="BG97" s="50">
        <v>2.4465308975555999E-2</v>
      </c>
      <c r="BH97" s="49">
        <v>9379.3544505611899</v>
      </c>
      <c r="BI97" s="145">
        <v>18423.255785624398</v>
      </c>
      <c r="BJ97" s="94">
        <v>82010</v>
      </c>
      <c r="BK97" s="94" t="s">
        <v>191</v>
      </c>
      <c r="BL97" s="94">
        <v>-5</v>
      </c>
      <c r="BM97" s="94">
        <v>7</v>
      </c>
      <c r="BN97" s="94">
        <v>24</v>
      </c>
      <c r="BO97" s="94">
        <v>45.172380720672002</v>
      </c>
      <c r="BP97" s="94">
        <v>11</v>
      </c>
      <c r="BQ97" s="96">
        <v>9775564</v>
      </c>
      <c r="BR97" s="96">
        <v>79.3</v>
      </c>
      <c r="BS97" s="96">
        <v>14.4</v>
      </c>
      <c r="BT97" s="96">
        <v>66.400000000000006</v>
      </c>
      <c r="BU97" s="96">
        <v>13.4</v>
      </c>
      <c r="BV97" s="96">
        <v>1.5</v>
      </c>
      <c r="BW97" s="99">
        <v>4.3</v>
      </c>
      <c r="BX97" s="100">
        <v>4.7</v>
      </c>
      <c r="BY97" s="100">
        <v>100.8</v>
      </c>
      <c r="BZ97" s="100">
        <v>105.1</v>
      </c>
      <c r="CA97" s="100">
        <v>1</v>
      </c>
      <c r="CB97" s="101">
        <v>126</v>
      </c>
      <c r="CC97" s="97" t="s">
        <v>180</v>
      </c>
      <c r="CD97" s="97" t="s">
        <v>200</v>
      </c>
      <c r="CE97" s="97">
        <v>87.1</v>
      </c>
      <c r="CF97" s="97" t="s">
        <v>145</v>
      </c>
      <c r="CG97" s="97" t="s">
        <v>145</v>
      </c>
      <c r="CH97" s="97">
        <v>29999</v>
      </c>
      <c r="CI97" s="97">
        <v>3927</v>
      </c>
      <c r="CJ97" s="97">
        <v>157882912778.254</v>
      </c>
      <c r="CK97" s="97" t="s">
        <v>145</v>
      </c>
      <c r="CL97" s="97">
        <v>56.5</v>
      </c>
      <c r="CM97" s="97">
        <v>74</v>
      </c>
      <c r="CN97" s="97">
        <v>1.1000000000000001</v>
      </c>
      <c r="CO97" s="97">
        <v>100</v>
      </c>
      <c r="CP97" s="102" t="s">
        <v>174</v>
      </c>
      <c r="CQ97" s="102" t="s">
        <v>176</v>
      </c>
      <c r="CR97" s="103">
        <v>19.119192289394899</v>
      </c>
      <c r="CS97" s="98">
        <v>23.4</v>
      </c>
      <c r="CT97" s="104">
        <v>4.1499877929687701</v>
      </c>
      <c r="CU97" s="104">
        <v>0.35000000000002301</v>
      </c>
      <c r="CV97" s="104">
        <v>6.6199890136719004</v>
      </c>
      <c r="CW97" s="105">
        <v>7.7900024414062701</v>
      </c>
      <c r="CY97" s="8">
        <f t="shared" si="7"/>
        <v>3</v>
      </c>
      <c r="CZ97" s="9">
        <f t="shared" si="8"/>
        <v>90.909090909090907</v>
      </c>
    </row>
    <row r="98" spans="1:104" x14ac:dyDescent="0.35">
      <c r="A98" s="70" t="s">
        <v>409</v>
      </c>
      <c r="B98" s="93" t="s">
        <v>410</v>
      </c>
      <c r="C98" s="156" t="s">
        <v>157</v>
      </c>
      <c r="D98" s="170" t="s">
        <v>266</v>
      </c>
      <c r="E98" s="164" t="s">
        <v>181</v>
      </c>
      <c r="F98" s="164">
        <f t="shared" si="9"/>
        <v>40</v>
      </c>
      <c r="G98" s="49">
        <v>2.89554517121576</v>
      </c>
      <c r="H98" s="139">
        <f t="shared" si="5"/>
        <v>0.15042498517493577</v>
      </c>
      <c r="I98" s="49">
        <v>36.991320760556903</v>
      </c>
      <c r="J98" s="49">
        <v>4.9475306717084999E-2</v>
      </c>
      <c r="K98" s="49">
        <v>1423.0705638222901</v>
      </c>
      <c r="L98" s="51">
        <v>59</v>
      </c>
      <c r="M98" s="94">
        <v>303.491156253741</v>
      </c>
      <c r="N98" s="94">
        <v>3718.61</v>
      </c>
      <c r="O98" s="94">
        <v>73.56</v>
      </c>
      <c r="P98" s="94">
        <v>14.396758280479199</v>
      </c>
      <c r="Q98" s="94">
        <v>16</v>
      </c>
      <c r="R98" s="96">
        <v>273523621</v>
      </c>
      <c r="S98" s="96">
        <v>30.2</v>
      </c>
      <c r="T98" s="96">
        <v>69.400000000000006</v>
      </c>
      <c r="U98" s="143">
        <f t="shared" si="6"/>
        <v>5.8000000000000114E-2</v>
      </c>
      <c r="V98" s="96">
        <v>147.80000000000001</v>
      </c>
      <c r="W98" s="99">
        <v>26.4</v>
      </c>
      <c r="X98" s="99">
        <v>0.38</v>
      </c>
      <c r="Y98" s="99"/>
      <c r="Z98" s="99">
        <v>64.5</v>
      </c>
      <c r="AA98" s="95">
        <v>0.93799999999999994</v>
      </c>
      <c r="AB98" s="101">
        <v>6.9</v>
      </c>
      <c r="AC98" s="101">
        <v>6.3</v>
      </c>
      <c r="AD98" s="101"/>
      <c r="AE98" s="97">
        <v>19.2</v>
      </c>
      <c r="AF98" s="97">
        <v>115154100.90000001</v>
      </c>
      <c r="AG98" s="97">
        <v>12853000</v>
      </c>
      <c r="AH98" s="97">
        <v>12670</v>
      </c>
      <c r="AI98" s="97">
        <v>58.7</v>
      </c>
      <c r="AJ98" s="97">
        <v>39.4</v>
      </c>
      <c r="AK98" s="97">
        <v>28.6</v>
      </c>
      <c r="AL98" s="97">
        <v>0.2</v>
      </c>
      <c r="AM98" s="97">
        <v>26947.599999999999</v>
      </c>
      <c r="AN98" s="97">
        <v>7.5</v>
      </c>
      <c r="AO98" s="103">
        <v>0.10490550300005499</v>
      </c>
      <c r="AP98" s="98">
        <v>31.5</v>
      </c>
      <c r="AQ98" s="98">
        <v>49.9</v>
      </c>
      <c r="AR98" s="98">
        <v>12.2</v>
      </c>
      <c r="AS98" s="98">
        <v>44.7</v>
      </c>
      <c r="AT98" s="98">
        <v>55.3</v>
      </c>
      <c r="AU98" s="98">
        <v>7914</v>
      </c>
      <c r="AV98" s="98">
        <v>1.8</v>
      </c>
      <c r="AW98" s="98">
        <v>96</v>
      </c>
      <c r="AX98" s="105">
        <v>23.434991455078102</v>
      </c>
      <c r="AY98" s="48">
        <v>10118</v>
      </c>
      <c r="AZ98" s="48">
        <v>792</v>
      </c>
      <c r="BA98" s="48">
        <v>1522</v>
      </c>
      <c r="BB98" s="49">
        <v>5.5644188770080696</v>
      </c>
      <c r="BC98" s="50">
        <v>3.9313335248020997E-2</v>
      </c>
      <c r="BD98" s="49">
        <v>24123.345703968502</v>
      </c>
      <c r="BE98" s="49">
        <v>18378.123314914501</v>
      </c>
      <c r="BF98" s="49">
        <v>18369.772661565199</v>
      </c>
      <c r="BG98" s="50">
        <v>3.0864412374884999E-2</v>
      </c>
      <c r="BH98" s="49">
        <v>9663.3297958318999</v>
      </c>
      <c r="BI98" s="145">
        <v>18402.5832647604</v>
      </c>
      <c r="BJ98" s="94">
        <v>83012</v>
      </c>
      <c r="BK98" s="94" t="s">
        <v>280</v>
      </c>
      <c r="BL98" s="94">
        <v>-47</v>
      </c>
      <c r="BM98" s="94">
        <v>14</v>
      </c>
      <c r="BN98" s="94">
        <v>53</v>
      </c>
      <c r="BO98" s="94">
        <v>37.481162887526899</v>
      </c>
      <c r="BP98" s="94">
        <v>17.5</v>
      </c>
      <c r="BQ98" s="96">
        <v>267663435</v>
      </c>
      <c r="BR98" s="96">
        <v>73.7</v>
      </c>
      <c r="BS98" s="96">
        <v>26.6</v>
      </c>
      <c r="BT98" s="96">
        <v>67.599999999999994</v>
      </c>
      <c r="BU98" s="96">
        <v>6.5</v>
      </c>
      <c r="BV98" s="96">
        <v>2.2999999999999998</v>
      </c>
      <c r="BW98" s="99">
        <v>25</v>
      </c>
      <c r="BX98" s="100" t="s">
        <v>145</v>
      </c>
      <c r="BY98" s="100">
        <v>105.9</v>
      </c>
      <c r="BZ98" s="100">
        <v>100.8</v>
      </c>
      <c r="CA98" s="100">
        <v>1</v>
      </c>
      <c r="CB98" s="101">
        <v>126</v>
      </c>
      <c r="CC98" s="97" t="s">
        <v>411</v>
      </c>
      <c r="CD98" s="97" t="s">
        <v>173</v>
      </c>
      <c r="CE98" s="97">
        <v>20.2</v>
      </c>
      <c r="CF98" s="97">
        <v>29.4</v>
      </c>
      <c r="CG98" s="97">
        <v>0.1</v>
      </c>
      <c r="CH98" s="97">
        <v>-494777</v>
      </c>
      <c r="CI98" s="97">
        <v>12157</v>
      </c>
      <c r="CJ98" s="97">
        <v>1042173300625.55</v>
      </c>
      <c r="CK98" s="97">
        <v>9.8000000000000007</v>
      </c>
      <c r="CL98" s="97">
        <v>67.5</v>
      </c>
      <c r="CM98" s="97">
        <v>64.8</v>
      </c>
      <c r="CN98" s="97">
        <v>0.7</v>
      </c>
      <c r="CO98" s="97">
        <v>98.1</v>
      </c>
      <c r="CP98" s="102" t="s">
        <v>157</v>
      </c>
      <c r="CQ98" s="102" t="s">
        <v>203</v>
      </c>
      <c r="CR98" s="103">
        <v>113.32522975833599</v>
      </c>
      <c r="CS98" s="98">
        <v>13.2</v>
      </c>
      <c r="CT98" s="104">
        <v>23.339990234375001</v>
      </c>
      <c r="CU98" s="104">
        <v>23.35</v>
      </c>
      <c r="CV98" s="104">
        <v>23.429986572265602</v>
      </c>
      <c r="CW98" s="105">
        <v>23.619989013671901</v>
      </c>
      <c r="CY98" s="8">
        <f t="shared" si="7"/>
        <v>1</v>
      </c>
      <c r="CZ98" s="9">
        <f t="shared" si="8"/>
        <v>96.969696969696969</v>
      </c>
    </row>
    <row r="99" spans="1:104" x14ac:dyDescent="0.35">
      <c r="A99" s="70" t="s">
        <v>412</v>
      </c>
      <c r="B99" s="93" t="s">
        <v>413</v>
      </c>
      <c r="C99" s="156" t="s">
        <v>174</v>
      </c>
      <c r="D99" s="170" t="s">
        <v>328</v>
      </c>
      <c r="E99" s="164" t="s">
        <v>167</v>
      </c>
      <c r="F99" s="164">
        <f t="shared" si="9"/>
        <v>58</v>
      </c>
      <c r="G99" s="49">
        <v>246.96584815128401</v>
      </c>
      <c r="H99" s="139">
        <f t="shared" si="5"/>
        <v>0.82539682539682535</v>
      </c>
      <c r="I99" s="49">
        <v>3704.4877222692598</v>
      </c>
      <c r="J99" s="49">
        <v>0.16378774032919799</v>
      </c>
      <c r="K99" s="49">
        <v>27.209325622374099</v>
      </c>
      <c r="L99" s="51">
        <v>41</v>
      </c>
      <c r="M99" s="94"/>
      <c r="N99" s="94"/>
      <c r="O99" s="94"/>
      <c r="P99" s="94"/>
      <c r="Q99" s="94"/>
      <c r="R99" s="96">
        <v>85032</v>
      </c>
      <c r="S99" s="96">
        <v>44.2</v>
      </c>
      <c r="T99" s="96"/>
      <c r="U99" s="143" t="str">
        <f t="shared" si="6"/>
        <v/>
      </c>
      <c r="V99" s="96">
        <v>147.5</v>
      </c>
      <c r="W99" s="99"/>
      <c r="X99" s="99"/>
      <c r="Y99" s="99"/>
      <c r="Z99" s="99"/>
      <c r="AA99" s="95">
        <v>0.64700000000000002</v>
      </c>
      <c r="AB99" s="101"/>
      <c r="AC99" s="101"/>
      <c r="AD99" s="101">
        <v>6.7</v>
      </c>
      <c r="AE99" s="97"/>
      <c r="AF99" s="97"/>
      <c r="AG99" s="97"/>
      <c r="AH99" s="97"/>
      <c r="AI99" s="97"/>
      <c r="AJ99" s="97"/>
      <c r="AK99" s="97"/>
      <c r="AL99" s="97"/>
      <c r="AM99" s="97"/>
      <c r="AN99" s="97"/>
      <c r="AO99" s="103">
        <v>54.2386538760001</v>
      </c>
      <c r="AP99" s="98">
        <v>69.8</v>
      </c>
      <c r="AQ99" s="98">
        <v>6.1</v>
      </c>
      <c r="AR99" s="98">
        <v>3.7</v>
      </c>
      <c r="AS99" s="98">
        <v>47.4</v>
      </c>
      <c r="AT99" s="98">
        <v>52.6</v>
      </c>
      <c r="AU99" s="98"/>
      <c r="AV99" s="98"/>
      <c r="AW99" s="98"/>
      <c r="AX99" s="105">
        <v>6.8574996948242397</v>
      </c>
      <c r="AY99" s="48">
        <v>315</v>
      </c>
      <c r="AZ99" s="48">
        <v>21</v>
      </c>
      <c r="BA99" s="48">
        <v>260</v>
      </c>
      <c r="BB99" s="49">
        <v>3057.6724056825701</v>
      </c>
      <c r="BC99" s="50">
        <v>0.12278941653189999</v>
      </c>
      <c r="BD99" s="49">
        <v>338.03910320103199</v>
      </c>
      <c r="BE99" s="49">
        <v>18356.261638066699</v>
      </c>
      <c r="BF99" s="49">
        <v>18372.143288083698</v>
      </c>
      <c r="BG99" s="50">
        <v>0.12973491224500699</v>
      </c>
      <c r="BH99" s="49">
        <v>278.363153826813</v>
      </c>
      <c r="BI99" s="145">
        <v>18362.955664485798</v>
      </c>
      <c r="BJ99" s="94" t="s">
        <v>145</v>
      </c>
      <c r="BK99" s="94" t="s">
        <v>145</v>
      </c>
      <c r="BL99" s="94" t="s">
        <v>145</v>
      </c>
      <c r="BM99" s="94" t="s">
        <v>145</v>
      </c>
      <c r="BN99" s="94" t="s">
        <v>145</v>
      </c>
      <c r="BO99" s="94" t="s">
        <v>145</v>
      </c>
      <c r="BP99" s="94" t="s">
        <v>145</v>
      </c>
      <c r="BQ99" s="96">
        <v>84077</v>
      </c>
      <c r="BR99" s="96" t="s">
        <v>145</v>
      </c>
      <c r="BS99" s="96" t="s">
        <v>145</v>
      </c>
      <c r="BT99" s="96" t="s">
        <v>145</v>
      </c>
      <c r="BU99" s="96" t="s">
        <v>145</v>
      </c>
      <c r="BV99" s="96" t="s">
        <v>145</v>
      </c>
      <c r="BW99" s="99" t="s">
        <v>145</v>
      </c>
      <c r="BX99" s="100" t="s">
        <v>145</v>
      </c>
      <c r="BY99" s="100" t="s">
        <v>145</v>
      </c>
      <c r="BZ99" s="100" t="s">
        <v>145</v>
      </c>
      <c r="CA99" s="100" t="s">
        <v>145</v>
      </c>
      <c r="CB99" s="101" t="s">
        <v>145</v>
      </c>
      <c r="CC99" s="97" t="s">
        <v>180</v>
      </c>
      <c r="CD99" s="97" t="s">
        <v>147</v>
      </c>
      <c r="CE99" s="97" t="s">
        <v>145</v>
      </c>
      <c r="CF99" s="97" t="s">
        <v>145</v>
      </c>
      <c r="CG99" s="97" t="s">
        <v>145</v>
      </c>
      <c r="CH99" s="97" t="s">
        <v>145</v>
      </c>
      <c r="CI99" s="97" t="s">
        <v>145</v>
      </c>
      <c r="CJ99" s="97" t="s">
        <v>145</v>
      </c>
      <c r="CK99" s="97" t="s">
        <v>145</v>
      </c>
      <c r="CL99" s="97" t="s">
        <v>145</v>
      </c>
      <c r="CM99" s="97" t="s">
        <v>145</v>
      </c>
      <c r="CN99" s="97" t="s">
        <v>145</v>
      </c>
      <c r="CO99" s="97">
        <v>100</v>
      </c>
      <c r="CP99" s="102" t="s">
        <v>174</v>
      </c>
      <c r="CQ99" s="102" t="s">
        <v>176</v>
      </c>
      <c r="CR99" s="103">
        <v>-4.5099706173103202</v>
      </c>
      <c r="CS99" s="98">
        <v>15.4</v>
      </c>
      <c r="CT99" s="104">
        <v>7.1700073242187701</v>
      </c>
      <c r="CU99" s="104">
        <v>7.3099914550781504</v>
      </c>
      <c r="CV99" s="104">
        <v>6.4200073242187701</v>
      </c>
      <c r="CW99" s="105">
        <v>6.5299926757812701</v>
      </c>
      <c r="CY99" s="8">
        <f t="shared" si="7"/>
        <v>21</v>
      </c>
      <c r="CZ99" s="9">
        <f t="shared" si="8"/>
        <v>36.363636363636367</v>
      </c>
    </row>
    <row r="100" spans="1:104" x14ac:dyDescent="0.35">
      <c r="A100" s="70" t="s">
        <v>414</v>
      </c>
      <c r="B100" s="93" t="s">
        <v>415</v>
      </c>
      <c r="C100" s="156" t="s">
        <v>157</v>
      </c>
      <c r="D100" s="170" t="s">
        <v>158</v>
      </c>
      <c r="E100" s="164" t="s">
        <v>416</v>
      </c>
      <c r="F100" s="164">
        <f t="shared" si="9"/>
        <v>8</v>
      </c>
      <c r="G100" s="49">
        <v>0.83622922690930401</v>
      </c>
      <c r="H100" s="139">
        <f t="shared" si="5"/>
        <v>0.26010383501133005</v>
      </c>
      <c r="I100" s="49">
        <v>25.262963204279998</v>
      </c>
      <c r="J100" s="49">
        <v>4.3562614272725002E-2</v>
      </c>
      <c r="K100" s="49">
        <v>3402.9282918961198</v>
      </c>
      <c r="L100" s="51">
        <v>91</v>
      </c>
      <c r="M100" s="94">
        <v>758.29469194041701</v>
      </c>
      <c r="N100" s="94">
        <v>4282.2849999999999</v>
      </c>
      <c r="O100" s="94">
        <v>100</v>
      </c>
      <c r="P100" s="94">
        <v>26.380555555555599</v>
      </c>
      <c r="Q100" s="94">
        <v>51</v>
      </c>
      <c r="R100" s="96">
        <v>1380004385</v>
      </c>
      <c r="S100" s="96">
        <v>28.1</v>
      </c>
      <c r="T100" s="96">
        <v>68.2</v>
      </c>
      <c r="U100" s="143">
        <f t="shared" si="6"/>
        <v>6.1000000000000082E-2</v>
      </c>
      <c r="V100" s="96">
        <v>454.9</v>
      </c>
      <c r="W100" s="99">
        <v>23.3</v>
      </c>
      <c r="X100" s="99">
        <v>0.76</v>
      </c>
      <c r="Y100" s="99"/>
      <c r="Z100" s="99">
        <v>53.2</v>
      </c>
      <c r="AA100" s="95">
        <v>0.70699999999999996</v>
      </c>
      <c r="AB100" s="101">
        <v>3.8</v>
      </c>
      <c r="AC100" s="101">
        <v>10.4</v>
      </c>
      <c r="AD100" s="101">
        <v>23.8</v>
      </c>
      <c r="AE100" s="97">
        <v>22</v>
      </c>
      <c r="AF100" s="97">
        <v>164035637.5</v>
      </c>
      <c r="AG100" s="97">
        <v>16382600</v>
      </c>
      <c r="AH100" s="97">
        <v>7680</v>
      </c>
      <c r="AI100" s="97"/>
      <c r="AJ100" s="97"/>
      <c r="AK100" s="97">
        <v>42.4</v>
      </c>
      <c r="AL100" s="97"/>
      <c r="AM100" s="97">
        <v>135787.79999999999</v>
      </c>
      <c r="AN100" s="97">
        <v>5.4</v>
      </c>
      <c r="AO100" s="103">
        <v>21.786749579000102</v>
      </c>
      <c r="AP100" s="98">
        <v>60.4</v>
      </c>
      <c r="AQ100" s="98">
        <v>23.8</v>
      </c>
      <c r="AR100" s="98">
        <v>6</v>
      </c>
      <c r="AS100" s="98">
        <v>66</v>
      </c>
      <c r="AT100" s="98">
        <v>34</v>
      </c>
      <c r="AU100" s="98">
        <v>1116</v>
      </c>
      <c r="AV100" s="98">
        <v>1.7</v>
      </c>
      <c r="AW100" s="98">
        <v>100</v>
      </c>
      <c r="AX100" s="105">
        <v>22.0824981689453</v>
      </c>
      <c r="AY100" s="48">
        <v>34863</v>
      </c>
      <c r="AZ100" s="48">
        <v>1154</v>
      </c>
      <c r="BA100" s="48">
        <v>9068</v>
      </c>
      <c r="BB100" s="49">
        <v>6.5709936131833402</v>
      </c>
      <c r="BC100" s="50">
        <v>4.0926678147566002E-2</v>
      </c>
      <c r="BD100" s="49">
        <v>118070.37451696501</v>
      </c>
      <c r="BE100" s="49">
        <v>18386.947498424001</v>
      </c>
      <c r="BF100" s="49">
        <v>18384.5360883658</v>
      </c>
      <c r="BG100" s="50">
        <v>4.7521389295438997E-2</v>
      </c>
      <c r="BH100" s="49">
        <v>47252.135972763201</v>
      </c>
      <c r="BI100" s="145">
        <v>18392.413084613701</v>
      </c>
      <c r="BJ100" s="94">
        <v>1046450</v>
      </c>
      <c r="BK100" s="94" t="s">
        <v>228</v>
      </c>
      <c r="BL100" s="94">
        <v>-4</v>
      </c>
      <c r="BM100" s="94">
        <v>48</v>
      </c>
      <c r="BN100" s="94">
        <v>52</v>
      </c>
      <c r="BO100" s="94">
        <v>67.271666666666704</v>
      </c>
      <c r="BP100" s="94">
        <v>51</v>
      </c>
      <c r="BQ100" s="96">
        <v>1352617328</v>
      </c>
      <c r="BR100" s="96">
        <v>70.7</v>
      </c>
      <c r="BS100" s="96">
        <v>27.1</v>
      </c>
      <c r="BT100" s="96">
        <v>66.8</v>
      </c>
      <c r="BU100" s="96">
        <v>7.2</v>
      </c>
      <c r="BV100" s="96">
        <v>2.2000000000000002</v>
      </c>
      <c r="BW100" s="99">
        <v>36.6</v>
      </c>
      <c r="BX100" s="100" t="s">
        <v>145</v>
      </c>
      <c r="BY100" s="100">
        <v>113</v>
      </c>
      <c r="BZ100" s="100">
        <v>94.4</v>
      </c>
      <c r="CA100" s="100">
        <v>1.1000000000000001</v>
      </c>
      <c r="CB100" s="101">
        <v>109</v>
      </c>
      <c r="CC100" s="97" t="s">
        <v>259</v>
      </c>
      <c r="CD100" s="97" t="s">
        <v>173</v>
      </c>
      <c r="CE100" s="97">
        <v>18.8</v>
      </c>
      <c r="CF100" s="97">
        <v>10.1</v>
      </c>
      <c r="CG100" s="97">
        <v>0.1</v>
      </c>
      <c r="CH100" s="97">
        <v>-2663434</v>
      </c>
      <c r="CI100" s="97">
        <v>9602</v>
      </c>
      <c r="CJ100" s="97">
        <v>2718732231257.5698</v>
      </c>
      <c r="CK100" s="97" t="s">
        <v>145</v>
      </c>
      <c r="CL100" s="97">
        <v>49.3</v>
      </c>
      <c r="CM100" s="97">
        <v>27</v>
      </c>
      <c r="CN100" s="97">
        <v>2.4</v>
      </c>
      <c r="CO100" s="97">
        <v>92.6</v>
      </c>
      <c r="CP100" s="102" t="s">
        <v>157</v>
      </c>
      <c r="CQ100" s="102" t="s">
        <v>159</v>
      </c>
      <c r="CR100" s="103">
        <v>80.226506612059396</v>
      </c>
      <c r="CS100" s="98" t="s">
        <v>145</v>
      </c>
      <c r="CT100" s="104">
        <v>20.369989013671901</v>
      </c>
      <c r="CU100" s="104">
        <v>19.920007324218801</v>
      </c>
      <c r="CV100" s="104">
        <v>21.700006103515602</v>
      </c>
      <c r="CW100" s="105">
        <v>26.339990234375001</v>
      </c>
      <c r="CY100" s="8">
        <f t="shared" si="7"/>
        <v>3</v>
      </c>
      <c r="CZ100" s="9">
        <f t="shared" si="8"/>
        <v>90.909090909090907</v>
      </c>
    </row>
    <row r="101" spans="1:104" x14ac:dyDescent="0.35">
      <c r="A101" s="70" t="s">
        <v>417</v>
      </c>
      <c r="B101" s="93" t="s">
        <v>418</v>
      </c>
      <c r="C101" s="156" t="s">
        <v>174</v>
      </c>
      <c r="D101" s="170" t="s">
        <v>328</v>
      </c>
      <c r="E101" s="164" t="s">
        <v>419</v>
      </c>
      <c r="F101" s="164">
        <f t="shared" si="9"/>
        <v>38</v>
      </c>
      <c r="G101" s="49">
        <v>249.50402973310401</v>
      </c>
      <c r="H101" s="139">
        <f t="shared" si="5"/>
        <v>0.6494275179507083</v>
      </c>
      <c r="I101" s="49">
        <v>4174.3320299178004</v>
      </c>
      <c r="J101" s="49">
        <v>4.1157104132132E-2</v>
      </c>
      <c r="K101" s="49">
        <v>4279.4872594083799</v>
      </c>
      <c r="L101" s="51">
        <v>61</v>
      </c>
      <c r="M101" s="94">
        <v>30996.420265235702</v>
      </c>
      <c r="N101" s="94">
        <v>3665.375</v>
      </c>
      <c r="O101" s="94">
        <v>87.83</v>
      </c>
      <c r="P101" s="94">
        <v>23.698550724637698</v>
      </c>
      <c r="Q101" s="94">
        <v>15</v>
      </c>
      <c r="R101" s="96">
        <v>4937796</v>
      </c>
      <c r="S101" s="96">
        <v>36.799999999999997</v>
      </c>
      <c r="T101" s="96">
        <v>80.900000000000006</v>
      </c>
      <c r="U101" s="143">
        <f t="shared" si="6"/>
        <v>0.1389999999999999</v>
      </c>
      <c r="V101" s="96">
        <v>70.5</v>
      </c>
      <c r="W101" s="99">
        <v>10.3</v>
      </c>
      <c r="X101" s="99">
        <v>2.95</v>
      </c>
      <c r="Y101" s="99">
        <v>2.8</v>
      </c>
      <c r="Z101" s="99">
        <v>94.3</v>
      </c>
      <c r="AA101" s="95">
        <v>0.79700000000000004</v>
      </c>
      <c r="AB101" s="101">
        <v>26.9</v>
      </c>
      <c r="AC101" s="101">
        <v>3.2</v>
      </c>
      <c r="AD101" s="101">
        <v>59.7</v>
      </c>
      <c r="AE101" s="97">
        <v>99</v>
      </c>
      <c r="AF101" s="97">
        <v>167598633</v>
      </c>
      <c r="AG101" s="97">
        <v>988000</v>
      </c>
      <c r="AH101" s="97">
        <v>67050</v>
      </c>
      <c r="AI101" s="97"/>
      <c r="AJ101" s="97"/>
      <c r="AK101" s="97">
        <v>4.5999999999999996</v>
      </c>
      <c r="AL101" s="97">
        <v>1</v>
      </c>
      <c r="AM101" s="97">
        <v>7174.1</v>
      </c>
      <c r="AN101" s="97">
        <v>3.1</v>
      </c>
      <c r="AO101" s="103">
        <v>53.4160627300001</v>
      </c>
      <c r="AP101" s="98">
        <v>64.5</v>
      </c>
      <c r="AQ101" s="98">
        <v>11</v>
      </c>
      <c r="AR101" s="98">
        <v>14.4</v>
      </c>
      <c r="AS101" s="98">
        <v>36.799999999999997</v>
      </c>
      <c r="AT101" s="98">
        <v>63.2</v>
      </c>
      <c r="AU101" s="98">
        <v>10520</v>
      </c>
      <c r="AV101" s="98">
        <v>7.3</v>
      </c>
      <c r="AW101" s="98">
        <v>0</v>
      </c>
      <c r="AX101" s="105">
        <v>6.0949951171875201</v>
      </c>
      <c r="AY101" s="48">
        <v>20612</v>
      </c>
      <c r="AZ101" s="48">
        <v>1232</v>
      </c>
      <c r="BA101" s="48">
        <v>13386</v>
      </c>
      <c r="BB101" s="49">
        <v>2710.92608929166</v>
      </c>
      <c r="BC101" s="50">
        <v>5.8160368103064998E-2</v>
      </c>
      <c r="BD101" s="49">
        <v>32302.3270451719</v>
      </c>
      <c r="BE101" s="49">
        <v>18366.930755937999</v>
      </c>
      <c r="BF101" s="49">
        <v>18386.5354631632</v>
      </c>
      <c r="BG101" s="50">
        <v>3.78365310878808</v>
      </c>
      <c r="BH101" s="49">
        <v>10163.4633360715</v>
      </c>
      <c r="BI101" s="145">
        <v>18372.394428455998</v>
      </c>
      <c r="BJ101" s="94">
        <v>153054</v>
      </c>
      <c r="BK101" s="94" t="s">
        <v>217</v>
      </c>
      <c r="BL101" s="94">
        <v>-25</v>
      </c>
      <c r="BM101" s="94">
        <v>15</v>
      </c>
      <c r="BN101" s="94">
        <v>37</v>
      </c>
      <c r="BO101" s="94">
        <v>52.974058115064601</v>
      </c>
      <c r="BP101" s="94">
        <v>15.5</v>
      </c>
      <c r="BQ101" s="96">
        <v>4867309</v>
      </c>
      <c r="BR101" s="96">
        <v>84.4</v>
      </c>
      <c r="BS101" s="96">
        <v>21.4</v>
      </c>
      <c r="BT101" s="96">
        <v>64.7</v>
      </c>
      <c r="BU101" s="96">
        <v>6.4</v>
      </c>
      <c r="BV101" s="96">
        <v>1.8</v>
      </c>
      <c r="BW101" s="99">
        <v>3.7</v>
      </c>
      <c r="BX101" s="100">
        <v>3.7</v>
      </c>
      <c r="BY101" s="100">
        <v>100.9</v>
      </c>
      <c r="BZ101" s="100" t="s">
        <v>145</v>
      </c>
      <c r="CA101" s="100">
        <v>1</v>
      </c>
      <c r="CB101" s="101">
        <v>147</v>
      </c>
      <c r="CC101" s="97" t="s">
        <v>180</v>
      </c>
      <c r="CD101" s="97" t="s">
        <v>200</v>
      </c>
      <c r="CE101" s="97">
        <v>121</v>
      </c>
      <c r="CF101" s="97" t="s">
        <v>145</v>
      </c>
      <c r="CG101" s="97" t="s">
        <v>145</v>
      </c>
      <c r="CH101" s="97">
        <v>118020</v>
      </c>
      <c r="CI101" s="97">
        <v>4</v>
      </c>
      <c r="CJ101" s="97">
        <v>382487490532.479</v>
      </c>
      <c r="CK101" s="97" t="s">
        <v>145</v>
      </c>
      <c r="CL101" s="97">
        <v>62.1</v>
      </c>
      <c r="CM101" s="97">
        <v>81.900000000000006</v>
      </c>
      <c r="CN101" s="97">
        <v>0.3</v>
      </c>
      <c r="CO101" s="97">
        <v>100</v>
      </c>
      <c r="CP101" s="102" t="s">
        <v>174</v>
      </c>
      <c r="CQ101" s="102" t="s">
        <v>176</v>
      </c>
      <c r="CR101" s="103">
        <v>-7.9582419723739699</v>
      </c>
      <c r="CS101" s="98">
        <v>26</v>
      </c>
      <c r="CT101" s="104">
        <v>6.0899902343750201</v>
      </c>
      <c r="CU101" s="104">
        <v>6.1499877929687701</v>
      </c>
      <c r="CV101" s="104">
        <v>5.7199951171875201</v>
      </c>
      <c r="CW101" s="105">
        <v>6.4200073242187701</v>
      </c>
      <c r="CY101" s="8">
        <f t="shared" si="7"/>
        <v>4</v>
      </c>
      <c r="CZ101" s="9">
        <f t="shared" si="8"/>
        <v>87.878787878787875</v>
      </c>
    </row>
    <row r="102" spans="1:104" x14ac:dyDescent="0.35">
      <c r="A102" s="70" t="s">
        <v>420</v>
      </c>
      <c r="B102" s="93" t="s">
        <v>421</v>
      </c>
      <c r="C102" s="156" t="s">
        <v>157</v>
      </c>
      <c r="D102" s="170" t="s">
        <v>158</v>
      </c>
      <c r="E102" s="164" t="s">
        <v>422</v>
      </c>
      <c r="F102" s="164">
        <f t="shared" si="9"/>
        <v>28</v>
      </c>
      <c r="G102" s="49">
        <v>71.767925578232706</v>
      </c>
      <c r="H102" s="139">
        <f t="shared" si="5"/>
        <v>0.7935650887573964</v>
      </c>
      <c r="I102" s="49">
        <v>1126.7611938825401</v>
      </c>
      <c r="J102" s="49">
        <v>5.7922578825202999E-2</v>
      </c>
      <c r="K102" s="49">
        <v>6904.8483636231203</v>
      </c>
      <c r="L102" s="51">
        <v>71</v>
      </c>
      <c r="M102" s="94"/>
      <c r="N102" s="94">
        <v>3019.5650000000001</v>
      </c>
      <c r="O102" s="94">
        <v>65.34</v>
      </c>
      <c r="P102" s="94"/>
      <c r="Q102" s="94"/>
      <c r="R102" s="96">
        <v>83992953</v>
      </c>
      <c r="S102" s="96">
        <v>30.3</v>
      </c>
      <c r="T102" s="96">
        <v>75.400000000000006</v>
      </c>
      <c r="U102" s="143">
        <f t="shared" si="6"/>
        <v>6.2000000000000027E-2</v>
      </c>
      <c r="V102" s="96">
        <v>50.2</v>
      </c>
      <c r="W102" s="99">
        <v>14.8</v>
      </c>
      <c r="X102" s="99"/>
      <c r="Y102" s="99">
        <v>1.5</v>
      </c>
      <c r="Z102" s="99">
        <v>78.8</v>
      </c>
      <c r="AA102" s="95">
        <v>0.68899999999999995</v>
      </c>
      <c r="AB102" s="101">
        <v>25.5</v>
      </c>
      <c r="AC102" s="101">
        <v>9.6</v>
      </c>
      <c r="AD102" s="101"/>
      <c r="AE102" s="97">
        <v>23.8</v>
      </c>
      <c r="AF102" s="97">
        <v>25604871.399999999</v>
      </c>
      <c r="AG102" s="97">
        <v>2378600</v>
      </c>
      <c r="AH102" s="97"/>
      <c r="AI102" s="97">
        <v>10.9</v>
      </c>
      <c r="AJ102" s="97">
        <v>40.799999999999997</v>
      </c>
      <c r="AK102" s="97">
        <v>17.899999999999999</v>
      </c>
      <c r="AL102" s="97">
        <v>0.8</v>
      </c>
      <c r="AM102" s="97">
        <v>48305.599999999999</v>
      </c>
      <c r="AN102" s="97"/>
      <c r="AO102" s="103">
        <v>32.421665548000099</v>
      </c>
      <c r="AP102" s="98">
        <v>28.2</v>
      </c>
      <c r="AQ102" s="98">
        <v>6.6</v>
      </c>
      <c r="AR102" s="98">
        <v>8.6</v>
      </c>
      <c r="AS102" s="98">
        <v>25.1</v>
      </c>
      <c r="AT102" s="98">
        <v>74.900000000000006</v>
      </c>
      <c r="AU102" s="98">
        <v>1659</v>
      </c>
      <c r="AV102" s="98">
        <v>8.4</v>
      </c>
      <c r="AW102" s="98">
        <v>100</v>
      </c>
      <c r="AX102" s="105">
        <v>9.00999603271487</v>
      </c>
      <c r="AY102" s="48">
        <v>94640</v>
      </c>
      <c r="AZ102" s="48">
        <v>6028</v>
      </c>
      <c r="BA102" s="48">
        <v>75103</v>
      </c>
      <c r="BB102" s="49">
        <v>894.15834683178696</v>
      </c>
      <c r="BC102" s="50">
        <v>5.5075072803516999E-2</v>
      </c>
      <c r="BD102" s="49">
        <v>114153.06967208799</v>
      </c>
      <c r="BE102" s="49">
        <v>18350.7805235542</v>
      </c>
      <c r="BF102" s="49">
        <v>18349.5051543843</v>
      </c>
      <c r="BG102" s="50">
        <v>4.8958266869944998E-2</v>
      </c>
      <c r="BH102" s="49">
        <v>122976.45275273301</v>
      </c>
      <c r="BI102" s="145">
        <v>18366.133998041802</v>
      </c>
      <c r="BJ102" s="94" t="s">
        <v>145</v>
      </c>
      <c r="BK102" s="94" t="s">
        <v>145</v>
      </c>
      <c r="BL102" s="94">
        <v>1</v>
      </c>
      <c r="BM102" s="94">
        <v>32</v>
      </c>
      <c r="BN102" s="94">
        <v>46</v>
      </c>
      <c r="BO102" s="94" t="s">
        <v>145</v>
      </c>
      <c r="BP102" s="94" t="s">
        <v>145</v>
      </c>
      <c r="BQ102" s="96">
        <v>81800269</v>
      </c>
      <c r="BR102" s="96">
        <v>77.7</v>
      </c>
      <c r="BS102" s="96">
        <v>24.5</v>
      </c>
      <c r="BT102" s="96">
        <v>69.3</v>
      </c>
      <c r="BU102" s="96">
        <v>4.8</v>
      </c>
      <c r="BV102" s="96">
        <v>2.1</v>
      </c>
      <c r="BW102" s="99">
        <v>14.4</v>
      </c>
      <c r="BX102" s="100">
        <v>3.4</v>
      </c>
      <c r="BY102" s="100">
        <v>110.7</v>
      </c>
      <c r="BZ102" s="100">
        <v>99.4</v>
      </c>
      <c r="CA102" s="100">
        <v>1</v>
      </c>
      <c r="CB102" s="101">
        <v>131</v>
      </c>
      <c r="CC102" s="97" t="s">
        <v>189</v>
      </c>
      <c r="CD102" s="97" t="s">
        <v>163</v>
      </c>
      <c r="CE102" s="97">
        <v>24.9</v>
      </c>
      <c r="CF102" s="97">
        <v>0.4</v>
      </c>
      <c r="CG102" s="97" t="s">
        <v>145</v>
      </c>
      <c r="CH102" s="97">
        <v>-274998</v>
      </c>
      <c r="CI102" s="97">
        <v>129940</v>
      </c>
      <c r="CJ102" s="97" t="s">
        <v>145</v>
      </c>
      <c r="CK102" s="97" t="s">
        <v>145</v>
      </c>
      <c r="CL102" s="97">
        <v>44.7</v>
      </c>
      <c r="CM102" s="97">
        <v>24.5</v>
      </c>
      <c r="CN102" s="97">
        <v>2.7</v>
      </c>
      <c r="CO102" s="97">
        <v>100</v>
      </c>
      <c r="CP102" s="102" t="s">
        <v>157</v>
      </c>
      <c r="CQ102" s="102" t="s">
        <v>185</v>
      </c>
      <c r="CR102" s="103">
        <v>54.075579630133802</v>
      </c>
      <c r="CS102" s="98">
        <v>25.1</v>
      </c>
      <c r="CT102" s="104">
        <v>8.3699890136718995</v>
      </c>
      <c r="CU102" s="104">
        <v>5.1499877929687701</v>
      </c>
      <c r="CV102" s="104">
        <v>10.029992675781299</v>
      </c>
      <c r="CW102" s="105">
        <v>12.4900146484375</v>
      </c>
      <c r="CY102" s="8">
        <f t="shared" si="7"/>
        <v>3</v>
      </c>
      <c r="CZ102" s="9">
        <f t="shared" si="8"/>
        <v>90.909090909090907</v>
      </c>
    </row>
    <row r="103" spans="1:104" x14ac:dyDescent="0.35">
      <c r="A103" s="70" t="s">
        <v>423</v>
      </c>
      <c r="B103" s="93" t="s">
        <v>424</v>
      </c>
      <c r="C103" s="156" t="s">
        <v>157</v>
      </c>
      <c r="D103" s="170" t="s">
        <v>184</v>
      </c>
      <c r="E103" s="164" t="s">
        <v>160</v>
      </c>
      <c r="F103" s="164">
        <f t="shared" si="9"/>
        <v>33</v>
      </c>
      <c r="G103" s="49">
        <v>2.3121385558725698</v>
      </c>
      <c r="H103" s="139">
        <f t="shared" si="5"/>
        <v>0.65947242206235013</v>
      </c>
      <c r="I103" s="49">
        <v>51.836654720368799</v>
      </c>
      <c r="J103" s="49">
        <v>7.7763922121134005E-2</v>
      </c>
      <c r="K103" s="49">
        <v>96.9696513474954</v>
      </c>
      <c r="L103" s="51">
        <v>66</v>
      </c>
      <c r="M103" s="94"/>
      <c r="N103" s="94">
        <v>4801.085</v>
      </c>
      <c r="O103" s="94">
        <v>91.4</v>
      </c>
      <c r="P103" s="94">
        <v>14.769886363636401</v>
      </c>
      <c r="Q103" s="94">
        <v>22</v>
      </c>
      <c r="R103" s="96">
        <v>40222503</v>
      </c>
      <c r="S103" s="96">
        <v>20</v>
      </c>
      <c r="T103" s="96">
        <v>68.400000000000006</v>
      </c>
      <c r="U103" s="143">
        <f t="shared" si="6"/>
        <v>3.3000000000000043E-2</v>
      </c>
      <c r="V103" s="96">
        <v>88.5</v>
      </c>
      <c r="W103" s="99">
        <v>21.3</v>
      </c>
      <c r="X103" s="99">
        <v>0.84</v>
      </c>
      <c r="Y103" s="99">
        <v>1.3</v>
      </c>
      <c r="Z103" s="99">
        <v>88</v>
      </c>
      <c r="AA103" s="95">
        <v>0.94199999999999995</v>
      </c>
      <c r="AB103" s="101">
        <v>27.4</v>
      </c>
      <c r="AC103" s="101">
        <v>8.8000000000000007</v>
      </c>
      <c r="AD103" s="101">
        <v>187.8</v>
      </c>
      <c r="AE103" s="97">
        <v>35.6</v>
      </c>
      <c r="AF103" s="97">
        <v>2075065.8</v>
      </c>
      <c r="AG103" s="97"/>
      <c r="AH103" s="97">
        <v>17210</v>
      </c>
      <c r="AI103" s="97"/>
      <c r="AJ103" s="97"/>
      <c r="AK103" s="97">
        <v>18.100000000000001</v>
      </c>
      <c r="AL103" s="97">
        <v>0</v>
      </c>
      <c r="AM103" s="97">
        <v>6073.4</v>
      </c>
      <c r="AN103" s="97">
        <v>2.2000000000000002</v>
      </c>
      <c r="AO103" s="103">
        <v>33.2214487715001</v>
      </c>
      <c r="AP103" s="98">
        <v>21.4</v>
      </c>
      <c r="AQ103" s="98">
        <v>1.9</v>
      </c>
      <c r="AR103" s="98">
        <v>1.5</v>
      </c>
      <c r="AS103" s="98">
        <v>29.5</v>
      </c>
      <c r="AT103" s="98">
        <v>70.5</v>
      </c>
      <c r="AU103" s="98">
        <v>1023</v>
      </c>
      <c r="AV103" s="98">
        <v>4.9000000000000004</v>
      </c>
      <c r="AW103" s="98">
        <v>100</v>
      </c>
      <c r="AX103" s="105">
        <v>13.239991760253901</v>
      </c>
      <c r="AY103" s="48">
        <v>2085</v>
      </c>
      <c r="AZ103" s="48">
        <v>93</v>
      </c>
      <c r="BA103" s="48">
        <v>1375</v>
      </c>
      <c r="BB103" s="49">
        <v>34.184844240051397</v>
      </c>
      <c r="BC103" s="50">
        <v>6.0232469352473998E-2</v>
      </c>
      <c r="BD103" s="49">
        <v>2379.77546848774</v>
      </c>
      <c r="BE103" s="49">
        <v>18355.698173577701</v>
      </c>
      <c r="BF103" s="49">
        <v>18347.421672432902</v>
      </c>
      <c r="BG103" s="50">
        <v>6.7752987741401996E-2</v>
      </c>
      <c r="BH103" s="49">
        <v>1932.0511195117999</v>
      </c>
      <c r="BI103" s="145">
        <v>18365.2303967896</v>
      </c>
      <c r="BJ103" s="94" t="s">
        <v>145</v>
      </c>
      <c r="BK103" s="94" t="s">
        <v>145</v>
      </c>
      <c r="BL103" s="94">
        <v>-3</v>
      </c>
      <c r="BM103" s="94">
        <v>3</v>
      </c>
      <c r="BN103" s="94">
        <v>31</v>
      </c>
      <c r="BO103" s="94">
        <v>53.3133890986471</v>
      </c>
      <c r="BP103" s="94">
        <v>20</v>
      </c>
      <c r="BQ103" s="96">
        <v>38433600</v>
      </c>
      <c r="BR103" s="96">
        <v>72.5</v>
      </c>
      <c r="BS103" s="96">
        <v>38.4</v>
      </c>
      <c r="BT103" s="96">
        <v>58.3</v>
      </c>
      <c r="BU103" s="96">
        <v>4.8</v>
      </c>
      <c r="BV103" s="96">
        <v>3.7</v>
      </c>
      <c r="BW103" s="99">
        <v>26.7</v>
      </c>
      <c r="BX103" s="100" t="s">
        <v>145</v>
      </c>
      <c r="BY103" s="100" t="s">
        <v>145</v>
      </c>
      <c r="BZ103" s="100" t="s">
        <v>145</v>
      </c>
      <c r="CA103" s="100" t="s">
        <v>145</v>
      </c>
      <c r="CB103" s="101">
        <v>109</v>
      </c>
      <c r="CC103" s="97" t="s">
        <v>146</v>
      </c>
      <c r="CD103" s="97" t="s">
        <v>173</v>
      </c>
      <c r="CE103" s="97">
        <v>38.1</v>
      </c>
      <c r="CF103" s="97" t="s">
        <v>145</v>
      </c>
      <c r="CG103" s="97">
        <v>1</v>
      </c>
      <c r="CH103" s="97">
        <v>39171</v>
      </c>
      <c r="CI103" s="97">
        <v>372342</v>
      </c>
      <c r="CJ103" s="97">
        <v>224228010477.88901</v>
      </c>
      <c r="CK103" s="97" t="s">
        <v>145</v>
      </c>
      <c r="CL103" s="97">
        <v>43</v>
      </c>
      <c r="CM103" s="97">
        <v>15.7</v>
      </c>
      <c r="CN103" s="97">
        <v>2.7</v>
      </c>
      <c r="CO103" s="97">
        <v>100</v>
      </c>
      <c r="CP103" s="102" t="s">
        <v>157</v>
      </c>
      <c r="CQ103" s="102" t="s">
        <v>185</v>
      </c>
      <c r="CR103" s="103">
        <v>42.492107051946299</v>
      </c>
      <c r="CS103" s="98" t="s">
        <v>145</v>
      </c>
      <c r="CT103" s="104">
        <v>12.6799865722656</v>
      </c>
      <c r="CU103" s="104">
        <v>10.2099853515625</v>
      </c>
      <c r="CV103" s="104">
        <v>12.360009765625</v>
      </c>
      <c r="CW103" s="105">
        <v>17.709985351562501</v>
      </c>
      <c r="CY103" s="8">
        <f t="shared" si="7"/>
        <v>7</v>
      </c>
      <c r="CZ103" s="9">
        <f t="shared" si="8"/>
        <v>78.787878787878782</v>
      </c>
    </row>
    <row r="104" spans="1:104" x14ac:dyDescent="0.35">
      <c r="A104" s="70" t="s">
        <v>425</v>
      </c>
      <c r="B104" s="93" t="s">
        <v>426</v>
      </c>
      <c r="C104" s="156" t="s">
        <v>174</v>
      </c>
      <c r="D104" s="170" t="s">
        <v>328</v>
      </c>
      <c r="E104" s="164" t="s">
        <v>244</v>
      </c>
      <c r="F104" s="164">
        <f t="shared" si="9"/>
        <v>37</v>
      </c>
      <c r="G104" s="49">
        <v>29.304029304029299</v>
      </c>
      <c r="H104" s="139">
        <f t="shared" si="5"/>
        <v>0.92932665553700611</v>
      </c>
      <c r="I104" s="49">
        <v>5265.9340659340696</v>
      </c>
      <c r="J104" s="49">
        <v>8.2439379830934995E-2</v>
      </c>
      <c r="K104" s="49">
        <v>11.9354365357212</v>
      </c>
      <c r="L104" s="51">
        <v>62</v>
      </c>
      <c r="M104" s="94">
        <v>147797.802197802</v>
      </c>
      <c r="N104" s="94">
        <v>3044.3850000000002</v>
      </c>
      <c r="O104" s="94">
        <v>56.61</v>
      </c>
      <c r="P104" s="94"/>
      <c r="Q104" s="94"/>
      <c r="R104" s="96">
        <v>341250</v>
      </c>
      <c r="S104" s="96">
        <v>36.5</v>
      </c>
      <c r="T104" s="96">
        <v>81.099999999999994</v>
      </c>
      <c r="U104" s="143">
        <f t="shared" si="6"/>
        <v>0.14799999999999996</v>
      </c>
      <c r="V104" s="96">
        <v>3.5</v>
      </c>
      <c r="W104" s="99">
        <v>9.1</v>
      </c>
      <c r="X104" s="99">
        <v>3.89</v>
      </c>
      <c r="Y104" s="99">
        <v>3.2</v>
      </c>
      <c r="Z104" s="99">
        <v>100</v>
      </c>
      <c r="AA104" s="95"/>
      <c r="AB104" s="101">
        <v>23.1</v>
      </c>
      <c r="AC104" s="101">
        <v>5.8</v>
      </c>
      <c r="AD104" s="101"/>
      <c r="AE104" s="97">
        <v>42</v>
      </c>
      <c r="AF104" s="97">
        <v>7819740.5999999996</v>
      </c>
      <c r="AG104" s="97">
        <v>352300</v>
      </c>
      <c r="AH104" s="97">
        <v>55190</v>
      </c>
      <c r="AI104" s="97"/>
      <c r="AJ104" s="97"/>
      <c r="AK104" s="97">
        <v>3.9</v>
      </c>
      <c r="AL104" s="97">
        <v>2.1</v>
      </c>
      <c r="AM104" s="97">
        <v>680.9</v>
      </c>
      <c r="AN104" s="97">
        <v>25.6</v>
      </c>
      <c r="AO104" s="103">
        <v>64.964707749499993</v>
      </c>
      <c r="AP104" s="98">
        <v>18.7</v>
      </c>
      <c r="AQ104" s="98">
        <v>0.5</v>
      </c>
      <c r="AR104" s="98">
        <v>18.2</v>
      </c>
      <c r="AS104" s="98">
        <v>6.2</v>
      </c>
      <c r="AT104" s="98">
        <v>93.8</v>
      </c>
      <c r="AU104" s="98">
        <v>519265</v>
      </c>
      <c r="AV104" s="98">
        <v>6.1</v>
      </c>
      <c r="AW104" s="98">
        <v>10</v>
      </c>
      <c r="AX104" s="105">
        <v>-2.6675018310546599</v>
      </c>
      <c r="AY104" s="48">
        <v>1797</v>
      </c>
      <c r="AZ104" s="48">
        <v>10</v>
      </c>
      <c r="BA104" s="48">
        <v>1670</v>
      </c>
      <c r="BB104" s="49">
        <v>4893.7728937728898</v>
      </c>
      <c r="BC104" s="50">
        <v>0.11312024356204101</v>
      </c>
      <c r="BD104" s="49">
        <v>1866.01784012501</v>
      </c>
      <c r="BE104" s="49">
        <v>18344.895145178602</v>
      </c>
      <c r="BF104" s="49">
        <v>18355.436657455299</v>
      </c>
      <c r="BG104" s="50">
        <v>8.8672467629954996E-2</v>
      </c>
      <c r="BH104" s="49">
        <v>2017.8605956485501</v>
      </c>
      <c r="BI104" s="145">
        <v>18361.691875042899</v>
      </c>
      <c r="BJ104" s="94">
        <v>50436</v>
      </c>
      <c r="BK104" s="94" t="s">
        <v>228</v>
      </c>
      <c r="BL104" s="94">
        <v>-36</v>
      </c>
      <c r="BM104" s="94">
        <v>17</v>
      </c>
      <c r="BN104" s="94">
        <v>50</v>
      </c>
      <c r="BO104" s="94" t="s">
        <v>145</v>
      </c>
      <c r="BP104" s="94" t="s">
        <v>145</v>
      </c>
      <c r="BQ104" s="96">
        <v>352721</v>
      </c>
      <c r="BR104" s="96">
        <v>84.3</v>
      </c>
      <c r="BS104" s="96">
        <v>19.8</v>
      </c>
      <c r="BT104" s="96">
        <v>65.400000000000006</v>
      </c>
      <c r="BU104" s="96">
        <v>6.4</v>
      </c>
      <c r="BV104" s="96">
        <v>1.7</v>
      </c>
      <c r="BW104" s="99">
        <v>2</v>
      </c>
      <c r="BX104" s="100">
        <v>7.5</v>
      </c>
      <c r="BY104" s="100">
        <v>100.4</v>
      </c>
      <c r="BZ104" s="100" t="s">
        <v>145</v>
      </c>
      <c r="CA104" s="100">
        <v>1</v>
      </c>
      <c r="CB104" s="101">
        <v>137</v>
      </c>
      <c r="CC104" s="97" t="s">
        <v>180</v>
      </c>
      <c r="CD104" s="97" t="s">
        <v>200</v>
      </c>
      <c r="CE104" s="97">
        <v>46.1</v>
      </c>
      <c r="CF104" s="97" t="s">
        <v>145</v>
      </c>
      <c r="CG104" s="97" t="s">
        <v>145</v>
      </c>
      <c r="CH104" s="97">
        <v>1900</v>
      </c>
      <c r="CI104" s="97">
        <v>4</v>
      </c>
      <c r="CJ104" s="97">
        <v>25878475760.113098</v>
      </c>
      <c r="CK104" s="97" t="s">
        <v>145</v>
      </c>
      <c r="CL104" s="97">
        <v>75</v>
      </c>
      <c r="CM104" s="97">
        <v>89.4</v>
      </c>
      <c r="CN104" s="97" t="s">
        <v>145</v>
      </c>
      <c r="CO104" s="97">
        <v>100</v>
      </c>
      <c r="CP104" s="102" t="s">
        <v>174</v>
      </c>
      <c r="CQ104" s="102" t="s">
        <v>176</v>
      </c>
      <c r="CR104" s="103">
        <v>-18.467648272645601</v>
      </c>
      <c r="CS104" s="98">
        <v>57.9</v>
      </c>
      <c r="CT104" s="104">
        <v>-2.6399902343749799</v>
      </c>
      <c r="CU104" s="104">
        <v>-2.6499999999999799</v>
      </c>
      <c r="CV104" s="104">
        <v>-2.9100097656249799</v>
      </c>
      <c r="CW104" s="105">
        <v>-2.4700073242187299</v>
      </c>
      <c r="CY104" s="8">
        <f t="shared" si="7"/>
        <v>5</v>
      </c>
      <c r="CZ104" s="9">
        <f t="shared" si="8"/>
        <v>84.848484848484844</v>
      </c>
    </row>
    <row r="105" spans="1:104" x14ac:dyDescent="0.35">
      <c r="A105" s="70" t="s">
        <v>427</v>
      </c>
      <c r="B105" s="93" t="s">
        <v>428</v>
      </c>
      <c r="C105" s="156" t="s">
        <v>157</v>
      </c>
      <c r="D105" s="170" t="s">
        <v>184</v>
      </c>
      <c r="E105" s="164" t="s">
        <v>429</v>
      </c>
      <c r="F105" s="164">
        <f t="shared" si="9"/>
        <v>30</v>
      </c>
      <c r="G105" s="49">
        <v>25.648310140290501</v>
      </c>
      <c r="H105" s="139">
        <f t="shared" si="5"/>
        <v>0.53687445127304656</v>
      </c>
      <c r="I105" s="49">
        <v>1842.2880788156399</v>
      </c>
      <c r="J105" s="49">
        <v>8.9045879930893995E-2</v>
      </c>
      <c r="K105" s="49">
        <v>263.110632088042</v>
      </c>
      <c r="L105" s="51">
        <v>69</v>
      </c>
      <c r="M105" s="94">
        <v>46157.600085309503</v>
      </c>
      <c r="N105" s="94">
        <v>4704.0649999999996</v>
      </c>
      <c r="O105" s="94">
        <v>96.03</v>
      </c>
      <c r="P105" s="94">
        <v>24.408657373440899</v>
      </c>
      <c r="Q105" s="94">
        <v>22</v>
      </c>
      <c r="R105" s="96">
        <v>8655541</v>
      </c>
      <c r="S105" s="96">
        <v>29.9</v>
      </c>
      <c r="T105" s="96">
        <v>80.900000000000006</v>
      </c>
      <c r="U105" s="143">
        <f t="shared" si="6"/>
        <v>0.11999999999999993</v>
      </c>
      <c r="V105" s="96">
        <v>410.5</v>
      </c>
      <c r="W105" s="99">
        <v>9.6</v>
      </c>
      <c r="X105" s="99">
        <v>3.22</v>
      </c>
      <c r="Y105" s="99">
        <v>3.1</v>
      </c>
      <c r="Z105" s="99">
        <v>100</v>
      </c>
      <c r="AA105" s="95">
        <v>0.90600000000000003</v>
      </c>
      <c r="AB105" s="101">
        <v>26.7</v>
      </c>
      <c r="AC105" s="101">
        <v>9.6999999999999993</v>
      </c>
      <c r="AD105" s="101">
        <v>165.4</v>
      </c>
      <c r="AE105" s="97">
        <v>27.5</v>
      </c>
      <c r="AF105" s="97">
        <v>7404373</v>
      </c>
      <c r="AG105" s="97">
        <v>2946000</v>
      </c>
      <c r="AH105" s="97">
        <v>39940</v>
      </c>
      <c r="AI105" s="97"/>
      <c r="AJ105" s="97"/>
      <c r="AK105" s="97">
        <v>0.9</v>
      </c>
      <c r="AL105" s="97">
        <v>4.5</v>
      </c>
      <c r="AM105" s="97">
        <v>12234.7</v>
      </c>
      <c r="AN105" s="97">
        <v>7.4</v>
      </c>
      <c r="AO105" s="103">
        <v>31.4461644085</v>
      </c>
      <c r="AP105" s="98">
        <v>24.6</v>
      </c>
      <c r="AQ105" s="98">
        <v>7.7</v>
      </c>
      <c r="AR105" s="98">
        <v>19.899999999999999</v>
      </c>
      <c r="AS105" s="98">
        <v>7.6</v>
      </c>
      <c r="AT105" s="98">
        <v>92.4</v>
      </c>
      <c r="AU105" s="98">
        <v>91</v>
      </c>
      <c r="AV105" s="98">
        <v>7.9</v>
      </c>
      <c r="AW105" s="98">
        <v>100</v>
      </c>
      <c r="AX105" s="105">
        <v>15.292489624023499</v>
      </c>
      <c r="AY105" s="48">
        <v>15946</v>
      </c>
      <c r="AZ105" s="48">
        <v>222</v>
      </c>
      <c r="BA105" s="48">
        <v>8561</v>
      </c>
      <c r="BB105" s="49">
        <v>989.07740140102203</v>
      </c>
      <c r="BC105" s="50">
        <v>9.0174609771002001E-2</v>
      </c>
      <c r="BD105" s="49">
        <v>17044.9956079857</v>
      </c>
      <c r="BE105" s="49">
        <v>18353.813390055599</v>
      </c>
      <c r="BF105" s="49">
        <v>18362.459410525498</v>
      </c>
      <c r="BG105" s="50">
        <v>5.4378333134414002E-2</v>
      </c>
      <c r="BH105" s="49">
        <v>23394.721490034</v>
      </c>
      <c r="BI105" s="145">
        <v>18381.8875461071</v>
      </c>
      <c r="BJ105" s="94">
        <v>399519</v>
      </c>
      <c r="BK105" s="94" t="s">
        <v>191</v>
      </c>
      <c r="BL105" s="94">
        <v>-25</v>
      </c>
      <c r="BM105" s="94">
        <v>21</v>
      </c>
      <c r="BN105" s="94">
        <v>47</v>
      </c>
      <c r="BO105" s="94">
        <v>61.001137012697498</v>
      </c>
      <c r="BP105" s="94">
        <v>23</v>
      </c>
      <c r="BQ105" s="96">
        <v>8882800</v>
      </c>
      <c r="BR105" s="96">
        <v>84.8</v>
      </c>
      <c r="BS105" s="96">
        <v>27.9</v>
      </c>
      <c r="BT105" s="96">
        <v>60.1</v>
      </c>
      <c r="BU105" s="96">
        <v>5</v>
      </c>
      <c r="BV105" s="96">
        <v>3.1</v>
      </c>
      <c r="BW105" s="99">
        <v>3.7</v>
      </c>
      <c r="BX105" s="100">
        <v>5.8</v>
      </c>
      <c r="BY105" s="100">
        <v>104.9</v>
      </c>
      <c r="BZ105" s="100">
        <v>105.6</v>
      </c>
      <c r="CA105" s="100">
        <v>1</v>
      </c>
      <c r="CB105" s="101">
        <v>160</v>
      </c>
      <c r="CC105" s="97" t="s">
        <v>180</v>
      </c>
      <c r="CD105" s="97" t="s">
        <v>200</v>
      </c>
      <c r="CE105" s="97">
        <v>28.7</v>
      </c>
      <c r="CF105" s="97" t="s">
        <v>145</v>
      </c>
      <c r="CG105" s="97" t="s">
        <v>145</v>
      </c>
      <c r="CH105" s="97">
        <v>50002</v>
      </c>
      <c r="CI105" s="97">
        <v>502</v>
      </c>
      <c r="CJ105" s="97">
        <v>370587977153.58301</v>
      </c>
      <c r="CK105" s="97" t="s">
        <v>145</v>
      </c>
      <c r="CL105" s="97">
        <v>64</v>
      </c>
      <c r="CM105" s="97">
        <v>87.1</v>
      </c>
      <c r="CN105" s="97">
        <v>4.3</v>
      </c>
      <c r="CO105" s="97">
        <v>100</v>
      </c>
      <c r="CP105" s="102" t="s">
        <v>157</v>
      </c>
      <c r="CQ105" s="102" t="s">
        <v>185</v>
      </c>
      <c r="CR105" s="103">
        <v>34.662719314330303</v>
      </c>
      <c r="CS105" s="98">
        <v>18.7</v>
      </c>
      <c r="CT105" s="104">
        <v>16.089990234375001</v>
      </c>
      <c r="CU105" s="104">
        <v>12.9299865722656</v>
      </c>
      <c r="CV105" s="104">
        <v>14.4599853515625</v>
      </c>
      <c r="CW105" s="105">
        <v>17.689996337890602</v>
      </c>
      <c r="CY105" s="8">
        <f t="shared" si="7"/>
        <v>3</v>
      </c>
      <c r="CZ105" s="9">
        <f t="shared" si="8"/>
        <v>90.909090909090907</v>
      </c>
    </row>
    <row r="106" spans="1:104" x14ac:dyDescent="0.35">
      <c r="A106" s="70" t="s">
        <v>430</v>
      </c>
      <c r="B106" s="93" t="s">
        <v>431</v>
      </c>
      <c r="C106" s="156" t="s">
        <v>174</v>
      </c>
      <c r="D106" s="170" t="s">
        <v>175</v>
      </c>
      <c r="E106" s="164" t="s">
        <v>370</v>
      </c>
      <c r="F106" s="164">
        <f t="shared" si="9"/>
        <v>9</v>
      </c>
      <c r="G106" s="49">
        <v>462.55630908149197</v>
      </c>
      <c r="H106" s="139">
        <f t="shared" si="5"/>
        <v>0.36962859492950068</v>
      </c>
      <c r="I106" s="49">
        <v>3398.22672910253</v>
      </c>
      <c r="J106" s="49">
        <v>6.5655856221381995E-2</v>
      </c>
      <c r="K106" s="49">
        <v>31579.636610167701</v>
      </c>
      <c r="L106" s="51">
        <v>90</v>
      </c>
      <c r="M106" s="94">
        <v>35622.0126192678</v>
      </c>
      <c r="N106" s="94">
        <v>5851.27</v>
      </c>
      <c r="O106" s="94">
        <v>94.58</v>
      </c>
      <c r="P106" s="94">
        <v>25.1607843137255</v>
      </c>
      <c r="Q106" s="94">
        <v>39</v>
      </c>
      <c r="R106" s="96">
        <v>60461828</v>
      </c>
      <c r="S106" s="96">
        <v>45.5</v>
      </c>
      <c r="T106" s="96">
        <v>80.8</v>
      </c>
      <c r="U106" s="143">
        <f t="shared" si="6"/>
        <v>0.22800000000000004</v>
      </c>
      <c r="V106" s="96">
        <v>205.5</v>
      </c>
      <c r="W106" s="99">
        <v>9.5</v>
      </c>
      <c r="X106" s="99">
        <v>4.03</v>
      </c>
      <c r="Y106" s="99"/>
      <c r="Z106" s="99">
        <v>98.6</v>
      </c>
      <c r="AA106" s="95">
        <v>0.88300000000000001</v>
      </c>
      <c r="AB106" s="101">
        <v>22.9</v>
      </c>
      <c r="AC106" s="101">
        <v>5</v>
      </c>
      <c r="AD106" s="101">
        <v>113.3</v>
      </c>
      <c r="AE106" s="97">
        <v>27.9</v>
      </c>
      <c r="AF106" s="97">
        <v>27630435.600000001</v>
      </c>
      <c r="AG106" s="97">
        <v>10547112</v>
      </c>
      <c r="AH106" s="97">
        <v>42290</v>
      </c>
      <c r="AI106" s="97">
        <v>3.2</v>
      </c>
      <c r="AJ106" s="97">
        <v>35.9</v>
      </c>
      <c r="AK106" s="97">
        <v>3.7</v>
      </c>
      <c r="AL106" s="97">
        <v>1.4</v>
      </c>
      <c r="AM106" s="97">
        <v>71240.3</v>
      </c>
      <c r="AN106" s="97">
        <v>7.9</v>
      </c>
      <c r="AO106" s="103">
        <v>42.492486788500102</v>
      </c>
      <c r="AP106" s="98">
        <v>43.2</v>
      </c>
      <c r="AQ106" s="98">
        <v>31.8</v>
      </c>
      <c r="AR106" s="98">
        <v>21.5</v>
      </c>
      <c r="AS106" s="98">
        <v>29.6</v>
      </c>
      <c r="AT106" s="98">
        <v>70.400000000000006</v>
      </c>
      <c r="AU106" s="98">
        <v>3002</v>
      </c>
      <c r="AV106" s="98">
        <v>5.3</v>
      </c>
      <c r="AW106" s="98">
        <v>95</v>
      </c>
      <c r="AX106" s="105">
        <v>8.6925064086914308</v>
      </c>
      <c r="AY106" s="48">
        <v>205463</v>
      </c>
      <c r="AZ106" s="48">
        <v>27967</v>
      </c>
      <c r="BA106" s="48">
        <v>75945</v>
      </c>
      <c r="BB106" s="49">
        <v>1256.0817711300399</v>
      </c>
      <c r="BC106" s="50">
        <v>6.3432883854892E-2</v>
      </c>
      <c r="BD106" s="49">
        <v>227456.22119853701</v>
      </c>
      <c r="BE106" s="49">
        <v>18348.1092135207</v>
      </c>
      <c r="BF106" s="49">
        <v>18351.5141755103</v>
      </c>
      <c r="BG106" s="50">
        <v>2.8178048304844001E-2</v>
      </c>
      <c r="BH106" s="49">
        <v>248765.446768575</v>
      </c>
      <c r="BI106" s="145">
        <v>18388.684195645001</v>
      </c>
      <c r="BJ106" s="94">
        <v>2153772</v>
      </c>
      <c r="BK106" s="94" t="s">
        <v>191</v>
      </c>
      <c r="BL106" s="94">
        <v>-8</v>
      </c>
      <c r="BM106" s="94">
        <v>23</v>
      </c>
      <c r="BN106" s="94">
        <v>72</v>
      </c>
      <c r="BO106" s="94">
        <v>69.241506910456494</v>
      </c>
      <c r="BP106" s="94">
        <v>39</v>
      </c>
      <c r="BQ106" s="96">
        <v>60421760</v>
      </c>
      <c r="BR106" s="96">
        <v>85.2</v>
      </c>
      <c r="BS106" s="96">
        <v>13.3</v>
      </c>
      <c r="BT106" s="96">
        <v>63.9</v>
      </c>
      <c r="BU106" s="96">
        <v>10.5</v>
      </c>
      <c r="BV106" s="96">
        <v>1.3</v>
      </c>
      <c r="BW106" s="99">
        <v>3</v>
      </c>
      <c r="BX106" s="100">
        <v>3.8</v>
      </c>
      <c r="BY106" s="100">
        <v>101.9</v>
      </c>
      <c r="BZ106" s="100">
        <v>98.8</v>
      </c>
      <c r="CA106" s="100">
        <v>1</v>
      </c>
      <c r="CB106" s="101">
        <v>144</v>
      </c>
      <c r="CC106" s="97" t="s">
        <v>279</v>
      </c>
      <c r="CD106" s="97" t="s">
        <v>200</v>
      </c>
      <c r="CE106" s="97">
        <v>30.8</v>
      </c>
      <c r="CF106" s="97" t="s">
        <v>145</v>
      </c>
      <c r="CG106" s="97" t="s">
        <v>145</v>
      </c>
      <c r="CH106" s="97">
        <v>744713</v>
      </c>
      <c r="CI106" s="97">
        <v>69</v>
      </c>
      <c r="CJ106" s="97">
        <v>2083864259622.6499</v>
      </c>
      <c r="CK106" s="97" t="s">
        <v>145</v>
      </c>
      <c r="CL106" s="97">
        <v>49.6</v>
      </c>
      <c r="CM106" s="97">
        <v>69.099999999999994</v>
      </c>
      <c r="CN106" s="97">
        <v>1.3</v>
      </c>
      <c r="CO106" s="97">
        <v>100</v>
      </c>
      <c r="CP106" s="102" t="s">
        <v>174</v>
      </c>
      <c r="CQ106" s="102" t="s">
        <v>176</v>
      </c>
      <c r="CR106" s="103">
        <v>12.6920345894384</v>
      </c>
      <c r="CS106" s="98" t="s">
        <v>145</v>
      </c>
      <c r="CT106" s="104">
        <v>9.4999938964843995</v>
      </c>
      <c r="CU106" s="104">
        <v>7.7000061035156504</v>
      </c>
      <c r="CV106" s="104">
        <v>9.0500122070312692</v>
      </c>
      <c r="CW106" s="105">
        <v>8.5200134277343995</v>
      </c>
      <c r="CY106" s="8">
        <f t="shared" si="7"/>
        <v>4</v>
      </c>
      <c r="CZ106" s="9">
        <f t="shared" si="8"/>
        <v>87.878787878787875</v>
      </c>
    </row>
    <row r="107" spans="1:104" x14ac:dyDescent="0.35">
      <c r="A107" s="70" t="s">
        <v>432</v>
      </c>
      <c r="B107" s="93" t="s">
        <v>433</v>
      </c>
      <c r="C107" s="156" t="s">
        <v>148</v>
      </c>
      <c r="D107" s="170" t="s">
        <v>150</v>
      </c>
      <c r="E107" s="164" t="s">
        <v>256</v>
      </c>
      <c r="F107" s="164">
        <f t="shared" si="9"/>
        <v>49</v>
      </c>
      <c r="G107" s="49">
        <v>2.7016430379840899</v>
      </c>
      <c r="H107" s="139">
        <f t="shared" si="5"/>
        <v>6.8720379146919433E-2</v>
      </c>
      <c r="I107" s="49">
        <v>142.51167025366101</v>
      </c>
      <c r="J107" s="49">
        <v>4.7542240422770998E-2</v>
      </c>
      <c r="K107" s="49">
        <v>11.4672719608209</v>
      </c>
      <c r="L107" s="51">
        <v>50</v>
      </c>
      <c r="M107" s="94"/>
      <c r="N107" s="94">
        <v>4090.48</v>
      </c>
      <c r="O107" s="94">
        <v>82.14</v>
      </c>
      <c r="P107" s="94">
        <v>18.444927536231901</v>
      </c>
      <c r="Q107" s="94">
        <v>4</v>
      </c>
      <c r="R107" s="96">
        <v>2961161</v>
      </c>
      <c r="S107" s="96">
        <v>26</v>
      </c>
      <c r="T107" s="96">
        <v>72.8</v>
      </c>
      <c r="U107" s="143">
        <f t="shared" si="6"/>
        <v>8.7000000000000022E-2</v>
      </c>
      <c r="V107" s="96">
        <v>271</v>
      </c>
      <c r="W107" s="99">
        <v>14.7</v>
      </c>
      <c r="X107" s="99">
        <v>0.46</v>
      </c>
      <c r="Y107" s="99">
        <v>1.7</v>
      </c>
      <c r="Z107" s="99">
        <v>89.5</v>
      </c>
      <c r="AA107" s="95">
        <v>0.72599999999999998</v>
      </c>
      <c r="AB107" s="101">
        <v>24.4</v>
      </c>
      <c r="AC107" s="101">
        <v>11.3</v>
      </c>
      <c r="AD107" s="101"/>
      <c r="AE107" s="97">
        <v>48.9</v>
      </c>
      <c r="AF107" s="97">
        <v>180951.3</v>
      </c>
      <c r="AG107" s="97">
        <v>1833100</v>
      </c>
      <c r="AH107" s="97">
        <v>8900</v>
      </c>
      <c r="AI107" s="97"/>
      <c r="AJ107" s="97"/>
      <c r="AK107" s="97">
        <v>15.9</v>
      </c>
      <c r="AL107" s="97"/>
      <c r="AM107" s="97">
        <v>163.9</v>
      </c>
      <c r="AN107" s="97">
        <v>53.4</v>
      </c>
      <c r="AO107" s="103">
        <v>18.119147039500099</v>
      </c>
      <c r="AP107" s="98">
        <v>41</v>
      </c>
      <c r="AQ107" s="98">
        <v>30.9</v>
      </c>
      <c r="AR107" s="98">
        <v>15.9</v>
      </c>
      <c r="AS107" s="98">
        <v>44.3</v>
      </c>
      <c r="AT107" s="98">
        <v>55.7</v>
      </c>
      <c r="AU107" s="98">
        <v>3763</v>
      </c>
      <c r="AV107" s="98">
        <v>2.6</v>
      </c>
      <c r="AW107" s="98">
        <v>100</v>
      </c>
      <c r="AX107" s="105">
        <v>25.855004882812501</v>
      </c>
      <c r="AY107" s="48">
        <v>422</v>
      </c>
      <c r="AZ107" s="48">
        <v>8</v>
      </c>
      <c r="BA107" s="48">
        <v>29</v>
      </c>
      <c r="BB107" s="49">
        <v>9.7934560126923191</v>
      </c>
      <c r="BC107" s="50">
        <v>8.7534884617290008E-3</v>
      </c>
      <c r="BD107" s="49">
        <v>3369450.19310557</v>
      </c>
      <c r="BE107" s="49">
        <v>18632.252367583202</v>
      </c>
      <c r="BF107" s="49">
        <v>18364.323548844601</v>
      </c>
      <c r="BG107" s="50">
        <v>0.13119844305348799</v>
      </c>
      <c r="BH107" s="49">
        <v>32.069918403511501</v>
      </c>
      <c r="BI107" s="145">
        <v>18360.811055960701</v>
      </c>
      <c r="BJ107" s="94" t="s">
        <v>145</v>
      </c>
      <c r="BK107" s="94" t="s">
        <v>145</v>
      </c>
      <c r="BL107" s="94">
        <v>-40</v>
      </c>
      <c r="BM107" s="94">
        <v>2</v>
      </c>
      <c r="BN107" s="94">
        <v>42</v>
      </c>
      <c r="BO107" s="94">
        <v>44.602590190639702</v>
      </c>
      <c r="BP107" s="94">
        <v>3.5</v>
      </c>
      <c r="BQ107" s="96">
        <v>2934855</v>
      </c>
      <c r="BR107" s="96">
        <v>76</v>
      </c>
      <c r="BS107" s="96">
        <v>23.8</v>
      </c>
      <c r="BT107" s="96">
        <v>67.5</v>
      </c>
      <c r="BU107" s="96">
        <v>7.6</v>
      </c>
      <c r="BV107" s="96">
        <v>2</v>
      </c>
      <c r="BW107" s="99">
        <v>14.4</v>
      </c>
      <c r="BX107" s="100">
        <v>5.3</v>
      </c>
      <c r="BY107" s="100">
        <v>89.8</v>
      </c>
      <c r="BZ107" s="100">
        <v>87.5</v>
      </c>
      <c r="CA107" s="100">
        <v>1</v>
      </c>
      <c r="CB107" s="101">
        <v>114</v>
      </c>
      <c r="CC107" s="97" t="s">
        <v>146</v>
      </c>
      <c r="CD107" s="97" t="s">
        <v>163</v>
      </c>
      <c r="CE107" s="97">
        <v>34.700000000000003</v>
      </c>
      <c r="CF107" s="97">
        <v>27</v>
      </c>
      <c r="CG107" s="97">
        <v>0.7</v>
      </c>
      <c r="CH107" s="97">
        <v>-56658</v>
      </c>
      <c r="CI107" s="97">
        <v>2453</v>
      </c>
      <c r="CJ107" s="97">
        <v>15713908816.146299</v>
      </c>
      <c r="CK107" s="97" t="s">
        <v>145</v>
      </c>
      <c r="CL107" s="97">
        <v>66</v>
      </c>
      <c r="CM107" s="97">
        <v>82.5</v>
      </c>
      <c r="CN107" s="97">
        <v>1.4</v>
      </c>
      <c r="CO107" s="97">
        <v>99.5</v>
      </c>
      <c r="CP107" s="102" t="s">
        <v>149</v>
      </c>
      <c r="CQ107" s="102" t="s">
        <v>151</v>
      </c>
      <c r="CR107" s="103">
        <v>-77.175826018889097</v>
      </c>
      <c r="CS107" s="98">
        <v>20.7</v>
      </c>
      <c r="CT107" s="104">
        <v>26.270013427734401</v>
      </c>
      <c r="CU107" s="104">
        <v>25.450006103515602</v>
      </c>
      <c r="CV107" s="104">
        <v>25.980004882812501</v>
      </c>
      <c r="CW107" s="105">
        <v>25.719995117187501</v>
      </c>
      <c r="CY107" s="8">
        <f t="shared" si="7"/>
        <v>1</v>
      </c>
      <c r="CZ107" s="9">
        <f t="shared" si="8"/>
        <v>96.969696969696969</v>
      </c>
    </row>
    <row r="108" spans="1:104" x14ac:dyDescent="0.35">
      <c r="A108" s="70" t="s">
        <v>434</v>
      </c>
      <c r="B108" s="93" t="s">
        <v>435</v>
      </c>
      <c r="C108" s="156" t="s">
        <v>157</v>
      </c>
      <c r="D108" s="170" t="s">
        <v>184</v>
      </c>
      <c r="E108" s="164" t="s">
        <v>192</v>
      </c>
      <c r="F108" s="164">
        <f t="shared" si="9"/>
        <v>41</v>
      </c>
      <c r="G108" s="49">
        <v>0.78407235419684496</v>
      </c>
      <c r="H108" s="139">
        <f t="shared" si="5"/>
        <v>0.79911699779249445</v>
      </c>
      <c r="I108" s="49">
        <v>44.398097056396402</v>
      </c>
      <c r="J108" s="49">
        <v>0.26372689453898501</v>
      </c>
      <c r="K108" s="49">
        <v>7.12195086131337</v>
      </c>
      <c r="L108" s="51">
        <v>58</v>
      </c>
      <c r="M108" s="94"/>
      <c r="N108" s="94">
        <v>4057.12</v>
      </c>
      <c r="O108" s="94">
        <v>100</v>
      </c>
      <c r="P108" s="94">
        <v>24.565340909090899</v>
      </c>
      <c r="Q108" s="94">
        <v>14</v>
      </c>
      <c r="R108" s="96">
        <v>10203140</v>
      </c>
      <c r="S108" s="96">
        <v>22.5</v>
      </c>
      <c r="T108" s="96">
        <v>72.7</v>
      </c>
      <c r="U108" s="143">
        <f t="shared" si="6"/>
        <v>3.8999999999999986E-2</v>
      </c>
      <c r="V108" s="96">
        <v>112.1</v>
      </c>
      <c r="W108" s="99">
        <v>19.2</v>
      </c>
      <c r="X108" s="99">
        <v>1.41</v>
      </c>
      <c r="Y108" s="99">
        <v>1.8</v>
      </c>
      <c r="Z108" s="99">
        <v>96.3</v>
      </c>
      <c r="AA108" s="95">
        <v>0.91500000000000004</v>
      </c>
      <c r="AB108" s="101">
        <v>33.4</v>
      </c>
      <c r="AC108" s="101">
        <v>12.7</v>
      </c>
      <c r="AD108" s="101">
        <v>199.3</v>
      </c>
      <c r="AE108" s="97">
        <v>56.4</v>
      </c>
      <c r="AF108" s="97">
        <v>3383805</v>
      </c>
      <c r="AG108" s="97">
        <v>815345</v>
      </c>
      <c r="AH108" s="97">
        <v>9430</v>
      </c>
      <c r="AI108" s="97"/>
      <c r="AJ108" s="97"/>
      <c r="AK108" s="97">
        <v>3.1</v>
      </c>
      <c r="AL108" s="97"/>
      <c r="AM108" s="97">
        <v>2627.3</v>
      </c>
      <c r="AN108" s="97">
        <v>41.3</v>
      </c>
      <c r="AO108" s="103">
        <v>31.269849549000099</v>
      </c>
      <c r="AP108" s="98">
        <v>12</v>
      </c>
      <c r="AQ108" s="98">
        <v>1.1000000000000001</v>
      </c>
      <c r="AR108" s="98">
        <v>1.8</v>
      </c>
      <c r="AS108" s="98">
        <v>9</v>
      </c>
      <c r="AT108" s="98">
        <v>91</v>
      </c>
      <c r="AU108" s="98">
        <v>76</v>
      </c>
      <c r="AV108" s="98">
        <v>3</v>
      </c>
      <c r="AW108" s="98">
        <v>100</v>
      </c>
      <c r="AX108" s="105">
        <v>10.1625</v>
      </c>
      <c r="AY108" s="48">
        <v>453</v>
      </c>
      <c r="AZ108" s="48">
        <v>8</v>
      </c>
      <c r="BA108" s="48">
        <v>362</v>
      </c>
      <c r="BB108" s="49">
        <v>35.4792740274072</v>
      </c>
      <c r="BC108" s="50">
        <v>0.113448553778834</v>
      </c>
      <c r="BD108" s="49">
        <v>447.93201773080301</v>
      </c>
      <c r="BE108" s="49">
        <v>18345.6570550045</v>
      </c>
      <c r="BF108" s="49">
        <v>18349.9735411578</v>
      </c>
      <c r="BG108" s="50">
        <v>0.108179249006512</v>
      </c>
      <c r="BH108" s="49">
        <v>389.21842414775301</v>
      </c>
      <c r="BI108" s="145">
        <v>18360.094466594201</v>
      </c>
      <c r="BJ108" s="94" t="s">
        <v>145</v>
      </c>
      <c r="BK108" s="94" t="s">
        <v>145</v>
      </c>
      <c r="BL108" s="94">
        <v>0</v>
      </c>
      <c r="BM108" s="94">
        <v>15</v>
      </c>
      <c r="BN108" s="94">
        <v>15</v>
      </c>
      <c r="BO108" s="94">
        <v>71.183333675350795</v>
      </c>
      <c r="BP108" s="94">
        <v>14</v>
      </c>
      <c r="BQ108" s="96">
        <v>9956011</v>
      </c>
      <c r="BR108" s="96">
        <v>76.2</v>
      </c>
      <c r="BS108" s="96">
        <v>34.200000000000003</v>
      </c>
      <c r="BT108" s="96">
        <v>61.9</v>
      </c>
      <c r="BU108" s="96">
        <v>3.9</v>
      </c>
      <c r="BV108" s="96">
        <v>2.8</v>
      </c>
      <c r="BW108" s="99">
        <v>16.2</v>
      </c>
      <c r="BX108" s="100">
        <v>3.8</v>
      </c>
      <c r="BY108" s="100">
        <v>80.8</v>
      </c>
      <c r="BZ108" s="100">
        <v>71.3</v>
      </c>
      <c r="CA108" s="100">
        <v>1</v>
      </c>
      <c r="CB108" s="101">
        <v>114</v>
      </c>
      <c r="CC108" s="97" t="s">
        <v>146</v>
      </c>
      <c r="CD108" s="97" t="s">
        <v>163</v>
      </c>
      <c r="CE108" s="97">
        <v>35.1</v>
      </c>
      <c r="CF108" s="97">
        <v>12.4</v>
      </c>
      <c r="CG108" s="97">
        <v>6</v>
      </c>
      <c r="CH108" s="97">
        <v>51099</v>
      </c>
      <c r="CI108" s="97">
        <v>2442</v>
      </c>
      <c r="CJ108" s="97">
        <v>42231295774.647903</v>
      </c>
      <c r="CK108" s="97" t="s">
        <v>145</v>
      </c>
      <c r="CL108" s="97">
        <v>39.299999999999997</v>
      </c>
      <c r="CM108" s="97">
        <v>22.6</v>
      </c>
      <c r="CN108" s="97">
        <v>4.7</v>
      </c>
      <c r="CO108" s="97">
        <v>100</v>
      </c>
      <c r="CP108" s="102" t="s">
        <v>157</v>
      </c>
      <c r="CQ108" s="102" t="s">
        <v>185</v>
      </c>
      <c r="CR108" s="103">
        <v>36.299704869330498</v>
      </c>
      <c r="CS108" s="98">
        <v>64.599999999999994</v>
      </c>
      <c r="CT108" s="104">
        <v>10.8300109863281</v>
      </c>
      <c r="CU108" s="104">
        <v>7.5100036621094004</v>
      </c>
      <c r="CV108" s="104">
        <v>9.1299987792968995</v>
      </c>
      <c r="CW108" s="105">
        <v>13.1799865722656</v>
      </c>
      <c r="CY108" s="8">
        <f t="shared" si="7"/>
        <v>1</v>
      </c>
      <c r="CZ108" s="9">
        <f t="shared" si="8"/>
        <v>96.969696969696969</v>
      </c>
    </row>
    <row r="109" spans="1:104" x14ac:dyDescent="0.35">
      <c r="A109" s="70" t="s">
        <v>436</v>
      </c>
      <c r="B109" s="93" t="s">
        <v>437</v>
      </c>
      <c r="C109" s="156" t="s">
        <v>157</v>
      </c>
      <c r="D109" s="170" t="s">
        <v>289</v>
      </c>
      <c r="E109" s="164" t="s">
        <v>290</v>
      </c>
      <c r="F109" s="164">
        <f t="shared" si="9"/>
        <v>0</v>
      </c>
      <c r="G109" s="49">
        <v>3.3998422062072602</v>
      </c>
      <c r="H109" s="139">
        <f t="shared" si="5"/>
        <v>0.17461669505962521</v>
      </c>
      <c r="I109" s="49">
        <v>111.388318607088</v>
      </c>
      <c r="J109" s="49">
        <v>6.1167652251599997E-3</v>
      </c>
      <c r="K109" s="49">
        <v>15861731.37435</v>
      </c>
      <c r="L109" s="51">
        <v>99</v>
      </c>
      <c r="M109" s="94">
        <v>2327.2078033684302</v>
      </c>
      <c r="N109" s="94">
        <v>3347.25</v>
      </c>
      <c r="O109" s="94">
        <v>51.18</v>
      </c>
      <c r="P109" s="94">
        <v>9.1952420016406897</v>
      </c>
      <c r="Q109" s="94">
        <v>76</v>
      </c>
      <c r="R109" s="96">
        <v>126476458</v>
      </c>
      <c r="S109" s="96">
        <v>47.3</v>
      </c>
      <c r="T109" s="96">
        <v>81.3</v>
      </c>
      <c r="U109" s="143">
        <f t="shared" si="6"/>
        <v>0.27599999999999997</v>
      </c>
      <c r="V109" s="96">
        <v>347.1</v>
      </c>
      <c r="W109" s="99">
        <v>8.4</v>
      </c>
      <c r="X109" s="99">
        <v>2.41</v>
      </c>
      <c r="Y109" s="99"/>
      <c r="Z109" s="99"/>
      <c r="AA109" s="95">
        <v>0.72299999999999998</v>
      </c>
      <c r="AB109" s="101">
        <v>4.4000000000000004</v>
      </c>
      <c r="AC109" s="101">
        <v>5.6</v>
      </c>
      <c r="AD109" s="101"/>
      <c r="AE109" s="97">
        <v>16.8</v>
      </c>
      <c r="AF109" s="97">
        <v>126387527</v>
      </c>
      <c r="AG109" s="97">
        <v>22433824</v>
      </c>
      <c r="AH109" s="97">
        <v>44380</v>
      </c>
      <c r="AI109" s="97"/>
      <c r="AJ109" s="97"/>
      <c r="AK109" s="97">
        <v>3.4</v>
      </c>
      <c r="AL109" s="97">
        <v>3.2</v>
      </c>
      <c r="AM109" s="97">
        <v>98792.5</v>
      </c>
      <c r="AN109" s="97">
        <v>4.9000000000000004</v>
      </c>
      <c r="AO109" s="103">
        <v>43.462123927500002</v>
      </c>
      <c r="AP109" s="98">
        <v>12.3</v>
      </c>
      <c r="AQ109" s="98">
        <v>68.5</v>
      </c>
      <c r="AR109" s="98">
        <v>29.4</v>
      </c>
      <c r="AS109" s="98">
        <v>8.4</v>
      </c>
      <c r="AT109" s="98">
        <v>91.6</v>
      </c>
      <c r="AU109" s="98">
        <v>3378</v>
      </c>
      <c r="AV109" s="98">
        <v>9.5</v>
      </c>
      <c r="AW109" s="98">
        <v>77</v>
      </c>
      <c r="AX109" s="105">
        <v>-4.9924987792968496</v>
      </c>
      <c r="AY109" s="48">
        <v>14088</v>
      </c>
      <c r="AZ109" s="48">
        <v>430</v>
      </c>
      <c r="BA109" s="48">
        <v>2460</v>
      </c>
      <c r="BB109" s="49">
        <v>19.450260063418298</v>
      </c>
      <c r="BC109" s="50">
        <v>4.8464423950966999E-2</v>
      </c>
      <c r="BD109" s="49">
        <v>27066.334316709799</v>
      </c>
      <c r="BE109" s="49">
        <v>18370.901909520799</v>
      </c>
      <c r="BF109" s="49">
        <v>18765.5926982991</v>
      </c>
      <c r="BG109" s="50">
        <v>4.5989365153669996E-3</v>
      </c>
      <c r="BH109" s="49">
        <v>494725093.64315701</v>
      </c>
      <c r="BI109" s="145">
        <v>18927.690277785699</v>
      </c>
      <c r="BJ109" s="94">
        <v>294337</v>
      </c>
      <c r="BK109" s="94" t="s">
        <v>191</v>
      </c>
      <c r="BL109" s="94">
        <v>-15</v>
      </c>
      <c r="BM109" s="94">
        <v>72</v>
      </c>
      <c r="BN109" s="94">
        <v>72</v>
      </c>
      <c r="BO109" s="94">
        <v>18.124014360288399</v>
      </c>
      <c r="BP109" s="94">
        <v>76</v>
      </c>
      <c r="BQ109" s="96">
        <v>126529100</v>
      </c>
      <c r="BR109" s="96">
        <v>87.3</v>
      </c>
      <c r="BS109" s="96">
        <v>12.7</v>
      </c>
      <c r="BT109" s="96">
        <v>59.7</v>
      </c>
      <c r="BU109" s="96">
        <v>11</v>
      </c>
      <c r="BV109" s="96">
        <v>1.4</v>
      </c>
      <c r="BW109" s="99">
        <v>2.5</v>
      </c>
      <c r="BX109" s="100">
        <v>3.2</v>
      </c>
      <c r="BY109" s="100" t="s">
        <v>145</v>
      </c>
      <c r="BZ109" s="100" t="s">
        <v>145</v>
      </c>
      <c r="CA109" s="100" t="s">
        <v>145</v>
      </c>
      <c r="CB109" s="101">
        <v>114</v>
      </c>
      <c r="CC109" s="97" t="s">
        <v>279</v>
      </c>
      <c r="CD109" s="97" t="s">
        <v>200</v>
      </c>
      <c r="CE109" s="97">
        <v>17.8</v>
      </c>
      <c r="CF109" s="97" t="s">
        <v>145</v>
      </c>
      <c r="CG109" s="97" t="s">
        <v>145</v>
      </c>
      <c r="CH109" s="97">
        <v>357800</v>
      </c>
      <c r="CI109" s="97">
        <v>48</v>
      </c>
      <c r="CJ109" s="97">
        <v>4971323079771.8701</v>
      </c>
      <c r="CK109" s="97" t="s">
        <v>145</v>
      </c>
      <c r="CL109" s="97">
        <v>61.7</v>
      </c>
      <c r="CM109" s="97">
        <v>74</v>
      </c>
      <c r="CN109" s="97">
        <v>0.9</v>
      </c>
      <c r="CO109" s="97">
        <v>100</v>
      </c>
      <c r="CP109" s="102" t="s">
        <v>157</v>
      </c>
      <c r="CQ109" s="102" t="s">
        <v>203</v>
      </c>
      <c r="CR109" s="103">
        <v>143.33765465904401</v>
      </c>
      <c r="CS109" s="98">
        <v>15.9</v>
      </c>
      <c r="CT109" s="104">
        <v>-4.9400085449218496</v>
      </c>
      <c r="CU109" s="104">
        <v>-7.2299865722655996</v>
      </c>
      <c r="CV109" s="104">
        <v>-6.8800109863280996</v>
      </c>
      <c r="CW109" s="105">
        <v>-0.91998901367185204</v>
      </c>
      <c r="CY109" s="8">
        <f t="shared" si="7"/>
        <v>6</v>
      </c>
      <c r="CZ109" s="9">
        <f t="shared" si="8"/>
        <v>81.818181818181813</v>
      </c>
    </row>
    <row r="110" spans="1:104" x14ac:dyDescent="0.35">
      <c r="A110" s="70" t="s">
        <v>438</v>
      </c>
      <c r="B110" s="93" t="s">
        <v>439</v>
      </c>
      <c r="C110" s="156" t="s">
        <v>157</v>
      </c>
      <c r="D110" s="170" t="s">
        <v>440</v>
      </c>
      <c r="E110" s="164" t="s">
        <v>152</v>
      </c>
      <c r="F110" s="164">
        <f t="shared" si="9"/>
        <v>51</v>
      </c>
      <c r="G110" s="49">
        <v>1.33143687016046</v>
      </c>
      <c r="H110" s="139">
        <f t="shared" si="5"/>
        <v>0.25455614344503236</v>
      </c>
      <c r="I110" s="49">
        <v>181.18192929143501</v>
      </c>
      <c r="J110" s="49">
        <v>7.6394490716260005E-2</v>
      </c>
      <c r="K110" s="49">
        <v>34.785172669750899</v>
      </c>
      <c r="L110" s="51">
        <v>48</v>
      </c>
      <c r="M110" s="94">
        <v>15771.4555592735</v>
      </c>
      <c r="N110" s="94">
        <v>3306.38</v>
      </c>
      <c r="O110" s="94">
        <v>84.14</v>
      </c>
      <c r="P110" s="94">
        <v>16.672903672903701</v>
      </c>
      <c r="Q110" s="94">
        <v>9</v>
      </c>
      <c r="R110" s="96">
        <v>18776707</v>
      </c>
      <c r="S110" s="96">
        <v>30.6</v>
      </c>
      <c r="T110" s="96">
        <v>68.8</v>
      </c>
      <c r="U110" s="143">
        <f t="shared" si="6"/>
        <v>7.4000000000000052E-2</v>
      </c>
      <c r="V110" s="96">
        <v>6.8</v>
      </c>
      <c r="W110" s="99">
        <v>26.8</v>
      </c>
      <c r="X110" s="99"/>
      <c r="Y110" s="99">
        <v>6.7</v>
      </c>
      <c r="Z110" s="99">
        <v>99</v>
      </c>
      <c r="AA110" s="95">
        <v>0.81699999999999995</v>
      </c>
      <c r="AB110" s="101">
        <v>21.3</v>
      </c>
      <c r="AC110" s="101">
        <v>6.1</v>
      </c>
      <c r="AD110" s="101">
        <v>86</v>
      </c>
      <c r="AE110" s="97">
        <v>25.6</v>
      </c>
      <c r="AF110" s="97">
        <v>7143797</v>
      </c>
      <c r="AG110" s="97"/>
      <c r="AH110" s="97">
        <v>24450</v>
      </c>
      <c r="AI110" s="97">
        <v>8.6</v>
      </c>
      <c r="AJ110" s="97">
        <v>27.5</v>
      </c>
      <c r="AK110" s="97">
        <v>15.8</v>
      </c>
      <c r="AL110" s="97">
        <v>0.1</v>
      </c>
      <c r="AM110" s="97">
        <v>2367.5</v>
      </c>
      <c r="AN110" s="97">
        <v>4</v>
      </c>
      <c r="AO110" s="103">
        <v>48.010869039000099</v>
      </c>
      <c r="AP110" s="98">
        <v>80.400000000000006</v>
      </c>
      <c r="AQ110" s="98">
        <v>1.2</v>
      </c>
      <c r="AR110" s="98">
        <v>3.3</v>
      </c>
      <c r="AS110" s="98">
        <v>42.6</v>
      </c>
      <c r="AT110" s="98">
        <v>57.4</v>
      </c>
      <c r="AU110" s="98">
        <v>3722</v>
      </c>
      <c r="AV110" s="98">
        <v>14.4</v>
      </c>
      <c r="AW110" s="98">
        <v>87</v>
      </c>
      <c r="AX110" s="105">
        <v>-4.9975036621093496</v>
      </c>
      <c r="AY110" s="48">
        <v>3402</v>
      </c>
      <c r="AZ110" s="48">
        <v>25</v>
      </c>
      <c r="BA110" s="48">
        <v>866</v>
      </c>
      <c r="BB110" s="49">
        <v>46.120973182358298</v>
      </c>
      <c r="BC110" s="50">
        <v>2.8161617781994001E-2</v>
      </c>
      <c r="BD110" s="49">
        <v>20383.463572925401</v>
      </c>
      <c r="BE110" s="49">
        <v>18402.912782256899</v>
      </c>
      <c r="BF110" s="49">
        <v>18365.305226538399</v>
      </c>
      <c r="BG110" s="50">
        <v>8.7961313578872005E-2</v>
      </c>
      <c r="BH110" s="49">
        <v>1359.3039944586101</v>
      </c>
      <c r="BI110" s="145">
        <v>18373.442841543299</v>
      </c>
      <c r="BJ110" s="94">
        <v>296136</v>
      </c>
      <c r="BK110" s="94" t="s">
        <v>191</v>
      </c>
      <c r="BL110" s="94">
        <v>-1</v>
      </c>
      <c r="BM110" s="94">
        <v>5</v>
      </c>
      <c r="BN110" s="94">
        <v>17</v>
      </c>
      <c r="BO110" s="94">
        <v>49.4699293788426</v>
      </c>
      <c r="BP110" s="94">
        <v>8</v>
      </c>
      <c r="BQ110" s="96">
        <v>18272430</v>
      </c>
      <c r="BR110" s="96">
        <v>77.2</v>
      </c>
      <c r="BS110" s="96">
        <v>28.5</v>
      </c>
      <c r="BT110" s="96">
        <v>64.099999999999994</v>
      </c>
      <c r="BU110" s="96">
        <v>7.1</v>
      </c>
      <c r="BV110" s="96">
        <v>2.8</v>
      </c>
      <c r="BW110" s="99">
        <v>9.9</v>
      </c>
      <c r="BX110" s="100">
        <v>3</v>
      </c>
      <c r="BY110" s="100">
        <v>108.7</v>
      </c>
      <c r="BZ110" s="100">
        <v>109.7</v>
      </c>
      <c r="CA110" s="100">
        <v>1</v>
      </c>
      <c r="CB110" s="101">
        <v>138</v>
      </c>
      <c r="CC110" s="97" t="s">
        <v>146</v>
      </c>
      <c r="CD110" s="97" t="s">
        <v>163</v>
      </c>
      <c r="CE110" s="97">
        <v>33.6</v>
      </c>
      <c r="CF110" s="97">
        <v>49.7</v>
      </c>
      <c r="CG110" s="97">
        <v>0</v>
      </c>
      <c r="CH110" s="97">
        <v>-90000</v>
      </c>
      <c r="CI110" s="97">
        <v>2529</v>
      </c>
      <c r="CJ110" s="97">
        <v>179339994859.384</v>
      </c>
      <c r="CK110" s="97" t="s">
        <v>145</v>
      </c>
      <c r="CL110" s="97">
        <v>68.8</v>
      </c>
      <c r="CM110" s="97">
        <v>83</v>
      </c>
      <c r="CN110" s="97">
        <v>1</v>
      </c>
      <c r="CO110" s="97">
        <v>100</v>
      </c>
      <c r="CP110" s="102" t="s">
        <v>157</v>
      </c>
      <c r="CQ110" s="102" t="s">
        <v>176</v>
      </c>
      <c r="CR110" s="103">
        <v>66.325899229936795</v>
      </c>
      <c r="CS110" s="98">
        <v>10.9</v>
      </c>
      <c r="CT110" s="104">
        <v>-6.0700134277343496</v>
      </c>
      <c r="CU110" s="104">
        <v>-8.3200134277343505</v>
      </c>
      <c r="CV110" s="104">
        <v>-5.8899902343749799</v>
      </c>
      <c r="CW110" s="105">
        <v>0.29000244140627301</v>
      </c>
      <c r="CY110" s="8">
        <f t="shared" si="7"/>
        <v>1</v>
      </c>
      <c r="CZ110" s="9">
        <f t="shared" si="8"/>
        <v>96.969696969696969</v>
      </c>
    </row>
    <row r="111" spans="1:104" x14ac:dyDescent="0.35">
      <c r="A111" s="70" t="s">
        <v>441</v>
      </c>
      <c r="B111" s="93" t="s">
        <v>442</v>
      </c>
      <c r="C111" s="156" t="s">
        <v>164</v>
      </c>
      <c r="D111" s="170" t="s">
        <v>213</v>
      </c>
      <c r="E111" s="164" t="s">
        <v>152</v>
      </c>
      <c r="F111" s="164">
        <f t="shared" si="9"/>
        <v>51</v>
      </c>
      <c r="G111" s="49">
        <v>0.31615378463976102</v>
      </c>
      <c r="H111" s="139">
        <f t="shared" si="5"/>
        <v>0.36363636363636365</v>
      </c>
      <c r="I111" s="49">
        <v>7.3645234539614997</v>
      </c>
      <c r="J111" s="49">
        <v>0.10009630683752201</v>
      </c>
      <c r="K111" s="49">
        <v>17.451683678830399</v>
      </c>
      <c r="L111" s="51">
        <v>48</v>
      </c>
      <c r="M111" s="94">
        <v>442.24335286667798</v>
      </c>
      <c r="N111" s="94">
        <v>3797.35</v>
      </c>
      <c r="O111" s="94">
        <v>91.54</v>
      </c>
      <c r="P111" s="94">
        <v>20.689535689535699</v>
      </c>
      <c r="Q111" s="94">
        <v>9</v>
      </c>
      <c r="R111" s="96">
        <v>53771300</v>
      </c>
      <c r="S111" s="96">
        <v>19.7</v>
      </c>
      <c r="T111" s="96">
        <v>64</v>
      </c>
      <c r="U111" s="143">
        <f t="shared" si="6"/>
        <v>2.3000000000000041E-2</v>
      </c>
      <c r="V111" s="96">
        <v>90.3</v>
      </c>
      <c r="W111" s="99">
        <v>13.4</v>
      </c>
      <c r="X111" s="99"/>
      <c r="Y111" s="99"/>
      <c r="Z111" s="99">
        <v>27</v>
      </c>
      <c r="AA111" s="95">
        <v>0.57899999999999996</v>
      </c>
      <c r="AB111" s="101">
        <v>6</v>
      </c>
      <c r="AC111" s="101">
        <v>3.1</v>
      </c>
      <c r="AD111" s="101">
        <v>11.9</v>
      </c>
      <c r="AE111" s="97">
        <v>24.2</v>
      </c>
      <c r="AF111" s="97">
        <v>5935831.0999999996</v>
      </c>
      <c r="AG111" s="97">
        <v>1300000</v>
      </c>
      <c r="AH111" s="97">
        <v>3440</v>
      </c>
      <c r="AI111" s="97"/>
      <c r="AJ111" s="97"/>
      <c r="AK111" s="97">
        <v>54.4</v>
      </c>
      <c r="AL111" s="97"/>
      <c r="AM111" s="97">
        <v>1246.8</v>
      </c>
      <c r="AN111" s="97">
        <v>15</v>
      </c>
      <c r="AO111" s="103">
        <v>0.15482371000009501</v>
      </c>
      <c r="AP111" s="98">
        <v>48.5</v>
      </c>
      <c r="AQ111" s="98">
        <v>7.8</v>
      </c>
      <c r="AR111" s="98">
        <v>12.4</v>
      </c>
      <c r="AS111" s="98">
        <v>73</v>
      </c>
      <c r="AT111" s="98">
        <v>27</v>
      </c>
      <c r="AU111" s="98">
        <v>443</v>
      </c>
      <c r="AV111" s="98">
        <v>0.3</v>
      </c>
      <c r="AW111" s="98">
        <v>100</v>
      </c>
      <c r="AX111" s="105">
        <v>18.2425018310547</v>
      </c>
      <c r="AY111" s="48">
        <v>396</v>
      </c>
      <c r="AZ111" s="48">
        <v>17</v>
      </c>
      <c r="BA111" s="48">
        <v>144</v>
      </c>
      <c r="BB111" s="49">
        <v>2.6780085287132702</v>
      </c>
      <c r="BC111" s="50">
        <v>5.9668861202707001E-2</v>
      </c>
      <c r="BD111" s="49">
        <v>530.81932581691694</v>
      </c>
      <c r="BE111" s="49">
        <v>18363.288900549102</v>
      </c>
      <c r="BF111" s="49">
        <v>18360.442405364502</v>
      </c>
      <c r="BG111" s="50">
        <v>6.3515842970788994E-2</v>
      </c>
      <c r="BH111" s="49">
        <v>284.25407557730398</v>
      </c>
      <c r="BI111" s="145">
        <v>18377.2654196486</v>
      </c>
      <c r="BJ111" s="94">
        <v>23780</v>
      </c>
      <c r="BK111" s="94" t="s">
        <v>217</v>
      </c>
      <c r="BL111" s="94">
        <v>-53</v>
      </c>
      <c r="BM111" s="94">
        <v>2</v>
      </c>
      <c r="BN111" s="94">
        <v>33</v>
      </c>
      <c r="BO111" s="94">
        <v>39.860071951321899</v>
      </c>
      <c r="BP111" s="94">
        <v>8.5</v>
      </c>
      <c r="BQ111" s="96">
        <v>51393010</v>
      </c>
      <c r="BR111" s="96">
        <v>68.7</v>
      </c>
      <c r="BS111" s="96">
        <v>39.799999999999997</v>
      </c>
      <c r="BT111" s="96">
        <v>57.9</v>
      </c>
      <c r="BU111" s="96">
        <v>5.5</v>
      </c>
      <c r="BV111" s="96">
        <v>3.5</v>
      </c>
      <c r="BW111" s="99">
        <v>41.1</v>
      </c>
      <c r="BX111" s="100">
        <v>5.4</v>
      </c>
      <c r="BY111" s="100" t="s">
        <v>145</v>
      </c>
      <c r="BZ111" s="100" t="s">
        <v>145</v>
      </c>
      <c r="CA111" s="100" t="s">
        <v>145</v>
      </c>
      <c r="CB111" s="101">
        <v>98</v>
      </c>
      <c r="CC111" s="97" t="s">
        <v>189</v>
      </c>
      <c r="CD111" s="97" t="s">
        <v>156</v>
      </c>
      <c r="CE111" s="97">
        <v>13.3</v>
      </c>
      <c r="CF111" s="97">
        <v>14.6</v>
      </c>
      <c r="CG111" s="97">
        <v>2.9</v>
      </c>
      <c r="CH111" s="97">
        <v>-50000</v>
      </c>
      <c r="CI111" s="97">
        <v>7489</v>
      </c>
      <c r="CJ111" s="97">
        <v>87908262519.916397</v>
      </c>
      <c r="CK111" s="97" t="s">
        <v>145</v>
      </c>
      <c r="CL111" s="97">
        <v>74.7</v>
      </c>
      <c r="CM111" s="97">
        <v>93.3</v>
      </c>
      <c r="CN111" s="97">
        <v>1.2</v>
      </c>
      <c r="CO111" s="97">
        <v>63.8</v>
      </c>
      <c r="CP111" s="102" t="s">
        <v>164</v>
      </c>
      <c r="CQ111" s="102" t="s">
        <v>166</v>
      </c>
      <c r="CR111" s="103">
        <v>37.447921283846</v>
      </c>
      <c r="CS111" s="98" t="s">
        <v>145</v>
      </c>
      <c r="CT111" s="104">
        <v>17.550012207031301</v>
      </c>
      <c r="CU111" s="104">
        <v>17.939996337890602</v>
      </c>
      <c r="CV111" s="104">
        <v>18.469995117187501</v>
      </c>
      <c r="CW111" s="105">
        <v>19.010003662109401</v>
      </c>
      <c r="CY111" s="8">
        <f t="shared" si="7"/>
        <v>5</v>
      </c>
      <c r="CZ111" s="9">
        <f t="shared" si="8"/>
        <v>84.848484848484844</v>
      </c>
    </row>
    <row r="112" spans="1:104" x14ac:dyDescent="0.35">
      <c r="A112" s="70" t="s">
        <v>443</v>
      </c>
      <c r="B112" s="93" t="s">
        <v>444</v>
      </c>
      <c r="C112" s="156" t="s">
        <v>157</v>
      </c>
      <c r="D112" s="170" t="s">
        <v>440</v>
      </c>
      <c r="E112" s="164" t="s">
        <v>322</v>
      </c>
      <c r="F112" s="164">
        <f t="shared" si="9"/>
        <v>56</v>
      </c>
      <c r="G112" s="49">
        <v>1.22620567055747</v>
      </c>
      <c r="H112" s="139">
        <f t="shared" si="5"/>
        <v>0.61930294906166217</v>
      </c>
      <c r="I112" s="49">
        <v>114.34367877948399</v>
      </c>
      <c r="J112" s="49">
        <v>0.12739724907517999</v>
      </c>
      <c r="K112" s="49">
        <v>8.4226727048067591</v>
      </c>
      <c r="L112" s="51">
        <v>43</v>
      </c>
      <c r="M112" s="94"/>
      <c r="N112" s="94"/>
      <c r="O112" s="94">
        <v>87.31</v>
      </c>
      <c r="P112" s="94">
        <v>22.0880110880111</v>
      </c>
      <c r="Q112" s="94">
        <v>4</v>
      </c>
      <c r="R112" s="96">
        <v>6524191</v>
      </c>
      <c r="S112" s="96">
        <v>26.5</v>
      </c>
      <c r="T112" s="96">
        <v>67.400000000000006</v>
      </c>
      <c r="U112" s="143">
        <f t="shared" si="6"/>
        <v>4.3999999999999914E-2</v>
      </c>
      <c r="V112" s="96">
        <v>32.9</v>
      </c>
      <c r="W112" s="99">
        <v>24.9</v>
      </c>
      <c r="X112" s="99"/>
      <c r="Y112" s="99">
        <v>4.5</v>
      </c>
      <c r="Z112" s="99">
        <v>99.2</v>
      </c>
      <c r="AA112" s="95">
        <v>0.90600000000000003</v>
      </c>
      <c r="AB112" s="101">
        <v>15.4</v>
      </c>
      <c r="AC112" s="101">
        <v>6.1</v>
      </c>
      <c r="AD112" s="101">
        <v>82.5</v>
      </c>
      <c r="AE112" s="97">
        <v>66.400000000000006</v>
      </c>
      <c r="AF112" s="97">
        <v>709198.9</v>
      </c>
      <c r="AG112" s="97"/>
      <c r="AH112" s="97">
        <v>3780</v>
      </c>
      <c r="AI112" s="97">
        <v>66.400000000000006</v>
      </c>
      <c r="AJ112" s="97">
        <v>27.3</v>
      </c>
      <c r="AK112" s="97">
        <v>21.2</v>
      </c>
      <c r="AL112" s="97">
        <v>0.1</v>
      </c>
      <c r="AM112" s="97">
        <v>137.1</v>
      </c>
      <c r="AN112" s="97">
        <v>18.7</v>
      </c>
      <c r="AO112" s="103">
        <v>41.224668274000102</v>
      </c>
      <c r="AP112" s="98">
        <v>55</v>
      </c>
      <c r="AQ112" s="98">
        <v>3.3</v>
      </c>
      <c r="AR112" s="98">
        <v>6.7</v>
      </c>
      <c r="AS112" s="98">
        <v>63.6</v>
      </c>
      <c r="AT112" s="98">
        <v>36.4</v>
      </c>
      <c r="AU112" s="98">
        <v>8385</v>
      </c>
      <c r="AV112" s="98">
        <v>1.6</v>
      </c>
      <c r="AW112" s="98">
        <v>97</v>
      </c>
      <c r="AX112" s="105">
        <v>-6.8275054931640398</v>
      </c>
      <c r="AY112" s="48">
        <v>746</v>
      </c>
      <c r="AZ112" s="48">
        <v>8</v>
      </c>
      <c r="BA112" s="48">
        <v>462</v>
      </c>
      <c r="BB112" s="49">
        <v>70.813377474693795</v>
      </c>
      <c r="BC112" s="50">
        <v>7.2319970813498002E-2</v>
      </c>
      <c r="BD112" s="49">
        <v>980.136582777022</v>
      </c>
      <c r="BE112" s="49">
        <v>18363.806507822501</v>
      </c>
      <c r="BF112" s="49">
        <v>18359.898082206</v>
      </c>
      <c r="BG112" s="50">
        <v>8.0327448623772002E-2</v>
      </c>
      <c r="BH112" s="49">
        <v>972.65868332183902</v>
      </c>
      <c r="BI112" s="145">
        <v>18377.8124174943</v>
      </c>
      <c r="BJ112" s="94" t="s">
        <v>145</v>
      </c>
      <c r="BK112" s="94" t="s">
        <v>145</v>
      </c>
      <c r="BL112" s="94">
        <v>-1</v>
      </c>
      <c r="BM112" s="94">
        <v>6</v>
      </c>
      <c r="BN112" s="94">
        <v>7</v>
      </c>
      <c r="BO112" s="94">
        <v>66.5516634552</v>
      </c>
      <c r="BP112" s="94">
        <v>3.5</v>
      </c>
      <c r="BQ112" s="96">
        <v>6322800</v>
      </c>
      <c r="BR112" s="96">
        <v>75.599999999999994</v>
      </c>
      <c r="BS112" s="96">
        <v>32.4</v>
      </c>
      <c r="BT112" s="96">
        <v>63.2</v>
      </c>
      <c r="BU112" s="96">
        <v>5.2</v>
      </c>
      <c r="BV112" s="96">
        <v>3.3</v>
      </c>
      <c r="BW112" s="99">
        <v>18.899999999999999</v>
      </c>
      <c r="BX112" s="100">
        <v>6.6</v>
      </c>
      <c r="BY112" s="100">
        <v>107</v>
      </c>
      <c r="BZ112" s="100">
        <v>101.6</v>
      </c>
      <c r="CA112" s="100">
        <v>1</v>
      </c>
      <c r="CB112" s="101">
        <v>120</v>
      </c>
      <c r="CC112" s="97" t="s">
        <v>146</v>
      </c>
      <c r="CD112" s="97" t="s">
        <v>156</v>
      </c>
      <c r="CE112" s="97">
        <v>34.299999999999997</v>
      </c>
      <c r="CF112" s="97">
        <v>30.2</v>
      </c>
      <c r="CG112" s="97">
        <v>5.2</v>
      </c>
      <c r="CH112" s="97">
        <v>-20000</v>
      </c>
      <c r="CI112" s="97">
        <v>2942</v>
      </c>
      <c r="CJ112" s="97">
        <v>8092836608.7887497</v>
      </c>
      <c r="CK112" s="97">
        <v>22.4</v>
      </c>
      <c r="CL112" s="97">
        <v>59.8</v>
      </c>
      <c r="CM112" s="97">
        <v>59.1</v>
      </c>
      <c r="CN112" s="97">
        <v>1.6</v>
      </c>
      <c r="CO112" s="97">
        <v>100</v>
      </c>
      <c r="CP112" s="102" t="s">
        <v>157</v>
      </c>
      <c r="CQ112" s="102" t="s">
        <v>176</v>
      </c>
      <c r="CR112" s="103">
        <v>75.069747361110103</v>
      </c>
      <c r="CS112" s="98">
        <v>12</v>
      </c>
      <c r="CT112" s="104">
        <v>-8.6000122070312308</v>
      </c>
      <c r="CU112" s="104">
        <v>-12.410009765625</v>
      </c>
      <c r="CV112" s="104">
        <v>-6.6399902343749799</v>
      </c>
      <c r="CW112" s="105">
        <v>0.33999023437502301</v>
      </c>
      <c r="CY112" s="8">
        <f t="shared" si="7"/>
        <v>0</v>
      </c>
      <c r="CZ112" s="9">
        <f t="shared" si="8"/>
        <v>100</v>
      </c>
    </row>
    <row r="113" spans="1:104" x14ac:dyDescent="0.35">
      <c r="A113" s="70" t="s">
        <v>445</v>
      </c>
      <c r="B113" s="93" t="s">
        <v>446</v>
      </c>
      <c r="C113" s="156" t="s">
        <v>157</v>
      </c>
      <c r="D113" s="170" t="s">
        <v>266</v>
      </c>
      <c r="E113" s="164" t="s">
        <v>319</v>
      </c>
      <c r="F113" s="164">
        <f t="shared" si="9"/>
        <v>5</v>
      </c>
      <c r="G113" s="49">
        <v>0</v>
      </c>
      <c r="H113" s="139">
        <f t="shared" si="5"/>
        <v>0.97540983606557374</v>
      </c>
      <c r="I113" s="49">
        <v>7.2970998035704504</v>
      </c>
      <c r="J113" s="49">
        <v>9.9999998746876997E-2</v>
      </c>
      <c r="K113" s="49">
        <v>3.2799505028224099E-13</v>
      </c>
      <c r="L113" s="51">
        <v>94</v>
      </c>
      <c r="M113" s="94"/>
      <c r="N113" s="94"/>
      <c r="O113" s="94"/>
      <c r="P113" s="94">
        <v>9.6590909090909101</v>
      </c>
      <c r="Q113" s="94">
        <v>50</v>
      </c>
      <c r="R113" s="96">
        <v>16718971</v>
      </c>
      <c r="S113" s="96">
        <v>25.3</v>
      </c>
      <c r="T113" s="96">
        <v>67.3</v>
      </c>
      <c r="U113" s="143">
        <f t="shared" si="6"/>
        <v>4.5999999999999944E-2</v>
      </c>
      <c r="V113" s="96">
        <v>92.1</v>
      </c>
      <c r="W113" s="99">
        <v>21.1</v>
      </c>
      <c r="X113" s="99"/>
      <c r="Y113" s="99">
        <v>0.7</v>
      </c>
      <c r="Z113" s="99">
        <v>48.3</v>
      </c>
      <c r="AA113" s="95"/>
      <c r="AB113" s="101">
        <v>3.5</v>
      </c>
      <c r="AC113" s="101">
        <v>6.4</v>
      </c>
      <c r="AD113" s="101"/>
      <c r="AE113" s="97">
        <v>64.099999999999994</v>
      </c>
      <c r="AF113" s="97">
        <v>1411059</v>
      </c>
      <c r="AG113" s="97">
        <v>742100</v>
      </c>
      <c r="AH113" s="97">
        <v>4070</v>
      </c>
      <c r="AI113" s="97"/>
      <c r="AJ113" s="97"/>
      <c r="AK113" s="97">
        <v>32.299999999999997</v>
      </c>
      <c r="AL113" s="97"/>
      <c r="AM113" s="97">
        <v>145.69999999999999</v>
      </c>
      <c r="AN113" s="97">
        <v>26.2</v>
      </c>
      <c r="AO113" s="103">
        <v>12.558769429500099</v>
      </c>
      <c r="AP113" s="98">
        <v>30.9</v>
      </c>
      <c r="AQ113" s="98">
        <v>52.9</v>
      </c>
      <c r="AR113" s="98">
        <v>26</v>
      </c>
      <c r="AS113" s="98">
        <v>76.599999999999994</v>
      </c>
      <c r="AT113" s="98">
        <v>23.4</v>
      </c>
      <c r="AU113" s="98">
        <v>7896</v>
      </c>
      <c r="AV113" s="98">
        <v>0.4</v>
      </c>
      <c r="AW113" s="98">
        <v>100</v>
      </c>
      <c r="AX113" s="105">
        <v>28.1575027465821</v>
      </c>
      <c r="AY113" s="48">
        <v>122</v>
      </c>
      <c r="AZ113" s="48">
        <v>0</v>
      </c>
      <c r="BA113" s="48">
        <v>119</v>
      </c>
      <c r="BB113" s="49">
        <v>7.1176629231547803</v>
      </c>
      <c r="BC113" s="50">
        <v>0.21663219838870201</v>
      </c>
      <c r="BD113" s="49">
        <v>120.642136458447</v>
      </c>
      <c r="BE113" s="49">
        <v>18340.104003109402</v>
      </c>
      <c r="BF113" s="49">
        <v>18350.0000000863</v>
      </c>
      <c r="BG113" s="50">
        <v>0.100715754468434</v>
      </c>
      <c r="BH113" s="49">
        <v>132.46551955840101</v>
      </c>
      <c r="BI113" s="145">
        <v>18357.116618191001</v>
      </c>
      <c r="BJ113" s="94" t="s">
        <v>145</v>
      </c>
      <c r="BK113" s="94" t="s">
        <v>145</v>
      </c>
      <c r="BL113" s="94" t="s">
        <v>145</v>
      </c>
      <c r="BM113" s="94" t="s">
        <v>145</v>
      </c>
      <c r="BN113" s="94" t="s">
        <v>145</v>
      </c>
      <c r="BO113" s="94">
        <v>30.235005993926901</v>
      </c>
      <c r="BP113" s="94">
        <v>50</v>
      </c>
      <c r="BQ113" s="96">
        <v>16249798</v>
      </c>
      <c r="BR113" s="96">
        <v>71.599999999999994</v>
      </c>
      <c r="BS113" s="96">
        <v>31.2</v>
      </c>
      <c r="BT113" s="96">
        <v>64.2</v>
      </c>
      <c r="BU113" s="96">
        <v>6</v>
      </c>
      <c r="BV113" s="96">
        <v>2.5</v>
      </c>
      <c r="BW113" s="99">
        <v>28</v>
      </c>
      <c r="BX113" s="100" t="s">
        <v>145</v>
      </c>
      <c r="BY113" s="100">
        <v>107.8</v>
      </c>
      <c r="BZ113" s="100">
        <v>89.5</v>
      </c>
      <c r="CA113" s="100" t="s">
        <v>145</v>
      </c>
      <c r="CB113" s="101">
        <v>109</v>
      </c>
      <c r="CC113" s="97" t="s">
        <v>155</v>
      </c>
      <c r="CD113" s="97" t="s">
        <v>156</v>
      </c>
      <c r="CE113" s="97">
        <v>60.7</v>
      </c>
      <c r="CF113" s="97">
        <v>6.2</v>
      </c>
      <c r="CG113" s="97">
        <v>3.4</v>
      </c>
      <c r="CH113" s="97">
        <v>-149999</v>
      </c>
      <c r="CI113" s="97">
        <v>12139</v>
      </c>
      <c r="CJ113" s="97">
        <v>24542474061.242599</v>
      </c>
      <c r="CK113" s="97" t="s">
        <v>145</v>
      </c>
      <c r="CL113" s="97">
        <v>82.3</v>
      </c>
      <c r="CM113" s="97">
        <v>85.9</v>
      </c>
      <c r="CN113" s="97">
        <v>2.2000000000000002</v>
      </c>
      <c r="CO113" s="97">
        <v>89.1</v>
      </c>
      <c r="CP113" s="102" t="s">
        <v>157</v>
      </c>
      <c r="CQ113" s="102" t="s">
        <v>203</v>
      </c>
      <c r="CR113" s="103">
        <v>105.102627596283</v>
      </c>
      <c r="CS113" s="98" t="s">
        <v>145</v>
      </c>
      <c r="CT113" s="104">
        <v>26.459985351562501</v>
      </c>
      <c r="CU113" s="104">
        <v>27.860009765625001</v>
      </c>
      <c r="CV113" s="104">
        <v>28.020013427734401</v>
      </c>
      <c r="CW113" s="105">
        <v>30.290002441406301</v>
      </c>
      <c r="CY113" s="8">
        <f t="shared" si="7"/>
        <v>4</v>
      </c>
      <c r="CZ113" s="9">
        <f t="shared" si="8"/>
        <v>87.878787878787875</v>
      </c>
    </row>
    <row r="114" spans="1:104" x14ac:dyDescent="0.35">
      <c r="A114" s="70" t="s">
        <v>447</v>
      </c>
      <c r="B114" s="93" t="s">
        <v>448</v>
      </c>
      <c r="C114" s="156" t="s">
        <v>148</v>
      </c>
      <c r="D114" s="170" t="s">
        <v>150</v>
      </c>
      <c r="E114" s="164" t="s">
        <v>385</v>
      </c>
      <c r="F114" s="164">
        <f t="shared" si="9"/>
        <v>63</v>
      </c>
      <c r="G114" s="49">
        <v>0</v>
      </c>
      <c r="H114" s="139">
        <f t="shared" si="5"/>
        <v>0.4</v>
      </c>
      <c r="I114" s="49">
        <v>281.99729282598901</v>
      </c>
      <c r="J114" s="49">
        <v>9.9999998746876997E-2</v>
      </c>
      <c r="K114" s="49">
        <v>3.2799505028224099E-13</v>
      </c>
      <c r="L114" s="51">
        <v>36</v>
      </c>
      <c r="M114" s="94"/>
      <c r="N114" s="94"/>
      <c r="O114" s="94"/>
      <c r="P114" s="94"/>
      <c r="Q114" s="94"/>
      <c r="R114" s="96">
        <v>53192</v>
      </c>
      <c r="S114" s="96">
        <v>35</v>
      </c>
      <c r="T114" s="96"/>
      <c r="U114" s="143" t="str">
        <f t="shared" si="6"/>
        <v/>
      </c>
      <c r="V114" s="96">
        <v>201.7</v>
      </c>
      <c r="W114" s="99"/>
      <c r="X114" s="99"/>
      <c r="Y114" s="99"/>
      <c r="Z114" s="99"/>
      <c r="AA114" s="95">
        <v>0.80800000000000005</v>
      </c>
      <c r="AB114" s="101">
        <v>23.1</v>
      </c>
      <c r="AC114" s="101">
        <v>13.3</v>
      </c>
      <c r="AD114" s="101"/>
      <c r="AE114" s="97">
        <v>54.4</v>
      </c>
      <c r="AF114" s="97"/>
      <c r="AG114" s="97">
        <v>14402.3</v>
      </c>
      <c r="AH114" s="97">
        <v>28530</v>
      </c>
      <c r="AI114" s="97"/>
      <c r="AJ114" s="97"/>
      <c r="AK114" s="97"/>
      <c r="AL114" s="97"/>
      <c r="AM114" s="97">
        <v>25.5</v>
      </c>
      <c r="AN114" s="97">
        <v>60.6</v>
      </c>
      <c r="AO114" s="103">
        <v>17.3174095725001</v>
      </c>
      <c r="AP114" s="98">
        <v>23.1</v>
      </c>
      <c r="AQ114" s="98">
        <v>42.3</v>
      </c>
      <c r="AR114" s="98">
        <v>3.3</v>
      </c>
      <c r="AS114" s="98">
        <v>69.2</v>
      </c>
      <c r="AT114" s="98">
        <v>30.8</v>
      </c>
      <c r="AU114" s="98">
        <v>473</v>
      </c>
      <c r="AV114" s="98">
        <v>4.5</v>
      </c>
      <c r="AW114" s="98"/>
      <c r="AX114" s="105">
        <v>26.260003662109401</v>
      </c>
      <c r="AY114" s="48">
        <v>15</v>
      </c>
      <c r="AZ114" s="48">
        <v>0</v>
      </c>
      <c r="BA114" s="48">
        <v>6</v>
      </c>
      <c r="BB114" s="49">
        <v>112.79891713039601</v>
      </c>
      <c r="BC114" s="50">
        <v>0.15627155052414801</v>
      </c>
      <c r="BD114" s="49">
        <v>15.039896092886201</v>
      </c>
      <c r="BE114" s="49">
        <v>18351.469506357102</v>
      </c>
      <c r="BF114" s="49">
        <v>18350.0000000863</v>
      </c>
      <c r="BG114" s="50">
        <v>4.5738212484969003E-2</v>
      </c>
      <c r="BH114" s="49">
        <v>742.15817129280697</v>
      </c>
      <c r="BI114" s="145">
        <v>18416.622945333402</v>
      </c>
      <c r="BJ114" s="94" t="s">
        <v>145</v>
      </c>
      <c r="BK114" s="94" t="s">
        <v>145</v>
      </c>
      <c r="BL114" s="94" t="s">
        <v>145</v>
      </c>
      <c r="BM114" s="94" t="s">
        <v>145</v>
      </c>
      <c r="BN114" s="94" t="s">
        <v>145</v>
      </c>
      <c r="BO114" s="94" t="s">
        <v>145</v>
      </c>
      <c r="BP114" s="94" t="s">
        <v>145</v>
      </c>
      <c r="BQ114" s="96">
        <v>52441</v>
      </c>
      <c r="BR114" s="96" t="s">
        <v>145</v>
      </c>
      <c r="BS114" s="96" t="s">
        <v>145</v>
      </c>
      <c r="BT114" s="96" t="s">
        <v>145</v>
      </c>
      <c r="BU114" s="96" t="s">
        <v>145</v>
      </c>
      <c r="BV114" s="96" t="s">
        <v>145</v>
      </c>
      <c r="BW114" s="99">
        <v>12</v>
      </c>
      <c r="BX114" s="100" t="s">
        <v>145</v>
      </c>
      <c r="BY114" s="100" t="s">
        <v>145</v>
      </c>
      <c r="BZ114" s="100" t="s">
        <v>145</v>
      </c>
      <c r="CA114" s="100" t="s">
        <v>145</v>
      </c>
      <c r="CB114" s="101">
        <v>100</v>
      </c>
      <c r="CC114" s="97" t="s">
        <v>146</v>
      </c>
      <c r="CD114" s="97" t="s">
        <v>147</v>
      </c>
      <c r="CE114" s="97">
        <v>51</v>
      </c>
      <c r="CF114" s="97" t="s">
        <v>145</v>
      </c>
      <c r="CG114" s="97" t="s">
        <v>145</v>
      </c>
      <c r="CH114" s="97" t="s">
        <v>145</v>
      </c>
      <c r="CI114" s="97">
        <v>57</v>
      </c>
      <c r="CJ114" s="97">
        <v>1010822222.2222199</v>
      </c>
      <c r="CK114" s="97" t="s">
        <v>145</v>
      </c>
      <c r="CL114" s="97" t="s">
        <v>145</v>
      </c>
      <c r="CM114" s="97" t="s">
        <v>145</v>
      </c>
      <c r="CN114" s="97" t="s">
        <v>145</v>
      </c>
      <c r="CO114" s="97">
        <v>100</v>
      </c>
      <c r="CP114" s="102" t="s">
        <v>149</v>
      </c>
      <c r="CQ114" s="102" t="s">
        <v>151</v>
      </c>
      <c r="CR114" s="103">
        <v>-62.7494726470415</v>
      </c>
      <c r="CS114" s="98">
        <v>50.1</v>
      </c>
      <c r="CT114" s="104">
        <v>26.920007324218801</v>
      </c>
      <c r="CU114" s="104">
        <v>26.240014648437501</v>
      </c>
      <c r="CV114" s="104">
        <v>26.010003662109401</v>
      </c>
      <c r="CW114" s="105">
        <v>25.869989013671901</v>
      </c>
      <c r="CY114" s="8">
        <f t="shared" si="7"/>
        <v>16</v>
      </c>
      <c r="CZ114" s="9">
        <f t="shared" si="8"/>
        <v>51.515151515151516</v>
      </c>
    </row>
    <row r="115" spans="1:104" x14ac:dyDescent="0.35">
      <c r="A115" s="70" t="s">
        <v>449</v>
      </c>
      <c r="B115" s="93" t="s">
        <v>450</v>
      </c>
      <c r="C115" s="156" t="s">
        <v>157</v>
      </c>
      <c r="D115" s="170" t="s">
        <v>289</v>
      </c>
      <c r="E115" s="164" t="s">
        <v>290</v>
      </c>
      <c r="F115" s="164">
        <f t="shared" si="9"/>
        <v>0</v>
      </c>
      <c r="G115" s="49">
        <v>4.8372138093169896</v>
      </c>
      <c r="H115" s="139">
        <f t="shared" si="5"/>
        <v>0.8420271022832746</v>
      </c>
      <c r="I115" s="49">
        <v>210.14573218379499</v>
      </c>
      <c r="J115" s="49">
        <v>5.0479299218482002E-2</v>
      </c>
      <c r="K115" s="49">
        <v>290.406486046797</v>
      </c>
      <c r="L115" s="51">
        <v>99</v>
      </c>
      <c r="M115" s="94">
        <v>12307.0617294604</v>
      </c>
      <c r="N115" s="94">
        <v>4965.43</v>
      </c>
      <c r="O115" s="94">
        <v>83.46</v>
      </c>
      <c r="P115" s="94">
        <v>4.0910973084886102</v>
      </c>
      <c r="Q115" s="94">
        <v>30</v>
      </c>
      <c r="R115" s="96">
        <v>51269183</v>
      </c>
      <c r="S115" s="96">
        <v>41.8</v>
      </c>
      <c r="T115" s="96">
        <v>79.7</v>
      </c>
      <c r="U115" s="143">
        <f t="shared" si="6"/>
        <v>0.14400000000000004</v>
      </c>
      <c r="V115" s="96">
        <v>529.70000000000005</v>
      </c>
      <c r="W115" s="99">
        <v>7.8</v>
      </c>
      <c r="X115" s="99">
        <v>2.31</v>
      </c>
      <c r="Y115" s="99"/>
      <c r="Z115" s="99"/>
      <c r="AA115" s="95">
        <v>0.67400000000000004</v>
      </c>
      <c r="AB115" s="101">
        <v>4.9000000000000004</v>
      </c>
      <c r="AC115" s="101">
        <v>6.9</v>
      </c>
      <c r="AD115" s="101"/>
      <c r="AE115" s="97">
        <v>37.700000000000003</v>
      </c>
      <c r="AF115" s="97">
        <v>88157579</v>
      </c>
      <c r="AG115" s="97">
        <v>28945400</v>
      </c>
      <c r="AH115" s="97">
        <v>40090</v>
      </c>
      <c r="AI115" s="97"/>
      <c r="AJ115" s="97"/>
      <c r="AK115" s="97">
        <v>4.9000000000000004</v>
      </c>
      <c r="AL115" s="97">
        <v>4.5999999999999996</v>
      </c>
      <c r="AM115" s="97">
        <v>66376.2</v>
      </c>
      <c r="AN115" s="97">
        <v>2.7</v>
      </c>
      <c r="AO115" s="103">
        <v>36.460451240000097</v>
      </c>
      <c r="AP115" s="98">
        <v>17.399999999999999</v>
      </c>
      <c r="AQ115" s="98">
        <v>63.4</v>
      </c>
      <c r="AR115" s="98">
        <v>11.7</v>
      </c>
      <c r="AS115" s="98">
        <v>18.5</v>
      </c>
      <c r="AT115" s="98">
        <v>81.5</v>
      </c>
      <c r="AU115" s="98">
        <v>1278</v>
      </c>
      <c r="AV115" s="98">
        <v>11.6</v>
      </c>
      <c r="AW115" s="98">
        <v>100</v>
      </c>
      <c r="AX115" s="105">
        <v>3.1049972534179902</v>
      </c>
      <c r="AY115" s="48">
        <v>10774</v>
      </c>
      <c r="AZ115" s="48">
        <v>248</v>
      </c>
      <c r="BA115" s="48">
        <v>9072</v>
      </c>
      <c r="BB115" s="49">
        <v>176.94840192791801</v>
      </c>
      <c r="BC115" s="50">
        <v>0.11649980274398999</v>
      </c>
      <c r="BD115" s="49">
        <v>10414.153012430301</v>
      </c>
      <c r="BE115" s="49">
        <v>18322.416403455802</v>
      </c>
      <c r="BF115" s="49">
        <v>18341.764440466901</v>
      </c>
      <c r="BG115" s="50">
        <v>9.3060625259210994E-2</v>
      </c>
      <c r="BH115" s="49">
        <v>8989.2833333982107</v>
      </c>
      <c r="BI115" s="145">
        <v>18345.212419866701</v>
      </c>
      <c r="BJ115" s="94">
        <v>630973</v>
      </c>
      <c r="BK115" s="94" t="s">
        <v>255</v>
      </c>
      <c r="BL115" s="94">
        <v>9</v>
      </c>
      <c r="BM115" s="94">
        <v>32</v>
      </c>
      <c r="BN115" s="94">
        <v>75</v>
      </c>
      <c r="BO115" s="94">
        <v>13.764379333628799</v>
      </c>
      <c r="BP115" s="94">
        <v>65</v>
      </c>
      <c r="BQ115" s="96">
        <v>51606633</v>
      </c>
      <c r="BR115" s="96">
        <v>85.7</v>
      </c>
      <c r="BS115" s="96">
        <v>13</v>
      </c>
      <c r="BT115" s="96">
        <v>72.599999999999994</v>
      </c>
      <c r="BU115" s="96">
        <v>5.8</v>
      </c>
      <c r="BV115" s="96">
        <v>1</v>
      </c>
      <c r="BW115" s="99">
        <v>3.2</v>
      </c>
      <c r="BX115" s="100">
        <v>4.5999999999999996</v>
      </c>
      <c r="BY115" s="100">
        <v>98.1</v>
      </c>
      <c r="BZ115" s="100">
        <v>91.4</v>
      </c>
      <c r="CA115" s="100">
        <v>1</v>
      </c>
      <c r="CB115" s="101">
        <v>135</v>
      </c>
      <c r="CC115" s="97" t="s">
        <v>411</v>
      </c>
      <c r="CD115" s="97" t="s">
        <v>200</v>
      </c>
      <c r="CE115" s="97">
        <v>43.1</v>
      </c>
      <c r="CF115" s="97" t="s">
        <v>145</v>
      </c>
      <c r="CG115" s="97" t="s">
        <v>145</v>
      </c>
      <c r="CH115" s="97">
        <v>58657</v>
      </c>
      <c r="CI115" s="97">
        <v>279</v>
      </c>
      <c r="CJ115" s="97">
        <v>1619423701169.6299</v>
      </c>
      <c r="CK115" s="97" t="s">
        <v>145</v>
      </c>
      <c r="CL115" s="97">
        <v>63</v>
      </c>
      <c r="CM115" s="97">
        <v>72.400000000000006</v>
      </c>
      <c r="CN115" s="97">
        <v>2.6</v>
      </c>
      <c r="CO115" s="97">
        <v>100</v>
      </c>
      <c r="CP115" s="102" t="s">
        <v>157</v>
      </c>
      <c r="CQ115" s="102" t="s">
        <v>203</v>
      </c>
      <c r="CR115" s="103">
        <v>128.01105070332</v>
      </c>
      <c r="CS115" s="98">
        <v>72.3</v>
      </c>
      <c r="CT115" s="104">
        <v>1.2300048828125201</v>
      </c>
      <c r="CU115" s="104">
        <v>1.3999877929687701</v>
      </c>
      <c r="CV115" s="104">
        <v>2.55999145507815</v>
      </c>
      <c r="CW115" s="105">
        <v>7.2300048828125201</v>
      </c>
      <c r="CY115" s="8">
        <f t="shared" si="7"/>
        <v>3</v>
      </c>
      <c r="CZ115" s="9">
        <f t="shared" si="8"/>
        <v>90.909090909090907</v>
      </c>
    </row>
    <row r="116" spans="1:104" x14ac:dyDescent="0.35">
      <c r="A116" s="70" t="s">
        <v>451</v>
      </c>
      <c r="B116" s="93" t="s">
        <v>452</v>
      </c>
      <c r="C116" s="156" t="s">
        <v>157</v>
      </c>
      <c r="D116" s="170" t="s">
        <v>184</v>
      </c>
      <c r="E116" s="164" t="s">
        <v>160</v>
      </c>
      <c r="F116" s="164">
        <f t="shared" si="9"/>
        <v>33</v>
      </c>
      <c r="G116" s="49">
        <v>6.0881902456420898</v>
      </c>
      <c r="H116" s="139">
        <f t="shared" si="5"/>
        <v>0.38245526838966204</v>
      </c>
      <c r="I116" s="49">
        <v>942.26452109475997</v>
      </c>
      <c r="J116" s="49">
        <v>0.10392293471051101</v>
      </c>
      <c r="K116" s="49">
        <v>46.684777805911096</v>
      </c>
      <c r="L116" s="51">
        <v>66</v>
      </c>
      <c r="M116" s="94"/>
      <c r="N116" s="94">
        <v>4460.3549999999996</v>
      </c>
      <c r="O116" s="94">
        <v>90.49</v>
      </c>
      <c r="P116" s="94">
        <v>21.1492753623188</v>
      </c>
      <c r="Q116" s="94">
        <v>20</v>
      </c>
      <c r="R116" s="96">
        <v>4270563</v>
      </c>
      <c r="S116" s="96">
        <v>29.3</v>
      </c>
      <c r="T116" s="96">
        <v>74.7</v>
      </c>
      <c r="U116" s="143">
        <f t="shared" si="6"/>
        <v>2.5999999999999943E-2</v>
      </c>
      <c r="V116" s="96">
        <v>232.2</v>
      </c>
      <c r="W116" s="99">
        <v>17.399999999999999</v>
      </c>
      <c r="X116" s="99"/>
      <c r="Y116" s="99">
        <v>2.2000000000000002</v>
      </c>
      <c r="Z116" s="99"/>
      <c r="AA116" s="95">
        <v>0.60399999999999998</v>
      </c>
      <c r="AB116" s="101">
        <v>37</v>
      </c>
      <c r="AC116" s="101">
        <v>12.2</v>
      </c>
      <c r="AD116" s="101"/>
      <c r="AE116" s="97">
        <v>46.6</v>
      </c>
      <c r="AF116" s="97">
        <v>6464847</v>
      </c>
      <c r="AG116" s="97">
        <v>3099345</v>
      </c>
      <c r="AH116" s="97">
        <v>84250</v>
      </c>
      <c r="AI116" s="97"/>
      <c r="AJ116" s="97"/>
      <c r="AK116" s="97">
        <v>2</v>
      </c>
      <c r="AL116" s="97">
        <v>0.1</v>
      </c>
      <c r="AM116" s="97">
        <v>1003.8</v>
      </c>
      <c r="AN116" s="97">
        <v>1.1000000000000001</v>
      </c>
      <c r="AO116" s="103">
        <v>29.314304746500099</v>
      </c>
      <c r="AP116" s="98">
        <v>8.4</v>
      </c>
      <c r="AQ116" s="98">
        <v>0.4</v>
      </c>
      <c r="AR116" s="98">
        <v>17.5</v>
      </c>
      <c r="AS116" s="98">
        <v>0</v>
      </c>
      <c r="AT116" s="98">
        <v>100</v>
      </c>
      <c r="AU116" s="98">
        <v>0</v>
      </c>
      <c r="AV116" s="98">
        <v>25.8</v>
      </c>
      <c r="AW116" s="98">
        <v>100</v>
      </c>
      <c r="AX116" s="105">
        <v>15.975</v>
      </c>
      <c r="AY116" s="48">
        <v>4024</v>
      </c>
      <c r="AZ116" s="48">
        <v>26</v>
      </c>
      <c r="BA116" s="48">
        <v>1539</v>
      </c>
      <c r="BB116" s="49">
        <v>360.37403030935297</v>
      </c>
      <c r="BC116" s="50">
        <v>1.3173477564504E-2</v>
      </c>
      <c r="BD116" s="49">
        <v>476336.572172641</v>
      </c>
      <c r="BE116" s="49">
        <v>18500.892825343799</v>
      </c>
      <c r="BF116" s="49">
        <v>18376.6660509959</v>
      </c>
      <c r="BG116" s="50">
        <v>1.0332492455514E-2</v>
      </c>
      <c r="BH116" s="49">
        <v>541707840.03647304</v>
      </c>
      <c r="BI116" s="145">
        <v>18628.7634009539</v>
      </c>
      <c r="BJ116" s="94" t="s">
        <v>145</v>
      </c>
      <c r="BK116" s="94" t="s">
        <v>145</v>
      </c>
      <c r="BL116" s="94">
        <v>-32</v>
      </c>
      <c r="BM116" s="94">
        <v>16</v>
      </c>
      <c r="BN116" s="94">
        <v>42</v>
      </c>
      <c r="BO116" s="94">
        <v>51.156167686039403</v>
      </c>
      <c r="BP116" s="94">
        <v>18</v>
      </c>
      <c r="BQ116" s="96">
        <v>4137309</v>
      </c>
      <c r="BR116" s="96">
        <v>76.5</v>
      </c>
      <c r="BS116" s="96">
        <v>21.5</v>
      </c>
      <c r="BT116" s="96">
        <v>75.900000000000006</v>
      </c>
      <c r="BU116" s="96">
        <v>2.7</v>
      </c>
      <c r="BV116" s="96">
        <v>2.1</v>
      </c>
      <c r="BW116" s="99">
        <v>7.9</v>
      </c>
      <c r="BX116" s="100" t="s">
        <v>145</v>
      </c>
      <c r="BY116" s="100">
        <v>95.7</v>
      </c>
      <c r="BZ116" s="100">
        <v>95.4</v>
      </c>
      <c r="CA116" s="100" t="s">
        <v>145</v>
      </c>
      <c r="CB116" s="101">
        <v>136</v>
      </c>
      <c r="CC116" s="97" t="s">
        <v>146</v>
      </c>
      <c r="CD116" s="97" t="s">
        <v>147</v>
      </c>
      <c r="CE116" s="97">
        <v>51.2</v>
      </c>
      <c r="CF116" s="97" t="s">
        <v>145</v>
      </c>
      <c r="CG116" s="97" t="s">
        <v>145</v>
      </c>
      <c r="CH116" s="97">
        <v>197600</v>
      </c>
      <c r="CI116" s="97">
        <v>1257</v>
      </c>
      <c r="CJ116" s="97">
        <v>140645364238.41101</v>
      </c>
      <c r="CK116" s="97" t="s">
        <v>145</v>
      </c>
      <c r="CL116" s="97">
        <v>73.5</v>
      </c>
      <c r="CM116" s="97">
        <v>56.8</v>
      </c>
      <c r="CN116" s="97">
        <v>5.0999999999999996</v>
      </c>
      <c r="CO116" s="97">
        <v>100</v>
      </c>
      <c r="CP116" s="102" t="s">
        <v>157</v>
      </c>
      <c r="CQ116" s="102" t="s">
        <v>185</v>
      </c>
      <c r="CR116" s="103">
        <v>47.417742139319799</v>
      </c>
      <c r="CS116" s="98">
        <v>37.799999999999997</v>
      </c>
      <c r="CT116" s="104">
        <v>15.9399963378906</v>
      </c>
      <c r="CU116" s="104">
        <v>13.7499938964844</v>
      </c>
      <c r="CV116" s="104">
        <v>13.5200134277344</v>
      </c>
      <c r="CW116" s="105">
        <v>20.689996337890602</v>
      </c>
      <c r="CY116" s="8">
        <f t="shared" si="7"/>
        <v>5</v>
      </c>
      <c r="CZ116" s="9">
        <f t="shared" si="8"/>
        <v>84.848484848484844</v>
      </c>
    </row>
    <row r="117" spans="1:104" x14ac:dyDescent="0.35">
      <c r="A117" s="70" t="s">
        <v>453</v>
      </c>
      <c r="B117" s="93" t="s">
        <v>454</v>
      </c>
      <c r="C117" s="156" t="s">
        <v>157</v>
      </c>
      <c r="D117" s="170" t="s">
        <v>266</v>
      </c>
      <c r="E117" s="164" t="s">
        <v>455</v>
      </c>
      <c r="F117" s="164">
        <f t="shared" si="9"/>
        <v>62</v>
      </c>
      <c r="G117" s="49">
        <v>0</v>
      </c>
      <c r="H117" s="139">
        <f t="shared" si="5"/>
        <v>0.42105263157894735</v>
      </c>
      <c r="I117" s="49">
        <v>2.6114842631958299</v>
      </c>
      <c r="J117" s="49">
        <v>9.9999998746876997E-2</v>
      </c>
      <c r="K117" s="49">
        <v>3.2799505028224099E-13</v>
      </c>
      <c r="L117" s="51">
        <v>37</v>
      </c>
      <c r="M117" s="94"/>
      <c r="N117" s="94">
        <v>3059.605</v>
      </c>
      <c r="O117" s="94">
        <v>97.35</v>
      </c>
      <c r="P117" s="94">
        <v>13.295911295911299</v>
      </c>
      <c r="Q117" s="94">
        <v>0</v>
      </c>
      <c r="R117" s="96">
        <v>7275556</v>
      </c>
      <c r="S117" s="96">
        <v>23</v>
      </c>
      <c r="T117" s="96">
        <v>65.8</v>
      </c>
      <c r="U117" s="143">
        <f t="shared" si="6"/>
        <v>4.1000000000000085E-2</v>
      </c>
      <c r="V117" s="96">
        <v>30.6</v>
      </c>
      <c r="W117" s="99">
        <v>27</v>
      </c>
      <c r="X117" s="99"/>
      <c r="Y117" s="99"/>
      <c r="Z117" s="99">
        <v>63.5</v>
      </c>
      <c r="AA117" s="95">
        <v>0.85399999999999998</v>
      </c>
      <c r="AB117" s="101">
        <v>4.5</v>
      </c>
      <c r="AC117" s="101">
        <v>6.4</v>
      </c>
      <c r="AD117" s="101">
        <v>100.2</v>
      </c>
      <c r="AE117" s="97"/>
      <c r="AF117" s="97">
        <v>1251961.8</v>
      </c>
      <c r="AG117" s="97"/>
      <c r="AH117" s="97">
        <v>7090</v>
      </c>
      <c r="AI117" s="97"/>
      <c r="AJ117" s="97"/>
      <c r="AK117" s="97">
        <v>62.4</v>
      </c>
      <c r="AL117" s="97"/>
      <c r="AM117" s="97">
        <v>86.9</v>
      </c>
      <c r="AN117" s="97">
        <v>12.2</v>
      </c>
      <c r="AO117" s="103">
        <v>18.2055048625</v>
      </c>
      <c r="AP117" s="98">
        <v>10.3</v>
      </c>
      <c r="AQ117" s="98">
        <v>82.1</v>
      </c>
      <c r="AR117" s="98">
        <v>16.7</v>
      </c>
      <c r="AS117" s="98">
        <v>65</v>
      </c>
      <c r="AT117" s="98">
        <v>35</v>
      </c>
      <c r="AU117" s="98">
        <v>28676</v>
      </c>
      <c r="AV117" s="98">
        <v>0.3</v>
      </c>
      <c r="AW117" s="98">
        <v>100</v>
      </c>
      <c r="AX117" s="105">
        <v>21.862504577636699</v>
      </c>
      <c r="AY117" s="48">
        <v>19</v>
      </c>
      <c r="AZ117" s="48">
        <v>0</v>
      </c>
      <c r="BA117" s="48">
        <v>8</v>
      </c>
      <c r="BB117" s="49">
        <v>1.0995723213456099</v>
      </c>
      <c r="BC117" s="50">
        <v>0.136090897074298</v>
      </c>
      <c r="BD117" s="49">
        <v>19.964916494062098</v>
      </c>
      <c r="BE117" s="49">
        <v>18350.5516725776</v>
      </c>
      <c r="BF117" s="49">
        <v>18350.0000000863</v>
      </c>
      <c r="BG117" s="50">
        <v>0.111472827857528</v>
      </c>
      <c r="BH117" s="49">
        <v>13.9187142812677</v>
      </c>
      <c r="BI117" s="145">
        <v>18376.375064320298</v>
      </c>
      <c r="BJ117" s="94" t="s">
        <v>145</v>
      </c>
      <c r="BK117" s="94" t="s">
        <v>145</v>
      </c>
      <c r="BL117" s="94">
        <v>-13</v>
      </c>
      <c r="BM117" s="94">
        <v>6</v>
      </c>
      <c r="BN117" s="94">
        <v>6</v>
      </c>
      <c r="BO117" s="94">
        <v>41.002686293600902</v>
      </c>
      <c r="BP117" s="94">
        <v>2</v>
      </c>
      <c r="BQ117" s="96">
        <v>7061507</v>
      </c>
      <c r="BR117" s="96">
        <v>69.400000000000006</v>
      </c>
      <c r="BS117" s="96">
        <v>32.6</v>
      </c>
      <c r="BT117" s="96">
        <v>63.3</v>
      </c>
      <c r="BU117" s="96">
        <v>6.4</v>
      </c>
      <c r="BV117" s="96">
        <v>2.7</v>
      </c>
      <c r="BW117" s="99">
        <v>47.3</v>
      </c>
      <c r="BX117" s="100" t="s">
        <v>145</v>
      </c>
      <c r="BY117" s="100">
        <v>106</v>
      </c>
      <c r="BZ117" s="100">
        <v>101.4</v>
      </c>
      <c r="CA117" s="100">
        <v>0.9</v>
      </c>
      <c r="CB117" s="101">
        <v>106</v>
      </c>
      <c r="CC117" s="97" t="s">
        <v>155</v>
      </c>
      <c r="CD117" s="97" t="s">
        <v>173</v>
      </c>
      <c r="CE117" s="97" t="s">
        <v>145</v>
      </c>
      <c r="CF117" s="97">
        <v>13.5</v>
      </c>
      <c r="CG117" s="97">
        <v>3.3</v>
      </c>
      <c r="CH117" s="97">
        <v>-73518</v>
      </c>
      <c r="CI117" s="97">
        <v>6938</v>
      </c>
      <c r="CJ117" s="97">
        <v>17953786416.143101</v>
      </c>
      <c r="CK117" s="97" t="s">
        <v>145</v>
      </c>
      <c r="CL117" s="97">
        <v>78.5</v>
      </c>
      <c r="CM117" s="97">
        <v>95.7</v>
      </c>
      <c r="CN117" s="97" t="s">
        <v>145</v>
      </c>
      <c r="CO117" s="97">
        <v>93.6</v>
      </c>
      <c r="CP117" s="102" t="s">
        <v>157</v>
      </c>
      <c r="CQ117" s="102" t="s">
        <v>203</v>
      </c>
      <c r="CR117" s="103">
        <v>104.683522423417</v>
      </c>
      <c r="CS117" s="98">
        <v>34.799999999999997</v>
      </c>
      <c r="CT117" s="104">
        <v>19.490014648437501</v>
      </c>
      <c r="CU117" s="104">
        <v>21.279992675781301</v>
      </c>
      <c r="CV117" s="104">
        <v>21.390008544921901</v>
      </c>
      <c r="CW117" s="105">
        <v>25.290002441406301</v>
      </c>
      <c r="CY117" s="8">
        <f t="shared" si="7"/>
        <v>4</v>
      </c>
      <c r="CZ117" s="9">
        <f t="shared" si="8"/>
        <v>87.878787878787875</v>
      </c>
    </row>
    <row r="118" spans="1:104" x14ac:dyDescent="0.35">
      <c r="A118" s="70" t="s">
        <v>456</v>
      </c>
      <c r="B118" s="93" t="s">
        <v>457</v>
      </c>
      <c r="C118" s="156" t="s">
        <v>157</v>
      </c>
      <c r="D118" s="170" t="s">
        <v>184</v>
      </c>
      <c r="E118" s="164" t="s">
        <v>429</v>
      </c>
      <c r="F118" s="164">
        <f t="shared" si="9"/>
        <v>30</v>
      </c>
      <c r="G118" s="49">
        <v>3.5162557970604702</v>
      </c>
      <c r="H118" s="139">
        <f t="shared" si="5"/>
        <v>0.20689655172413793</v>
      </c>
      <c r="I118" s="49">
        <v>106.220227202868</v>
      </c>
      <c r="J118" s="49">
        <v>9.8801552721439007E-2</v>
      </c>
      <c r="K118" s="49">
        <v>24.506016647162799</v>
      </c>
      <c r="L118" s="51">
        <v>69</v>
      </c>
      <c r="M118" s="94"/>
      <c r="N118" s="94">
        <v>4216.6350000000002</v>
      </c>
      <c r="O118" s="94">
        <v>89.41</v>
      </c>
      <c r="P118" s="94">
        <v>15.8563869992441</v>
      </c>
      <c r="Q118" s="94">
        <v>20</v>
      </c>
      <c r="R118" s="96">
        <v>6825442</v>
      </c>
      <c r="S118" s="96">
        <v>30.5</v>
      </c>
      <c r="T118" s="96">
        <v>77.099999999999994</v>
      </c>
      <c r="U118" s="143">
        <f t="shared" si="6"/>
        <v>7.0000000000000007E-2</v>
      </c>
      <c r="V118" s="96">
        <v>669.5</v>
      </c>
      <c r="W118" s="99">
        <v>17.899999999999999</v>
      </c>
      <c r="X118" s="99">
        <v>2.25</v>
      </c>
      <c r="Y118" s="99">
        <v>2.9</v>
      </c>
      <c r="Z118" s="99"/>
      <c r="AA118" s="95">
        <v>0.73</v>
      </c>
      <c r="AB118" s="101">
        <v>31.3</v>
      </c>
      <c r="AC118" s="101">
        <v>11.2</v>
      </c>
      <c r="AD118" s="101"/>
      <c r="AE118" s="97">
        <v>48.6</v>
      </c>
      <c r="AF118" s="97">
        <v>2981937</v>
      </c>
      <c r="AG118" s="97">
        <v>1305800</v>
      </c>
      <c r="AH118" s="97">
        <v>13010</v>
      </c>
      <c r="AI118" s="97"/>
      <c r="AJ118" s="97"/>
      <c r="AK118" s="97">
        <v>13.6</v>
      </c>
      <c r="AL118" s="97"/>
      <c r="AM118" s="97">
        <v>1776.3</v>
      </c>
      <c r="AN118" s="97">
        <v>45.4</v>
      </c>
      <c r="AO118" s="103">
        <v>33.869199931000097</v>
      </c>
      <c r="AP118" s="98">
        <v>64.3</v>
      </c>
      <c r="AQ118" s="98">
        <v>13.4</v>
      </c>
      <c r="AR118" s="98">
        <v>2.6</v>
      </c>
      <c r="AS118" s="98">
        <v>11.4</v>
      </c>
      <c r="AT118" s="98">
        <v>88.6</v>
      </c>
      <c r="AU118" s="98">
        <v>766</v>
      </c>
      <c r="AV118" s="98">
        <v>3.8</v>
      </c>
      <c r="AW118" s="98">
        <v>100</v>
      </c>
      <c r="AX118" s="105">
        <v>9.0475021362304897</v>
      </c>
      <c r="AY118" s="48">
        <v>725</v>
      </c>
      <c r="AZ118" s="48">
        <v>24</v>
      </c>
      <c r="BA118" s="48">
        <v>150</v>
      </c>
      <c r="BB118" s="49">
        <v>21.976598731627899</v>
      </c>
      <c r="BC118" s="50">
        <v>8.8789087906081005E-2</v>
      </c>
      <c r="BD118" s="49">
        <v>740.21150527406701</v>
      </c>
      <c r="BE118" s="49">
        <v>18343.9091461721</v>
      </c>
      <c r="BF118" s="49">
        <v>18347.855574850899</v>
      </c>
      <c r="BG118" s="50">
        <v>4.2092808616229001E-2</v>
      </c>
      <c r="BH118" s="49">
        <v>278.637271658663</v>
      </c>
      <c r="BI118" s="145">
        <v>18369.6767962101</v>
      </c>
      <c r="BJ118" s="94" t="s">
        <v>145</v>
      </c>
      <c r="BK118" s="94" t="s">
        <v>145</v>
      </c>
      <c r="BL118" s="94">
        <v>-8</v>
      </c>
      <c r="BM118" s="94">
        <v>24</v>
      </c>
      <c r="BN118" s="94">
        <v>26</v>
      </c>
      <c r="BO118" s="94">
        <v>53.911533918807201</v>
      </c>
      <c r="BP118" s="94">
        <v>20</v>
      </c>
      <c r="BQ118" s="96">
        <v>6848925</v>
      </c>
      <c r="BR118" s="96">
        <v>80.8</v>
      </c>
      <c r="BS118" s="96">
        <v>26.1</v>
      </c>
      <c r="BT118" s="96">
        <v>66.900000000000006</v>
      </c>
      <c r="BU118" s="96">
        <v>4.4000000000000004</v>
      </c>
      <c r="BV118" s="96">
        <v>2.1</v>
      </c>
      <c r="BW118" s="99">
        <v>7.4</v>
      </c>
      <c r="BX118" s="100" t="s">
        <v>145</v>
      </c>
      <c r="BY118" s="100" t="s">
        <v>145</v>
      </c>
      <c r="BZ118" s="100" t="s">
        <v>145</v>
      </c>
      <c r="CA118" s="100" t="s">
        <v>145</v>
      </c>
      <c r="CB118" s="101">
        <v>114</v>
      </c>
      <c r="CC118" s="97" t="s">
        <v>146</v>
      </c>
      <c r="CD118" s="97" t="s">
        <v>163</v>
      </c>
      <c r="CE118" s="97">
        <v>23.9</v>
      </c>
      <c r="CF118" s="97">
        <v>77.7</v>
      </c>
      <c r="CG118" s="97">
        <v>2.5</v>
      </c>
      <c r="CH118" s="97">
        <v>-150060</v>
      </c>
      <c r="CI118" s="97">
        <v>5639</v>
      </c>
      <c r="CJ118" s="97">
        <v>56639155555.555603</v>
      </c>
      <c r="CK118" s="97" t="s">
        <v>145</v>
      </c>
      <c r="CL118" s="97">
        <v>47</v>
      </c>
      <c r="CM118" s="97">
        <v>32</v>
      </c>
      <c r="CN118" s="97">
        <v>5</v>
      </c>
      <c r="CO118" s="97">
        <v>100</v>
      </c>
      <c r="CP118" s="102" t="s">
        <v>157</v>
      </c>
      <c r="CQ118" s="102" t="s">
        <v>185</v>
      </c>
      <c r="CR118" s="103">
        <v>35.906934886610898</v>
      </c>
      <c r="CS118" s="98">
        <v>29.4</v>
      </c>
      <c r="CT118" s="104">
        <v>9.7499938964843995</v>
      </c>
      <c r="CU118" s="104">
        <v>6.9800048828125201</v>
      </c>
      <c r="CV118" s="104">
        <v>7.8799987792969004</v>
      </c>
      <c r="CW118" s="105">
        <v>11.5800109863281</v>
      </c>
      <c r="CY118" s="8">
        <f t="shared" si="7"/>
        <v>5</v>
      </c>
      <c r="CZ118" s="9">
        <f t="shared" si="8"/>
        <v>84.848484848484844</v>
      </c>
    </row>
    <row r="119" spans="1:104" x14ac:dyDescent="0.35">
      <c r="A119" s="70" t="s">
        <v>458</v>
      </c>
      <c r="B119" s="93" t="s">
        <v>459</v>
      </c>
      <c r="C119" s="156" t="s">
        <v>164</v>
      </c>
      <c r="D119" s="170" t="s">
        <v>221</v>
      </c>
      <c r="E119" s="164" t="s">
        <v>222</v>
      </c>
      <c r="F119" s="164">
        <f t="shared" si="9"/>
        <v>54</v>
      </c>
      <c r="G119" s="49">
        <v>3.1635076735821599</v>
      </c>
      <c r="H119" s="139">
        <f t="shared" si="5"/>
        <v>0.31914893617021278</v>
      </c>
      <c r="I119" s="49">
        <v>27.878411373442798</v>
      </c>
      <c r="J119" s="49">
        <v>3.1049252831811001E-2</v>
      </c>
      <c r="K119" s="49">
        <v>88.276042278365793</v>
      </c>
      <c r="L119" s="51">
        <v>45</v>
      </c>
      <c r="M119" s="94"/>
      <c r="N119" s="94">
        <v>2868.5450000000001</v>
      </c>
      <c r="O119" s="94">
        <v>80.290000000000006</v>
      </c>
      <c r="P119" s="94"/>
      <c r="Q119" s="94"/>
      <c r="R119" s="96">
        <v>5057677</v>
      </c>
      <c r="S119" s="96">
        <v>17.8</v>
      </c>
      <c r="T119" s="96">
        <v>62.3</v>
      </c>
      <c r="U119" s="143">
        <f t="shared" si="6"/>
        <v>3.2999999999999974E-2</v>
      </c>
      <c r="V119" s="96">
        <v>50</v>
      </c>
      <c r="W119" s="99">
        <v>17.600000000000001</v>
      </c>
      <c r="X119" s="99"/>
      <c r="Y119" s="99"/>
      <c r="Z119" s="99">
        <v>5.9</v>
      </c>
      <c r="AA119" s="95">
        <v>0.46500000000000002</v>
      </c>
      <c r="AB119" s="101">
        <v>8.6</v>
      </c>
      <c r="AC119" s="101">
        <v>2.4</v>
      </c>
      <c r="AD119" s="101"/>
      <c r="AE119" s="97">
        <v>98.7</v>
      </c>
      <c r="AF119" s="97"/>
      <c r="AG119" s="97">
        <v>128125</v>
      </c>
      <c r="AH119" s="97">
        <v>1130</v>
      </c>
      <c r="AI119" s="97"/>
      <c r="AJ119" s="97"/>
      <c r="AK119" s="97">
        <v>43.3</v>
      </c>
      <c r="AL119" s="97"/>
      <c r="AM119" s="97">
        <v>25.4</v>
      </c>
      <c r="AN119" s="97"/>
      <c r="AO119" s="103">
        <v>6.4556794235000803</v>
      </c>
      <c r="AP119" s="98">
        <v>28</v>
      </c>
      <c r="AQ119" s="98">
        <v>43.1</v>
      </c>
      <c r="AR119" s="98">
        <v>4.0999999999999996</v>
      </c>
      <c r="AS119" s="98">
        <v>48.8</v>
      </c>
      <c r="AT119" s="98">
        <v>51.2</v>
      </c>
      <c r="AU119" s="98">
        <v>45877</v>
      </c>
      <c r="AV119" s="98">
        <v>0.2</v>
      </c>
      <c r="AW119" s="98">
        <v>100</v>
      </c>
      <c r="AX119" s="105">
        <v>28.4400039672852</v>
      </c>
      <c r="AY119" s="48">
        <v>141</v>
      </c>
      <c r="AZ119" s="48">
        <v>16</v>
      </c>
      <c r="BA119" s="48">
        <v>45</v>
      </c>
      <c r="BB119" s="49">
        <v>8.89736533194983</v>
      </c>
      <c r="BC119" s="50">
        <v>8.1066305258599994E-2</v>
      </c>
      <c r="BD119" s="49">
        <v>200.32851095312299</v>
      </c>
      <c r="BE119" s="49">
        <v>18368.767174467499</v>
      </c>
      <c r="BF119" s="49">
        <v>18399.933381361599</v>
      </c>
      <c r="BG119" s="50">
        <v>1.4693642178046E-2</v>
      </c>
      <c r="BH119" s="49">
        <v>592450.70293784596</v>
      </c>
      <c r="BI119" s="145">
        <v>18534.513883181899</v>
      </c>
      <c r="BJ119" s="94" t="s">
        <v>145</v>
      </c>
      <c r="BK119" s="94" t="s">
        <v>145</v>
      </c>
      <c r="BL119" s="94">
        <v>-2</v>
      </c>
      <c r="BM119" s="94">
        <v>6</v>
      </c>
      <c r="BN119" s="94">
        <v>27</v>
      </c>
      <c r="BO119" s="94" t="s">
        <v>145</v>
      </c>
      <c r="BP119" s="94" t="s">
        <v>145</v>
      </c>
      <c r="BQ119" s="96">
        <v>4818977</v>
      </c>
      <c r="BR119" s="96">
        <v>65.099999999999994</v>
      </c>
      <c r="BS119" s="96">
        <v>41.1</v>
      </c>
      <c r="BT119" s="96">
        <v>55.6</v>
      </c>
      <c r="BU119" s="96">
        <v>7.5</v>
      </c>
      <c r="BV119" s="96">
        <v>4.3</v>
      </c>
      <c r="BW119" s="99">
        <v>70.900000000000006</v>
      </c>
      <c r="BX119" s="100" t="s">
        <v>145</v>
      </c>
      <c r="BY119" s="100">
        <v>85.1</v>
      </c>
      <c r="BZ119" s="100">
        <v>60.6</v>
      </c>
      <c r="CA119" s="100" t="s">
        <v>145</v>
      </c>
      <c r="CB119" s="101">
        <v>113</v>
      </c>
      <c r="CC119" s="97" t="s">
        <v>155</v>
      </c>
      <c r="CD119" s="97" t="s">
        <v>156</v>
      </c>
      <c r="CE119" s="97">
        <v>24.3</v>
      </c>
      <c r="CF119" s="97">
        <v>2.8</v>
      </c>
      <c r="CG119" s="97">
        <v>20.2</v>
      </c>
      <c r="CH119" s="97">
        <v>-25000</v>
      </c>
      <c r="CI119" s="97">
        <v>5525</v>
      </c>
      <c r="CJ119" s="97">
        <v>3264000000</v>
      </c>
      <c r="CK119" s="97" t="s">
        <v>145</v>
      </c>
      <c r="CL119" s="97">
        <v>76.3</v>
      </c>
      <c r="CM119" s="97">
        <v>89.4</v>
      </c>
      <c r="CN119" s="97">
        <v>0.8</v>
      </c>
      <c r="CO119" s="97">
        <v>21.5</v>
      </c>
      <c r="CP119" s="102" t="s">
        <v>164</v>
      </c>
      <c r="CQ119" s="102" t="s">
        <v>166</v>
      </c>
      <c r="CR119" s="103">
        <v>-9.68519563585971</v>
      </c>
      <c r="CS119" s="98">
        <v>17.3</v>
      </c>
      <c r="CT119" s="104">
        <v>28.070001220703102</v>
      </c>
      <c r="CU119" s="104">
        <v>27.730004882812501</v>
      </c>
      <c r="CV119" s="104">
        <v>28.920007324218801</v>
      </c>
      <c r="CW119" s="105">
        <v>29.040002441406301</v>
      </c>
      <c r="CY119" s="8">
        <f t="shared" si="7"/>
        <v>3</v>
      </c>
      <c r="CZ119" s="9">
        <f t="shared" si="8"/>
        <v>90.909090909090907</v>
      </c>
    </row>
    <row r="120" spans="1:104" x14ac:dyDescent="0.35">
      <c r="A120" s="70" t="s">
        <v>460</v>
      </c>
      <c r="B120" s="93" t="s">
        <v>461</v>
      </c>
      <c r="C120" s="156" t="s">
        <v>164</v>
      </c>
      <c r="D120" s="170" t="s">
        <v>334</v>
      </c>
      <c r="E120" s="164" t="s">
        <v>455</v>
      </c>
      <c r="F120" s="164">
        <f t="shared" si="9"/>
        <v>62</v>
      </c>
      <c r="G120" s="49">
        <v>0.43659943180949901</v>
      </c>
      <c r="H120" s="139">
        <f t="shared" si="5"/>
        <v>0.29508196721311475</v>
      </c>
      <c r="I120" s="49">
        <v>8.8775217801264894</v>
      </c>
      <c r="J120" s="49">
        <v>2.5591289422474E-2</v>
      </c>
      <c r="K120" s="49">
        <v>12.023985861538799</v>
      </c>
      <c r="L120" s="51">
        <v>37</v>
      </c>
      <c r="M120" s="94"/>
      <c r="N120" s="94">
        <v>3645.73</v>
      </c>
      <c r="O120" s="94">
        <v>100</v>
      </c>
      <c r="P120" s="94">
        <v>14.356589147286799</v>
      </c>
      <c r="Q120" s="94">
        <v>-6</v>
      </c>
      <c r="R120" s="96">
        <v>6871287</v>
      </c>
      <c r="S120" s="96">
        <v>28.9</v>
      </c>
      <c r="T120" s="96">
        <v>69.900000000000006</v>
      </c>
      <c r="U120" s="143">
        <f t="shared" si="6"/>
        <v>4.400000000000006E-2</v>
      </c>
      <c r="V120" s="96">
        <v>3.8</v>
      </c>
      <c r="W120" s="99">
        <v>20.100000000000001</v>
      </c>
      <c r="X120" s="99">
        <v>2.16</v>
      </c>
      <c r="Y120" s="99">
        <v>3.7</v>
      </c>
      <c r="Z120" s="99"/>
      <c r="AA120" s="95">
        <v>0.70799999999999996</v>
      </c>
      <c r="AB120" s="101">
        <v>31.8</v>
      </c>
      <c r="AC120" s="101">
        <v>10.199999999999999</v>
      </c>
      <c r="AD120" s="101"/>
      <c r="AE120" s="97">
        <v>39.799999999999997</v>
      </c>
      <c r="AF120" s="97">
        <v>927153.9</v>
      </c>
      <c r="AG120" s="97">
        <v>97700</v>
      </c>
      <c r="AH120" s="97">
        <v>21340</v>
      </c>
      <c r="AI120" s="97"/>
      <c r="AJ120" s="97"/>
      <c r="AK120" s="97">
        <v>18.899999999999999</v>
      </c>
      <c r="AL120" s="97"/>
      <c r="AM120" s="97">
        <v>161.9</v>
      </c>
      <c r="AN120" s="97"/>
      <c r="AO120" s="103">
        <v>26.342579244</v>
      </c>
      <c r="AP120" s="98">
        <v>8.6999999999999993</v>
      </c>
      <c r="AQ120" s="98">
        <v>0.1</v>
      </c>
      <c r="AR120" s="98">
        <v>0.2</v>
      </c>
      <c r="AS120" s="98">
        <v>19.899999999999999</v>
      </c>
      <c r="AT120" s="98">
        <v>80.099999999999994</v>
      </c>
      <c r="AU120" s="98">
        <v>110</v>
      </c>
      <c r="AV120" s="98">
        <v>9</v>
      </c>
      <c r="AW120" s="98">
        <v>100</v>
      </c>
      <c r="AX120" s="105">
        <v>14.9249969482422</v>
      </c>
      <c r="AY120" s="48">
        <v>61</v>
      </c>
      <c r="AZ120" s="48">
        <v>3</v>
      </c>
      <c r="BA120" s="48">
        <v>18</v>
      </c>
      <c r="BB120" s="49">
        <v>2.6195965908569998</v>
      </c>
      <c r="BC120" s="50">
        <v>8.5648212293474996E-2</v>
      </c>
      <c r="BD120" s="49">
        <v>79.126004101982303</v>
      </c>
      <c r="BE120" s="49">
        <v>18362.475600834801</v>
      </c>
      <c r="BF120" s="49">
        <v>18401.4852264334</v>
      </c>
      <c r="BG120" s="50">
        <v>0.121055992183873</v>
      </c>
      <c r="BH120" s="49">
        <v>20.600562461482198</v>
      </c>
      <c r="BI120" s="145">
        <v>18363.825532200601</v>
      </c>
      <c r="BJ120" s="94" t="s">
        <v>145</v>
      </c>
      <c r="BK120" s="94" t="s">
        <v>145</v>
      </c>
      <c r="BL120" s="94">
        <v>-10</v>
      </c>
      <c r="BM120" s="94">
        <v>-8</v>
      </c>
      <c r="BN120" s="94">
        <v>24</v>
      </c>
      <c r="BO120" s="94">
        <v>41.487117394879</v>
      </c>
      <c r="BP120" s="94">
        <v>-6</v>
      </c>
      <c r="BQ120" s="96">
        <v>6678567</v>
      </c>
      <c r="BR120" s="96">
        <v>75.8</v>
      </c>
      <c r="BS120" s="96">
        <v>28.3</v>
      </c>
      <c r="BT120" s="96">
        <v>67.3</v>
      </c>
      <c r="BU120" s="96">
        <v>5.0999999999999996</v>
      </c>
      <c r="BV120" s="96">
        <v>2.2000000000000002</v>
      </c>
      <c r="BW120" s="99">
        <v>12</v>
      </c>
      <c r="BX120" s="100" t="s">
        <v>145</v>
      </c>
      <c r="BY120" s="100" t="s">
        <v>145</v>
      </c>
      <c r="BZ120" s="100" t="s">
        <v>145</v>
      </c>
      <c r="CA120" s="100" t="s">
        <v>145</v>
      </c>
      <c r="CB120" s="101">
        <v>101</v>
      </c>
      <c r="CC120" s="97" t="s">
        <v>146</v>
      </c>
      <c r="CD120" s="97" t="s">
        <v>163</v>
      </c>
      <c r="CE120" s="97">
        <v>49.9</v>
      </c>
      <c r="CF120" s="97" t="s">
        <v>145</v>
      </c>
      <c r="CG120" s="97">
        <v>0.6</v>
      </c>
      <c r="CH120" s="97">
        <v>-9997</v>
      </c>
      <c r="CI120" s="97">
        <v>13874</v>
      </c>
      <c r="CJ120" s="97">
        <v>48364208571.428596</v>
      </c>
      <c r="CK120" s="97" t="s">
        <v>145</v>
      </c>
      <c r="CL120" s="97">
        <v>49.7</v>
      </c>
      <c r="CM120" s="97">
        <v>52</v>
      </c>
      <c r="CN120" s="97" t="s">
        <v>145</v>
      </c>
      <c r="CO120" s="97">
        <v>70.099999999999994</v>
      </c>
      <c r="CP120" s="102" t="s">
        <v>164</v>
      </c>
      <c r="CQ120" s="102" t="s">
        <v>185</v>
      </c>
      <c r="CR120" s="103">
        <v>17.2316144202501</v>
      </c>
      <c r="CS120" s="98" t="s">
        <v>145</v>
      </c>
      <c r="CT120" s="104">
        <v>14.4699951171875</v>
      </c>
      <c r="CU120" s="104">
        <v>12.0100036621094</v>
      </c>
      <c r="CV120" s="104">
        <v>14.040002441406299</v>
      </c>
      <c r="CW120" s="105">
        <v>19.179986572265602</v>
      </c>
      <c r="CY120" s="8">
        <f t="shared" si="7"/>
        <v>8</v>
      </c>
      <c r="CZ120" s="9">
        <f t="shared" si="8"/>
        <v>75.757575757575751</v>
      </c>
    </row>
    <row r="121" spans="1:104" x14ac:dyDescent="0.35">
      <c r="A121" s="70" t="s">
        <v>462</v>
      </c>
      <c r="B121" s="93" t="s">
        <v>463</v>
      </c>
      <c r="C121" s="156" t="s">
        <v>148</v>
      </c>
      <c r="D121" s="170" t="s">
        <v>150</v>
      </c>
      <c r="E121" s="164" t="s">
        <v>310</v>
      </c>
      <c r="F121" s="164">
        <f t="shared" si="9"/>
        <v>52</v>
      </c>
      <c r="G121" s="49">
        <v>0</v>
      </c>
      <c r="H121" s="139">
        <f t="shared" si="5"/>
        <v>0.88235294117647056</v>
      </c>
      <c r="I121" s="49">
        <v>92.577969710666594</v>
      </c>
      <c r="J121" s="49">
        <v>9.9999998746876997E-2</v>
      </c>
      <c r="K121" s="49">
        <v>3.2799505028224099E-13</v>
      </c>
      <c r="L121" s="51">
        <v>47</v>
      </c>
      <c r="M121" s="94"/>
      <c r="N121" s="94"/>
      <c r="O121" s="94"/>
      <c r="P121" s="94"/>
      <c r="Q121" s="94"/>
      <c r="R121" s="96">
        <v>183629</v>
      </c>
      <c r="S121" s="96">
        <v>34.799999999999997</v>
      </c>
      <c r="T121" s="96">
        <v>74.7</v>
      </c>
      <c r="U121" s="143">
        <f t="shared" si="6"/>
        <v>9.7999999999999976E-2</v>
      </c>
      <c r="V121" s="96">
        <v>298.2</v>
      </c>
      <c r="W121" s="99">
        <v>18.8</v>
      </c>
      <c r="X121" s="99"/>
      <c r="Y121" s="99">
        <v>1.3</v>
      </c>
      <c r="Z121" s="99">
        <v>90.8</v>
      </c>
      <c r="AA121" s="95">
        <v>0.91700000000000004</v>
      </c>
      <c r="AB121" s="101">
        <v>19.8</v>
      </c>
      <c r="AC121" s="101">
        <v>11.6</v>
      </c>
      <c r="AD121" s="101"/>
      <c r="AE121" s="97"/>
      <c r="AF121" s="97"/>
      <c r="AG121" s="97">
        <v>29706</v>
      </c>
      <c r="AH121" s="97">
        <v>12990</v>
      </c>
      <c r="AI121" s="97"/>
      <c r="AJ121" s="97"/>
      <c r="AK121" s="97">
        <v>17.3</v>
      </c>
      <c r="AL121" s="97"/>
      <c r="AM121" s="97">
        <v>3.8</v>
      </c>
      <c r="AN121" s="97">
        <v>81.3</v>
      </c>
      <c r="AO121" s="103">
        <v>13.913153387500101</v>
      </c>
      <c r="AP121" s="98">
        <v>17.399999999999999</v>
      </c>
      <c r="AQ121" s="98">
        <v>33.200000000000003</v>
      </c>
      <c r="AR121" s="98">
        <v>18.7</v>
      </c>
      <c r="AS121" s="98">
        <v>81.3</v>
      </c>
      <c r="AT121" s="98">
        <v>18.7</v>
      </c>
      <c r="AU121" s="98">
        <v>1683</v>
      </c>
      <c r="AV121" s="98">
        <v>2.2999999999999998</v>
      </c>
      <c r="AW121" s="98">
        <v>100</v>
      </c>
      <c r="AX121" s="105">
        <v>27.102502441406301</v>
      </c>
      <c r="AY121" s="48">
        <v>17</v>
      </c>
      <c r="AZ121" s="48">
        <v>0</v>
      </c>
      <c r="BA121" s="48">
        <v>15</v>
      </c>
      <c r="BB121" s="49">
        <v>81.686443862352903</v>
      </c>
      <c r="BC121" s="50">
        <v>0.269816563055428</v>
      </c>
      <c r="BD121" s="49">
        <v>15.281821226138799</v>
      </c>
      <c r="BE121" s="49">
        <v>18348.345661508702</v>
      </c>
      <c r="BF121" s="49">
        <v>18350.0000000863</v>
      </c>
      <c r="BG121" s="50">
        <v>0.33149458467076798</v>
      </c>
      <c r="BH121" s="49">
        <v>14.9069638991358</v>
      </c>
      <c r="BI121" s="145">
        <v>18364.762268207502</v>
      </c>
      <c r="BJ121" s="94" t="s">
        <v>145</v>
      </c>
      <c r="BK121" s="94" t="s">
        <v>145</v>
      </c>
      <c r="BL121" s="94" t="s">
        <v>145</v>
      </c>
      <c r="BM121" s="94" t="s">
        <v>145</v>
      </c>
      <c r="BN121" s="94" t="s">
        <v>145</v>
      </c>
      <c r="BO121" s="94" t="s">
        <v>145</v>
      </c>
      <c r="BP121" s="94" t="s">
        <v>145</v>
      </c>
      <c r="BQ121" s="96">
        <v>181889</v>
      </c>
      <c r="BR121" s="96">
        <v>77.400000000000006</v>
      </c>
      <c r="BS121" s="96">
        <v>18.5</v>
      </c>
      <c r="BT121" s="96">
        <v>71.7</v>
      </c>
      <c r="BU121" s="96">
        <v>7.2</v>
      </c>
      <c r="BV121" s="96">
        <v>1.4</v>
      </c>
      <c r="BW121" s="99">
        <v>16.600000000000001</v>
      </c>
      <c r="BX121" s="100">
        <v>5.7</v>
      </c>
      <c r="BY121" s="100">
        <v>102</v>
      </c>
      <c r="BZ121" s="100">
        <v>92.1</v>
      </c>
      <c r="CA121" s="100">
        <v>1</v>
      </c>
      <c r="CB121" s="101">
        <v>94</v>
      </c>
      <c r="CC121" s="97" t="s">
        <v>146</v>
      </c>
      <c r="CD121" s="97" t="s">
        <v>163</v>
      </c>
      <c r="CE121" s="97" t="s">
        <v>145</v>
      </c>
      <c r="CF121" s="97">
        <v>4.5999999999999996</v>
      </c>
      <c r="CG121" s="97">
        <v>0.5</v>
      </c>
      <c r="CH121" s="97">
        <v>0</v>
      </c>
      <c r="CI121" s="97">
        <v>1027</v>
      </c>
      <c r="CJ121" s="97">
        <v>1921848222.2222199</v>
      </c>
      <c r="CK121" s="97" t="s">
        <v>145</v>
      </c>
      <c r="CL121" s="97">
        <v>67.099999999999994</v>
      </c>
      <c r="CM121" s="97">
        <v>79.400000000000006</v>
      </c>
      <c r="CN121" s="97" t="s">
        <v>145</v>
      </c>
      <c r="CO121" s="97">
        <v>98.8</v>
      </c>
      <c r="CP121" s="102" t="s">
        <v>149</v>
      </c>
      <c r="CQ121" s="102" t="s">
        <v>151</v>
      </c>
      <c r="CR121" s="103">
        <v>-60.977700791750799</v>
      </c>
      <c r="CS121" s="98">
        <v>38</v>
      </c>
      <c r="CT121" s="104">
        <v>27.719995117187501</v>
      </c>
      <c r="CU121" s="104">
        <v>27.070001220703102</v>
      </c>
      <c r="CV121" s="104">
        <v>26.879998779296901</v>
      </c>
      <c r="CW121" s="105">
        <v>26.740014648437501</v>
      </c>
      <c r="CY121" s="8">
        <f t="shared" si="7"/>
        <v>3</v>
      </c>
      <c r="CZ121" s="9">
        <f t="shared" si="8"/>
        <v>90.909090909090907</v>
      </c>
    </row>
    <row r="122" spans="1:104" x14ac:dyDescent="0.35">
      <c r="A122" s="70" t="s">
        <v>464</v>
      </c>
      <c r="B122" s="93" t="s">
        <v>465</v>
      </c>
      <c r="C122" s="156" t="s">
        <v>174</v>
      </c>
      <c r="D122" s="170" t="s">
        <v>207</v>
      </c>
      <c r="E122" s="164" t="s">
        <v>242</v>
      </c>
      <c r="F122" s="164">
        <f t="shared" si="9"/>
        <v>42</v>
      </c>
      <c r="G122" s="49">
        <v>26.221254949261901</v>
      </c>
      <c r="H122" s="139">
        <f t="shared" si="5"/>
        <v>0.67073170731707321</v>
      </c>
      <c r="I122" s="49">
        <v>2150.1429058394701</v>
      </c>
      <c r="J122" s="49">
        <v>35.621903093670603</v>
      </c>
      <c r="K122" s="49">
        <v>1</v>
      </c>
      <c r="L122" s="51">
        <v>57</v>
      </c>
      <c r="M122" s="94"/>
      <c r="N122" s="94"/>
      <c r="O122" s="94"/>
      <c r="P122" s="94">
        <v>0</v>
      </c>
      <c r="Q122" s="94"/>
      <c r="R122" s="96">
        <v>38137</v>
      </c>
      <c r="S122" s="96">
        <v>43.2</v>
      </c>
      <c r="T122" s="96">
        <v>81.599999999999994</v>
      </c>
      <c r="U122" s="143" t="str">
        <f t="shared" si="6"/>
        <v/>
      </c>
      <c r="V122" s="96">
        <v>236.9</v>
      </c>
      <c r="W122" s="99"/>
      <c r="X122" s="99"/>
      <c r="Y122" s="99"/>
      <c r="Z122" s="99"/>
      <c r="AA122" s="95">
        <v>0.86899999999999999</v>
      </c>
      <c r="AB122" s="101"/>
      <c r="AC122" s="101">
        <v>9.4</v>
      </c>
      <c r="AD122" s="101">
        <v>98</v>
      </c>
      <c r="AE122" s="97"/>
      <c r="AF122" s="97"/>
      <c r="AG122" s="97"/>
      <c r="AH122" s="97"/>
      <c r="AI122" s="97"/>
      <c r="AJ122" s="97"/>
      <c r="AK122" s="97"/>
      <c r="AL122" s="97"/>
      <c r="AM122" s="97">
        <v>30.4</v>
      </c>
      <c r="AN122" s="97"/>
      <c r="AO122" s="103">
        <v>47.1573552455</v>
      </c>
      <c r="AP122" s="98">
        <v>32.200000000000003</v>
      </c>
      <c r="AQ122" s="98">
        <v>43.1</v>
      </c>
      <c r="AR122" s="98">
        <v>11.9</v>
      </c>
      <c r="AS122" s="98">
        <v>85.7</v>
      </c>
      <c r="AT122" s="98">
        <v>14.3</v>
      </c>
      <c r="AU122" s="98"/>
      <c r="AV122" s="98">
        <v>1.2</v>
      </c>
      <c r="AW122" s="98"/>
      <c r="AX122" s="105">
        <v>1.2125030517578399</v>
      </c>
      <c r="AY122" s="48">
        <v>82</v>
      </c>
      <c r="AZ122" s="48">
        <v>1</v>
      </c>
      <c r="BA122" s="48">
        <v>55</v>
      </c>
      <c r="BB122" s="49">
        <v>1442.1690222094001</v>
      </c>
      <c r="BC122" s="50">
        <v>0.16553199715247999</v>
      </c>
      <c r="BD122" s="49">
        <v>81.126877546464499</v>
      </c>
      <c r="BE122" s="49">
        <v>18341.2361079318</v>
      </c>
      <c r="BF122" s="49">
        <v>18355.099013836101</v>
      </c>
      <c r="BG122" s="50">
        <v>36.667446899919803</v>
      </c>
      <c r="BH122" s="49">
        <v>55</v>
      </c>
      <c r="BI122" s="145">
        <v>18357.097485391401</v>
      </c>
      <c r="BJ122" s="94" t="s">
        <v>145</v>
      </c>
      <c r="BK122" s="94" t="s">
        <v>145</v>
      </c>
      <c r="BL122" s="94" t="s">
        <v>145</v>
      </c>
      <c r="BM122" s="94" t="s">
        <v>145</v>
      </c>
      <c r="BN122" s="94" t="s">
        <v>145</v>
      </c>
      <c r="BO122" s="94">
        <v>27.444193310692999</v>
      </c>
      <c r="BP122" s="94">
        <v>12</v>
      </c>
      <c r="BQ122" s="96">
        <v>37910</v>
      </c>
      <c r="BR122" s="96">
        <v>86</v>
      </c>
      <c r="BS122" s="96" t="s">
        <v>145</v>
      </c>
      <c r="BT122" s="96" t="s">
        <v>145</v>
      </c>
      <c r="BU122" s="96">
        <v>7.2</v>
      </c>
      <c r="BV122" s="96">
        <v>1.4</v>
      </c>
      <c r="BW122" s="99" t="s">
        <v>145</v>
      </c>
      <c r="BX122" s="100" t="s">
        <v>145</v>
      </c>
      <c r="BY122" s="100">
        <v>104.7</v>
      </c>
      <c r="BZ122" s="100">
        <v>90.4</v>
      </c>
      <c r="CA122" s="100">
        <v>0.9</v>
      </c>
      <c r="CB122" s="101">
        <v>139</v>
      </c>
      <c r="CC122" s="97" t="s">
        <v>180</v>
      </c>
      <c r="CD122" s="97" t="s">
        <v>147</v>
      </c>
      <c r="CE122" s="97" t="s">
        <v>145</v>
      </c>
      <c r="CF122" s="97" t="s">
        <v>145</v>
      </c>
      <c r="CG122" s="97" t="s">
        <v>145</v>
      </c>
      <c r="CH122" s="97" t="s">
        <v>145</v>
      </c>
      <c r="CI122" s="97" t="s">
        <v>145</v>
      </c>
      <c r="CJ122" s="97" t="s">
        <v>145</v>
      </c>
      <c r="CK122" s="97" t="s">
        <v>145</v>
      </c>
      <c r="CL122" s="97" t="s">
        <v>145</v>
      </c>
      <c r="CM122" s="97" t="s">
        <v>145</v>
      </c>
      <c r="CN122" s="97" t="s">
        <v>145</v>
      </c>
      <c r="CO122" s="97">
        <v>100</v>
      </c>
      <c r="CP122" s="102" t="s">
        <v>174</v>
      </c>
      <c r="CQ122" s="102" t="s">
        <v>176</v>
      </c>
      <c r="CR122" s="103">
        <v>9.5351028540743901</v>
      </c>
      <c r="CS122" s="98" t="s">
        <v>145</v>
      </c>
      <c r="CT122" s="104">
        <v>0.73000488281252296</v>
      </c>
      <c r="CU122" s="104">
        <v>-0.13001098632810201</v>
      </c>
      <c r="CV122" s="104">
        <v>1.8600097656250201</v>
      </c>
      <c r="CW122" s="105">
        <v>2.3900085449219</v>
      </c>
      <c r="CY122" s="8">
        <f t="shared" si="7"/>
        <v>15</v>
      </c>
      <c r="CZ122" s="9">
        <f t="shared" si="8"/>
        <v>54.545454545454547</v>
      </c>
    </row>
    <row r="123" spans="1:104" x14ac:dyDescent="0.35">
      <c r="A123" s="70" t="s">
        <v>466</v>
      </c>
      <c r="B123" s="93" t="s">
        <v>467</v>
      </c>
      <c r="C123" s="156" t="s">
        <v>157</v>
      </c>
      <c r="D123" s="170" t="s">
        <v>158</v>
      </c>
      <c r="E123" s="164" t="s">
        <v>319</v>
      </c>
      <c r="F123" s="164">
        <f t="shared" si="9"/>
        <v>5</v>
      </c>
      <c r="G123" s="49">
        <v>0.32690040045299101</v>
      </c>
      <c r="H123" s="139">
        <f t="shared" si="5"/>
        <v>0.23227752639517346</v>
      </c>
      <c r="I123" s="49">
        <v>30.962137928619001</v>
      </c>
      <c r="J123" s="49">
        <v>0.27659014611657401</v>
      </c>
      <c r="K123" s="49">
        <v>7.10094588168496</v>
      </c>
      <c r="L123" s="51">
        <v>94</v>
      </c>
      <c r="M123" s="94"/>
      <c r="N123" s="94">
        <v>4348.625</v>
      </c>
      <c r="O123" s="94">
        <v>100</v>
      </c>
      <c r="P123" s="94">
        <v>33.9188405797101</v>
      </c>
      <c r="Q123" s="94">
        <v>48</v>
      </c>
      <c r="R123" s="96">
        <v>21413250</v>
      </c>
      <c r="S123" s="96">
        <v>32.799999999999997</v>
      </c>
      <c r="T123" s="96">
        <v>73.400000000000006</v>
      </c>
      <c r="U123" s="143">
        <f t="shared" si="6"/>
        <v>0.105</v>
      </c>
      <c r="V123" s="96">
        <v>345.6</v>
      </c>
      <c r="W123" s="99">
        <v>17.399999999999999</v>
      </c>
      <c r="X123" s="99">
        <v>1.06</v>
      </c>
      <c r="Y123" s="99"/>
      <c r="Z123" s="99">
        <v>96</v>
      </c>
      <c r="AA123" s="95">
        <v>0.90900000000000003</v>
      </c>
      <c r="AB123" s="101">
        <v>5.4</v>
      </c>
      <c r="AC123" s="101">
        <v>10.7</v>
      </c>
      <c r="AD123" s="101"/>
      <c r="AE123" s="97">
        <v>28.9</v>
      </c>
      <c r="AF123" s="97">
        <v>5882376</v>
      </c>
      <c r="AG123" s="97">
        <v>7000000</v>
      </c>
      <c r="AH123" s="97">
        <v>13110</v>
      </c>
      <c r="AI123" s="97"/>
      <c r="AJ123" s="97"/>
      <c r="AK123" s="97">
        <v>24.5</v>
      </c>
      <c r="AL123" s="97"/>
      <c r="AM123" s="97">
        <v>1347.5</v>
      </c>
      <c r="AN123" s="97">
        <v>27.7</v>
      </c>
      <c r="AO123" s="103">
        <v>7.87889232000009</v>
      </c>
      <c r="AP123" s="98">
        <v>43.7</v>
      </c>
      <c r="AQ123" s="98">
        <v>32.9</v>
      </c>
      <c r="AR123" s="98">
        <v>29.9</v>
      </c>
      <c r="AS123" s="98">
        <v>81.5</v>
      </c>
      <c r="AT123" s="98">
        <v>18.5</v>
      </c>
      <c r="AU123" s="98">
        <v>2541</v>
      </c>
      <c r="AV123" s="98">
        <v>0.9</v>
      </c>
      <c r="AW123" s="98">
        <v>46</v>
      </c>
      <c r="AX123" s="105">
        <v>26.1650100708008</v>
      </c>
      <c r="AY123" s="48">
        <v>663</v>
      </c>
      <c r="AZ123" s="48">
        <v>7</v>
      </c>
      <c r="BA123" s="48">
        <v>154</v>
      </c>
      <c r="BB123" s="49">
        <v>7.1918088099657904</v>
      </c>
      <c r="BC123" s="50">
        <v>4.7499021724889999E-3</v>
      </c>
      <c r="BD123" s="49">
        <v>96749497.109028906</v>
      </c>
      <c r="BE123" s="49">
        <v>18904.209029868802</v>
      </c>
      <c r="BF123" s="49">
        <v>18352.3961547117</v>
      </c>
      <c r="BG123" s="50">
        <v>4.4699062100453997E-2</v>
      </c>
      <c r="BH123" s="49">
        <v>306.25537892309501</v>
      </c>
      <c r="BI123" s="145">
        <v>18375.733194844601</v>
      </c>
      <c r="BJ123" s="94" t="s">
        <v>145</v>
      </c>
      <c r="BK123" s="94" t="s">
        <v>145</v>
      </c>
      <c r="BL123" s="94">
        <v>-1</v>
      </c>
      <c r="BM123" s="94">
        <v>47</v>
      </c>
      <c r="BN123" s="94">
        <v>61</v>
      </c>
      <c r="BO123" s="94">
        <v>74.033306953379807</v>
      </c>
      <c r="BP123" s="94">
        <v>50.5</v>
      </c>
      <c r="BQ123" s="96">
        <v>21670000</v>
      </c>
      <c r="BR123" s="96">
        <v>80.099999999999994</v>
      </c>
      <c r="BS123" s="96">
        <v>24.2</v>
      </c>
      <c r="BT123" s="96">
        <v>65.3</v>
      </c>
      <c r="BU123" s="96">
        <v>6.7</v>
      </c>
      <c r="BV123" s="96">
        <v>2.2000000000000002</v>
      </c>
      <c r="BW123" s="99">
        <v>7.4</v>
      </c>
      <c r="BX123" s="100">
        <v>3.4</v>
      </c>
      <c r="BY123" s="100">
        <v>100.6</v>
      </c>
      <c r="BZ123" s="100">
        <v>102.3</v>
      </c>
      <c r="CA123" s="100">
        <v>1</v>
      </c>
      <c r="CB123" s="101">
        <v>115</v>
      </c>
      <c r="CC123" s="97" t="s">
        <v>146</v>
      </c>
      <c r="CD123" s="97" t="s">
        <v>173</v>
      </c>
      <c r="CE123" s="97">
        <v>21.7</v>
      </c>
      <c r="CF123" s="97">
        <v>21.8</v>
      </c>
      <c r="CG123" s="97">
        <v>-0.3</v>
      </c>
      <c r="CH123" s="97">
        <v>-489932</v>
      </c>
      <c r="CI123" s="97">
        <v>113963</v>
      </c>
      <c r="CJ123" s="97">
        <v>88900770857.635101</v>
      </c>
      <c r="CK123" s="97" t="s">
        <v>145</v>
      </c>
      <c r="CL123" s="97">
        <v>53.9</v>
      </c>
      <c r="CM123" s="97">
        <v>47.5</v>
      </c>
      <c r="CN123" s="97">
        <v>1.9</v>
      </c>
      <c r="CO123" s="97">
        <v>97.5</v>
      </c>
      <c r="CP123" s="102" t="s">
        <v>157</v>
      </c>
      <c r="CQ123" s="102" t="s">
        <v>159</v>
      </c>
      <c r="CR123" s="103">
        <v>80.667331290397897</v>
      </c>
      <c r="CS123" s="98">
        <v>16.2</v>
      </c>
      <c r="CT123" s="104">
        <v>25.330010986328102</v>
      </c>
      <c r="CU123" s="104">
        <v>25.820001220703102</v>
      </c>
      <c r="CV123" s="104">
        <v>26.240014648437501</v>
      </c>
      <c r="CW123" s="105">
        <v>27.270013427734401</v>
      </c>
      <c r="CY123" s="8">
        <f t="shared" si="7"/>
        <v>1</v>
      </c>
      <c r="CZ123" s="9">
        <f t="shared" si="8"/>
        <v>96.969696969696969</v>
      </c>
    </row>
    <row r="124" spans="1:104" x14ac:dyDescent="0.35">
      <c r="A124" s="70" t="s">
        <v>468</v>
      </c>
      <c r="B124" s="93" t="s">
        <v>469</v>
      </c>
      <c r="C124" s="156" t="s">
        <v>174</v>
      </c>
      <c r="D124" s="170" t="s">
        <v>328</v>
      </c>
      <c r="E124" s="164" t="s">
        <v>244</v>
      </c>
      <c r="F124" s="164">
        <f t="shared" si="9"/>
        <v>37</v>
      </c>
      <c r="G124" s="49">
        <v>16.530194604470999</v>
      </c>
      <c r="H124" s="139">
        <f t="shared" si="5"/>
        <v>0.42527075812274368</v>
      </c>
      <c r="I124" s="49">
        <v>508.76265615982999</v>
      </c>
      <c r="J124" s="49">
        <v>7.1626120640977994E-2</v>
      </c>
      <c r="K124" s="49">
        <v>58.406664423378601</v>
      </c>
      <c r="L124" s="51">
        <v>62</v>
      </c>
      <c r="M124" s="94">
        <v>52043.664692716498</v>
      </c>
      <c r="N124" s="94"/>
      <c r="O124" s="94"/>
      <c r="P124" s="94">
        <v>15.5652173913043</v>
      </c>
      <c r="Q124" s="94">
        <v>16</v>
      </c>
      <c r="R124" s="96">
        <v>2722291</v>
      </c>
      <c r="S124" s="96">
        <v>43.7</v>
      </c>
      <c r="T124" s="96">
        <v>71.900000000000006</v>
      </c>
      <c r="U124" s="143">
        <f t="shared" si="6"/>
        <v>0.1969999999999999</v>
      </c>
      <c r="V124" s="96">
        <v>44.5</v>
      </c>
      <c r="W124" s="99">
        <v>20.7</v>
      </c>
      <c r="X124" s="99">
        <v>4.34</v>
      </c>
      <c r="Y124" s="99">
        <v>7.3</v>
      </c>
      <c r="Z124" s="99">
        <v>85.1</v>
      </c>
      <c r="AA124" s="95">
        <v>0.52100000000000002</v>
      </c>
      <c r="AB124" s="101">
        <v>28.4</v>
      </c>
      <c r="AC124" s="101">
        <v>3.8</v>
      </c>
      <c r="AD124" s="101"/>
      <c r="AE124" s="97">
        <v>71.2</v>
      </c>
      <c r="AF124" s="97">
        <v>26031</v>
      </c>
      <c r="AG124" s="97">
        <v>750000</v>
      </c>
      <c r="AH124" s="97">
        <v>34320</v>
      </c>
      <c r="AI124" s="97">
        <v>3.8</v>
      </c>
      <c r="AJ124" s="97">
        <v>37.299999999999997</v>
      </c>
      <c r="AK124" s="97">
        <v>6.9</v>
      </c>
      <c r="AL124" s="97">
        <v>0.9</v>
      </c>
      <c r="AM124" s="97">
        <v>2267.3000000000002</v>
      </c>
      <c r="AN124" s="97">
        <v>3.2</v>
      </c>
      <c r="AO124" s="103">
        <v>55.172731628500102</v>
      </c>
      <c r="AP124" s="98">
        <v>47.2</v>
      </c>
      <c r="AQ124" s="98">
        <v>34.799999999999997</v>
      </c>
      <c r="AR124" s="98">
        <v>17</v>
      </c>
      <c r="AS124" s="98">
        <v>32.299999999999997</v>
      </c>
      <c r="AT124" s="98">
        <v>67.7</v>
      </c>
      <c r="AU124" s="98">
        <v>5272</v>
      </c>
      <c r="AV124" s="98">
        <v>4.4000000000000004</v>
      </c>
      <c r="AW124" s="98">
        <v>96</v>
      </c>
      <c r="AX124" s="105">
        <v>3.2500015258789299</v>
      </c>
      <c r="AY124" s="48">
        <v>1385</v>
      </c>
      <c r="AZ124" s="48">
        <v>45</v>
      </c>
      <c r="BA124" s="48">
        <v>589</v>
      </c>
      <c r="BB124" s="49">
        <v>216.361880489632</v>
      </c>
      <c r="BC124" s="50">
        <v>8.8846396110480994E-2</v>
      </c>
      <c r="BD124" s="49">
        <v>1542.1119350553899</v>
      </c>
      <c r="BE124" s="49">
        <v>18352.656741142298</v>
      </c>
      <c r="BF124" s="49">
        <v>18362.306788215701</v>
      </c>
      <c r="BG124" s="50">
        <v>9.5081103101409006E-2</v>
      </c>
      <c r="BH124" s="49">
        <v>923.94419664957604</v>
      </c>
      <c r="BI124" s="145">
        <v>18373.7480793328</v>
      </c>
      <c r="BJ124" s="94">
        <v>141678</v>
      </c>
      <c r="BK124" s="94" t="s">
        <v>228</v>
      </c>
      <c r="BL124" s="94" t="s">
        <v>145</v>
      </c>
      <c r="BM124" s="94" t="s">
        <v>145</v>
      </c>
      <c r="BN124" s="94" t="s">
        <v>145</v>
      </c>
      <c r="BO124" s="94">
        <v>47.731752305665403</v>
      </c>
      <c r="BP124" s="94">
        <v>16</v>
      </c>
      <c r="BQ124" s="96">
        <v>2801543</v>
      </c>
      <c r="BR124" s="96">
        <v>80.900000000000006</v>
      </c>
      <c r="BS124" s="96">
        <v>14.9</v>
      </c>
      <c r="BT124" s="96">
        <v>65.400000000000006</v>
      </c>
      <c r="BU124" s="96">
        <v>14.1</v>
      </c>
      <c r="BV124" s="96">
        <v>1.6</v>
      </c>
      <c r="BW124" s="99">
        <v>4</v>
      </c>
      <c r="BX124" s="100">
        <v>4</v>
      </c>
      <c r="BY124" s="100">
        <v>103.9</v>
      </c>
      <c r="BZ124" s="100">
        <v>102</v>
      </c>
      <c r="CA124" s="100">
        <v>1</v>
      </c>
      <c r="CB124" s="101">
        <v>138</v>
      </c>
      <c r="CC124" s="97" t="s">
        <v>180</v>
      </c>
      <c r="CD124" s="97" t="s">
        <v>163</v>
      </c>
      <c r="CE124" s="97">
        <v>73.599999999999994</v>
      </c>
      <c r="CF124" s="97" t="s">
        <v>145</v>
      </c>
      <c r="CG124" s="97" t="s">
        <v>145</v>
      </c>
      <c r="CH124" s="97">
        <v>-163902</v>
      </c>
      <c r="CI124" s="97">
        <v>70</v>
      </c>
      <c r="CJ124" s="97">
        <v>53429066429.125099</v>
      </c>
      <c r="CK124" s="97" t="s">
        <v>145</v>
      </c>
      <c r="CL124" s="97">
        <v>61.6</v>
      </c>
      <c r="CM124" s="97">
        <v>83.5</v>
      </c>
      <c r="CN124" s="97">
        <v>2</v>
      </c>
      <c r="CO124" s="97">
        <v>100</v>
      </c>
      <c r="CP124" s="102" t="s">
        <v>174</v>
      </c>
      <c r="CQ124" s="102" t="s">
        <v>176</v>
      </c>
      <c r="CR124" s="103">
        <v>24.146872869298601</v>
      </c>
      <c r="CS124" s="98" t="s">
        <v>145</v>
      </c>
      <c r="CT124" s="104">
        <v>3.0100036621094</v>
      </c>
      <c r="CU124" s="104">
        <v>2.95000610351565</v>
      </c>
      <c r="CV124" s="104">
        <v>2.9599853515625201</v>
      </c>
      <c r="CW124" s="105">
        <v>4.0800109863281504</v>
      </c>
      <c r="CY124" s="8">
        <f t="shared" si="7"/>
        <v>4</v>
      </c>
      <c r="CZ124" s="9">
        <f t="shared" si="8"/>
        <v>87.878787878787875</v>
      </c>
    </row>
    <row r="125" spans="1:104" x14ac:dyDescent="0.35">
      <c r="A125" s="70" t="s">
        <v>470</v>
      </c>
      <c r="B125" s="93" t="s">
        <v>471</v>
      </c>
      <c r="C125" s="156" t="s">
        <v>174</v>
      </c>
      <c r="D125" s="170" t="s">
        <v>207</v>
      </c>
      <c r="E125" s="164" t="s">
        <v>419</v>
      </c>
      <c r="F125" s="164">
        <f t="shared" si="9"/>
        <v>38</v>
      </c>
      <c r="G125" s="49">
        <v>143.77548021010401</v>
      </c>
      <c r="H125" s="139">
        <f t="shared" si="5"/>
        <v>0.84910147991543339</v>
      </c>
      <c r="I125" s="49">
        <v>6044.9601901670403</v>
      </c>
      <c r="J125" s="49">
        <v>8.1289632050582997E-2</v>
      </c>
      <c r="K125" s="49">
        <v>103.015387339094</v>
      </c>
      <c r="L125" s="51">
        <v>61</v>
      </c>
      <c r="M125" s="94">
        <v>76868.761741664202</v>
      </c>
      <c r="N125" s="94">
        <v>3596.06</v>
      </c>
      <c r="O125" s="94">
        <v>82.27</v>
      </c>
      <c r="P125" s="94">
        <v>27.518181818181802</v>
      </c>
      <c r="Q125" s="94">
        <v>15</v>
      </c>
      <c r="R125" s="96">
        <v>625976</v>
      </c>
      <c r="S125" s="96">
        <v>39.299999999999997</v>
      </c>
      <c r="T125" s="96">
        <v>79.900000000000006</v>
      </c>
      <c r="U125" s="143">
        <f t="shared" si="6"/>
        <v>0.14199999999999988</v>
      </c>
      <c r="V125" s="96">
        <v>250.1</v>
      </c>
      <c r="W125" s="99">
        <v>10</v>
      </c>
      <c r="X125" s="99">
        <v>2.92</v>
      </c>
      <c r="Y125" s="99">
        <v>5.0999999999999996</v>
      </c>
      <c r="Z125" s="99">
        <v>98.7</v>
      </c>
      <c r="AA125" s="95">
        <v>0.48499999999999999</v>
      </c>
      <c r="AB125" s="101">
        <v>24.2</v>
      </c>
      <c r="AC125" s="101">
        <v>5</v>
      </c>
      <c r="AD125" s="101"/>
      <c r="AE125" s="97">
        <v>182.5</v>
      </c>
      <c r="AF125" s="97">
        <v>2099102</v>
      </c>
      <c r="AG125" s="97"/>
      <c r="AH125" s="97">
        <v>72200</v>
      </c>
      <c r="AI125" s="97">
        <v>0.7</v>
      </c>
      <c r="AJ125" s="97">
        <v>34.9</v>
      </c>
      <c r="AK125" s="97">
        <v>1</v>
      </c>
      <c r="AL125" s="97">
        <v>1.3</v>
      </c>
      <c r="AM125" s="97">
        <v>869.1</v>
      </c>
      <c r="AN125" s="97">
        <v>4</v>
      </c>
      <c r="AO125" s="103">
        <v>49.807038473000098</v>
      </c>
      <c r="AP125" s="98">
        <v>53.7</v>
      </c>
      <c r="AQ125" s="98">
        <v>35.700000000000003</v>
      </c>
      <c r="AR125" s="98">
        <v>40.9</v>
      </c>
      <c r="AS125" s="98">
        <v>9</v>
      </c>
      <c r="AT125" s="98">
        <v>91</v>
      </c>
      <c r="AU125" s="98">
        <v>1798</v>
      </c>
      <c r="AV125" s="98">
        <v>17.399999999999999</v>
      </c>
      <c r="AW125" s="98">
        <v>69</v>
      </c>
      <c r="AX125" s="105">
        <v>4.2974945068359602</v>
      </c>
      <c r="AY125" s="48">
        <v>3784</v>
      </c>
      <c r="AZ125" s="48">
        <v>90</v>
      </c>
      <c r="BA125" s="48">
        <v>3213</v>
      </c>
      <c r="BB125" s="49">
        <v>5132.7846435007104</v>
      </c>
      <c r="BC125" s="50">
        <v>0.11895109335845699</v>
      </c>
      <c r="BD125" s="49">
        <v>3777.64736235398</v>
      </c>
      <c r="BE125" s="49">
        <v>18346.867836446501</v>
      </c>
      <c r="BF125" s="49">
        <v>18356.470066459198</v>
      </c>
      <c r="BG125" s="50">
        <v>1.0005595073911E-2</v>
      </c>
      <c r="BH125" s="49">
        <v>285908755.17935997</v>
      </c>
      <c r="BI125" s="145">
        <v>18623.796936450999</v>
      </c>
      <c r="BJ125" s="94">
        <v>48118</v>
      </c>
      <c r="BK125" s="94" t="s">
        <v>280</v>
      </c>
      <c r="BL125" s="94">
        <v>5</v>
      </c>
      <c r="BM125" s="94">
        <v>15</v>
      </c>
      <c r="BN125" s="94">
        <v>17</v>
      </c>
      <c r="BO125" s="94">
        <v>62.011979257577899</v>
      </c>
      <c r="BP125" s="94">
        <v>15.5</v>
      </c>
      <c r="BQ125" s="96">
        <v>607950</v>
      </c>
      <c r="BR125" s="96">
        <v>84.4</v>
      </c>
      <c r="BS125" s="96">
        <v>15.9</v>
      </c>
      <c r="BT125" s="96">
        <v>69.900000000000006</v>
      </c>
      <c r="BU125" s="96">
        <v>7.1</v>
      </c>
      <c r="BV125" s="96">
        <v>1.4</v>
      </c>
      <c r="BW125" s="99">
        <v>2.4</v>
      </c>
      <c r="BX125" s="100" t="s">
        <v>145</v>
      </c>
      <c r="BY125" s="100">
        <v>102.3</v>
      </c>
      <c r="BZ125" s="100">
        <v>80.3</v>
      </c>
      <c r="CA125" s="100">
        <v>1</v>
      </c>
      <c r="CB125" s="101">
        <v>134</v>
      </c>
      <c r="CC125" s="97" t="s">
        <v>180</v>
      </c>
      <c r="CD125" s="97" t="s">
        <v>200</v>
      </c>
      <c r="CE125" s="97">
        <v>217.6</v>
      </c>
      <c r="CF125" s="97" t="s">
        <v>145</v>
      </c>
      <c r="CG125" s="97" t="s">
        <v>145</v>
      </c>
      <c r="CH125" s="97">
        <v>48704</v>
      </c>
      <c r="CI125" s="97">
        <v>3</v>
      </c>
      <c r="CJ125" s="97">
        <v>70885325883.094101</v>
      </c>
      <c r="CK125" s="97" t="s">
        <v>145</v>
      </c>
      <c r="CL125" s="97">
        <v>59.3</v>
      </c>
      <c r="CM125" s="97">
        <v>86.2</v>
      </c>
      <c r="CN125" s="97">
        <v>0.6</v>
      </c>
      <c r="CO125" s="97">
        <v>100</v>
      </c>
      <c r="CP125" s="102" t="s">
        <v>174</v>
      </c>
      <c r="CQ125" s="102" t="s">
        <v>176</v>
      </c>
      <c r="CR125" s="103">
        <v>6.0651099967775801</v>
      </c>
      <c r="CS125" s="98" t="s">
        <v>145</v>
      </c>
      <c r="CT125" s="104">
        <v>3.67998657226565</v>
      </c>
      <c r="CU125" s="104">
        <v>3.0299926757812701</v>
      </c>
      <c r="CV125" s="104">
        <v>4.8999877929687701</v>
      </c>
      <c r="CW125" s="105">
        <v>5.5800109863281504</v>
      </c>
      <c r="CY125" s="8">
        <f t="shared" si="7"/>
        <v>5</v>
      </c>
      <c r="CZ125" s="9">
        <f t="shared" si="8"/>
        <v>84.848484848484844</v>
      </c>
    </row>
    <row r="126" spans="1:104" x14ac:dyDescent="0.35">
      <c r="A126" s="70" t="s">
        <v>472</v>
      </c>
      <c r="B126" s="93" t="s">
        <v>473</v>
      </c>
      <c r="C126" s="156" t="s">
        <v>174</v>
      </c>
      <c r="D126" s="170" t="s">
        <v>328</v>
      </c>
      <c r="E126" s="164" t="s">
        <v>181</v>
      </c>
      <c r="F126" s="164">
        <f t="shared" si="9"/>
        <v>40</v>
      </c>
      <c r="G126" s="49">
        <v>7.9524886517987001</v>
      </c>
      <c r="H126" s="139">
        <f t="shared" si="5"/>
        <v>0.40559440559440557</v>
      </c>
      <c r="I126" s="49">
        <v>454.88235088288502</v>
      </c>
      <c r="J126" s="49">
        <v>4.7903063136068999E-2</v>
      </c>
      <c r="K126" s="49">
        <v>46.762503155568098</v>
      </c>
      <c r="L126" s="51">
        <v>59</v>
      </c>
      <c r="M126" s="94">
        <v>34060.508895653802</v>
      </c>
      <c r="N126" s="94"/>
      <c r="O126" s="94"/>
      <c r="P126" s="94">
        <v>11.902898550724601</v>
      </c>
      <c r="Q126" s="94">
        <v>13</v>
      </c>
      <c r="R126" s="96">
        <v>1886202</v>
      </c>
      <c r="S126" s="96">
        <v>43.6</v>
      </c>
      <c r="T126" s="96">
        <v>69.8</v>
      </c>
      <c r="U126" s="143">
        <f t="shared" si="6"/>
        <v>0.2</v>
      </c>
      <c r="V126" s="96">
        <v>31</v>
      </c>
      <c r="W126" s="99">
        <v>21.9</v>
      </c>
      <c r="X126" s="99">
        <v>3.19</v>
      </c>
      <c r="Y126" s="99">
        <v>5.8</v>
      </c>
      <c r="Z126" s="99">
        <v>83.4</v>
      </c>
      <c r="AA126" s="95">
        <v>0.80400000000000005</v>
      </c>
      <c r="AB126" s="101">
        <v>25.7</v>
      </c>
      <c r="AC126" s="101">
        <v>5</v>
      </c>
      <c r="AD126" s="101">
        <v>56.6</v>
      </c>
      <c r="AE126" s="97">
        <v>62</v>
      </c>
      <c r="AF126" s="97">
        <v>4058762</v>
      </c>
      <c r="AG126" s="97">
        <v>472532</v>
      </c>
      <c r="AH126" s="97">
        <v>29780</v>
      </c>
      <c r="AI126" s="97">
        <v>3.4</v>
      </c>
      <c r="AJ126" s="97">
        <v>35.6</v>
      </c>
      <c r="AK126" s="97">
        <v>6.8</v>
      </c>
      <c r="AL126" s="97">
        <v>0.5</v>
      </c>
      <c r="AM126" s="97">
        <v>1417.7</v>
      </c>
      <c r="AN126" s="97">
        <v>5</v>
      </c>
      <c r="AO126" s="103">
        <v>56.868028666500102</v>
      </c>
      <c r="AP126" s="98">
        <v>31.1</v>
      </c>
      <c r="AQ126" s="98">
        <v>54</v>
      </c>
      <c r="AR126" s="98">
        <v>18.2</v>
      </c>
      <c r="AS126" s="98">
        <v>31.9</v>
      </c>
      <c r="AT126" s="98">
        <v>68.099999999999994</v>
      </c>
      <c r="AU126" s="98">
        <v>8496</v>
      </c>
      <c r="AV126" s="98">
        <v>3.5</v>
      </c>
      <c r="AW126" s="98">
        <v>89</v>
      </c>
      <c r="AX126" s="105">
        <v>3.02749786376955</v>
      </c>
      <c r="AY126" s="48">
        <v>858</v>
      </c>
      <c r="AZ126" s="48">
        <v>15</v>
      </c>
      <c r="BA126" s="48">
        <v>348</v>
      </c>
      <c r="BB126" s="49">
        <v>184.49773672173001</v>
      </c>
      <c r="BC126" s="50">
        <v>8.3856251199438001E-2</v>
      </c>
      <c r="BD126" s="49">
        <v>876.86409815148204</v>
      </c>
      <c r="BE126" s="49">
        <v>18349.587578992199</v>
      </c>
      <c r="BF126" s="49">
        <v>18384.165420745801</v>
      </c>
      <c r="BG126" s="50">
        <v>8.6440604207422E-2</v>
      </c>
      <c r="BH126" s="49">
        <v>801.568239448692</v>
      </c>
      <c r="BI126" s="145">
        <v>18379.642373209001</v>
      </c>
      <c r="BJ126" s="94">
        <v>64245</v>
      </c>
      <c r="BK126" s="94" t="s">
        <v>191</v>
      </c>
      <c r="BL126" s="94" t="s">
        <v>145</v>
      </c>
      <c r="BM126" s="94" t="s">
        <v>145</v>
      </c>
      <c r="BN126" s="94" t="s">
        <v>145</v>
      </c>
      <c r="BO126" s="94">
        <v>32.951303053830202</v>
      </c>
      <c r="BP126" s="94">
        <v>13</v>
      </c>
      <c r="BQ126" s="96">
        <v>1927174</v>
      </c>
      <c r="BR126" s="96">
        <v>79.8</v>
      </c>
      <c r="BS126" s="96">
        <v>16</v>
      </c>
      <c r="BT126" s="96">
        <v>64</v>
      </c>
      <c r="BU126" s="96">
        <v>15</v>
      </c>
      <c r="BV126" s="96">
        <v>1.7</v>
      </c>
      <c r="BW126" s="99">
        <v>3.9</v>
      </c>
      <c r="BX126" s="100">
        <v>4.7</v>
      </c>
      <c r="BY126" s="100">
        <v>99.4</v>
      </c>
      <c r="BZ126" s="100">
        <v>99.3</v>
      </c>
      <c r="CA126" s="100">
        <v>1</v>
      </c>
      <c r="CB126" s="101">
        <v>130</v>
      </c>
      <c r="CC126" s="97" t="s">
        <v>180</v>
      </c>
      <c r="CD126" s="97" t="s">
        <v>163</v>
      </c>
      <c r="CE126" s="97">
        <v>62.1</v>
      </c>
      <c r="CF126" s="97" t="s">
        <v>145</v>
      </c>
      <c r="CG126" s="97" t="s">
        <v>145</v>
      </c>
      <c r="CH126" s="97">
        <v>-74186</v>
      </c>
      <c r="CI126" s="97">
        <v>156</v>
      </c>
      <c r="CJ126" s="97">
        <v>34409229177.9105</v>
      </c>
      <c r="CK126" s="97" t="s">
        <v>145</v>
      </c>
      <c r="CL126" s="97">
        <v>61.4</v>
      </c>
      <c r="CM126" s="97">
        <v>81.5</v>
      </c>
      <c r="CN126" s="97">
        <v>2</v>
      </c>
      <c r="CO126" s="97">
        <v>100</v>
      </c>
      <c r="CP126" s="102" t="s">
        <v>174</v>
      </c>
      <c r="CQ126" s="102" t="s">
        <v>176</v>
      </c>
      <c r="CR126" s="103">
        <v>24.383287890141801</v>
      </c>
      <c r="CS126" s="98" t="s">
        <v>145</v>
      </c>
      <c r="CT126" s="104">
        <v>2.5400024414062701</v>
      </c>
      <c r="CU126" s="104">
        <v>3.05999145507815</v>
      </c>
      <c r="CV126" s="104">
        <v>2.6100097656250201</v>
      </c>
      <c r="CW126" s="105">
        <v>3.8999877929687701</v>
      </c>
      <c r="CY126" s="8">
        <f t="shared" si="7"/>
        <v>4</v>
      </c>
      <c r="CZ126" s="9">
        <f t="shared" si="8"/>
        <v>87.878787878787875</v>
      </c>
    </row>
    <row r="127" spans="1:104" x14ac:dyDescent="0.35">
      <c r="A127" s="70" t="s">
        <v>474</v>
      </c>
      <c r="B127" s="93" t="s">
        <v>475</v>
      </c>
      <c r="C127" s="156" t="s">
        <v>148</v>
      </c>
      <c r="D127" s="170" t="s">
        <v>150</v>
      </c>
      <c r="E127" s="164" t="s">
        <v>177</v>
      </c>
      <c r="F127" s="164">
        <f t="shared" si="9"/>
        <v>47</v>
      </c>
      <c r="G127" s="49">
        <v>77.601593419384898</v>
      </c>
      <c r="H127" s="139">
        <f t="shared" si="5"/>
        <v>0.63157894736842102</v>
      </c>
      <c r="I127" s="49">
        <v>982.95351664554198</v>
      </c>
      <c r="J127" s="49">
        <v>0.174700376559109</v>
      </c>
      <c r="K127" s="49">
        <v>2.52524396192644</v>
      </c>
      <c r="L127" s="51">
        <v>52</v>
      </c>
      <c r="M127" s="94"/>
      <c r="N127" s="94"/>
      <c r="O127" s="94"/>
      <c r="P127" s="94"/>
      <c r="Q127" s="94"/>
      <c r="R127" s="96">
        <v>38659</v>
      </c>
      <c r="S127" s="96">
        <v>32.5</v>
      </c>
      <c r="T127" s="96">
        <v>76.7</v>
      </c>
      <c r="U127" s="143" t="str">
        <f t="shared" si="6"/>
        <v/>
      </c>
      <c r="V127" s="96"/>
      <c r="W127" s="99"/>
      <c r="X127" s="99"/>
      <c r="Y127" s="99"/>
      <c r="Z127" s="99"/>
      <c r="AA127" s="95">
        <v>0.71899999999999997</v>
      </c>
      <c r="AB127" s="101"/>
      <c r="AC127" s="101"/>
      <c r="AD127" s="101"/>
      <c r="AE127" s="97"/>
      <c r="AF127" s="97"/>
      <c r="AG127" s="97"/>
      <c r="AH127" s="97"/>
      <c r="AI127" s="97"/>
      <c r="AJ127" s="97"/>
      <c r="AK127" s="97"/>
      <c r="AL127" s="97"/>
      <c r="AM127" s="97"/>
      <c r="AN127" s="97"/>
      <c r="AO127" s="103">
        <v>18.0767276065</v>
      </c>
      <c r="AP127" s="98"/>
      <c r="AQ127" s="98"/>
      <c r="AR127" s="98">
        <v>12.8</v>
      </c>
      <c r="AS127" s="98"/>
      <c r="AT127" s="98"/>
      <c r="AU127" s="98"/>
      <c r="AV127" s="98"/>
      <c r="AW127" s="98"/>
      <c r="AX127" s="105">
        <v>27.040002441406301</v>
      </c>
      <c r="AY127" s="48">
        <v>38</v>
      </c>
      <c r="AZ127" s="48">
        <v>3</v>
      </c>
      <c r="BA127" s="48">
        <v>24</v>
      </c>
      <c r="BB127" s="49">
        <v>620.81274735507895</v>
      </c>
      <c r="BC127" s="50">
        <v>0.11347441392973601</v>
      </c>
      <c r="BD127" s="49">
        <v>39.9321944288859</v>
      </c>
      <c r="BE127" s="49">
        <v>18349.621185003201</v>
      </c>
      <c r="BF127" s="49">
        <v>18352.855728262301</v>
      </c>
      <c r="BG127" s="50">
        <v>8.0497623689625E-2</v>
      </c>
      <c r="BH127" s="49">
        <v>32.692586800342802</v>
      </c>
      <c r="BI127" s="145">
        <v>18365.112954120501</v>
      </c>
      <c r="BJ127" s="94" t="s">
        <v>145</v>
      </c>
      <c r="BK127" s="94" t="s">
        <v>145</v>
      </c>
      <c r="BL127" s="94" t="s">
        <v>145</v>
      </c>
      <c r="BM127" s="94" t="s">
        <v>145</v>
      </c>
      <c r="BN127" s="94" t="s">
        <v>145</v>
      </c>
      <c r="BO127" s="94" t="s">
        <v>145</v>
      </c>
      <c r="BP127" s="94" t="s">
        <v>145</v>
      </c>
      <c r="BQ127" s="96">
        <v>37264</v>
      </c>
      <c r="BR127" s="96">
        <v>83.2</v>
      </c>
      <c r="BS127" s="96" t="s">
        <v>145</v>
      </c>
      <c r="BT127" s="96" t="s">
        <v>145</v>
      </c>
      <c r="BU127" s="96">
        <v>4.4000000000000004</v>
      </c>
      <c r="BV127" s="96">
        <v>1.8</v>
      </c>
      <c r="BW127" s="99" t="s">
        <v>145</v>
      </c>
      <c r="BX127" s="100" t="s">
        <v>145</v>
      </c>
      <c r="BY127" s="100" t="s">
        <v>145</v>
      </c>
      <c r="BZ127" s="100" t="s">
        <v>145</v>
      </c>
      <c r="CA127" s="100" t="s">
        <v>145</v>
      </c>
      <c r="CB127" s="101" t="s">
        <v>145</v>
      </c>
      <c r="CC127" s="97" t="s">
        <v>146</v>
      </c>
      <c r="CD127" s="97" t="s">
        <v>147</v>
      </c>
      <c r="CE127" s="97" t="s">
        <v>145</v>
      </c>
      <c r="CF127" s="97" t="s">
        <v>145</v>
      </c>
      <c r="CG127" s="97" t="s">
        <v>145</v>
      </c>
      <c r="CH127" s="97" t="s">
        <v>145</v>
      </c>
      <c r="CI127" s="97" t="s">
        <v>145</v>
      </c>
      <c r="CJ127" s="97" t="s">
        <v>145</v>
      </c>
      <c r="CK127" s="97" t="s">
        <v>145</v>
      </c>
      <c r="CL127" s="97" t="s">
        <v>145</v>
      </c>
      <c r="CM127" s="97" t="s">
        <v>145</v>
      </c>
      <c r="CN127" s="97" t="s">
        <v>145</v>
      </c>
      <c r="CO127" s="97">
        <v>100</v>
      </c>
      <c r="CP127" s="102" t="s">
        <v>149</v>
      </c>
      <c r="CQ127" s="102" t="s">
        <v>151</v>
      </c>
      <c r="CR127" s="103">
        <v>-63.058699871090703</v>
      </c>
      <c r="CS127" s="98">
        <v>21.7</v>
      </c>
      <c r="CT127" s="104">
        <v>27.629998779296901</v>
      </c>
      <c r="CU127" s="104">
        <v>26.85</v>
      </c>
      <c r="CV127" s="104">
        <v>27.110009765625001</v>
      </c>
      <c r="CW127" s="105">
        <v>26.570001220703102</v>
      </c>
      <c r="CY127" s="8">
        <f t="shared" si="7"/>
        <v>18</v>
      </c>
      <c r="CZ127" s="9">
        <f t="shared" si="8"/>
        <v>45.45454545454546</v>
      </c>
    </row>
    <row r="128" spans="1:104" x14ac:dyDescent="0.35">
      <c r="A128" s="70" t="s">
        <v>476</v>
      </c>
      <c r="B128" s="93" t="s">
        <v>477</v>
      </c>
      <c r="C128" s="156" t="s">
        <v>164</v>
      </c>
      <c r="D128" s="170" t="s">
        <v>334</v>
      </c>
      <c r="E128" s="164" t="s">
        <v>181</v>
      </c>
      <c r="F128" s="164">
        <f t="shared" si="9"/>
        <v>40</v>
      </c>
      <c r="G128" s="49">
        <v>4.6057282580230803</v>
      </c>
      <c r="H128" s="139">
        <f t="shared" si="5"/>
        <v>0.22247343432059688</v>
      </c>
      <c r="I128" s="49">
        <v>119.830212266095</v>
      </c>
      <c r="J128" s="49">
        <v>0.106086915603719</v>
      </c>
      <c r="K128" s="49">
        <v>177.47587305224101</v>
      </c>
      <c r="L128" s="51">
        <v>59</v>
      </c>
      <c r="M128" s="94">
        <v>1002.58576421413</v>
      </c>
      <c r="N128" s="94">
        <v>3689.76</v>
      </c>
      <c r="O128" s="94">
        <v>93.38</v>
      </c>
      <c r="P128" s="94"/>
      <c r="Q128" s="94"/>
      <c r="R128" s="96">
        <v>36910558</v>
      </c>
      <c r="S128" s="96">
        <v>29.3</v>
      </c>
      <c r="T128" s="96">
        <v>75.2</v>
      </c>
      <c r="U128" s="143">
        <f t="shared" si="6"/>
        <v>7.0000000000000007E-2</v>
      </c>
      <c r="V128" s="96">
        <v>80.7</v>
      </c>
      <c r="W128" s="99">
        <v>12.4</v>
      </c>
      <c r="X128" s="99"/>
      <c r="Y128" s="99">
        <v>0.9</v>
      </c>
      <c r="Z128" s="99">
        <v>79</v>
      </c>
      <c r="AA128" s="95">
        <v>0.42699999999999999</v>
      </c>
      <c r="AB128" s="101">
        <v>25.6</v>
      </c>
      <c r="AC128" s="101">
        <v>7</v>
      </c>
      <c r="AD128" s="101"/>
      <c r="AE128" s="97">
        <v>46.8</v>
      </c>
      <c r="AF128" s="97">
        <v>8132917</v>
      </c>
      <c r="AG128" s="97">
        <v>4763500</v>
      </c>
      <c r="AH128" s="97">
        <v>8430</v>
      </c>
      <c r="AI128" s="97"/>
      <c r="AJ128" s="97"/>
      <c r="AK128" s="97">
        <v>34.700000000000003</v>
      </c>
      <c r="AL128" s="97"/>
      <c r="AM128" s="97">
        <v>5056.8</v>
      </c>
      <c r="AN128" s="97">
        <v>22.1</v>
      </c>
      <c r="AO128" s="103">
        <v>28.67975495</v>
      </c>
      <c r="AP128" s="98">
        <v>68.5</v>
      </c>
      <c r="AQ128" s="98">
        <v>12.6</v>
      </c>
      <c r="AR128" s="98">
        <v>30.8</v>
      </c>
      <c r="AS128" s="98">
        <v>37.5</v>
      </c>
      <c r="AT128" s="98">
        <v>62.5</v>
      </c>
      <c r="AU128" s="98">
        <v>848</v>
      </c>
      <c r="AV128" s="98">
        <v>1.8</v>
      </c>
      <c r="AW128" s="98">
        <v>100</v>
      </c>
      <c r="AX128" s="105">
        <v>15.227502441406299</v>
      </c>
      <c r="AY128" s="48">
        <v>4423</v>
      </c>
      <c r="AZ128" s="48">
        <v>170</v>
      </c>
      <c r="BA128" s="48">
        <v>984</v>
      </c>
      <c r="BB128" s="49">
        <v>26.659038858204202</v>
      </c>
      <c r="BC128" s="50">
        <v>4.2925916019935E-2</v>
      </c>
      <c r="BD128" s="49">
        <v>10415.7332412659</v>
      </c>
      <c r="BE128" s="49">
        <v>18377.250438228199</v>
      </c>
      <c r="BF128" s="49">
        <v>18356.275384136599</v>
      </c>
      <c r="BG128" s="50">
        <v>9.3117815116060005E-3</v>
      </c>
      <c r="BH128" s="49">
        <v>23707452.585192401</v>
      </c>
      <c r="BI128" s="145">
        <v>18630.618126551701</v>
      </c>
      <c r="BJ128" s="94">
        <v>37006</v>
      </c>
      <c r="BK128" s="94" t="s">
        <v>280</v>
      </c>
      <c r="BL128" s="94">
        <v>2</v>
      </c>
      <c r="BM128" s="94">
        <v>18</v>
      </c>
      <c r="BN128" s="94">
        <v>23</v>
      </c>
      <c r="BO128" s="94" t="s">
        <v>145</v>
      </c>
      <c r="BP128" s="94" t="s">
        <v>145</v>
      </c>
      <c r="BQ128" s="96">
        <v>36029138</v>
      </c>
      <c r="BR128" s="96">
        <v>77.7</v>
      </c>
      <c r="BS128" s="96">
        <v>27.2</v>
      </c>
      <c r="BT128" s="96">
        <v>65.8</v>
      </c>
      <c r="BU128" s="96">
        <v>5.0999999999999996</v>
      </c>
      <c r="BV128" s="96">
        <v>2.4</v>
      </c>
      <c r="BW128" s="99">
        <v>22.4</v>
      </c>
      <c r="BX128" s="100" t="s">
        <v>145</v>
      </c>
      <c r="BY128" s="100">
        <v>112.4</v>
      </c>
      <c r="BZ128" s="100">
        <v>92.9</v>
      </c>
      <c r="CA128" s="100">
        <v>0.9</v>
      </c>
      <c r="CB128" s="101">
        <v>150</v>
      </c>
      <c r="CC128" s="97" t="s">
        <v>146</v>
      </c>
      <c r="CD128" s="97" t="s">
        <v>173</v>
      </c>
      <c r="CE128" s="97">
        <v>37.200000000000003</v>
      </c>
      <c r="CF128" s="97">
        <v>9.8000000000000007</v>
      </c>
      <c r="CG128" s="97">
        <v>0.7</v>
      </c>
      <c r="CH128" s="97">
        <v>-257096</v>
      </c>
      <c r="CI128" s="97">
        <v>3888</v>
      </c>
      <c r="CJ128" s="97">
        <v>117921394402.36099</v>
      </c>
      <c r="CK128" s="97" t="s">
        <v>145</v>
      </c>
      <c r="CL128" s="97">
        <v>45.3</v>
      </c>
      <c r="CM128" s="97">
        <v>30.6</v>
      </c>
      <c r="CN128" s="97">
        <v>3.1</v>
      </c>
      <c r="CO128" s="97">
        <v>100</v>
      </c>
      <c r="CP128" s="102" t="s">
        <v>164</v>
      </c>
      <c r="CQ128" s="102" t="s">
        <v>185</v>
      </c>
      <c r="CR128" s="103">
        <v>-9.9062965818422803</v>
      </c>
      <c r="CS128" s="98" t="s">
        <v>145</v>
      </c>
      <c r="CT128" s="104">
        <v>15.1</v>
      </c>
      <c r="CU128" s="104">
        <v>13.3900085449219</v>
      </c>
      <c r="CV128" s="104">
        <v>17.080010986328102</v>
      </c>
      <c r="CW128" s="105">
        <v>15.339990234375</v>
      </c>
      <c r="CY128" s="8">
        <f t="shared" si="7"/>
        <v>3</v>
      </c>
      <c r="CZ128" s="9">
        <f t="shared" si="8"/>
        <v>90.909090909090907</v>
      </c>
    </row>
    <row r="129" spans="1:104" x14ac:dyDescent="0.35">
      <c r="A129" s="70" t="s">
        <v>478</v>
      </c>
      <c r="B129" s="93" t="s">
        <v>479</v>
      </c>
      <c r="C129" s="156" t="s">
        <v>174</v>
      </c>
      <c r="D129" s="170" t="s">
        <v>207</v>
      </c>
      <c r="E129" s="164" t="s">
        <v>419</v>
      </c>
      <c r="F129" s="164">
        <f t="shared" si="9"/>
        <v>38</v>
      </c>
      <c r="G129" s="49">
        <v>101.926409132606</v>
      </c>
      <c r="H129" s="139">
        <f t="shared" si="5"/>
        <v>0.67368421052631577</v>
      </c>
      <c r="I129" s="49">
        <v>2420.7522168994001</v>
      </c>
      <c r="J129" s="49">
        <v>5.1178115001263E-2</v>
      </c>
      <c r="K129" s="49">
        <v>8.2354924056718701</v>
      </c>
      <c r="L129" s="51">
        <v>61</v>
      </c>
      <c r="M129" s="94"/>
      <c r="N129" s="94"/>
      <c r="O129" s="94"/>
      <c r="P129" s="94"/>
      <c r="Q129" s="94"/>
      <c r="R129" s="96">
        <v>39244</v>
      </c>
      <c r="S129" s="96">
        <v>53.1</v>
      </c>
      <c r="T129" s="96"/>
      <c r="U129" s="143" t="str">
        <f t="shared" si="6"/>
        <v/>
      </c>
      <c r="V129" s="96"/>
      <c r="W129" s="99"/>
      <c r="X129" s="99"/>
      <c r="Y129" s="99"/>
      <c r="Z129" s="99"/>
      <c r="AA129" s="95">
        <v>0.88500000000000001</v>
      </c>
      <c r="AB129" s="101"/>
      <c r="AC129" s="101">
        <v>2.9</v>
      </c>
      <c r="AD129" s="101"/>
      <c r="AE129" s="97"/>
      <c r="AF129" s="97">
        <v>316</v>
      </c>
      <c r="AG129" s="97"/>
      <c r="AH129" s="97"/>
      <c r="AI129" s="97"/>
      <c r="AJ129" s="97"/>
      <c r="AK129" s="97"/>
      <c r="AL129" s="97"/>
      <c r="AM129" s="97">
        <v>45.1</v>
      </c>
      <c r="AN129" s="97"/>
      <c r="AO129" s="103">
        <v>43.741606544417401</v>
      </c>
      <c r="AP129" s="98"/>
      <c r="AQ129" s="98"/>
      <c r="AR129" s="98">
        <v>33.200000000000003</v>
      </c>
      <c r="AS129" s="98">
        <v>0</v>
      </c>
      <c r="AT129" s="98">
        <v>100</v>
      </c>
      <c r="AU129" s="98"/>
      <c r="AV129" s="98"/>
      <c r="AW129" s="98"/>
      <c r="AX129" s="105">
        <v>10.152505493164099</v>
      </c>
      <c r="AY129" s="48">
        <v>95</v>
      </c>
      <c r="AZ129" s="48">
        <v>4</v>
      </c>
      <c r="BA129" s="48">
        <v>64</v>
      </c>
      <c r="BB129" s="49">
        <v>1630.8225461217</v>
      </c>
      <c r="BC129" s="50">
        <v>0.124689953520718</v>
      </c>
      <c r="BD129" s="49">
        <v>98.940360579887297</v>
      </c>
      <c r="BE129" s="49">
        <v>18347.4969532211</v>
      </c>
      <c r="BF129" s="49">
        <v>18372.544017115299</v>
      </c>
      <c r="BG129" s="50">
        <v>3.7038800327972E-2</v>
      </c>
      <c r="BH129" s="49">
        <v>544.97695368687096</v>
      </c>
      <c r="BI129" s="145">
        <v>18402.9942028855</v>
      </c>
      <c r="BJ129" s="94" t="s">
        <v>145</v>
      </c>
      <c r="BK129" s="94" t="s">
        <v>145</v>
      </c>
      <c r="BL129" s="94" t="s">
        <v>145</v>
      </c>
      <c r="BM129" s="94" t="s">
        <v>145</v>
      </c>
      <c r="BN129" s="94" t="s">
        <v>145</v>
      </c>
      <c r="BO129" s="94" t="s">
        <v>145</v>
      </c>
      <c r="BP129" s="94" t="s">
        <v>145</v>
      </c>
      <c r="BQ129" s="96">
        <v>38682</v>
      </c>
      <c r="BR129" s="96" t="s">
        <v>145</v>
      </c>
      <c r="BS129" s="96" t="s">
        <v>145</v>
      </c>
      <c r="BT129" s="96" t="s">
        <v>145</v>
      </c>
      <c r="BU129" s="96">
        <v>6.6</v>
      </c>
      <c r="BV129" s="96" t="s">
        <v>145</v>
      </c>
      <c r="BW129" s="99">
        <v>3.2</v>
      </c>
      <c r="BX129" s="100">
        <v>1.4</v>
      </c>
      <c r="BY129" s="100" t="s">
        <v>145</v>
      </c>
      <c r="BZ129" s="100" t="s">
        <v>145</v>
      </c>
      <c r="CA129" s="100" t="s">
        <v>145</v>
      </c>
      <c r="CB129" s="101" t="s">
        <v>145</v>
      </c>
      <c r="CC129" s="97" t="s">
        <v>180</v>
      </c>
      <c r="CD129" s="97" t="s">
        <v>147</v>
      </c>
      <c r="CE129" s="97" t="s">
        <v>145</v>
      </c>
      <c r="CF129" s="97" t="s">
        <v>145</v>
      </c>
      <c r="CG129" s="97" t="s">
        <v>145</v>
      </c>
      <c r="CH129" s="97" t="s">
        <v>145</v>
      </c>
      <c r="CI129" s="97">
        <v>3</v>
      </c>
      <c r="CJ129" s="97">
        <v>7184844192.6345596</v>
      </c>
      <c r="CK129" s="97" t="s">
        <v>145</v>
      </c>
      <c r="CL129" s="97" t="s">
        <v>145</v>
      </c>
      <c r="CM129" s="97" t="s">
        <v>145</v>
      </c>
      <c r="CN129" s="97" t="s">
        <v>145</v>
      </c>
      <c r="CO129" s="97">
        <v>100</v>
      </c>
      <c r="CP129" s="102" t="s">
        <v>174</v>
      </c>
      <c r="CQ129" s="102" t="s">
        <v>176</v>
      </c>
      <c r="CR129" s="103">
        <v>7.4029292886567397</v>
      </c>
      <c r="CS129" s="98" t="s">
        <v>145</v>
      </c>
      <c r="CT129" s="104">
        <v>10.7199951171875</v>
      </c>
      <c r="CU129" s="104">
        <v>9.2700134277343995</v>
      </c>
      <c r="CV129" s="104">
        <v>10.610009765625</v>
      </c>
      <c r="CW129" s="105">
        <v>10.0100036621094</v>
      </c>
      <c r="CY129" s="8">
        <f t="shared" si="7"/>
        <v>17</v>
      </c>
      <c r="CZ129" s="9">
        <f t="shared" si="8"/>
        <v>48.484848484848484</v>
      </c>
    </row>
    <row r="130" spans="1:104" x14ac:dyDescent="0.35">
      <c r="A130" s="70" t="s">
        <v>480</v>
      </c>
      <c r="B130" s="93" t="s">
        <v>481</v>
      </c>
      <c r="C130" s="156" t="s">
        <v>174</v>
      </c>
      <c r="D130" s="170" t="s">
        <v>232</v>
      </c>
      <c r="E130" s="164" t="s">
        <v>229</v>
      </c>
      <c r="F130" s="164">
        <f t="shared" si="9"/>
        <v>46</v>
      </c>
      <c r="G130" s="49">
        <v>28.755841340141199</v>
      </c>
      <c r="H130" s="139">
        <f t="shared" si="5"/>
        <v>0.30331023864511164</v>
      </c>
      <c r="I130" s="49">
        <v>966.04753191836403</v>
      </c>
      <c r="J130" s="49">
        <v>5.5523434389335997E-2</v>
      </c>
      <c r="K130" s="49">
        <v>229.06772337458099</v>
      </c>
      <c r="L130" s="51">
        <v>53</v>
      </c>
      <c r="M130" s="94"/>
      <c r="N130" s="94">
        <v>3834.08</v>
      </c>
      <c r="O130" s="94">
        <v>90.74</v>
      </c>
      <c r="P130" s="94">
        <v>16.898550724637701</v>
      </c>
      <c r="Q130" s="94">
        <v>7</v>
      </c>
      <c r="R130" s="96">
        <v>4033963</v>
      </c>
      <c r="S130" s="96">
        <v>36.700000000000003</v>
      </c>
      <c r="T130" s="96">
        <v>67.5</v>
      </c>
      <c r="U130" s="143">
        <f t="shared" si="6"/>
        <v>0.11399999999999992</v>
      </c>
      <c r="V130" s="96">
        <v>123.5</v>
      </c>
      <c r="W130" s="99">
        <v>24.9</v>
      </c>
      <c r="X130" s="99"/>
      <c r="Y130" s="99">
        <v>5.8</v>
      </c>
      <c r="Z130" s="99">
        <v>68.900000000000006</v>
      </c>
      <c r="AA130" s="95"/>
      <c r="AB130" s="101">
        <v>20.100000000000001</v>
      </c>
      <c r="AC130" s="101">
        <v>5.7</v>
      </c>
      <c r="AD130" s="101"/>
      <c r="AE130" s="97">
        <v>54.5</v>
      </c>
      <c r="AF130" s="97">
        <v>1135999</v>
      </c>
      <c r="AG130" s="97"/>
      <c r="AH130" s="97">
        <v>7620</v>
      </c>
      <c r="AI130" s="97">
        <v>16.3</v>
      </c>
      <c r="AJ130" s="97">
        <v>25.9</v>
      </c>
      <c r="AK130" s="97">
        <v>35.9</v>
      </c>
      <c r="AL130" s="97">
        <v>0.3</v>
      </c>
      <c r="AM130" s="97">
        <v>210.4</v>
      </c>
      <c r="AN130" s="97">
        <v>14.5</v>
      </c>
      <c r="AO130" s="103">
        <v>46.973012492500096</v>
      </c>
      <c r="AP130" s="98">
        <v>74.2</v>
      </c>
      <c r="AQ130" s="98">
        <v>12.6</v>
      </c>
      <c r="AR130" s="98">
        <v>4.2</v>
      </c>
      <c r="AS130" s="98">
        <v>57.4</v>
      </c>
      <c r="AT130" s="98">
        <v>42.6</v>
      </c>
      <c r="AU130" s="98">
        <v>456</v>
      </c>
      <c r="AV130" s="98">
        <v>1.4</v>
      </c>
      <c r="AW130" s="98">
        <v>100</v>
      </c>
      <c r="AX130" s="105">
        <v>4.3750015258789299</v>
      </c>
      <c r="AY130" s="48">
        <v>3897</v>
      </c>
      <c r="AZ130" s="48">
        <v>116</v>
      </c>
      <c r="BA130" s="48">
        <v>1182</v>
      </c>
      <c r="BB130" s="49">
        <v>293.01210744868001</v>
      </c>
      <c r="BC130" s="50">
        <v>5.6832921691340001E-2</v>
      </c>
      <c r="BD130" s="49">
        <v>6225.9476093393896</v>
      </c>
      <c r="BE130" s="49">
        <v>18369.336489588401</v>
      </c>
      <c r="BF130" s="49">
        <v>18375.442658394299</v>
      </c>
      <c r="BG130" s="50">
        <v>8.0785524346579998E-2</v>
      </c>
      <c r="BH130" s="49">
        <v>2463.98686245524</v>
      </c>
      <c r="BI130" s="145">
        <v>18378.393887675102</v>
      </c>
      <c r="BJ130" s="94" t="s">
        <v>145</v>
      </c>
      <c r="BK130" s="94" t="s">
        <v>145</v>
      </c>
      <c r="BL130" s="94">
        <v>-13</v>
      </c>
      <c r="BM130" s="94">
        <v>3</v>
      </c>
      <c r="BN130" s="94">
        <v>16</v>
      </c>
      <c r="BO130" s="94">
        <v>52.916426801470003</v>
      </c>
      <c r="BP130" s="94">
        <v>7</v>
      </c>
      <c r="BQ130" s="96">
        <v>2706049</v>
      </c>
      <c r="BR130" s="96">
        <v>76.099999999999994</v>
      </c>
      <c r="BS130" s="96">
        <v>15.9</v>
      </c>
      <c r="BT130" s="96">
        <v>72.7</v>
      </c>
      <c r="BU130" s="96">
        <v>11.6</v>
      </c>
      <c r="BV130" s="96">
        <v>1.3</v>
      </c>
      <c r="BW130" s="99">
        <v>15.8</v>
      </c>
      <c r="BX130" s="100">
        <v>5.6</v>
      </c>
      <c r="BY130" s="100">
        <v>91.3</v>
      </c>
      <c r="BZ130" s="100">
        <v>89.9</v>
      </c>
      <c r="CA130" s="100">
        <v>1</v>
      </c>
      <c r="CB130" s="101">
        <v>106</v>
      </c>
      <c r="CC130" s="97" t="s">
        <v>146</v>
      </c>
      <c r="CD130" s="97" t="s">
        <v>173</v>
      </c>
      <c r="CE130" s="97">
        <v>31.1</v>
      </c>
      <c r="CF130" s="97">
        <v>10.7</v>
      </c>
      <c r="CG130" s="97">
        <v>1.9</v>
      </c>
      <c r="CH130" s="97">
        <v>-6935</v>
      </c>
      <c r="CI130" s="97">
        <v>2401</v>
      </c>
      <c r="CJ130" s="97">
        <v>11443671435.902399</v>
      </c>
      <c r="CK130" s="97" t="s">
        <v>145</v>
      </c>
      <c r="CL130" s="97">
        <v>43.1</v>
      </c>
      <c r="CM130" s="97">
        <v>88.1</v>
      </c>
      <c r="CN130" s="97">
        <v>0.3</v>
      </c>
      <c r="CO130" s="97">
        <v>100</v>
      </c>
      <c r="CP130" s="102" t="s">
        <v>174</v>
      </c>
      <c r="CQ130" s="102" t="s">
        <v>176</v>
      </c>
      <c r="CR130" s="103">
        <v>28.823010422775699</v>
      </c>
      <c r="CS130" s="98">
        <v>11.6</v>
      </c>
      <c r="CT130" s="104">
        <v>3.3699890136719</v>
      </c>
      <c r="CU130" s="104">
        <v>1.3999877929687701</v>
      </c>
      <c r="CV130" s="104">
        <v>4.7400146484375201</v>
      </c>
      <c r="CW130" s="105">
        <v>7.9900146484375201</v>
      </c>
      <c r="CY130" s="8">
        <f t="shared" si="7"/>
        <v>1</v>
      </c>
      <c r="CZ130" s="9">
        <f t="shared" si="8"/>
        <v>96.969696969696969</v>
      </c>
    </row>
    <row r="131" spans="1:104" x14ac:dyDescent="0.35">
      <c r="A131" s="70" t="s">
        <v>482</v>
      </c>
      <c r="B131" s="93" t="s">
        <v>483</v>
      </c>
      <c r="C131" s="156" t="s">
        <v>164</v>
      </c>
      <c r="D131" s="170" t="s">
        <v>213</v>
      </c>
      <c r="E131" s="164" t="s">
        <v>167</v>
      </c>
      <c r="F131" s="164">
        <f t="shared" si="9"/>
        <v>58</v>
      </c>
      <c r="G131" s="49">
        <v>0</v>
      </c>
      <c r="H131" s="139">
        <f t="shared" si="5"/>
        <v>0.71875</v>
      </c>
      <c r="I131" s="49">
        <v>4.6224373324795298</v>
      </c>
      <c r="J131" s="49">
        <v>9.9999998746876997E-2</v>
      </c>
      <c r="K131" s="49">
        <v>3.2799505028224099E-13</v>
      </c>
      <c r="L131" s="51">
        <v>41</v>
      </c>
      <c r="M131" s="94"/>
      <c r="N131" s="94">
        <v>3258.17</v>
      </c>
      <c r="O131" s="94">
        <v>94.84</v>
      </c>
      <c r="P131" s="94"/>
      <c r="Q131" s="94"/>
      <c r="R131" s="96">
        <v>27691019</v>
      </c>
      <c r="S131" s="96">
        <v>19.7</v>
      </c>
      <c r="T131" s="96">
        <v>65.099999999999994</v>
      </c>
      <c r="U131" s="143">
        <f t="shared" si="6"/>
        <v>0.03</v>
      </c>
      <c r="V131" s="96">
        <v>45.1</v>
      </c>
      <c r="W131" s="99">
        <v>22.9</v>
      </c>
      <c r="X131" s="99"/>
      <c r="Y131" s="99"/>
      <c r="Z131" s="99">
        <v>6.3</v>
      </c>
      <c r="AA131" s="95">
        <v>0.52700000000000002</v>
      </c>
      <c r="AB131" s="101">
        <v>4.5</v>
      </c>
      <c r="AC131" s="101">
        <v>4.5</v>
      </c>
      <c r="AD131" s="101"/>
      <c r="AE131" s="97">
        <v>34.4</v>
      </c>
      <c r="AF131" s="97">
        <v>541290</v>
      </c>
      <c r="AG131" s="97">
        <v>173706</v>
      </c>
      <c r="AH131" s="97">
        <v>1840</v>
      </c>
      <c r="AI131" s="97"/>
      <c r="AJ131" s="97"/>
      <c r="AK131" s="97">
        <v>64.2</v>
      </c>
      <c r="AL131" s="97">
        <v>0</v>
      </c>
      <c r="AM131" s="97">
        <v>127.4</v>
      </c>
      <c r="AN131" s="97">
        <v>20.2</v>
      </c>
      <c r="AO131" s="103">
        <v>-18.769016208999901</v>
      </c>
      <c r="AP131" s="98">
        <v>71.2</v>
      </c>
      <c r="AQ131" s="98">
        <v>21.4</v>
      </c>
      <c r="AR131" s="98">
        <v>5.6</v>
      </c>
      <c r="AS131" s="98">
        <v>62.8</v>
      </c>
      <c r="AT131" s="98">
        <v>37.200000000000003</v>
      </c>
      <c r="AU131" s="98">
        <v>14286</v>
      </c>
      <c r="AV131" s="98">
        <v>0.1</v>
      </c>
      <c r="AW131" s="98">
        <v>100</v>
      </c>
      <c r="AX131" s="105">
        <v>18.482499694824199</v>
      </c>
      <c r="AY131" s="48">
        <v>128</v>
      </c>
      <c r="AZ131" s="48">
        <v>0</v>
      </c>
      <c r="BA131" s="48">
        <v>92</v>
      </c>
      <c r="BB131" s="49">
        <v>3.3223768327196601</v>
      </c>
      <c r="BC131" s="50">
        <v>0.120834558192873</v>
      </c>
      <c r="BD131" s="49">
        <v>130.67389337173699</v>
      </c>
      <c r="BE131" s="49">
        <v>18351.750170424701</v>
      </c>
      <c r="BF131" s="49">
        <v>18350.0000000863</v>
      </c>
      <c r="BG131" s="50">
        <v>5.6119417700329001E-2</v>
      </c>
      <c r="BH131" s="49">
        <v>245.002056098004</v>
      </c>
      <c r="BI131" s="145">
        <v>18381.741410938499</v>
      </c>
      <c r="BJ131" s="94" t="s">
        <v>145</v>
      </c>
      <c r="BK131" s="94" t="s">
        <v>145</v>
      </c>
      <c r="BL131" s="94">
        <v>-5</v>
      </c>
      <c r="BM131" s="94">
        <v>1</v>
      </c>
      <c r="BN131" s="94">
        <v>16</v>
      </c>
      <c r="BO131" s="94" t="s">
        <v>145</v>
      </c>
      <c r="BP131" s="94" t="s">
        <v>145</v>
      </c>
      <c r="BQ131" s="96">
        <v>26262368</v>
      </c>
      <c r="BR131" s="96">
        <v>68.3</v>
      </c>
      <c r="BS131" s="96">
        <v>40.700000000000003</v>
      </c>
      <c r="BT131" s="96">
        <v>56.3</v>
      </c>
      <c r="BU131" s="96">
        <v>6.1</v>
      </c>
      <c r="BV131" s="96">
        <v>4.0999999999999996</v>
      </c>
      <c r="BW131" s="99">
        <v>53.6</v>
      </c>
      <c r="BX131" s="100">
        <v>3.2</v>
      </c>
      <c r="BY131" s="100" t="s">
        <v>145</v>
      </c>
      <c r="BZ131" s="100" t="s">
        <v>145</v>
      </c>
      <c r="CA131" s="100" t="s">
        <v>145</v>
      </c>
      <c r="CB131" s="101">
        <v>89</v>
      </c>
      <c r="CC131" s="97" t="s">
        <v>155</v>
      </c>
      <c r="CD131" s="97" t="s">
        <v>156</v>
      </c>
      <c r="CE131" s="97">
        <v>30.9</v>
      </c>
      <c r="CF131" s="97">
        <v>3.2</v>
      </c>
      <c r="CG131" s="97">
        <v>5.0999999999999996</v>
      </c>
      <c r="CH131" s="97">
        <v>-7500</v>
      </c>
      <c r="CI131" s="97">
        <v>298</v>
      </c>
      <c r="CJ131" s="97">
        <v>13853432868.226999</v>
      </c>
      <c r="CK131" s="97" t="s">
        <v>145</v>
      </c>
      <c r="CL131" s="97">
        <v>86.1</v>
      </c>
      <c r="CM131" s="97">
        <v>93.7</v>
      </c>
      <c r="CN131" s="97">
        <v>0.6</v>
      </c>
      <c r="CO131" s="97">
        <v>24.1</v>
      </c>
      <c r="CP131" s="102" t="s">
        <v>164</v>
      </c>
      <c r="CQ131" s="102" t="s">
        <v>166</v>
      </c>
      <c r="CR131" s="103">
        <v>46.728566758427</v>
      </c>
      <c r="CS131" s="98" t="s">
        <v>145</v>
      </c>
      <c r="CT131" s="104">
        <v>19.320001220703102</v>
      </c>
      <c r="CU131" s="104">
        <v>18.629998779296901</v>
      </c>
      <c r="CV131" s="104">
        <v>18.790002441406301</v>
      </c>
      <c r="CW131" s="105">
        <v>17.189996337890602</v>
      </c>
      <c r="CY131" s="8">
        <f t="shared" si="7"/>
        <v>5</v>
      </c>
      <c r="CZ131" s="9">
        <f t="shared" si="8"/>
        <v>84.848484848484844</v>
      </c>
    </row>
    <row r="132" spans="1:104" x14ac:dyDescent="0.35">
      <c r="A132" s="70" t="s">
        <v>484</v>
      </c>
      <c r="B132" s="93" t="s">
        <v>485</v>
      </c>
      <c r="C132" s="156" t="s">
        <v>486</v>
      </c>
      <c r="D132" s="170" t="s">
        <v>158</v>
      </c>
      <c r="E132" s="164" t="s">
        <v>229</v>
      </c>
      <c r="F132" s="164">
        <f t="shared" si="9"/>
        <v>46</v>
      </c>
      <c r="G132" s="49">
        <v>1.8499950050134899</v>
      </c>
      <c r="H132" s="139">
        <f t="shared" si="5"/>
        <v>3.6324786324786328E-2</v>
      </c>
      <c r="I132" s="49">
        <v>865.79766234631199</v>
      </c>
      <c r="J132" s="49">
        <v>36.8504413177427</v>
      </c>
      <c r="K132" s="49">
        <v>1</v>
      </c>
      <c r="L132" s="51">
        <v>53</v>
      </c>
      <c r="M132" s="94"/>
      <c r="N132" s="94"/>
      <c r="O132" s="94"/>
      <c r="P132" s="94"/>
      <c r="Q132" s="94"/>
      <c r="R132" s="96">
        <v>540542</v>
      </c>
      <c r="S132" s="96">
        <v>28.2</v>
      </c>
      <c r="T132" s="96">
        <v>77.2</v>
      </c>
      <c r="U132" s="143">
        <f t="shared" si="6"/>
        <v>3.8000000000000117E-2</v>
      </c>
      <c r="V132" s="96">
        <v>1719</v>
      </c>
      <c r="W132" s="99">
        <v>13.4</v>
      </c>
      <c r="X132" s="99">
        <v>1.04</v>
      </c>
      <c r="Y132" s="99"/>
      <c r="Z132" s="99">
        <v>99.4</v>
      </c>
      <c r="AA132" s="95">
        <v>0.79600000000000004</v>
      </c>
      <c r="AB132" s="101">
        <v>7.9</v>
      </c>
      <c r="AC132" s="101">
        <v>9.1999999999999993</v>
      </c>
      <c r="AD132" s="101"/>
      <c r="AE132" s="97">
        <v>74.099999999999994</v>
      </c>
      <c r="AF132" s="97">
        <v>1147247</v>
      </c>
      <c r="AG132" s="97">
        <v>88898</v>
      </c>
      <c r="AH132" s="97">
        <v>14110</v>
      </c>
      <c r="AI132" s="97"/>
      <c r="AJ132" s="97"/>
      <c r="AK132" s="97">
        <v>8.5</v>
      </c>
      <c r="AL132" s="97"/>
      <c r="AM132" s="97">
        <v>7.4</v>
      </c>
      <c r="AN132" s="97">
        <v>82.7</v>
      </c>
      <c r="AO132" s="103">
        <v>4.1994747440419804</v>
      </c>
      <c r="AP132" s="98">
        <v>26.3</v>
      </c>
      <c r="AQ132" s="98">
        <v>3.3</v>
      </c>
      <c r="AR132" s="98">
        <v>1.2</v>
      </c>
      <c r="AS132" s="98">
        <v>60.2</v>
      </c>
      <c r="AT132" s="98">
        <v>39.799999999999997</v>
      </c>
      <c r="AU132" s="98">
        <v>69</v>
      </c>
      <c r="AV132" s="98">
        <v>3.1</v>
      </c>
      <c r="AW132" s="98">
        <v>0</v>
      </c>
      <c r="AX132" s="105">
        <v>31.7125030517578</v>
      </c>
      <c r="AY132" s="48">
        <v>468</v>
      </c>
      <c r="AZ132" s="48">
        <v>1</v>
      </c>
      <c r="BA132" s="48">
        <v>17</v>
      </c>
      <c r="BB132" s="49">
        <v>31.4499150852293</v>
      </c>
      <c r="BC132" s="50">
        <v>1.531509022995E-2</v>
      </c>
      <c r="BD132" s="49">
        <v>36436526.705241501</v>
      </c>
      <c r="BE132" s="49">
        <v>18540.9810233721</v>
      </c>
      <c r="BF132" s="49">
        <v>18380.0972992022</v>
      </c>
      <c r="BG132" s="50">
        <v>0.260250644765744</v>
      </c>
      <c r="BH132" s="49">
        <v>15.441993629676</v>
      </c>
      <c r="BI132" s="145">
        <v>18345.984099620699</v>
      </c>
      <c r="BJ132" s="94" t="s">
        <v>145</v>
      </c>
      <c r="BK132" s="94" t="s">
        <v>145</v>
      </c>
      <c r="BL132" s="94" t="s">
        <v>145</v>
      </c>
      <c r="BM132" s="94" t="s">
        <v>145</v>
      </c>
      <c r="BN132" s="94" t="s">
        <v>145</v>
      </c>
      <c r="BO132" s="94" t="s">
        <v>145</v>
      </c>
      <c r="BP132" s="94" t="s">
        <v>145</v>
      </c>
      <c r="BQ132" s="96">
        <v>515696</v>
      </c>
      <c r="BR132" s="96">
        <v>80.5</v>
      </c>
      <c r="BS132" s="96">
        <v>20.100000000000001</v>
      </c>
      <c r="BT132" s="96">
        <v>76.099999999999994</v>
      </c>
      <c r="BU132" s="96">
        <v>2.8</v>
      </c>
      <c r="BV132" s="96">
        <v>1.9</v>
      </c>
      <c r="BW132" s="99">
        <v>8.6</v>
      </c>
      <c r="BX132" s="100">
        <v>4.0999999999999996</v>
      </c>
      <c r="BY132" s="100">
        <v>97.1</v>
      </c>
      <c r="BZ132" s="100">
        <v>97.4</v>
      </c>
      <c r="CA132" s="100" t="s">
        <v>145</v>
      </c>
      <c r="CB132" s="101">
        <v>117</v>
      </c>
      <c r="CC132" s="97" t="s">
        <v>146</v>
      </c>
      <c r="CD132" s="97" t="s">
        <v>163</v>
      </c>
      <c r="CE132" s="97">
        <v>70.099999999999994</v>
      </c>
      <c r="CF132" s="97">
        <v>4.8</v>
      </c>
      <c r="CG132" s="97">
        <v>2.4</v>
      </c>
      <c r="CH132" s="97">
        <v>56851</v>
      </c>
      <c r="CI132" s="97">
        <v>73</v>
      </c>
      <c r="CJ132" s="97">
        <v>5327457149.7258101</v>
      </c>
      <c r="CK132" s="97" t="s">
        <v>145</v>
      </c>
      <c r="CL132" s="97">
        <v>69.8</v>
      </c>
      <c r="CM132" s="97">
        <v>49.4</v>
      </c>
      <c r="CN132" s="97" t="s">
        <v>145</v>
      </c>
      <c r="CO132" s="97">
        <v>99.8</v>
      </c>
      <c r="CP132" s="102" t="s">
        <v>157</v>
      </c>
      <c r="CQ132" s="102" t="s">
        <v>159</v>
      </c>
      <c r="CR132" s="103">
        <v>73.533863517550202</v>
      </c>
      <c r="CS132" s="98">
        <v>26</v>
      </c>
      <c r="CT132" s="104">
        <v>31.760003662109401</v>
      </c>
      <c r="CU132" s="104">
        <v>31.570001220703102</v>
      </c>
      <c r="CV132" s="104">
        <v>31.879998779296901</v>
      </c>
      <c r="CW132" s="105">
        <v>31.640008544921901</v>
      </c>
      <c r="CY132" s="8">
        <f t="shared" si="7"/>
        <v>3</v>
      </c>
      <c r="CZ132" s="9">
        <f t="shared" si="8"/>
        <v>90.909090909090907</v>
      </c>
    </row>
    <row r="133" spans="1:104" x14ac:dyDescent="0.35">
      <c r="A133" s="70" t="s">
        <v>487</v>
      </c>
      <c r="B133" s="93" t="s">
        <v>488</v>
      </c>
      <c r="C133" s="156" t="s">
        <v>148</v>
      </c>
      <c r="D133" s="170" t="s">
        <v>247</v>
      </c>
      <c r="E133" s="164" t="s">
        <v>244</v>
      </c>
      <c r="F133" s="164">
        <f t="shared" si="9"/>
        <v>37</v>
      </c>
      <c r="G133" s="49">
        <v>14.4183689306626</v>
      </c>
      <c r="H133" s="139">
        <f t="shared" si="5"/>
        <v>0.59420516021639613</v>
      </c>
      <c r="I133" s="49">
        <v>149.10098134645401</v>
      </c>
      <c r="J133" s="49">
        <v>3.8487008676255E-2</v>
      </c>
      <c r="K133" s="49">
        <v>11519.969089464599</v>
      </c>
      <c r="L133" s="51">
        <v>62</v>
      </c>
      <c r="M133" s="94">
        <v>748.04886854467497</v>
      </c>
      <c r="N133" s="94">
        <v>2765.6</v>
      </c>
      <c r="O133" s="94">
        <v>88.62</v>
      </c>
      <c r="P133" s="94">
        <v>17.756063756063799</v>
      </c>
      <c r="Q133" s="94">
        <v>23</v>
      </c>
      <c r="R133" s="96">
        <v>128932753</v>
      </c>
      <c r="S133" s="96">
        <v>28.3</v>
      </c>
      <c r="T133" s="96">
        <v>72.099999999999994</v>
      </c>
      <c r="U133" s="143">
        <f t="shared" si="6"/>
        <v>7.2000000000000022E-2</v>
      </c>
      <c r="V133" s="96">
        <v>64.900000000000006</v>
      </c>
      <c r="W133" s="99">
        <v>15.7</v>
      </c>
      <c r="X133" s="99">
        <v>2.25</v>
      </c>
      <c r="Y133" s="99">
        <v>1.6</v>
      </c>
      <c r="Z133" s="99">
        <v>82.4</v>
      </c>
      <c r="AA133" s="95"/>
      <c r="AB133" s="101">
        <v>28.4</v>
      </c>
      <c r="AC133" s="101">
        <v>13.5</v>
      </c>
      <c r="AD133" s="101"/>
      <c r="AE133" s="97">
        <v>39.5</v>
      </c>
      <c r="AF133" s="97">
        <v>64569640</v>
      </c>
      <c r="AG133" s="97">
        <v>6980300</v>
      </c>
      <c r="AH133" s="97">
        <v>19340</v>
      </c>
      <c r="AI133" s="97"/>
      <c r="AJ133" s="97"/>
      <c r="AK133" s="97">
        <v>12.6</v>
      </c>
      <c r="AL133" s="97"/>
      <c r="AM133" s="97">
        <v>16345.6</v>
      </c>
      <c r="AN133" s="97">
        <v>5</v>
      </c>
      <c r="AO133" s="103">
        <v>23.6292664240001</v>
      </c>
      <c r="AP133" s="98">
        <v>54.6</v>
      </c>
      <c r="AQ133" s="98">
        <v>33.9</v>
      </c>
      <c r="AR133" s="98">
        <v>14.5</v>
      </c>
      <c r="AS133" s="98">
        <v>19.8</v>
      </c>
      <c r="AT133" s="98">
        <v>80.2</v>
      </c>
      <c r="AU133" s="98">
        <v>3398</v>
      </c>
      <c r="AV133" s="98">
        <v>4</v>
      </c>
      <c r="AW133" s="98">
        <v>100</v>
      </c>
      <c r="AX133" s="105">
        <v>13.5075012207031</v>
      </c>
      <c r="AY133" s="48">
        <v>19224</v>
      </c>
      <c r="AZ133" s="48">
        <v>1859</v>
      </c>
      <c r="BA133" s="48">
        <v>11423</v>
      </c>
      <c r="BB133" s="49">
        <v>88.596572509391805</v>
      </c>
      <c r="BC133" s="50">
        <v>1.9453475162875999E-2</v>
      </c>
      <c r="BD133" s="49">
        <v>630721.62235346402</v>
      </c>
      <c r="BE133" s="49">
        <v>18446.250904921599</v>
      </c>
      <c r="BF133" s="49">
        <v>18397.682709302</v>
      </c>
      <c r="BG133" s="50">
        <v>1.2493489520753E-2</v>
      </c>
      <c r="BH133" s="49">
        <v>796098464.86424804</v>
      </c>
      <c r="BI133" s="145">
        <v>18574.3125697461</v>
      </c>
      <c r="BJ133" s="94">
        <v>96448</v>
      </c>
      <c r="BK133" s="94" t="s">
        <v>255</v>
      </c>
      <c r="BL133" s="94">
        <v>0</v>
      </c>
      <c r="BM133" s="94">
        <v>25</v>
      </c>
      <c r="BN133" s="94">
        <v>50</v>
      </c>
      <c r="BO133" s="94">
        <v>46.537732097115203</v>
      </c>
      <c r="BP133" s="94">
        <v>21.5</v>
      </c>
      <c r="BQ133" s="96">
        <v>126190788</v>
      </c>
      <c r="BR133" s="96">
        <v>77.8</v>
      </c>
      <c r="BS133" s="96">
        <v>26.6</v>
      </c>
      <c r="BT133" s="96">
        <v>66.2</v>
      </c>
      <c r="BU133" s="96">
        <v>6</v>
      </c>
      <c r="BV133" s="96">
        <v>2.1</v>
      </c>
      <c r="BW133" s="99">
        <v>12.7</v>
      </c>
      <c r="BX133" s="100">
        <v>4.9000000000000004</v>
      </c>
      <c r="BY133" s="100">
        <v>105.8</v>
      </c>
      <c r="BZ133" s="100">
        <v>104.1</v>
      </c>
      <c r="CA133" s="100">
        <v>1</v>
      </c>
      <c r="CB133" s="101">
        <v>132</v>
      </c>
      <c r="CC133" s="97" t="s">
        <v>411</v>
      </c>
      <c r="CD133" s="97" t="s">
        <v>163</v>
      </c>
      <c r="CE133" s="97">
        <v>37.700000000000003</v>
      </c>
      <c r="CF133" s="97">
        <v>14.6</v>
      </c>
      <c r="CG133" s="97">
        <v>0</v>
      </c>
      <c r="CH133" s="97">
        <v>-300000</v>
      </c>
      <c r="CI133" s="97">
        <v>12870</v>
      </c>
      <c r="CJ133" s="97">
        <v>1220699479845.98</v>
      </c>
      <c r="CK133" s="97">
        <v>41.9</v>
      </c>
      <c r="CL133" s="97">
        <v>60.7</v>
      </c>
      <c r="CM133" s="97">
        <v>56.3</v>
      </c>
      <c r="CN133" s="97">
        <v>0.5</v>
      </c>
      <c r="CO133" s="97">
        <v>100</v>
      </c>
      <c r="CP133" s="102" t="s">
        <v>149</v>
      </c>
      <c r="CQ133" s="102" t="s">
        <v>151</v>
      </c>
      <c r="CR133" s="103">
        <v>-102.258149518645</v>
      </c>
      <c r="CS133" s="98" t="s">
        <v>145</v>
      </c>
      <c r="CT133" s="104">
        <v>11.610009765625</v>
      </c>
      <c r="CU133" s="104">
        <v>11.3099914550781</v>
      </c>
      <c r="CV133" s="104">
        <v>13.0800109863281</v>
      </c>
      <c r="CW133" s="105">
        <v>18.029992675781301</v>
      </c>
      <c r="CY133" s="8">
        <f t="shared" si="7"/>
        <v>1</v>
      </c>
      <c r="CZ133" s="9">
        <f t="shared" si="8"/>
        <v>96.969696969696969</v>
      </c>
    </row>
    <row r="134" spans="1:104" x14ac:dyDescent="0.35">
      <c r="A134" s="70" t="s">
        <v>489</v>
      </c>
      <c r="B134" s="93" t="s">
        <v>490</v>
      </c>
      <c r="C134" s="156" t="s">
        <v>174</v>
      </c>
      <c r="D134" s="170" t="s">
        <v>175</v>
      </c>
      <c r="E134" s="164" t="s">
        <v>260</v>
      </c>
      <c r="F134" s="164">
        <f t="shared" si="9"/>
        <v>35</v>
      </c>
      <c r="G134" s="49">
        <v>36.9591721145446</v>
      </c>
      <c r="H134" s="139">
        <f t="shared" si="5"/>
        <v>0.50375426621160413</v>
      </c>
      <c r="I134" s="49">
        <v>703.18424867282999</v>
      </c>
      <c r="J134" s="49">
        <v>7.4829475519073999E-2</v>
      </c>
      <c r="K134" s="49">
        <v>89.355622492614103</v>
      </c>
      <c r="L134" s="51">
        <v>64</v>
      </c>
      <c r="M134" s="94"/>
      <c r="N134" s="94"/>
      <c r="O134" s="94"/>
      <c r="P134" s="94">
        <v>19.359501100513601</v>
      </c>
      <c r="Q134" s="94">
        <v>17</v>
      </c>
      <c r="R134" s="96">
        <v>2083380</v>
      </c>
      <c r="S134" s="96">
        <v>37.9</v>
      </c>
      <c r="T134" s="96">
        <v>73.7</v>
      </c>
      <c r="U134" s="143">
        <f t="shared" si="6"/>
        <v>0.13700000000000004</v>
      </c>
      <c r="V134" s="96">
        <v>82.6</v>
      </c>
      <c r="W134" s="99">
        <v>20.3</v>
      </c>
      <c r="X134" s="99"/>
      <c r="Y134" s="99">
        <v>4.4000000000000004</v>
      </c>
      <c r="Z134" s="99">
        <v>97.9</v>
      </c>
      <c r="AA134" s="95">
        <v>0.76700000000000002</v>
      </c>
      <c r="AB134" s="101">
        <v>23.9</v>
      </c>
      <c r="AC134" s="101">
        <v>9.3000000000000007</v>
      </c>
      <c r="AD134" s="101">
        <v>214</v>
      </c>
      <c r="AE134" s="97">
        <v>69.2</v>
      </c>
      <c r="AF134" s="97"/>
      <c r="AG134" s="97"/>
      <c r="AH134" s="97">
        <v>15670</v>
      </c>
      <c r="AI134" s="97">
        <v>18.2</v>
      </c>
      <c r="AJ134" s="97">
        <v>34.200000000000003</v>
      </c>
      <c r="AK134" s="97">
        <v>15.4</v>
      </c>
      <c r="AL134" s="97">
        <v>0.4</v>
      </c>
      <c r="AM134" s="97">
        <v>493.1</v>
      </c>
      <c r="AN134" s="97">
        <v>5.0999999999999996</v>
      </c>
      <c r="AO134" s="103">
        <v>41.605148926000098</v>
      </c>
      <c r="AP134" s="98">
        <v>50.2</v>
      </c>
      <c r="AQ134" s="98">
        <v>39.6</v>
      </c>
      <c r="AR134" s="98">
        <v>9.6999999999999993</v>
      </c>
      <c r="AS134" s="98">
        <v>42</v>
      </c>
      <c r="AT134" s="98">
        <v>58</v>
      </c>
      <c r="AU134" s="98">
        <v>2599</v>
      </c>
      <c r="AV134" s="98">
        <v>3.6</v>
      </c>
      <c r="AW134" s="98">
        <v>100</v>
      </c>
      <c r="AX134" s="105">
        <v>3.9099975585937701</v>
      </c>
      <c r="AY134" s="48">
        <v>1465</v>
      </c>
      <c r="AZ134" s="48">
        <v>77</v>
      </c>
      <c r="BA134" s="48">
        <v>738</v>
      </c>
      <c r="BB134" s="49">
        <v>354.23206520173898</v>
      </c>
      <c r="BC134" s="50">
        <v>6.1172479935045002E-2</v>
      </c>
      <c r="BD134" s="49">
        <v>2005.05753052522</v>
      </c>
      <c r="BE134" s="49">
        <v>18361.636128655598</v>
      </c>
      <c r="BF134" s="49">
        <v>18362.824782494099</v>
      </c>
      <c r="BG134" s="50">
        <v>2.1502747785663998E-2</v>
      </c>
      <c r="BH134" s="49">
        <v>154402.90298821099</v>
      </c>
      <c r="BI134" s="145">
        <v>18459.935462930898</v>
      </c>
      <c r="BJ134" s="94" t="s">
        <v>145</v>
      </c>
      <c r="BK134" s="94" t="s">
        <v>145</v>
      </c>
      <c r="BL134" s="94" t="s">
        <v>145</v>
      </c>
      <c r="BM134" s="94" t="s">
        <v>145</v>
      </c>
      <c r="BN134" s="94" t="s">
        <v>145</v>
      </c>
      <c r="BO134" s="94">
        <v>55.601872259841599</v>
      </c>
      <c r="BP134" s="94">
        <v>17</v>
      </c>
      <c r="BQ134" s="96">
        <v>2082958</v>
      </c>
      <c r="BR134" s="96">
        <v>77.7</v>
      </c>
      <c r="BS134" s="96">
        <v>16.5</v>
      </c>
      <c r="BT134" s="96">
        <v>69.8</v>
      </c>
      <c r="BU134" s="96">
        <v>10.1</v>
      </c>
      <c r="BV134" s="96">
        <v>1.5</v>
      </c>
      <c r="BW134" s="99">
        <v>9.9</v>
      </c>
      <c r="BX134" s="100" t="s">
        <v>145</v>
      </c>
      <c r="BY134" s="100">
        <v>97.1</v>
      </c>
      <c r="BZ134" s="100">
        <v>91.1</v>
      </c>
      <c r="CA134" s="100">
        <v>1</v>
      </c>
      <c r="CB134" s="101">
        <v>120</v>
      </c>
      <c r="CC134" s="97" t="s">
        <v>146</v>
      </c>
      <c r="CD134" s="97" t="s">
        <v>163</v>
      </c>
      <c r="CE134" s="97">
        <v>55.4</v>
      </c>
      <c r="CF134" s="97">
        <v>13.7</v>
      </c>
      <c r="CG134" s="97">
        <v>1.4</v>
      </c>
      <c r="CH134" s="97">
        <v>-4999</v>
      </c>
      <c r="CI134" s="97">
        <v>1731</v>
      </c>
      <c r="CJ134" s="97">
        <v>12672131053.157801</v>
      </c>
      <c r="CK134" s="97">
        <v>21.9</v>
      </c>
      <c r="CL134" s="97">
        <v>55.1</v>
      </c>
      <c r="CM134" s="97">
        <v>63.8</v>
      </c>
      <c r="CN134" s="97">
        <v>1</v>
      </c>
      <c r="CO134" s="97">
        <v>100</v>
      </c>
      <c r="CP134" s="102" t="s">
        <v>174</v>
      </c>
      <c r="CQ134" s="102" t="s">
        <v>176</v>
      </c>
      <c r="CR134" s="103">
        <v>21.7310211391022</v>
      </c>
      <c r="CS134" s="98">
        <v>12.8</v>
      </c>
      <c r="CT134" s="104">
        <v>3.2700134277344</v>
      </c>
      <c r="CU134" s="104">
        <v>0.62999877929689796</v>
      </c>
      <c r="CV134" s="104">
        <v>4.6199890136719004</v>
      </c>
      <c r="CW134" s="105">
        <v>7.1199890136719004</v>
      </c>
      <c r="CY134" s="8">
        <f t="shared" si="7"/>
        <v>1</v>
      </c>
      <c r="CZ134" s="9">
        <f t="shared" si="8"/>
        <v>96.969696969696969</v>
      </c>
    </row>
    <row r="135" spans="1:104" x14ac:dyDescent="0.35">
      <c r="A135" s="70" t="s">
        <v>491</v>
      </c>
      <c r="B135" s="93" t="s">
        <v>492</v>
      </c>
      <c r="C135" s="156" t="s">
        <v>164</v>
      </c>
      <c r="D135" s="170" t="s">
        <v>221</v>
      </c>
      <c r="E135" s="164" t="s">
        <v>385</v>
      </c>
      <c r="F135" s="164">
        <f t="shared" si="9"/>
        <v>63</v>
      </c>
      <c r="G135" s="49">
        <v>1.28389773971778</v>
      </c>
      <c r="H135" s="139">
        <f t="shared" si="5"/>
        <v>0.27551020408163263</v>
      </c>
      <c r="I135" s="49">
        <v>24.1965343254505</v>
      </c>
      <c r="J135" s="49">
        <v>5.0016847326212997E-2</v>
      </c>
      <c r="K135" s="49">
        <v>54.155457744141003</v>
      </c>
      <c r="L135" s="51">
        <v>36</v>
      </c>
      <c r="M135" s="94"/>
      <c r="N135" s="94">
        <v>2660.6950000000002</v>
      </c>
      <c r="O135" s="94">
        <v>78.83</v>
      </c>
      <c r="P135" s="94">
        <v>9.9694444444444503</v>
      </c>
      <c r="Q135" s="94">
        <v>0</v>
      </c>
      <c r="R135" s="96">
        <v>20250834</v>
      </c>
      <c r="S135" s="96">
        <v>15.8</v>
      </c>
      <c r="T135" s="96">
        <v>58.1</v>
      </c>
      <c r="U135" s="143">
        <f t="shared" si="6"/>
        <v>2.6000000000000013E-2</v>
      </c>
      <c r="V135" s="96">
        <v>15.6</v>
      </c>
      <c r="W135" s="99">
        <v>24.6</v>
      </c>
      <c r="X135" s="99">
        <v>0.14000000000000001</v>
      </c>
      <c r="Y135" s="99"/>
      <c r="Z135" s="99">
        <v>29.4</v>
      </c>
      <c r="AA135" s="95">
        <v>0.71099999999999997</v>
      </c>
      <c r="AB135" s="101">
        <v>7.1</v>
      </c>
      <c r="AC135" s="101">
        <v>2.4</v>
      </c>
      <c r="AD135" s="101"/>
      <c r="AE135" s="97">
        <v>35.799999999999997</v>
      </c>
      <c r="AF135" s="97"/>
      <c r="AG135" s="97"/>
      <c r="AH135" s="97">
        <v>2260</v>
      </c>
      <c r="AI135" s="97"/>
      <c r="AJ135" s="97"/>
      <c r="AK135" s="97">
        <v>62.6</v>
      </c>
      <c r="AL135" s="97">
        <v>0.3</v>
      </c>
      <c r="AM135" s="97">
        <v>90.4</v>
      </c>
      <c r="AN135" s="97">
        <v>6.1</v>
      </c>
      <c r="AO135" s="103">
        <v>17.605670675000098</v>
      </c>
      <c r="AP135" s="98">
        <v>33.799999999999997</v>
      </c>
      <c r="AQ135" s="98">
        <v>3.8</v>
      </c>
      <c r="AR135" s="98">
        <v>8.1999999999999993</v>
      </c>
      <c r="AS135" s="98">
        <v>57.6</v>
      </c>
      <c r="AT135" s="98">
        <v>42.4</v>
      </c>
      <c r="AU135" s="98">
        <v>3543</v>
      </c>
      <c r="AV135" s="98">
        <v>0.1</v>
      </c>
      <c r="AW135" s="98">
        <v>100</v>
      </c>
      <c r="AX135" s="105">
        <v>24.8674942016602</v>
      </c>
      <c r="AY135" s="48">
        <v>490</v>
      </c>
      <c r="AZ135" s="48">
        <v>26</v>
      </c>
      <c r="BA135" s="48">
        <v>135</v>
      </c>
      <c r="BB135" s="49">
        <v>6.6663921100731001</v>
      </c>
      <c r="BC135" s="50">
        <v>3.5594512845827E-2</v>
      </c>
      <c r="BD135" s="49">
        <v>2661.9227014890698</v>
      </c>
      <c r="BE135" s="49">
        <v>18396.553695794599</v>
      </c>
      <c r="BF135" s="49">
        <v>18375.899577033699</v>
      </c>
      <c r="BG135" s="50">
        <v>3.6347561720483999E-2</v>
      </c>
      <c r="BH135" s="49">
        <v>1090.00747796312</v>
      </c>
      <c r="BI135" s="145">
        <v>18401.773393079799</v>
      </c>
      <c r="BJ135" s="94" t="s">
        <v>145</v>
      </c>
      <c r="BK135" s="94" t="s">
        <v>145</v>
      </c>
      <c r="BL135" s="94">
        <v>-6</v>
      </c>
      <c r="BM135" s="94">
        <v>0</v>
      </c>
      <c r="BN135" s="94">
        <v>1</v>
      </c>
      <c r="BO135" s="94">
        <v>19.920729975344901</v>
      </c>
      <c r="BP135" s="94">
        <v>0</v>
      </c>
      <c r="BQ135" s="96">
        <v>19077690</v>
      </c>
      <c r="BR135" s="96">
        <v>59.6</v>
      </c>
      <c r="BS135" s="96">
        <v>47.5</v>
      </c>
      <c r="BT135" s="96">
        <v>49.9</v>
      </c>
      <c r="BU135" s="96">
        <v>9.6999999999999993</v>
      </c>
      <c r="BV135" s="96">
        <v>5.9</v>
      </c>
      <c r="BW135" s="99">
        <v>97.8</v>
      </c>
      <c r="BX135" s="100">
        <v>3.1</v>
      </c>
      <c r="BY135" s="100">
        <v>80.2</v>
      </c>
      <c r="BZ135" s="100">
        <v>49.6</v>
      </c>
      <c r="CA135" s="100">
        <v>0.9</v>
      </c>
      <c r="CB135" s="101">
        <v>141</v>
      </c>
      <c r="CC135" s="97" t="s">
        <v>155</v>
      </c>
      <c r="CD135" s="97" t="s">
        <v>156</v>
      </c>
      <c r="CE135" s="97">
        <v>22.2</v>
      </c>
      <c r="CF135" s="97">
        <v>4.4000000000000004</v>
      </c>
      <c r="CG135" s="97">
        <v>8.9</v>
      </c>
      <c r="CH135" s="97">
        <v>-200000</v>
      </c>
      <c r="CI135" s="97">
        <v>158275</v>
      </c>
      <c r="CJ135" s="97">
        <v>17163432832.095699</v>
      </c>
      <c r="CK135" s="97" t="s">
        <v>145</v>
      </c>
      <c r="CL135" s="97">
        <v>70.8</v>
      </c>
      <c r="CM135" s="97">
        <v>76</v>
      </c>
      <c r="CN135" s="97">
        <v>2.9</v>
      </c>
      <c r="CO135" s="97">
        <v>43.1</v>
      </c>
      <c r="CP135" s="102" t="s">
        <v>164</v>
      </c>
      <c r="CQ135" s="102" t="s">
        <v>166</v>
      </c>
      <c r="CR135" s="103">
        <v>-0.75405997736504304</v>
      </c>
      <c r="CS135" s="98" t="s">
        <v>145</v>
      </c>
      <c r="CT135" s="104">
        <v>23.339990234375001</v>
      </c>
      <c r="CU135" s="104">
        <v>22.149987792968801</v>
      </c>
      <c r="CV135" s="104">
        <v>24.360009765625001</v>
      </c>
      <c r="CW135" s="105">
        <v>29.619989013671901</v>
      </c>
      <c r="CY135" s="8">
        <f t="shared" si="7"/>
        <v>2</v>
      </c>
      <c r="CZ135" s="9">
        <f t="shared" si="8"/>
        <v>93.939393939393938</v>
      </c>
    </row>
    <row r="136" spans="1:104" x14ac:dyDescent="0.35">
      <c r="A136" s="70" t="s">
        <v>493</v>
      </c>
      <c r="B136" s="93" t="s">
        <v>494</v>
      </c>
      <c r="C136" s="156" t="s">
        <v>174</v>
      </c>
      <c r="D136" s="170" t="s">
        <v>175</v>
      </c>
      <c r="E136" s="164" t="s">
        <v>398</v>
      </c>
      <c r="F136" s="164">
        <f t="shared" si="9"/>
        <v>45</v>
      </c>
      <c r="G136" s="49">
        <v>9.0592224016451492</v>
      </c>
      <c r="H136" s="139">
        <f t="shared" si="5"/>
        <v>0.75483870967741939</v>
      </c>
      <c r="I136" s="49">
        <v>1053.13460419125</v>
      </c>
      <c r="J136" s="49">
        <v>0.577843057173268</v>
      </c>
      <c r="K136" s="49">
        <v>3.37737633571128</v>
      </c>
      <c r="L136" s="51">
        <v>54</v>
      </c>
      <c r="M136" s="94"/>
      <c r="N136" s="94"/>
      <c r="O136" s="94"/>
      <c r="P136" s="94">
        <v>22.515942028985499</v>
      </c>
      <c r="Q136" s="94">
        <v>8</v>
      </c>
      <c r="R136" s="96">
        <v>441539</v>
      </c>
      <c r="S136" s="96">
        <v>41.8</v>
      </c>
      <c r="T136" s="96">
        <v>80.2</v>
      </c>
      <c r="U136" s="143">
        <f t="shared" si="6"/>
        <v>0.20299999999999996</v>
      </c>
      <c r="V136" s="96">
        <v>1511</v>
      </c>
      <c r="W136" s="99">
        <v>10.8</v>
      </c>
      <c r="X136" s="99"/>
      <c r="Y136" s="99">
        <v>4.8</v>
      </c>
      <c r="Z136" s="99">
        <v>100</v>
      </c>
      <c r="AA136" s="95"/>
      <c r="AB136" s="101">
        <v>31</v>
      </c>
      <c r="AC136" s="101">
        <v>8.3000000000000007</v>
      </c>
      <c r="AD136" s="101"/>
      <c r="AE136" s="97">
        <v>128.5</v>
      </c>
      <c r="AF136" s="97">
        <v>2576898</v>
      </c>
      <c r="AG136" s="97">
        <v>3314500</v>
      </c>
      <c r="AH136" s="97">
        <v>39230</v>
      </c>
      <c r="AI136" s="97">
        <v>0.3</v>
      </c>
      <c r="AJ136" s="97">
        <v>29.2</v>
      </c>
      <c r="AK136" s="97">
        <v>1</v>
      </c>
      <c r="AL136" s="97">
        <v>0.5</v>
      </c>
      <c r="AM136" s="97">
        <v>422</v>
      </c>
      <c r="AN136" s="97">
        <v>8.8000000000000007</v>
      </c>
      <c r="AO136" s="103">
        <v>35.895005601000101</v>
      </c>
      <c r="AP136" s="98">
        <v>32.4</v>
      </c>
      <c r="AQ136" s="98">
        <v>1.1000000000000001</v>
      </c>
      <c r="AR136" s="98">
        <v>30.3</v>
      </c>
      <c r="AS136" s="98">
        <v>5.4</v>
      </c>
      <c r="AT136" s="98">
        <v>94.6</v>
      </c>
      <c r="AU136" s="98">
        <v>116</v>
      </c>
      <c r="AV136" s="98">
        <v>5.4</v>
      </c>
      <c r="AW136" s="98">
        <v>100</v>
      </c>
      <c r="AX136" s="105">
        <v>15.8275009155274</v>
      </c>
      <c r="AY136" s="48">
        <v>465</v>
      </c>
      <c r="AZ136" s="48">
        <v>4</v>
      </c>
      <c r="BA136" s="48">
        <v>351</v>
      </c>
      <c r="BB136" s="49">
        <v>794.94676574436198</v>
      </c>
      <c r="BC136" s="50">
        <v>7.2853177617579007E-2</v>
      </c>
      <c r="BD136" s="49">
        <v>541.44321527914701</v>
      </c>
      <c r="BE136" s="49">
        <v>18352.4976763013</v>
      </c>
      <c r="BF136" s="49">
        <v>18360.4116265911</v>
      </c>
      <c r="BG136" s="50">
        <v>7.6246057706928994E-2</v>
      </c>
      <c r="BH136" s="49">
        <v>830.11985522606903</v>
      </c>
      <c r="BI136" s="145">
        <v>18379.7410411702</v>
      </c>
      <c r="BJ136" s="94" t="s">
        <v>145</v>
      </c>
      <c r="BK136" s="94" t="s">
        <v>145</v>
      </c>
      <c r="BL136" s="94" t="s">
        <v>145</v>
      </c>
      <c r="BM136" s="94" t="s">
        <v>145</v>
      </c>
      <c r="BN136" s="94" t="s">
        <v>145</v>
      </c>
      <c r="BO136" s="94">
        <v>57.7705984771885</v>
      </c>
      <c r="BP136" s="94">
        <v>7</v>
      </c>
      <c r="BQ136" s="96">
        <v>484630</v>
      </c>
      <c r="BR136" s="96">
        <v>84.6</v>
      </c>
      <c r="BS136" s="96">
        <v>14.3</v>
      </c>
      <c r="BT136" s="96">
        <v>65.400000000000006</v>
      </c>
      <c r="BU136" s="96">
        <v>7.6</v>
      </c>
      <c r="BV136" s="96">
        <v>1.3</v>
      </c>
      <c r="BW136" s="99">
        <v>7</v>
      </c>
      <c r="BX136" s="100" t="s">
        <v>145</v>
      </c>
      <c r="BY136" s="100">
        <v>105</v>
      </c>
      <c r="BZ136" s="100">
        <v>101.9</v>
      </c>
      <c r="CA136" s="100">
        <v>1</v>
      </c>
      <c r="CB136" s="101">
        <v>135</v>
      </c>
      <c r="CC136" s="97" t="s">
        <v>180</v>
      </c>
      <c r="CD136" s="97" t="s">
        <v>147</v>
      </c>
      <c r="CE136" s="97">
        <v>149.80000000000001</v>
      </c>
      <c r="CF136" s="97" t="s">
        <v>145</v>
      </c>
      <c r="CG136" s="97" t="s">
        <v>145</v>
      </c>
      <c r="CH136" s="97">
        <v>4501</v>
      </c>
      <c r="CI136" s="97">
        <v>4</v>
      </c>
      <c r="CJ136" s="97">
        <v>14553422928.883101</v>
      </c>
      <c r="CK136" s="97" t="s">
        <v>145</v>
      </c>
      <c r="CL136" s="97">
        <v>56.5</v>
      </c>
      <c r="CM136" s="97">
        <v>68.7</v>
      </c>
      <c r="CN136" s="97">
        <v>0.5</v>
      </c>
      <c r="CO136" s="97">
        <v>100</v>
      </c>
      <c r="CP136" s="102" t="s">
        <v>174</v>
      </c>
      <c r="CQ136" s="102" t="s">
        <v>185</v>
      </c>
      <c r="CR136" s="103">
        <v>14.4381413095001</v>
      </c>
      <c r="CS136" s="98">
        <v>12.2</v>
      </c>
      <c r="CT136" s="104">
        <v>17.320001220703102</v>
      </c>
      <c r="CU136" s="104">
        <v>14.409997558593799</v>
      </c>
      <c r="CV136" s="104">
        <v>15.9699951171875</v>
      </c>
      <c r="CW136" s="105">
        <v>15.610009765625</v>
      </c>
      <c r="CY136" s="8">
        <f t="shared" si="7"/>
        <v>4</v>
      </c>
      <c r="CZ136" s="9">
        <f t="shared" si="8"/>
        <v>87.878787878787875</v>
      </c>
    </row>
    <row r="137" spans="1:104" x14ac:dyDescent="0.35">
      <c r="A137" s="70" t="s">
        <v>495</v>
      </c>
      <c r="B137" s="93" t="s">
        <v>496</v>
      </c>
      <c r="C137" s="156" t="s">
        <v>157</v>
      </c>
      <c r="D137" s="170" t="s">
        <v>266</v>
      </c>
      <c r="E137" s="164" t="s">
        <v>497</v>
      </c>
      <c r="F137" s="164">
        <f t="shared" si="9"/>
        <v>65</v>
      </c>
      <c r="G137" s="49">
        <v>0.110274264225297</v>
      </c>
      <c r="H137" s="139">
        <f t="shared" si="5"/>
        <v>0.17880794701986755</v>
      </c>
      <c r="I137" s="49">
        <v>2.7752356496699799</v>
      </c>
      <c r="J137" s="49">
        <v>0.14539266393691799</v>
      </c>
      <c r="K137" s="49">
        <v>5.6644258894537796</v>
      </c>
      <c r="L137" s="51">
        <v>34</v>
      </c>
      <c r="M137" s="94">
        <v>161.62531326621101</v>
      </c>
      <c r="N137" s="94">
        <v>3496.665</v>
      </c>
      <c r="O137" s="94">
        <v>81.89</v>
      </c>
      <c r="P137" s="94">
        <v>16.3616724738676</v>
      </c>
      <c r="Q137" s="94">
        <v>-1</v>
      </c>
      <c r="R137" s="96">
        <v>54409794</v>
      </c>
      <c r="S137" s="96">
        <v>28.2</v>
      </c>
      <c r="T137" s="96">
        <v>63.8</v>
      </c>
      <c r="U137" s="143">
        <f t="shared" si="6"/>
        <v>5.7999999999999968E-2</v>
      </c>
      <c r="V137" s="96">
        <v>82.2</v>
      </c>
      <c r="W137" s="99">
        <v>24.2</v>
      </c>
      <c r="X137" s="99">
        <v>0.62</v>
      </c>
      <c r="Y137" s="99"/>
      <c r="Z137" s="99">
        <v>59.3</v>
      </c>
      <c r="AA137" s="95">
        <v>0.73499999999999999</v>
      </c>
      <c r="AB137" s="101">
        <v>5.7</v>
      </c>
      <c r="AC137" s="101">
        <v>3.9</v>
      </c>
      <c r="AD137" s="101"/>
      <c r="AE137" s="97">
        <v>28</v>
      </c>
      <c r="AF137" s="97">
        <v>3407788.4</v>
      </c>
      <c r="AG137" s="97">
        <v>1288000</v>
      </c>
      <c r="AH137" s="97">
        <v>6500</v>
      </c>
      <c r="AI137" s="97">
        <v>60.8</v>
      </c>
      <c r="AJ137" s="97">
        <v>30.7</v>
      </c>
      <c r="AK137" s="97">
        <v>48.9</v>
      </c>
      <c r="AL137" s="97">
        <v>0</v>
      </c>
      <c r="AM137" s="97">
        <v>230.7</v>
      </c>
      <c r="AN137" s="97">
        <v>10.6</v>
      </c>
      <c r="AO137" s="103">
        <v>19.261835734000101</v>
      </c>
      <c r="AP137" s="98">
        <v>19.5</v>
      </c>
      <c r="AQ137" s="98">
        <v>43.6</v>
      </c>
      <c r="AR137" s="98">
        <v>6.4</v>
      </c>
      <c r="AS137" s="98">
        <v>69.400000000000006</v>
      </c>
      <c r="AT137" s="98">
        <v>30.6</v>
      </c>
      <c r="AU137" s="98">
        <v>19185</v>
      </c>
      <c r="AV137" s="98">
        <v>0.4</v>
      </c>
      <c r="AW137" s="98">
        <v>100</v>
      </c>
      <c r="AX137" s="105">
        <v>24.594995117187501</v>
      </c>
      <c r="AY137" s="48">
        <v>151</v>
      </c>
      <c r="AZ137" s="48">
        <v>6</v>
      </c>
      <c r="BA137" s="48">
        <v>27</v>
      </c>
      <c r="BB137" s="49">
        <v>0.49623418901383798</v>
      </c>
      <c r="BC137" s="50">
        <v>9.7122473508022E-2</v>
      </c>
      <c r="BD137" s="49">
        <v>203.83164975411</v>
      </c>
      <c r="BE137" s="49">
        <v>18366.9697438113</v>
      </c>
      <c r="BF137" s="49">
        <v>18359.210114148798</v>
      </c>
      <c r="BG137" s="50">
        <v>1.0563691117436999E-2</v>
      </c>
      <c r="BH137" s="49">
        <v>47191170.739216499</v>
      </c>
      <c r="BI137" s="145">
        <v>18634.538743512501</v>
      </c>
      <c r="BJ137" s="94">
        <v>8794</v>
      </c>
      <c r="BK137" s="94" t="s">
        <v>228</v>
      </c>
      <c r="BL137" s="94">
        <v>-81</v>
      </c>
      <c r="BM137" s="94">
        <v>-1</v>
      </c>
      <c r="BN137" s="94">
        <v>21</v>
      </c>
      <c r="BO137" s="94">
        <v>44.849198606271798</v>
      </c>
      <c r="BP137" s="94">
        <v>-1</v>
      </c>
      <c r="BQ137" s="96">
        <v>53708395</v>
      </c>
      <c r="BR137" s="96">
        <v>69.900000000000006</v>
      </c>
      <c r="BS137" s="96">
        <v>26.4</v>
      </c>
      <c r="BT137" s="96">
        <v>67.8</v>
      </c>
      <c r="BU137" s="96">
        <v>8.1999999999999993</v>
      </c>
      <c r="BV137" s="96">
        <v>2.2000000000000002</v>
      </c>
      <c r="BW137" s="99">
        <v>46.2</v>
      </c>
      <c r="BX137" s="100" t="s">
        <v>145</v>
      </c>
      <c r="BY137" s="100">
        <v>112.2</v>
      </c>
      <c r="BZ137" s="100" t="s">
        <v>145</v>
      </c>
      <c r="CA137" s="100">
        <v>1</v>
      </c>
      <c r="CB137" s="101">
        <v>118</v>
      </c>
      <c r="CC137" s="97" t="s">
        <v>155</v>
      </c>
      <c r="CD137" s="97" t="s">
        <v>156</v>
      </c>
      <c r="CE137" s="97">
        <v>20</v>
      </c>
      <c r="CF137" s="97">
        <v>4.5999999999999996</v>
      </c>
      <c r="CG137" s="97">
        <v>2.4</v>
      </c>
      <c r="CH137" s="97">
        <v>-816564</v>
      </c>
      <c r="CI137" s="97">
        <v>1145154</v>
      </c>
      <c r="CJ137" s="97">
        <v>71214803377.8284</v>
      </c>
      <c r="CK137" s="97" t="s">
        <v>145</v>
      </c>
      <c r="CL137" s="97">
        <v>61.7</v>
      </c>
      <c r="CM137" s="97">
        <v>61.4</v>
      </c>
      <c r="CN137" s="97">
        <v>2.9</v>
      </c>
      <c r="CO137" s="97">
        <v>69.8</v>
      </c>
      <c r="CP137" s="102" t="s">
        <v>157</v>
      </c>
      <c r="CQ137" s="102" t="s">
        <v>203</v>
      </c>
      <c r="CR137" s="103">
        <v>95.908277725558705</v>
      </c>
      <c r="CS137" s="98">
        <v>21.9</v>
      </c>
      <c r="CT137" s="104">
        <v>22.839990234375001</v>
      </c>
      <c r="CU137" s="104">
        <v>22.879998779296901</v>
      </c>
      <c r="CV137" s="104">
        <v>24.290002441406301</v>
      </c>
      <c r="CW137" s="105">
        <v>28.369989013671901</v>
      </c>
      <c r="CY137" s="8">
        <f t="shared" si="7"/>
        <v>3</v>
      </c>
      <c r="CZ137" s="9">
        <f t="shared" si="8"/>
        <v>90.909090909090907</v>
      </c>
    </row>
    <row r="138" spans="1:104" x14ac:dyDescent="0.35">
      <c r="A138" s="70" t="s">
        <v>498</v>
      </c>
      <c r="B138" s="93" t="s">
        <v>499</v>
      </c>
      <c r="C138" s="156" t="s">
        <v>174</v>
      </c>
      <c r="D138" s="170" t="s">
        <v>175</v>
      </c>
      <c r="E138" s="164" t="s">
        <v>263</v>
      </c>
      <c r="F138" s="164">
        <f t="shared" si="9"/>
        <v>55</v>
      </c>
      <c r="G138" s="49">
        <v>11.1453964735966</v>
      </c>
      <c r="H138" s="139">
        <f t="shared" ref="H138:H201" si="10">BA138/AY138</f>
        <v>0.6645962732919255</v>
      </c>
      <c r="I138" s="49">
        <v>512.68823778544197</v>
      </c>
      <c r="J138" s="49">
        <v>3.3818999985223003E-2</v>
      </c>
      <c r="K138" s="49">
        <v>20.264335465850301</v>
      </c>
      <c r="L138" s="51">
        <v>44</v>
      </c>
      <c r="M138" s="94"/>
      <c r="N138" s="94"/>
      <c r="O138" s="94"/>
      <c r="P138" s="94"/>
      <c r="Q138" s="94"/>
      <c r="R138" s="96">
        <v>628062</v>
      </c>
      <c r="S138" s="96">
        <v>40.700000000000003</v>
      </c>
      <c r="T138" s="96">
        <v>74.3</v>
      </c>
      <c r="U138" s="143">
        <f t="shared" ref="U138:U201" si="11">IF(BT138="NA","",IF(BS138="NA","",(100-BS138-BT138)/100))</f>
        <v>0.15</v>
      </c>
      <c r="V138" s="96">
        <v>46.3</v>
      </c>
      <c r="W138" s="99">
        <v>20.6</v>
      </c>
      <c r="X138" s="99"/>
      <c r="Y138" s="99"/>
      <c r="Z138" s="99">
        <v>93.9</v>
      </c>
      <c r="AA138" s="95">
        <v>0.81599999999999995</v>
      </c>
      <c r="AB138" s="101">
        <v>24.9</v>
      </c>
      <c r="AC138" s="101">
        <v>9</v>
      </c>
      <c r="AD138" s="101"/>
      <c r="AE138" s="97">
        <v>64.5</v>
      </c>
      <c r="AF138" s="97">
        <v>565522</v>
      </c>
      <c r="AG138" s="97"/>
      <c r="AH138" s="97">
        <v>20930</v>
      </c>
      <c r="AI138" s="97"/>
      <c r="AJ138" s="97"/>
      <c r="AK138" s="97">
        <v>7.9</v>
      </c>
      <c r="AL138" s="97"/>
      <c r="AM138" s="97">
        <v>249.5</v>
      </c>
      <c r="AN138" s="97">
        <v>52.2</v>
      </c>
      <c r="AO138" s="103">
        <v>42.701410074500103</v>
      </c>
      <c r="AP138" s="98">
        <v>19</v>
      </c>
      <c r="AQ138" s="98">
        <v>61.5</v>
      </c>
      <c r="AR138" s="98">
        <v>6.4</v>
      </c>
      <c r="AS138" s="98">
        <v>33.200000000000003</v>
      </c>
      <c r="AT138" s="98">
        <v>66.8</v>
      </c>
      <c r="AU138" s="98"/>
      <c r="AV138" s="98">
        <v>3.6</v>
      </c>
      <c r="AW138" s="98">
        <v>100</v>
      </c>
      <c r="AX138" s="105">
        <v>3.5599990844726799</v>
      </c>
      <c r="AY138" s="48">
        <v>322</v>
      </c>
      <c r="AZ138" s="48">
        <v>7</v>
      </c>
      <c r="BA138" s="48">
        <v>214</v>
      </c>
      <c r="BB138" s="49">
        <v>340.73069219280899</v>
      </c>
      <c r="BC138" s="50">
        <v>0.12879487503689299</v>
      </c>
      <c r="BD138" s="49">
        <v>333.29577533817701</v>
      </c>
      <c r="BE138" s="49">
        <v>18351.565440999701</v>
      </c>
      <c r="BF138" s="49">
        <v>18382.274109719801</v>
      </c>
      <c r="BG138" s="50">
        <v>8.7153188767643996E-2</v>
      </c>
      <c r="BH138" s="49">
        <v>428.35297565857701</v>
      </c>
      <c r="BI138" s="145">
        <v>18377.538865741801</v>
      </c>
      <c r="BJ138" s="94" t="s">
        <v>145</v>
      </c>
      <c r="BK138" s="94" t="s">
        <v>145</v>
      </c>
      <c r="BL138" s="94" t="s">
        <v>145</v>
      </c>
      <c r="BM138" s="94" t="s">
        <v>145</v>
      </c>
      <c r="BN138" s="94" t="s">
        <v>145</v>
      </c>
      <c r="BO138" s="94" t="s">
        <v>145</v>
      </c>
      <c r="BP138" s="94" t="s">
        <v>145</v>
      </c>
      <c r="BQ138" s="96">
        <v>622227</v>
      </c>
      <c r="BR138" s="96">
        <v>79.2</v>
      </c>
      <c r="BS138" s="96">
        <v>18.2</v>
      </c>
      <c r="BT138" s="96">
        <v>66.8</v>
      </c>
      <c r="BU138" s="96">
        <v>10.7</v>
      </c>
      <c r="BV138" s="96">
        <v>1.7</v>
      </c>
      <c r="BW138" s="99">
        <v>2.5</v>
      </c>
      <c r="BX138" s="100" t="s">
        <v>145</v>
      </c>
      <c r="BY138" s="100">
        <v>98.1</v>
      </c>
      <c r="BZ138" s="100">
        <v>90.3</v>
      </c>
      <c r="CA138" s="100">
        <v>1</v>
      </c>
      <c r="CB138" s="101">
        <v>141</v>
      </c>
      <c r="CC138" s="97" t="s">
        <v>146</v>
      </c>
      <c r="CD138" s="97" t="s">
        <v>163</v>
      </c>
      <c r="CE138" s="97">
        <v>41.1</v>
      </c>
      <c r="CF138" s="97">
        <v>52.1</v>
      </c>
      <c r="CG138" s="97">
        <v>2.8</v>
      </c>
      <c r="CH138" s="97">
        <v>-2400</v>
      </c>
      <c r="CI138" s="97">
        <v>716</v>
      </c>
      <c r="CJ138" s="97">
        <v>5504166666.6666698</v>
      </c>
      <c r="CK138" s="97" t="s">
        <v>145</v>
      </c>
      <c r="CL138" s="97">
        <v>54.4</v>
      </c>
      <c r="CM138" s="97">
        <v>74</v>
      </c>
      <c r="CN138" s="97">
        <v>1.5</v>
      </c>
      <c r="CO138" s="97">
        <v>100</v>
      </c>
      <c r="CP138" s="102" t="s">
        <v>174</v>
      </c>
      <c r="CQ138" s="102" t="s">
        <v>176</v>
      </c>
      <c r="CR138" s="103">
        <v>19.289448884507902</v>
      </c>
      <c r="CS138" s="98">
        <v>48</v>
      </c>
      <c r="CT138" s="104">
        <v>4.4299865722656504</v>
      </c>
      <c r="CU138" s="104">
        <v>1.55999145507815</v>
      </c>
      <c r="CV138" s="104">
        <v>3.6400085449219</v>
      </c>
      <c r="CW138" s="105">
        <v>4.6100097656250201</v>
      </c>
      <c r="CY138" s="8">
        <f t="shared" ref="CY138:CY201" si="12">COUNTIF(BQ138:CW138, "NA")</f>
        <v>2</v>
      </c>
      <c r="CZ138" s="9">
        <f t="shared" ref="CZ138:CZ201" si="13">100-COUNTIF(BQ138:CW138, "NA")/COLUMNS(BQ138:CW138)*100</f>
        <v>93.939393939393938</v>
      </c>
    </row>
    <row r="139" spans="1:104" x14ac:dyDescent="0.35">
      <c r="A139" s="70" t="s">
        <v>500</v>
      </c>
      <c r="B139" s="93" t="s">
        <v>501</v>
      </c>
      <c r="C139" s="156" t="s">
        <v>157</v>
      </c>
      <c r="D139" s="170" t="s">
        <v>289</v>
      </c>
      <c r="E139" s="164" t="s">
        <v>225</v>
      </c>
      <c r="F139" s="164">
        <f t="shared" ref="F139:F202" si="14">E139-$E$47</f>
        <v>48</v>
      </c>
      <c r="G139" s="49">
        <v>0</v>
      </c>
      <c r="H139" s="139">
        <f t="shared" si="10"/>
        <v>0.26315789473684209</v>
      </c>
      <c r="I139" s="49">
        <v>11.5914018641414</v>
      </c>
      <c r="J139" s="49">
        <v>9.9999998746876997E-2</v>
      </c>
      <c r="K139" s="49">
        <v>3.2799505028224099E-13</v>
      </c>
      <c r="L139" s="51">
        <v>51</v>
      </c>
      <c r="M139" s="94"/>
      <c r="N139" s="94">
        <v>5226.2749999999996</v>
      </c>
      <c r="O139" s="94">
        <v>66.010000000000005</v>
      </c>
      <c r="P139" s="94">
        <v>-5.3165266106442601</v>
      </c>
      <c r="Q139" s="94">
        <v>17</v>
      </c>
      <c r="R139" s="96">
        <v>3278292</v>
      </c>
      <c r="S139" s="96">
        <v>28.3</v>
      </c>
      <c r="T139" s="96">
        <v>65.599999999999994</v>
      </c>
      <c r="U139" s="143">
        <f t="shared" si="11"/>
        <v>4.0999999999999946E-2</v>
      </c>
      <c r="V139" s="96">
        <v>2</v>
      </c>
      <c r="W139" s="99">
        <v>30.2</v>
      </c>
      <c r="X139" s="99">
        <v>2.89</v>
      </c>
      <c r="Y139" s="99"/>
      <c r="Z139" s="99">
        <v>41.5</v>
      </c>
      <c r="AA139" s="95"/>
      <c r="AB139" s="101">
        <v>19.600000000000001</v>
      </c>
      <c r="AC139" s="101">
        <v>4.7</v>
      </c>
      <c r="AD139" s="101"/>
      <c r="AE139" s="97">
        <v>57.4</v>
      </c>
      <c r="AF139" s="97">
        <v>670360</v>
      </c>
      <c r="AG139" s="97"/>
      <c r="AH139" s="97">
        <v>12500</v>
      </c>
      <c r="AI139" s="97"/>
      <c r="AJ139" s="97"/>
      <c r="AK139" s="97">
        <v>27.4</v>
      </c>
      <c r="AL139" s="97">
        <v>0.1</v>
      </c>
      <c r="AM139" s="97">
        <v>140.9</v>
      </c>
      <c r="AN139" s="97">
        <v>6.8</v>
      </c>
      <c r="AO139" s="103">
        <v>46.8586913050001</v>
      </c>
      <c r="AP139" s="98">
        <v>71.5</v>
      </c>
      <c r="AQ139" s="98">
        <v>8</v>
      </c>
      <c r="AR139" s="98">
        <v>17.7</v>
      </c>
      <c r="AS139" s="98">
        <v>31.6</v>
      </c>
      <c r="AT139" s="98">
        <v>68.400000000000006</v>
      </c>
      <c r="AU139" s="98">
        <v>11836</v>
      </c>
      <c r="AV139" s="98">
        <v>7.1</v>
      </c>
      <c r="AW139" s="98">
        <v>97</v>
      </c>
      <c r="AX139" s="105">
        <v>-11.487501525878899</v>
      </c>
      <c r="AY139" s="48">
        <v>38</v>
      </c>
      <c r="AZ139" s="48">
        <v>0</v>
      </c>
      <c r="BA139" s="48">
        <v>10</v>
      </c>
      <c r="BB139" s="49">
        <v>3.0503689116161699</v>
      </c>
      <c r="BC139" s="50">
        <v>3.1065404739476998E-2</v>
      </c>
      <c r="BD139" s="49">
        <v>92.2408472100431</v>
      </c>
      <c r="BE139" s="49">
        <v>18374.838408234998</v>
      </c>
      <c r="BF139" s="49">
        <v>18350.0000000863</v>
      </c>
      <c r="BG139" s="50">
        <v>5.2327855194499E-2</v>
      </c>
      <c r="BH139" s="49">
        <v>18.537009241022901</v>
      </c>
      <c r="BI139" s="145">
        <v>18371.215629488899</v>
      </c>
      <c r="BJ139" s="94" t="s">
        <v>145</v>
      </c>
      <c r="BK139" s="94" t="s">
        <v>145</v>
      </c>
      <c r="BL139" s="94">
        <v>-69</v>
      </c>
      <c r="BM139" s="94">
        <v>-43</v>
      </c>
      <c r="BN139" s="94">
        <v>-18</v>
      </c>
      <c r="BO139" s="94">
        <v>15.793122116222399</v>
      </c>
      <c r="BP139" s="94">
        <v>18.5</v>
      </c>
      <c r="BQ139" s="96">
        <v>3170208</v>
      </c>
      <c r="BR139" s="96">
        <v>74</v>
      </c>
      <c r="BS139" s="96">
        <v>30.4</v>
      </c>
      <c r="BT139" s="96">
        <v>65.5</v>
      </c>
      <c r="BU139" s="96">
        <v>6.3</v>
      </c>
      <c r="BV139" s="96">
        <v>2.9</v>
      </c>
      <c r="BW139" s="99">
        <v>16.3</v>
      </c>
      <c r="BX139" s="100">
        <v>5.2</v>
      </c>
      <c r="BY139" s="100">
        <v>102.9</v>
      </c>
      <c r="BZ139" s="100">
        <v>91.5</v>
      </c>
      <c r="CA139" s="100" t="s">
        <v>145</v>
      </c>
      <c r="CB139" s="101">
        <v>113</v>
      </c>
      <c r="CC139" s="97" t="s">
        <v>146</v>
      </c>
      <c r="CD139" s="97" t="s">
        <v>173</v>
      </c>
      <c r="CE139" s="97">
        <v>59.8</v>
      </c>
      <c r="CF139" s="97">
        <v>56.4</v>
      </c>
      <c r="CG139" s="97">
        <v>2.8</v>
      </c>
      <c r="CH139" s="97">
        <v>-4262</v>
      </c>
      <c r="CI139" s="97">
        <v>2254</v>
      </c>
      <c r="CJ139" s="97">
        <v>13066749138.326099</v>
      </c>
      <c r="CK139" s="97">
        <v>28.4</v>
      </c>
      <c r="CL139" s="97">
        <v>59.7</v>
      </c>
      <c r="CM139" s="97">
        <v>80.3</v>
      </c>
      <c r="CN139" s="97">
        <v>0.8</v>
      </c>
      <c r="CO139" s="97">
        <v>85.9</v>
      </c>
      <c r="CP139" s="102" t="s">
        <v>157</v>
      </c>
      <c r="CQ139" s="102" t="s">
        <v>203</v>
      </c>
      <c r="CR139" s="103">
        <v>105.408425665267</v>
      </c>
      <c r="CS139" s="98" t="s">
        <v>145</v>
      </c>
      <c r="CT139" s="104">
        <v>-14.840002441406201</v>
      </c>
      <c r="CU139" s="104">
        <v>-15.4</v>
      </c>
      <c r="CV139" s="104">
        <v>-11.100012207031201</v>
      </c>
      <c r="CW139" s="105">
        <v>-4.6099914550780996</v>
      </c>
      <c r="CY139" s="8">
        <f t="shared" si="12"/>
        <v>2</v>
      </c>
      <c r="CZ139" s="9">
        <f t="shared" si="13"/>
        <v>93.939393939393938</v>
      </c>
    </row>
    <row r="140" spans="1:104" x14ac:dyDescent="0.35">
      <c r="A140" s="70" t="s">
        <v>502</v>
      </c>
      <c r="B140" s="93" t="s">
        <v>503</v>
      </c>
      <c r="C140" s="156" t="s">
        <v>164</v>
      </c>
      <c r="D140" s="170" t="s">
        <v>213</v>
      </c>
      <c r="E140" s="164" t="s">
        <v>325</v>
      </c>
      <c r="F140" s="164">
        <f t="shared" si="14"/>
        <v>60</v>
      </c>
      <c r="G140" s="49">
        <v>0</v>
      </c>
      <c r="H140" s="139">
        <f t="shared" si="10"/>
        <v>0.15789473684210525</v>
      </c>
      <c r="I140" s="49">
        <v>2.4315771001107498</v>
      </c>
      <c r="J140" s="49">
        <v>9.9999998746876997E-2</v>
      </c>
      <c r="K140" s="49">
        <v>3.2799505028224099E-13</v>
      </c>
      <c r="L140" s="51">
        <v>39</v>
      </c>
      <c r="M140" s="94"/>
      <c r="N140" s="94">
        <v>2220.8049999999998</v>
      </c>
      <c r="O140" s="94">
        <v>53.83</v>
      </c>
      <c r="P140" s="94">
        <v>13.210526315789499</v>
      </c>
      <c r="Q140" s="94">
        <v>1</v>
      </c>
      <c r="R140" s="96">
        <v>31255435</v>
      </c>
      <c r="S140" s="96">
        <v>17.2</v>
      </c>
      <c r="T140" s="96">
        <v>57.1</v>
      </c>
      <c r="U140" s="143">
        <f t="shared" si="11"/>
        <v>2.8999999999999984E-2</v>
      </c>
      <c r="V140" s="96">
        <v>37.5</v>
      </c>
      <c r="W140" s="99">
        <v>18.399999999999999</v>
      </c>
      <c r="X140" s="99">
        <v>7.0000000000000007E-2</v>
      </c>
      <c r="Y140" s="99"/>
      <c r="Z140" s="99">
        <v>16.8</v>
      </c>
      <c r="AA140" s="95">
        <v>0.67600000000000005</v>
      </c>
      <c r="AB140" s="101">
        <v>6</v>
      </c>
      <c r="AC140" s="101">
        <v>3.3</v>
      </c>
      <c r="AD140" s="101">
        <v>32.9</v>
      </c>
      <c r="AE140" s="97">
        <v>61.1</v>
      </c>
      <c r="AF140" s="97">
        <v>540124</v>
      </c>
      <c r="AG140" s="97">
        <v>454300</v>
      </c>
      <c r="AH140" s="97">
        <v>1430</v>
      </c>
      <c r="AI140" s="97"/>
      <c r="AJ140" s="97"/>
      <c r="AK140" s="97">
        <v>70.3</v>
      </c>
      <c r="AL140" s="97"/>
      <c r="AM140" s="97">
        <v>139.30000000000001</v>
      </c>
      <c r="AN140" s="97">
        <v>5.5</v>
      </c>
      <c r="AO140" s="103">
        <v>-18.637465921999901</v>
      </c>
      <c r="AP140" s="98">
        <v>63.5</v>
      </c>
      <c r="AQ140" s="98">
        <v>48</v>
      </c>
      <c r="AR140" s="98">
        <v>21.6</v>
      </c>
      <c r="AS140" s="98">
        <v>64</v>
      </c>
      <c r="AT140" s="98">
        <v>36</v>
      </c>
      <c r="AU140" s="98">
        <v>3816</v>
      </c>
      <c r="AV140" s="98">
        <v>0.3</v>
      </c>
      <c r="AW140" s="98">
        <v>100</v>
      </c>
      <c r="AX140" s="105">
        <v>29.999993896484401</v>
      </c>
      <c r="AY140" s="48">
        <v>76</v>
      </c>
      <c r="AZ140" s="48">
        <v>0</v>
      </c>
      <c r="BA140" s="48">
        <v>12</v>
      </c>
      <c r="BB140" s="49">
        <v>0.38393322633327598</v>
      </c>
      <c r="BC140" s="50">
        <v>1.8927847035464001E-2</v>
      </c>
      <c r="BD140" s="49">
        <v>2343.1068971378199</v>
      </c>
      <c r="BE140" s="49">
        <v>18445.396635458699</v>
      </c>
      <c r="BF140" s="49">
        <v>18350.0000000863</v>
      </c>
      <c r="BG140" s="50">
        <v>0.172749181679686</v>
      </c>
      <c r="BH140" s="49">
        <v>14.816310808092</v>
      </c>
      <c r="BI140" s="145">
        <v>18370.238545664899</v>
      </c>
      <c r="BJ140" s="94" t="s">
        <v>145</v>
      </c>
      <c r="BK140" s="94" t="s">
        <v>145</v>
      </c>
      <c r="BL140" s="94">
        <v>-40</v>
      </c>
      <c r="BM140" s="94">
        <v>6</v>
      </c>
      <c r="BN140" s="94">
        <v>10</v>
      </c>
      <c r="BO140" s="94">
        <v>24.6868693320346</v>
      </c>
      <c r="BP140" s="94">
        <v>1.5</v>
      </c>
      <c r="BQ140" s="96">
        <v>29495962</v>
      </c>
      <c r="BR140" s="96">
        <v>63</v>
      </c>
      <c r="BS140" s="96">
        <v>44.7</v>
      </c>
      <c r="BT140" s="96">
        <v>52.4</v>
      </c>
      <c r="BU140" s="96">
        <v>8.5</v>
      </c>
      <c r="BV140" s="96">
        <v>4.9000000000000004</v>
      </c>
      <c r="BW140" s="99">
        <v>73.2</v>
      </c>
      <c r="BX140" s="100">
        <v>6.4</v>
      </c>
      <c r="BY140" s="100">
        <v>107.8</v>
      </c>
      <c r="BZ140" s="100">
        <v>47.1</v>
      </c>
      <c r="CA140" s="100">
        <v>0.9</v>
      </c>
      <c r="CB140" s="101">
        <v>106</v>
      </c>
      <c r="CC140" s="97" t="s">
        <v>155</v>
      </c>
      <c r="CD140" s="97" t="s">
        <v>156</v>
      </c>
      <c r="CE140" s="97">
        <v>38.6</v>
      </c>
      <c r="CF140" s="97">
        <v>24.6</v>
      </c>
      <c r="CG140" s="97">
        <v>12.6</v>
      </c>
      <c r="CH140" s="97">
        <v>-25000</v>
      </c>
      <c r="CI140" s="97">
        <v>58</v>
      </c>
      <c r="CJ140" s="97">
        <v>14717223206.9</v>
      </c>
      <c r="CK140" s="97" t="s">
        <v>145</v>
      </c>
      <c r="CL140" s="97">
        <v>78.099999999999994</v>
      </c>
      <c r="CM140" s="97">
        <v>97.8</v>
      </c>
      <c r="CN140" s="97">
        <v>1</v>
      </c>
      <c r="CO140" s="97">
        <v>27.4</v>
      </c>
      <c r="CP140" s="102" t="s">
        <v>164</v>
      </c>
      <c r="CQ140" s="102" t="s">
        <v>166</v>
      </c>
      <c r="CR140" s="103">
        <v>34.671061702720202</v>
      </c>
      <c r="CS140" s="98">
        <v>27.4</v>
      </c>
      <c r="CT140" s="104">
        <v>31.149987792968801</v>
      </c>
      <c r="CU140" s="104">
        <v>30.360009765625001</v>
      </c>
      <c r="CV140" s="104">
        <v>28.679986572265602</v>
      </c>
      <c r="CW140" s="105">
        <v>29.809991455078102</v>
      </c>
      <c r="CY140" s="8">
        <f t="shared" si="12"/>
        <v>1</v>
      </c>
      <c r="CZ140" s="9">
        <f t="shared" si="13"/>
        <v>96.969696969696969</v>
      </c>
    </row>
    <row r="141" spans="1:104" x14ac:dyDescent="0.35">
      <c r="A141" s="70" t="s">
        <v>504</v>
      </c>
      <c r="B141" s="93" t="s">
        <v>505</v>
      </c>
      <c r="C141" s="156" t="s">
        <v>164</v>
      </c>
      <c r="D141" s="170" t="s">
        <v>221</v>
      </c>
      <c r="E141" s="164" t="s">
        <v>310</v>
      </c>
      <c r="F141" s="164">
        <f t="shared" si="14"/>
        <v>52</v>
      </c>
      <c r="G141" s="49">
        <v>0.21506948895187999</v>
      </c>
      <c r="H141" s="139">
        <f t="shared" si="10"/>
        <v>0.75</v>
      </c>
      <c r="I141" s="49">
        <v>1.72055591161504</v>
      </c>
      <c r="J141" s="49">
        <v>36.864375785018098</v>
      </c>
      <c r="K141" s="49">
        <v>1</v>
      </c>
      <c r="L141" s="51">
        <v>47</v>
      </c>
      <c r="M141" s="94"/>
      <c r="N141" s="94">
        <v>3194.7950000000001</v>
      </c>
      <c r="O141" s="94">
        <v>80.95</v>
      </c>
      <c r="P141" s="94"/>
      <c r="Q141" s="94"/>
      <c r="R141" s="96">
        <v>4649660</v>
      </c>
      <c r="S141" s="96">
        <v>20.5</v>
      </c>
      <c r="T141" s="96">
        <v>63.1</v>
      </c>
      <c r="U141" s="143">
        <f t="shared" si="11"/>
        <v>3.1000000000000014E-2</v>
      </c>
      <c r="V141" s="96">
        <v>4.3</v>
      </c>
      <c r="W141" s="99">
        <v>18.100000000000001</v>
      </c>
      <c r="X141" s="99">
        <v>0.18</v>
      </c>
      <c r="Y141" s="99"/>
      <c r="Z141" s="99">
        <v>18.899999999999999</v>
      </c>
      <c r="AA141" s="95">
        <v>0.44600000000000001</v>
      </c>
      <c r="AB141" s="101">
        <v>11.3</v>
      </c>
      <c r="AC141" s="101">
        <v>7.1</v>
      </c>
      <c r="AD141" s="101"/>
      <c r="AE141" s="97">
        <v>72</v>
      </c>
      <c r="AF141" s="97">
        <v>454435.7</v>
      </c>
      <c r="AG141" s="97">
        <v>90168</v>
      </c>
      <c r="AH141" s="97">
        <v>4120</v>
      </c>
      <c r="AI141" s="97"/>
      <c r="AJ141" s="97"/>
      <c r="AK141" s="97">
        <v>51.3</v>
      </c>
      <c r="AL141" s="97"/>
      <c r="AM141" s="97">
        <v>20.3</v>
      </c>
      <c r="AN141" s="97">
        <v>0.3</v>
      </c>
      <c r="AO141" s="103">
        <v>21.011440334</v>
      </c>
      <c r="AP141" s="98">
        <v>38.5</v>
      </c>
      <c r="AQ141" s="98">
        <v>0.2</v>
      </c>
      <c r="AR141" s="98">
        <v>0.6</v>
      </c>
      <c r="AS141" s="98">
        <v>46.3</v>
      </c>
      <c r="AT141" s="98">
        <v>53.7</v>
      </c>
      <c r="AU141" s="98">
        <v>102</v>
      </c>
      <c r="AV141" s="98">
        <v>0.7</v>
      </c>
      <c r="AW141" s="98">
        <v>100</v>
      </c>
      <c r="AX141" s="105">
        <v>23.4649978637696</v>
      </c>
      <c r="AY141" s="48">
        <v>8</v>
      </c>
      <c r="AZ141" s="48">
        <v>1</v>
      </c>
      <c r="BA141" s="48">
        <v>6</v>
      </c>
      <c r="BB141" s="49">
        <v>1.2904169337112801</v>
      </c>
      <c r="BC141" s="50">
        <v>0.128222685035842</v>
      </c>
      <c r="BD141" s="49">
        <v>7.3894589635481598</v>
      </c>
      <c r="BE141" s="49">
        <v>18344.3763721377</v>
      </c>
      <c r="BF141" s="49">
        <v>18350.097012813101</v>
      </c>
      <c r="BG141" s="50">
        <v>3.3741020052909E-2</v>
      </c>
      <c r="BH141" s="49">
        <v>21.046339286219101</v>
      </c>
      <c r="BI141" s="145">
        <v>18385.4474912927</v>
      </c>
      <c r="BJ141" s="94" t="s">
        <v>145</v>
      </c>
      <c r="BK141" s="94" t="s">
        <v>145</v>
      </c>
      <c r="BL141" s="94">
        <v>-38</v>
      </c>
      <c r="BM141" s="94">
        <v>5</v>
      </c>
      <c r="BN141" s="94">
        <v>15</v>
      </c>
      <c r="BO141" s="94" t="s">
        <v>145</v>
      </c>
      <c r="BP141" s="94" t="s">
        <v>145</v>
      </c>
      <c r="BQ141" s="96">
        <v>4403319</v>
      </c>
      <c r="BR141" s="96">
        <v>66.3</v>
      </c>
      <c r="BS141" s="96">
        <v>40.1</v>
      </c>
      <c r="BT141" s="96">
        <v>56.8</v>
      </c>
      <c r="BU141" s="96">
        <v>7.2</v>
      </c>
      <c r="BV141" s="96">
        <v>4.5999999999999996</v>
      </c>
      <c r="BW141" s="99">
        <v>75.7</v>
      </c>
      <c r="BX141" s="100">
        <v>2.6</v>
      </c>
      <c r="BY141" s="100">
        <v>96.7</v>
      </c>
      <c r="BZ141" s="100">
        <v>69.7</v>
      </c>
      <c r="CA141" s="100">
        <v>1.1000000000000001</v>
      </c>
      <c r="CB141" s="101">
        <v>124</v>
      </c>
      <c r="CC141" s="97" t="s">
        <v>155</v>
      </c>
      <c r="CD141" s="97" t="s">
        <v>156</v>
      </c>
      <c r="CE141" s="97">
        <v>46</v>
      </c>
      <c r="CF141" s="97">
        <v>15.7</v>
      </c>
      <c r="CG141" s="97">
        <v>8.6</v>
      </c>
      <c r="CH141" s="97">
        <v>25002</v>
      </c>
      <c r="CI141" s="97">
        <v>37059</v>
      </c>
      <c r="CJ141" s="97">
        <v>5234817927.1708698</v>
      </c>
      <c r="CK141" s="97" t="s">
        <v>145</v>
      </c>
      <c r="CL141" s="97">
        <v>45.9</v>
      </c>
      <c r="CM141" s="97">
        <v>45.8</v>
      </c>
      <c r="CN141" s="97">
        <v>3</v>
      </c>
      <c r="CO141" s="97">
        <v>42.9</v>
      </c>
      <c r="CP141" s="102" t="s">
        <v>164</v>
      </c>
      <c r="CQ141" s="102" t="s">
        <v>166</v>
      </c>
      <c r="CR141" s="103">
        <v>-11.4826483011782</v>
      </c>
      <c r="CS141" s="98" t="s">
        <v>145</v>
      </c>
      <c r="CT141" s="104">
        <v>22.330010986328102</v>
      </c>
      <c r="CU141" s="104">
        <v>20.839990234375001</v>
      </c>
      <c r="CV141" s="104">
        <v>24.869989013671901</v>
      </c>
      <c r="CW141" s="105">
        <v>25.820001220703102</v>
      </c>
      <c r="CY141" s="8">
        <f t="shared" si="12"/>
        <v>2</v>
      </c>
      <c r="CZ141" s="9">
        <f t="shared" si="13"/>
        <v>93.939393939393938</v>
      </c>
    </row>
    <row r="142" spans="1:104" x14ac:dyDescent="0.35">
      <c r="A142" s="70" t="s">
        <v>506</v>
      </c>
      <c r="B142" s="93" t="s">
        <v>507</v>
      </c>
      <c r="C142" s="156" t="s">
        <v>148</v>
      </c>
      <c r="D142" s="170" t="s">
        <v>150</v>
      </c>
      <c r="E142" s="164" t="s">
        <v>322</v>
      </c>
      <c r="F142" s="164">
        <f t="shared" si="14"/>
        <v>56</v>
      </c>
      <c r="G142" s="49">
        <v>200.0400080016</v>
      </c>
      <c r="H142" s="139">
        <f t="shared" si="10"/>
        <v>0.18181818181818182</v>
      </c>
      <c r="I142" s="49">
        <v>2200.4400880175999</v>
      </c>
      <c r="J142" s="49">
        <v>2.2550597230343E-2</v>
      </c>
      <c r="K142" s="49">
        <v>0.15443760948921201</v>
      </c>
      <c r="L142" s="51">
        <v>43</v>
      </c>
      <c r="M142" s="94"/>
      <c r="N142" s="94"/>
      <c r="O142" s="94"/>
      <c r="P142" s="94"/>
      <c r="Q142" s="94"/>
      <c r="R142" s="96">
        <v>4999</v>
      </c>
      <c r="S142" s="96">
        <v>33.200000000000003</v>
      </c>
      <c r="T142" s="96"/>
      <c r="U142" s="143" t="str">
        <f t="shared" si="11"/>
        <v/>
      </c>
      <c r="V142" s="96"/>
      <c r="W142" s="99"/>
      <c r="X142" s="99"/>
      <c r="Y142" s="99"/>
      <c r="Z142" s="99"/>
      <c r="AA142" s="95">
        <v>0.58399999999999996</v>
      </c>
      <c r="AB142" s="101"/>
      <c r="AC142" s="101"/>
      <c r="AD142" s="101"/>
      <c r="AE142" s="97"/>
      <c r="AF142" s="97"/>
      <c r="AG142" s="97"/>
      <c r="AH142" s="97"/>
      <c r="AI142" s="97"/>
      <c r="AJ142" s="97"/>
      <c r="AK142" s="97"/>
      <c r="AL142" s="97"/>
      <c r="AM142" s="97"/>
      <c r="AN142" s="97"/>
      <c r="AO142" s="103">
        <v>16.752305405500099</v>
      </c>
      <c r="AP142" s="98"/>
      <c r="AQ142" s="98"/>
      <c r="AR142" s="98"/>
      <c r="AS142" s="98"/>
      <c r="AT142" s="98"/>
      <c r="AU142" s="98"/>
      <c r="AV142" s="98"/>
      <c r="AW142" s="98"/>
      <c r="AX142" s="105">
        <v>26.335008239746099</v>
      </c>
      <c r="AY142" s="48">
        <v>11</v>
      </c>
      <c r="AZ142" s="48">
        <v>1</v>
      </c>
      <c r="BA142" s="48">
        <v>2</v>
      </c>
      <c r="BB142" s="49">
        <v>400.08001600320102</v>
      </c>
      <c r="BC142" s="50">
        <v>0.108756998768486</v>
      </c>
      <c r="BD142" s="49">
        <v>11.8794373103014</v>
      </c>
      <c r="BE142" s="49">
        <v>18350.192351342401</v>
      </c>
      <c r="BF142" s="49">
        <v>18300.217984066199</v>
      </c>
      <c r="BG142" s="50">
        <v>0.36999238712702598</v>
      </c>
      <c r="BH142" s="49">
        <v>2.0554343948009199</v>
      </c>
      <c r="BI142" s="145">
        <v>18365.8055889512</v>
      </c>
      <c r="BJ142" s="94" t="s">
        <v>145</v>
      </c>
      <c r="BK142" s="94" t="s">
        <v>145</v>
      </c>
      <c r="BL142" s="94" t="s">
        <v>145</v>
      </c>
      <c r="BM142" s="94" t="s">
        <v>145</v>
      </c>
      <c r="BN142" s="94" t="s">
        <v>145</v>
      </c>
      <c r="BO142" s="94" t="s">
        <v>145</v>
      </c>
      <c r="BP142" s="94" t="s">
        <v>145</v>
      </c>
      <c r="BQ142" s="96" t="s">
        <v>145</v>
      </c>
      <c r="BR142" s="96" t="s">
        <v>145</v>
      </c>
      <c r="BS142" s="96" t="s">
        <v>145</v>
      </c>
      <c r="BT142" s="96" t="s">
        <v>145</v>
      </c>
      <c r="BU142" s="96" t="s">
        <v>145</v>
      </c>
      <c r="BV142" s="96" t="s">
        <v>145</v>
      </c>
      <c r="BW142" s="99" t="s">
        <v>145</v>
      </c>
      <c r="BX142" s="100" t="s">
        <v>145</v>
      </c>
      <c r="BY142" s="100" t="s">
        <v>145</v>
      </c>
      <c r="BZ142" s="100" t="s">
        <v>145</v>
      </c>
      <c r="CA142" s="100" t="s">
        <v>145</v>
      </c>
      <c r="CB142" s="101" t="s">
        <v>145</v>
      </c>
      <c r="CC142" s="97" t="s">
        <v>146</v>
      </c>
      <c r="CD142" s="97" t="s">
        <v>173</v>
      </c>
      <c r="CE142" s="97" t="s">
        <v>145</v>
      </c>
      <c r="CF142" s="97" t="s">
        <v>145</v>
      </c>
      <c r="CG142" s="97" t="s">
        <v>145</v>
      </c>
      <c r="CH142" s="97" t="s">
        <v>145</v>
      </c>
      <c r="CI142" s="97" t="s">
        <v>145</v>
      </c>
      <c r="CJ142" s="97" t="s">
        <v>145</v>
      </c>
      <c r="CK142" s="97" t="s">
        <v>145</v>
      </c>
      <c r="CL142" s="97" t="s">
        <v>145</v>
      </c>
      <c r="CM142" s="97" t="s">
        <v>145</v>
      </c>
      <c r="CN142" s="97" t="s">
        <v>145</v>
      </c>
      <c r="CO142" s="97" t="s">
        <v>145</v>
      </c>
      <c r="CP142" s="102" t="s">
        <v>149</v>
      </c>
      <c r="CQ142" s="102" t="s">
        <v>151</v>
      </c>
      <c r="CR142" s="103">
        <v>-62.188130927251997</v>
      </c>
      <c r="CS142" s="98" t="s">
        <v>145</v>
      </c>
      <c r="CT142" s="104">
        <v>26.990014648437501</v>
      </c>
      <c r="CU142" s="104">
        <v>26.330010986328102</v>
      </c>
      <c r="CV142" s="104">
        <v>26.070001220703102</v>
      </c>
      <c r="CW142" s="105">
        <v>25.950006103515602</v>
      </c>
      <c r="CY142" s="8">
        <f t="shared" si="12"/>
        <v>24</v>
      </c>
      <c r="CZ142" s="9">
        <f t="shared" si="13"/>
        <v>27.272727272727266</v>
      </c>
    </row>
    <row r="143" spans="1:104" x14ac:dyDescent="0.35">
      <c r="A143" s="70" t="s">
        <v>508</v>
      </c>
      <c r="B143" s="93" t="s">
        <v>509</v>
      </c>
      <c r="C143" s="156" t="s">
        <v>330</v>
      </c>
      <c r="D143" s="170" t="s">
        <v>330</v>
      </c>
      <c r="E143" s="164" t="s">
        <v>398</v>
      </c>
      <c r="F143" s="164">
        <f t="shared" si="14"/>
        <v>45</v>
      </c>
      <c r="G143" s="49">
        <v>37.306969741382701</v>
      </c>
      <c r="H143" s="139">
        <f t="shared" si="10"/>
        <v>0.46629213483146065</v>
      </c>
      <c r="I143" s="49">
        <v>474.331472426152</v>
      </c>
      <c r="J143" s="49">
        <v>5.3015754663137002E-2</v>
      </c>
      <c r="K143" s="49">
        <v>26.142402244382399</v>
      </c>
      <c r="L143" s="51">
        <v>54</v>
      </c>
      <c r="M143" s="94"/>
      <c r="N143" s="94"/>
      <c r="O143" s="94"/>
      <c r="P143" s="94"/>
      <c r="Q143" s="94"/>
      <c r="R143" s="96">
        <v>375265</v>
      </c>
      <c r="S143" s="96"/>
      <c r="T143" s="96"/>
      <c r="U143" s="143" t="str">
        <f t="shared" si="11"/>
        <v/>
      </c>
      <c r="V143" s="96"/>
      <c r="W143" s="99"/>
      <c r="X143" s="99"/>
      <c r="Y143" s="99"/>
      <c r="Z143" s="99"/>
      <c r="AA143" s="95">
        <v>0.64500000000000002</v>
      </c>
      <c r="AB143" s="101"/>
      <c r="AC143" s="101"/>
      <c r="AD143" s="101"/>
      <c r="AE143" s="97"/>
      <c r="AF143" s="97"/>
      <c r="AG143" s="97"/>
      <c r="AH143" s="97"/>
      <c r="AI143" s="97"/>
      <c r="AJ143" s="97"/>
      <c r="AK143" s="97"/>
      <c r="AL143" s="97"/>
      <c r="AM143" s="97"/>
      <c r="AN143" s="97"/>
      <c r="AO143" s="103">
        <v>14.652649</v>
      </c>
      <c r="AP143" s="98"/>
      <c r="AQ143" s="98"/>
      <c r="AR143" s="98"/>
      <c r="AS143" s="98"/>
      <c r="AT143" s="98"/>
      <c r="AU143" s="98"/>
      <c r="AV143" s="98"/>
      <c r="AW143" s="98"/>
      <c r="AX143" s="105">
        <v>26.909997558593801</v>
      </c>
      <c r="AY143" s="48">
        <v>178</v>
      </c>
      <c r="AZ143" s="48">
        <v>14</v>
      </c>
      <c r="BA143" s="48">
        <v>83</v>
      </c>
      <c r="BB143" s="49">
        <v>221.177034895341</v>
      </c>
      <c r="BC143" s="50">
        <v>0.139769568702479</v>
      </c>
      <c r="BD143" s="49">
        <v>171.44495942056901</v>
      </c>
      <c r="BE143" s="49">
        <v>18345.255380303399</v>
      </c>
      <c r="BF143" s="49">
        <v>18369.460140118001</v>
      </c>
      <c r="BG143" s="50">
        <v>0.138487024698246</v>
      </c>
      <c r="BH143" s="49">
        <v>81.105255686820399</v>
      </c>
      <c r="BI143" s="145">
        <v>18355.508967562801</v>
      </c>
      <c r="BJ143" s="94" t="s">
        <v>145</v>
      </c>
      <c r="BK143" s="94" t="s">
        <v>145</v>
      </c>
      <c r="BL143" s="94" t="s">
        <v>145</v>
      </c>
      <c r="BM143" s="94" t="s">
        <v>145</v>
      </c>
      <c r="BN143" s="94" t="s">
        <v>145</v>
      </c>
      <c r="BO143" s="94" t="s">
        <v>145</v>
      </c>
      <c r="BP143" s="94" t="s">
        <v>145</v>
      </c>
      <c r="BQ143" s="96" t="s">
        <v>145</v>
      </c>
      <c r="BR143" s="96" t="s">
        <v>145</v>
      </c>
      <c r="BS143" s="96" t="s">
        <v>145</v>
      </c>
      <c r="BT143" s="96" t="s">
        <v>145</v>
      </c>
      <c r="BU143" s="96" t="s">
        <v>145</v>
      </c>
      <c r="BV143" s="96" t="s">
        <v>145</v>
      </c>
      <c r="BW143" s="99" t="s">
        <v>145</v>
      </c>
      <c r="BX143" s="100" t="s">
        <v>145</v>
      </c>
      <c r="BY143" s="100" t="s">
        <v>145</v>
      </c>
      <c r="BZ143" s="100" t="s">
        <v>145</v>
      </c>
      <c r="CA143" s="100" t="s">
        <v>145</v>
      </c>
      <c r="CB143" s="101" t="s">
        <v>145</v>
      </c>
      <c r="CC143" s="97" t="s">
        <v>145</v>
      </c>
      <c r="CD143" s="97" t="s">
        <v>145</v>
      </c>
      <c r="CE143" s="97" t="s">
        <v>145</v>
      </c>
      <c r="CF143" s="97" t="s">
        <v>145</v>
      </c>
      <c r="CG143" s="97" t="s">
        <v>145</v>
      </c>
      <c r="CH143" s="97" t="s">
        <v>145</v>
      </c>
      <c r="CI143" s="97" t="s">
        <v>145</v>
      </c>
      <c r="CJ143" s="97" t="s">
        <v>145</v>
      </c>
      <c r="CK143" s="97" t="s">
        <v>145</v>
      </c>
      <c r="CL143" s="97" t="s">
        <v>145</v>
      </c>
      <c r="CM143" s="97" t="s">
        <v>145</v>
      </c>
      <c r="CN143" s="97" t="s">
        <v>145</v>
      </c>
      <c r="CO143" s="97" t="s">
        <v>145</v>
      </c>
      <c r="CP143" s="102" t="s">
        <v>145</v>
      </c>
      <c r="CQ143" s="102" t="s">
        <v>145</v>
      </c>
      <c r="CR143" s="103">
        <v>-60.997992000000004</v>
      </c>
      <c r="CS143" s="98" t="s">
        <v>145</v>
      </c>
      <c r="CT143" s="104">
        <v>27.550012207031301</v>
      </c>
      <c r="CU143" s="104">
        <v>26.899987792968801</v>
      </c>
      <c r="CV143" s="104">
        <v>26.659997558593801</v>
      </c>
      <c r="CW143" s="105">
        <v>26.529992675781301</v>
      </c>
      <c r="CY143" s="8">
        <f t="shared" si="12"/>
        <v>28</v>
      </c>
      <c r="CZ143" s="9">
        <f t="shared" si="13"/>
        <v>15.151515151515156</v>
      </c>
    </row>
    <row r="144" spans="1:104" x14ac:dyDescent="0.35">
      <c r="A144" s="70" t="s">
        <v>510</v>
      </c>
      <c r="B144" s="93" t="s">
        <v>511</v>
      </c>
      <c r="C144" s="156" t="s">
        <v>486</v>
      </c>
      <c r="D144" s="170" t="s">
        <v>213</v>
      </c>
      <c r="E144" s="164" t="s">
        <v>322</v>
      </c>
      <c r="F144" s="164">
        <f t="shared" si="14"/>
        <v>56</v>
      </c>
      <c r="G144" s="49">
        <v>7.8630755476435503</v>
      </c>
      <c r="H144" s="139">
        <f t="shared" si="10"/>
        <v>0.9337349397590361</v>
      </c>
      <c r="I144" s="49">
        <v>261.05410818176603</v>
      </c>
      <c r="J144" s="49">
        <v>0.14331868676752299</v>
      </c>
      <c r="K144" s="49">
        <v>9.6514313440565296</v>
      </c>
      <c r="L144" s="51">
        <v>43</v>
      </c>
      <c r="M144" s="94"/>
      <c r="N144" s="94">
        <v>3061.88</v>
      </c>
      <c r="O144" s="94">
        <v>91.4</v>
      </c>
      <c r="P144" s="94">
        <v>30.068627450980401</v>
      </c>
      <c r="Q144" s="94">
        <v>1</v>
      </c>
      <c r="R144" s="96">
        <v>1271767</v>
      </c>
      <c r="S144" s="96">
        <v>35.299999999999997</v>
      </c>
      <c r="T144" s="96">
        <v>71.3</v>
      </c>
      <c r="U144" s="143">
        <f t="shared" si="11"/>
        <v>0.115</v>
      </c>
      <c r="V144" s="96">
        <v>623.29999999999995</v>
      </c>
      <c r="W144" s="99">
        <v>22.6</v>
      </c>
      <c r="X144" s="99"/>
      <c r="Y144" s="99"/>
      <c r="Z144" s="99">
        <v>95.2</v>
      </c>
      <c r="AA144" s="95">
        <v>0.57899999999999996</v>
      </c>
      <c r="AB144" s="101">
        <v>11.5</v>
      </c>
      <c r="AC144" s="101">
        <v>22</v>
      </c>
      <c r="AD144" s="101"/>
      <c r="AE144" s="97">
        <v>55.1</v>
      </c>
      <c r="AF144" s="97">
        <v>1745291</v>
      </c>
      <c r="AG144" s="97">
        <v>451446</v>
      </c>
      <c r="AH144" s="97">
        <v>26080</v>
      </c>
      <c r="AI144" s="97">
        <v>12.1</v>
      </c>
      <c r="AJ144" s="97">
        <v>36.799999999999997</v>
      </c>
      <c r="AK144" s="97">
        <v>6.1</v>
      </c>
      <c r="AL144" s="97">
        <v>0.4</v>
      </c>
      <c r="AM144" s="97">
        <v>126.9</v>
      </c>
      <c r="AN144" s="97">
        <v>38.9</v>
      </c>
      <c r="AO144" s="103">
        <v>-20.253635349499898</v>
      </c>
      <c r="AP144" s="98">
        <v>42.4</v>
      </c>
      <c r="AQ144" s="98">
        <v>19</v>
      </c>
      <c r="AR144" s="98">
        <v>4.7</v>
      </c>
      <c r="AS144" s="98">
        <v>59.2</v>
      </c>
      <c r="AT144" s="98">
        <v>40.799999999999997</v>
      </c>
      <c r="AU144" s="98">
        <v>2182</v>
      </c>
      <c r="AV144" s="98">
        <v>3.4</v>
      </c>
      <c r="AW144" s="98">
        <v>100</v>
      </c>
      <c r="AX144" s="105">
        <v>25.387498474121099</v>
      </c>
      <c r="AY144" s="48">
        <v>332</v>
      </c>
      <c r="AZ144" s="48">
        <v>10</v>
      </c>
      <c r="BA144" s="48">
        <v>310</v>
      </c>
      <c r="BB144" s="49">
        <v>243.75534197695001</v>
      </c>
      <c r="BC144" s="50">
        <v>0.150405508597134</v>
      </c>
      <c r="BD144" s="49">
        <v>344.89033635903797</v>
      </c>
      <c r="BE144" s="49">
        <v>18350.548824492402</v>
      </c>
      <c r="BF144" s="49">
        <v>18349.490730639602</v>
      </c>
      <c r="BG144" s="50">
        <v>0.25229816535452598</v>
      </c>
      <c r="BH144" s="49">
        <v>325.77393480501001</v>
      </c>
      <c r="BI144" s="145">
        <v>18368.4563787519</v>
      </c>
      <c r="BJ144" s="94" t="s">
        <v>145</v>
      </c>
      <c r="BK144" s="94" t="s">
        <v>145</v>
      </c>
      <c r="BL144" s="94">
        <v>0</v>
      </c>
      <c r="BM144" s="94">
        <v>2</v>
      </c>
      <c r="BN144" s="94">
        <v>31</v>
      </c>
      <c r="BO144" s="94">
        <v>82.067226890756302</v>
      </c>
      <c r="BP144" s="94">
        <v>1</v>
      </c>
      <c r="BQ144" s="96">
        <v>1265303</v>
      </c>
      <c r="BR144" s="96">
        <v>77.7</v>
      </c>
      <c r="BS144" s="96">
        <v>17.8</v>
      </c>
      <c r="BT144" s="96">
        <v>70.7</v>
      </c>
      <c r="BU144" s="96">
        <v>8.5</v>
      </c>
      <c r="BV144" s="96">
        <v>1.4</v>
      </c>
      <c r="BW144" s="99">
        <v>15.5</v>
      </c>
      <c r="BX144" s="100">
        <v>5</v>
      </c>
      <c r="BY144" s="100">
        <v>101.5</v>
      </c>
      <c r="BZ144" s="100">
        <v>98.2</v>
      </c>
      <c r="CA144" s="100">
        <v>1</v>
      </c>
      <c r="CB144" s="101">
        <v>124</v>
      </c>
      <c r="CC144" s="97" t="s">
        <v>146</v>
      </c>
      <c r="CD144" s="97" t="s">
        <v>163</v>
      </c>
      <c r="CE144" s="97">
        <v>42.5</v>
      </c>
      <c r="CF144" s="97">
        <v>17</v>
      </c>
      <c r="CG144" s="97">
        <v>0.4</v>
      </c>
      <c r="CH144" s="97">
        <v>0</v>
      </c>
      <c r="CI144" s="97">
        <v>161</v>
      </c>
      <c r="CJ144" s="97">
        <v>14220348672.733299</v>
      </c>
      <c r="CK144" s="97" t="s">
        <v>145</v>
      </c>
      <c r="CL144" s="97">
        <v>58.3</v>
      </c>
      <c r="CM144" s="97">
        <v>62.7</v>
      </c>
      <c r="CN144" s="97">
        <v>0.2</v>
      </c>
      <c r="CO144" s="97">
        <v>98</v>
      </c>
      <c r="CP144" s="102" t="s">
        <v>164</v>
      </c>
      <c r="CQ144" s="102" t="s">
        <v>166</v>
      </c>
      <c r="CR144" s="103">
        <v>57.583003053804298</v>
      </c>
      <c r="CS144" s="98">
        <v>5.7</v>
      </c>
      <c r="CT144" s="104">
        <v>25.899987792968801</v>
      </c>
      <c r="CU144" s="104">
        <v>25.659997558593801</v>
      </c>
      <c r="CV144" s="104">
        <v>26.129998779296901</v>
      </c>
      <c r="CW144" s="105">
        <v>23.860009765625001</v>
      </c>
      <c r="CY144" s="8">
        <f t="shared" si="12"/>
        <v>1</v>
      </c>
      <c r="CZ144" s="9">
        <f t="shared" si="13"/>
        <v>96.969696969696969</v>
      </c>
    </row>
    <row r="145" spans="1:104" x14ac:dyDescent="0.35">
      <c r="A145" s="70" t="s">
        <v>512</v>
      </c>
      <c r="B145" s="93" t="s">
        <v>513</v>
      </c>
      <c r="C145" s="156" t="s">
        <v>164</v>
      </c>
      <c r="D145" s="170" t="s">
        <v>213</v>
      </c>
      <c r="E145" s="164" t="s">
        <v>514</v>
      </c>
      <c r="F145" s="164">
        <f t="shared" si="14"/>
        <v>71</v>
      </c>
      <c r="G145" s="49">
        <v>0.15682211484553901</v>
      </c>
      <c r="H145" s="139">
        <f t="shared" si="10"/>
        <v>0.1891891891891892</v>
      </c>
      <c r="I145" s="49">
        <v>1.9341394164283201</v>
      </c>
      <c r="J145" s="49">
        <v>0.165656054840286</v>
      </c>
      <c r="K145" s="49">
        <v>3.05053689929486</v>
      </c>
      <c r="L145" s="51">
        <v>28</v>
      </c>
      <c r="M145" s="94"/>
      <c r="N145" s="94">
        <v>2332.9949999999999</v>
      </c>
      <c r="O145" s="94">
        <v>59.39</v>
      </c>
      <c r="P145" s="94"/>
      <c r="Q145" s="94"/>
      <c r="R145" s="96">
        <v>19129955</v>
      </c>
      <c r="S145" s="96">
        <v>16.5</v>
      </c>
      <c r="T145" s="96">
        <v>60.7</v>
      </c>
      <c r="U145" s="143">
        <f t="shared" si="11"/>
        <v>2.6000000000000013E-2</v>
      </c>
      <c r="V145" s="96">
        <v>192.4</v>
      </c>
      <c r="W145" s="99">
        <v>16.399999999999999</v>
      </c>
      <c r="X145" s="99">
        <v>0.02</v>
      </c>
      <c r="Y145" s="99"/>
      <c r="Z145" s="99">
        <v>24.7</v>
      </c>
      <c r="AA145" s="95">
        <v>0.93300000000000005</v>
      </c>
      <c r="AB145" s="101">
        <v>4.7</v>
      </c>
      <c r="AC145" s="101">
        <v>4.5</v>
      </c>
      <c r="AD145" s="101">
        <v>192.3</v>
      </c>
      <c r="AE145" s="97">
        <v>36.200000000000003</v>
      </c>
      <c r="AF145" s="97">
        <v>10545</v>
      </c>
      <c r="AG145" s="97"/>
      <c r="AH145" s="97">
        <v>1310</v>
      </c>
      <c r="AI145" s="97"/>
      <c r="AJ145" s="97"/>
      <c r="AK145" s="97">
        <v>43.6</v>
      </c>
      <c r="AL145" s="97"/>
      <c r="AM145" s="97">
        <v>231.2</v>
      </c>
      <c r="AN145" s="97">
        <v>3.8</v>
      </c>
      <c r="AO145" s="103">
        <v>-13.2753642779999</v>
      </c>
      <c r="AP145" s="98">
        <v>61.4</v>
      </c>
      <c r="AQ145" s="98">
        <v>33.200000000000003</v>
      </c>
      <c r="AR145" s="98">
        <v>22.9</v>
      </c>
      <c r="AS145" s="98">
        <v>83.1</v>
      </c>
      <c r="AT145" s="98">
        <v>16.899999999999999</v>
      </c>
      <c r="AU145" s="98">
        <v>991</v>
      </c>
      <c r="AV145" s="98">
        <v>0.1</v>
      </c>
      <c r="AW145" s="98">
        <v>100</v>
      </c>
      <c r="AX145" s="105">
        <v>23.480004882812501</v>
      </c>
      <c r="AY145" s="48">
        <v>37</v>
      </c>
      <c r="AZ145" s="48">
        <v>3</v>
      </c>
      <c r="BA145" s="48">
        <v>7</v>
      </c>
      <c r="BB145" s="49">
        <v>0.36591826797292498</v>
      </c>
      <c r="BC145" s="50">
        <v>5.2646822934936E-2</v>
      </c>
      <c r="BD145" s="49">
        <v>86.158756649184497</v>
      </c>
      <c r="BE145" s="49">
        <v>18377.611783280801</v>
      </c>
      <c r="BF145" s="49">
        <v>18361.642630369101</v>
      </c>
      <c r="BG145" s="50">
        <v>9.9296616918875993E-2</v>
      </c>
      <c r="BH145" s="49">
        <v>11.0758267699845</v>
      </c>
      <c r="BI145" s="145">
        <v>18376.299450656101</v>
      </c>
      <c r="BJ145" s="94" t="s">
        <v>145</v>
      </c>
      <c r="BK145" s="94" t="s">
        <v>145</v>
      </c>
      <c r="BL145" s="94">
        <v>-51</v>
      </c>
      <c r="BM145" s="94">
        <v>-10</v>
      </c>
      <c r="BN145" s="94">
        <v>16</v>
      </c>
      <c r="BO145" s="94" t="s">
        <v>145</v>
      </c>
      <c r="BP145" s="94" t="s">
        <v>145</v>
      </c>
      <c r="BQ145" s="96">
        <v>18143315</v>
      </c>
      <c r="BR145" s="96">
        <v>66.900000000000006</v>
      </c>
      <c r="BS145" s="96">
        <v>43.9</v>
      </c>
      <c r="BT145" s="96">
        <v>53.5</v>
      </c>
      <c r="BU145" s="96">
        <v>6.6</v>
      </c>
      <c r="BV145" s="96">
        <v>4.2</v>
      </c>
      <c r="BW145" s="99">
        <v>49.7</v>
      </c>
      <c r="BX145" s="100">
        <v>4.7</v>
      </c>
      <c r="BY145" s="100">
        <v>145.5</v>
      </c>
      <c r="BZ145" s="100" t="s">
        <v>145</v>
      </c>
      <c r="CA145" s="100">
        <v>1</v>
      </c>
      <c r="CB145" s="101">
        <v>115</v>
      </c>
      <c r="CC145" s="97" t="s">
        <v>155</v>
      </c>
      <c r="CD145" s="97" t="s">
        <v>156</v>
      </c>
      <c r="CE145" s="97">
        <v>29.2</v>
      </c>
      <c r="CF145" s="97">
        <v>5.7</v>
      </c>
      <c r="CG145" s="97">
        <v>18</v>
      </c>
      <c r="CH145" s="97">
        <v>-80263</v>
      </c>
      <c r="CI145" s="97">
        <v>475</v>
      </c>
      <c r="CJ145" s="97">
        <v>7064971176.34408</v>
      </c>
      <c r="CK145" s="97" t="s">
        <v>145</v>
      </c>
      <c r="CL145" s="97">
        <v>76.7</v>
      </c>
      <c r="CM145" s="97">
        <v>89.5</v>
      </c>
      <c r="CN145" s="97">
        <v>0.8</v>
      </c>
      <c r="CO145" s="97">
        <v>12.7</v>
      </c>
      <c r="CP145" s="102" t="s">
        <v>164</v>
      </c>
      <c r="CQ145" s="102" t="s">
        <v>166</v>
      </c>
      <c r="CR145" s="103">
        <v>33.736265698009902</v>
      </c>
      <c r="CS145" s="98">
        <v>24</v>
      </c>
      <c r="CT145" s="104">
        <v>23.800012207031301</v>
      </c>
      <c r="CU145" s="104">
        <v>24.040002441406301</v>
      </c>
      <c r="CV145" s="104">
        <v>22.939996337890602</v>
      </c>
      <c r="CW145" s="105">
        <v>23.140008544921901</v>
      </c>
      <c r="CY145" s="8">
        <f t="shared" si="12"/>
        <v>2</v>
      </c>
      <c r="CZ145" s="9">
        <f t="shared" si="13"/>
        <v>93.939393939393938</v>
      </c>
    </row>
    <row r="146" spans="1:104" x14ac:dyDescent="0.35">
      <c r="A146" s="70" t="s">
        <v>515</v>
      </c>
      <c r="B146" s="93" t="s">
        <v>516</v>
      </c>
      <c r="C146" s="156" t="s">
        <v>157</v>
      </c>
      <c r="D146" s="170" t="s">
        <v>266</v>
      </c>
      <c r="E146" s="164" t="s">
        <v>517</v>
      </c>
      <c r="F146" s="164">
        <f t="shared" si="14"/>
        <v>3</v>
      </c>
      <c r="G146" s="49">
        <v>3.15145542553639</v>
      </c>
      <c r="H146" s="139">
        <f t="shared" si="10"/>
        <v>0.69493502165944687</v>
      </c>
      <c r="I146" s="49">
        <v>185.441524157543</v>
      </c>
      <c r="J146" s="49">
        <v>9.5755449940749998E-2</v>
      </c>
      <c r="K146" s="49">
        <v>105.175933477288</v>
      </c>
      <c r="L146" s="51">
        <v>96</v>
      </c>
      <c r="M146" s="94">
        <v>6050.5781406771403</v>
      </c>
      <c r="N146" s="94">
        <v>3933.125</v>
      </c>
      <c r="O146" s="94">
        <v>71.03</v>
      </c>
      <c r="P146" s="94">
        <v>34.056818181818201</v>
      </c>
      <c r="Q146" s="94">
        <v>52</v>
      </c>
      <c r="R146" s="96">
        <v>32365998</v>
      </c>
      <c r="S146" s="96">
        <v>28.5</v>
      </c>
      <c r="T146" s="96">
        <v>74.099999999999994</v>
      </c>
      <c r="U146" s="143">
        <f t="shared" si="11"/>
        <v>6.7000000000000032E-2</v>
      </c>
      <c r="V146" s="96">
        <v>96</v>
      </c>
      <c r="W146" s="99">
        <v>17.2</v>
      </c>
      <c r="X146" s="99"/>
      <c r="Y146" s="99"/>
      <c r="Z146" s="99">
        <v>98.7</v>
      </c>
      <c r="AA146" s="95"/>
      <c r="AB146" s="101">
        <v>15.3</v>
      </c>
      <c r="AC146" s="101">
        <v>16.7</v>
      </c>
      <c r="AD146" s="101"/>
      <c r="AE146" s="97">
        <v>63.2</v>
      </c>
      <c r="AF146" s="97">
        <v>60481772</v>
      </c>
      <c r="AG146" s="97">
        <v>24956000</v>
      </c>
      <c r="AH146" s="97">
        <v>30650</v>
      </c>
      <c r="AI146" s="97"/>
      <c r="AJ146" s="97"/>
      <c r="AK146" s="97">
        <v>10.4</v>
      </c>
      <c r="AL146" s="97"/>
      <c r="AM146" s="97">
        <v>23661.3</v>
      </c>
      <c r="AN146" s="97">
        <v>8.8000000000000007</v>
      </c>
      <c r="AO146" s="103">
        <v>3.9894473325000499</v>
      </c>
      <c r="AP146" s="98">
        <v>26.3</v>
      </c>
      <c r="AQ146" s="98">
        <v>67.599999999999994</v>
      </c>
      <c r="AR146" s="98">
        <v>19.100000000000001</v>
      </c>
      <c r="AS146" s="98">
        <v>24</v>
      </c>
      <c r="AT146" s="98">
        <v>76</v>
      </c>
      <c r="AU146" s="98">
        <v>19420</v>
      </c>
      <c r="AV146" s="98">
        <v>8.1</v>
      </c>
      <c r="AW146" s="98">
        <v>91</v>
      </c>
      <c r="AX146" s="105">
        <v>27.8375030517578</v>
      </c>
      <c r="AY146" s="48">
        <v>6002</v>
      </c>
      <c r="AZ146" s="48">
        <v>102</v>
      </c>
      <c r="BA146" s="48">
        <v>4171</v>
      </c>
      <c r="BB146" s="49">
        <v>128.86980960698301</v>
      </c>
      <c r="BC146" s="50">
        <v>7.3251139161800996E-2</v>
      </c>
      <c r="BD146" s="49">
        <v>6588.72731505724</v>
      </c>
      <c r="BE146" s="49">
        <v>18349.638211553302</v>
      </c>
      <c r="BF146" s="49">
        <v>18351.635204194699</v>
      </c>
      <c r="BG146" s="50">
        <v>7.8764571612964004E-2</v>
      </c>
      <c r="BH146" s="49">
        <v>5200.5067456609904</v>
      </c>
      <c r="BI146" s="145">
        <v>18362.466262580601</v>
      </c>
      <c r="BJ146" s="94">
        <v>195833</v>
      </c>
      <c r="BK146" s="94" t="s">
        <v>255</v>
      </c>
      <c r="BL146" s="94">
        <v>-9</v>
      </c>
      <c r="BM146" s="94">
        <v>53</v>
      </c>
      <c r="BN146" s="94">
        <v>53</v>
      </c>
      <c r="BO146" s="94">
        <v>68.746220930232596</v>
      </c>
      <c r="BP146" s="94">
        <v>52</v>
      </c>
      <c r="BQ146" s="96">
        <v>31528585</v>
      </c>
      <c r="BR146" s="96">
        <v>78.2</v>
      </c>
      <c r="BS146" s="96">
        <v>24</v>
      </c>
      <c r="BT146" s="96">
        <v>69.3</v>
      </c>
      <c r="BU146" s="96">
        <v>5.0999999999999996</v>
      </c>
      <c r="BV146" s="96">
        <v>2</v>
      </c>
      <c r="BW146" s="99">
        <v>7.8</v>
      </c>
      <c r="BX146" s="100">
        <v>4.8</v>
      </c>
      <c r="BY146" s="100">
        <v>105.3</v>
      </c>
      <c r="BZ146" s="100">
        <v>99.5</v>
      </c>
      <c r="CA146" s="100">
        <v>1</v>
      </c>
      <c r="CB146" s="101">
        <v>125</v>
      </c>
      <c r="CC146" s="97" t="s">
        <v>146</v>
      </c>
      <c r="CD146" s="97" t="s">
        <v>163</v>
      </c>
      <c r="CE146" s="97">
        <v>70</v>
      </c>
      <c r="CF146" s="97" t="s">
        <v>145</v>
      </c>
      <c r="CG146" s="97">
        <v>0</v>
      </c>
      <c r="CH146" s="97">
        <v>249999</v>
      </c>
      <c r="CI146" s="97">
        <v>823</v>
      </c>
      <c r="CJ146" s="97">
        <v>358581943446.25897</v>
      </c>
      <c r="CK146" s="97" t="s">
        <v>145</v>
      </c>
      <c r="CL146" s="97">
        <v>64.3</v>
      </c>
      <c r="CM146" s="97">
        <v>65.8</v>
      </c>
      <c r="CN146" s="97">
        <v>1</v>
      </c>
      <c r="CO146" s="97">
        <v>100</v>
      </c>
      <c r="CP146" s="102" t="s">
        <v>157</v>
      </c>
      <c r="CQ146" s="102" t="s">
        <v>203</v>
      </c>
      <c r="CR146" s="103">
        <v>102.111531335442</v>
      </c>
      <c r="CS146" s="98">
        <v>46.2</v>
      </c>
      <c r="CT146" s="104">
        <v>27.080010986328102</v>
      </c>
      <c r="CU146" s="104">
        <v>27.779992675781301</v>
      </c>
      <c r="CV146" s="104">
        <v>27.800012207031301</v>
      </c>
      <c r="CW146" s="105">
        <v>28.689996337890602</v>
      </c>
      <c r="CY146" s="8">
        <f t="shared" si="12"/>
        <v>2</v>
      </c>
      <c r="CZ146" s="9">
        <f t="shared" si="13"/>
        <v>93.939393939393938</v>
      </c>
    </row>
    <row r="147" spans="1:104" x14ac:dyDescent="0.35">
      <c r="A147" s="70" t="s">
        <v>518</v>
      </c>
      <c r="B147" s="93" t="s">
        <v>519</v>
      </c>
      <c r="C147" s="156" t="s">
        <v>330</v>
      </c>
      <c r="D147" s="170" t="s">
        <v>330</v>
      </c>
      <c r="E147" s="164" t="s">
        <v>276</v>
      </c>
      <c r="F147" s="164">
        <f t="shared" si="14"/>
        <v>53</v>
      </c>
      <c r="G147" s="49">
        <v>14.6620578931356</v>
      </c>
      <c r="H147" s="139">
        <f t="shared" si="10"/>
        <v>0.4359925788497217</v>
      </c>
      <c r="I147" s="49">
        <v>1975.7123011000201</v>
      </c>
      <c r="J147" s="49">
        <v>0.13357110551656401</v>
      </c>
      <c r="K147" s="49">
        <v>4.2744156222360097</v>
      </c>
      <c r="L147" s="51">
        <v>46</v>
      </c>
      <c r="M147" s="94"/>
      <c r="N147" s="94"/>
      <c r="O147" s="94"/>
      <c r="P147" s="94"/>
      <c r="Q147" s="94"/>
      <c r="R147" s="96">
        <v>272813</v>
      </c>
      <c r="S147" s="96"/>
      <c r="T147" s="96"/>
      <c r="U147" s="143" t="str">
        <f t="shared" si="11"/>
        <v/>
      </c>
      <c r="V147" s="96"/>
      <c r="W147" s="99"/>
      <c r="X147" s="99"/>
      <c r="Y147" s="99"/>
      <c r="Z147" s="99"/>
      <c r="AA147" s="95">
        <v>0.92100000000000004</v>
      </c>
      <c r="AB147" s="101"/>
      <c r="AC147" s="101"/>
      <c r="AD147" s="101">
        <v>180.1</v>
      </c>
      <c r="AE147" s="97"/>
      <c r="AF147" s="97"/>
      <c r="AG147" s="97"/>
      <c r="AH147" s="97"/>
      <c r="AI147" s="97"/>
      <c r="AJ147" s="97"/>
      <c r="AK147" s="97"/>
      <c r="AL147" s="97"/>
      <c r="AM147" s="97"/>
      <c r="AN147" s="97"/>
      <c r="AO147" s="103">
        <v>-12.835302</v>
      </c>
      <c r="AP147" s="98"/>
      <c r="AQ147" s="98"/>
      <c r="AR147" s="98"/>
      <c r="AS147" s="98"/>
      <c r="AT147" s="98"/>
      <c r="AU147" s="98"/>
      <c r="AV147" s="98"/>
      <c r="AW147" s="98"/>
      <c r="AX147" s="105">
        <v>28.504998779296901</v>
      </c>
      <c r="AY147" s="48">
        <v>539</v>
      </c>
      <c r="AZ147" s="48">
        <v>4</v>
      </c>
      <c r="BA147" s="48">
        <v>235</v>
      </c>
      <c r="BB147" s="49">
        <v>861.39590122171603</v>
      </c>
      <c r="BC147" s="50">
        <v>2.6371290701673E-2</v>
      </c>
      <c r="BD147" s="49">
        <v>2102.17947849556</v>
      </c>
      <c r="BE147" s="49">
        <v>18396.959186283999</v>
      </c>
      <c r="BF147" s="49">
        <v>18356.499880428699</v>
      </c>
      <c r="BG147" s="50">
        <v>3.7036179277151998E-2</v>
      </c>
      <c r="BH147" s="49">
        <v>1077.03716300581</v>
      </c>
      <c r="BI147" s="145">
        <v>18394.144819633799</v>
      </c>
      <c r="BJ147" s="94" t="s">
        <v>145</v>
      </c>
      <c r="BK147" s="94" t="s">
        <v>145</v>
      </c>
      <c r="BL147" s="94" t="s">
        <v>145</v>
      </c>
      <c r="BM147" s="94" t="s">
        <v>145</v>
      </c>
      <c r="BN147" s="94" t="s">
        <v>145</v>
      </c>
      <c r="BO147" s="94" t="s">
        <v>145</v>
      </c>
      <c r="BP147" s="94" t="s">
        <v>145</v>
      </c>
      <c r="BQ147" s="96" t="s">
        <v>145</v>
      </c>
      <c r="BR147" s="96" t="s">
        <v>145</v>
      </c>
      <c r="BS147" s="96" t="s">
        <v>145</v>
      </c>
      <c r="BT147" s="96" t="s">
        <v>145</v>
      </c>
      <c r="BU147" s="96" t="s">
        <v>145</v>
      </c>
      <c r="BV147" s="96" t="s">
        <v>145</v>
      </c>
      <c r="BW147" s="99" t="s">
        <v>145</v>
      </c>
      <c r="BX147" s="100" t="s">
        <v>145</v>
      </c>
      <c r="BY147" s="100" t="s">
        <v>145</v>
      </c>
      <c r="BZ147" s="100" t="s">
        <v>145</v>
      </c>
      <c r="CA147" s="100" t="s">
        <v>145</v>
      </c>
      <c r="CB147" s="101" t="s">
        <v>145</v>
      </c>
      <c r="CC147" s="97" t="s">
        <v>145</v>
      </c>
      <c r="CD147" s="97" t="s">
        <v>145</v>
      </c>
      <c r="CE147" s="97" t="s">
        <v>145</v>
      </c>
      <c r="CF147" s="97" t="s">
        <v>145</v>
      </c>
      <c r="CG147" s="97" t="s">
        <v>145</v>
      </c>
      <c r="CH147" s="97" t="s">
        <v>145</v>
      </c>
      <c r="CI147" s="97" t="s">
        <v>145</v>
      </c>
      <c r="CJ147" s="97" t="s">
        <v>145</v>
      </c>
      <c r="CK147" s="97" t="s">
        <v>145</v>
      </c>
      <c r="CL147" s="97" t="s">
        <v>145</v>
      </c>
      <c r="CM147" s="97" t="s">
        <v>145</v>
      </c>
      <c r="CN147" s="97" t="s">
        <v>145</v>
      </c>
      <c r="CO147" s="97" t="s">
        <v>145</v>
      </c>
      <c r="CP147" s="102" t="s">
        <v>145</v>
      </c>
      <c r="CQ147" s="102" t="s">
        <v>145</v>
      </c>
      <c r="CR147" s="103">
        <v>45.153713000000003</v>
      </c>
      <c r="CS147" s="98" t="s">
        <v>145</v>
      </c>
      <c r="CT147" s="104">
        <v>29.659997558593801</v>
      </c>
      <c r="CU147" s="104">
        <v>27.670007324218801</v>
      </c>
      <c r="CV147" s="104">
        <v>28.469995117187501</v>
      </c>
      <c r="CW147" s="105">
        <v>28.219995117187501</v>
      </c>
      <c r="CY147" s="8">
        <f t="shared" si="12"/>
        <v>28</v>
      </c>
      <c r="CZ147" s="9">
        <f t="shared" si="13"/>
        <v>15.151515151515156</v>
      </c>
    </row>
    <row r="148" spans="1:104" x14ac:dyDescent="0.35">
      <c r="A148" s="70" t="s">
        <v>520</v>
      </c>
      <c r="B148" s="93" t="s">
        <v>521</v>
      </c>
      <c r="C148" s="156" t="s">
        <v>164</v>
      </c>
      <c r="D148" s="170" t="s">
        <v>272</v>
      </c>
      <c r="E148" s="164" t="s">
        <v>310</v>
      </c>
      <c r="F148" s="164">
        <f t="shared" si="14"/>
        <v>52</v>
      </c>
      <c r="G148" s="49">
        <v>0</v>
      </c>
      <c r="H148" s="139">
        <f t="shared" si="10"/>
        <v>0.5</v>
      </c>
      <c r="I148" s="49">
        <v>6.2969417328239103</v>
      </c>
      <c r="J148" s="49">
        <v>9.9999998746876997E-2</v>
      </c>
      <c r="K148" s="49">
        <v>3.2799505028224099E-13</v>
      </c>
      <c r="L148" s="51">
        <v>47</v>
      </c>
      <c r="M148" s="94"/>
      <c r="N148" s="94">
        <v>2624.3850000000002</v>
      </c>
      <c r="O148" s="94">
        <v>75.790000000000006</v>
      </c>
      <c r="P148" s="94">
        <v>20.2156862745098</v>
      </c>
      <c r="Q148" s="94">
        <v>13</v>
      </c>
      <c r="R148" s="96">
        <v>2540916</v>
      </c>
      <c r="S148" s="96">
        <v>21.2</v>
      </c>
      <c r="T148" s="96">
        <v>60.4</v>
      </c>
      <c r="U148" s="143">
        <f t="shared" si="11"/>
        <v>3.6000000000000011E-2</v>
      </c>
      <c r="V148" s="96">
        <v>3</v>
      </c>
      <c r="W148" s="99">
        <v>21.3</v>
      </c>
      <c r="X148" s="99"/>
      <c r="Y148" s="99"/>
      <c r="Z148" s="99">
        <v>18.2</v>
      </c>
      <c r="AA148" s="95">
        <v>0.65100000000000002</v>
      </c>
      <c r="AB148" s="101">
        <v>15</v>
      </c>
      <c r="AC148" s="101">
        <v>4.5</v>
      </c>
      <c r="AD148" s="101"/>
      <c r="AE148" s="97">
        <v>46.6</v>
      </c>
      <c r="AF148" s="97">
        <v>602893</v>
      </c>
      <c r="AG148" s="97">
        <v>360214</v>
      </c>
      <c r="AH148" s="97">
        <v>10870</v>
      </c>
      <c r="AI148" s="97"/>
      <c r="AJ148" s="97"/>
      <c r="AK148" s="97">
        <v>22.1</v>
      </c>
      <c r="AL148" s="97"/>
      <c r="AM148" s="97">
        <v>156.30000000000001</v>
      </c>
      <c r="AN148" s="97">
        <v>9.8000000000000007</v>
      </c>
      <c r="AO148" s="103">
        <v>-22.957492771499901</v>
      </c>
      <c r="AP148" s="98">
        <v>47.1</v>
      </c>
      <c r="AQ148" s="98">
        <v>8.3000000000000007</v>
      </c>
      <c r="AR148" s="98">
        <v>37.9</v>
      </c>
      <c r="AS148" s="98">
        <v>50</v>
      </c>
      <c r="AT148" s="98">
        <v>50</v>
      </c>
      <c r="AU148" s="98">
        <v>2710</v>
      </c>
      <c r="AV148" s="98">
        <v>1.7</v>
      </c>
      <c r="AW148" s="98">
        <v>100</v>
      </c>
      <c r="AX148" s="105">
        <v>19.7850051879883</v>
      </c>
      <c r="AY148" s="48">
        <v>16</v>
      </c>
      <c r="AZ148" s="48">
        <v>0</v>
      </c>
      <c r="BA148" s="48">
        <v>8</v>
      </c>
      <c r="BB148" s="49">
        <v>3.1484708664119601</v>
      </c>
      <c r="BC148" s="50">
        <v>0.164083045369846</v>
      </c>
      <c r="BD148" s="49">
        <v>16.478505037494799</v>
      </c>
      <c r="BE148" s="49">
        <v>18344.841284696598</v>
      </c>
      <c r="BF148" s="49">
        <v>18350.0000000863</v>
      </c>
      <c r="BG148" s="50">
        <v>2.4650141995530998E-2</v>
      </c>
      <c r="BH148" s="49">
        <v>36.677685351799099</v>
      </c>
      <c r="BI148" s="145">
        <v>18397.414586087201</v>
      </c>
      <c r="BJ148" s="94" t="s">
        <v>145</v>
      </c>
      <c r="BK148" s="94" t="s">
        <v>145</v>
      </c>
      <c r="BL148" s="94">
        <v>-13</v>
      </c>
      <c r="BM148" s="94">
        <v>3</v>
      </c>
      <c r="BN148" s="94">
        <v>34</v>
      </c>
      <c r="BO148" s="94">
        <v>48.062771059643403</v>
      </c>
      <c r="BP148" s="94">
        <v>13</v>
      </c>
      <c r="BQ148" s="96">
        <v>2448255</v>
      </c>
      <c r="BR148" s="96">
        <v>66.2</v>
      </c>
      <c r="BS148" s="96">
        <v>36.9</v>
      </c>
      <c r="BT148" s="96">
        <v>59.5</v>
      </c>
      <c r="BU148" s="96">
        <v>8.1</v>
      </c>
      <c r="BV148" s="96">
        <v>3.4</v>
      </c>
      <c r="BW148" s="99">
        <v>39.6</v>
      </c>
      <c r="BX148" s="100" t="s">
        <v>145</v>
      </c>
      <c r="BY148" s="100">
        <v>124.2</v>
      </c>
      <c r="BZ148" s="100">
        <v>94.1</v>
      </c>
      <c r="CA148" s="100" t="s">
        <v>145</v>
      </c>
      <c r="CB148" s="101" t="s">
        <v>145</v>
      </c>
      <c r="CC148" s="97" t="s">
        <v>146</v>
      </c>
      <c r="CD148" s="97" t="s">
        <v>163</v>
      </c>
      <c r="CE148" s="97">
        <v>37.5</v>
      </c>
      <c r="CF148" s="97" t="s">
        <v>145</v>
      </c>
      <c r="CG148" s="97">
        <v>1.1000000000000001</v>
      </c>
      <c r="CH148" s="97">
        <v>-24030</v>
      </c>
      <c r="CI148" s="97">
        <v>1336</v>
      </c>
      <c r="CJ148" s="97">
        <v>14521711633.9533</v>
      </c>
      <c r="CK148" s="97" t="s">
        <v>145</v>
      </c>
      <c r="CL148" s="97">
        <v>59.5</v>
      </c>
      <c r="CM148" s="97">
        <v>88.6</v>
      </c>
      <c r="CN148" s="97">
        <v>3.3</v>
      </c>
      <c r="CO148" s="97">
        <v>52.5</v>
      </c>
      <c r="CP148" s="102" t="s">
        <v>164</v>
      </c>
      <c r="CQ148" s="102" t="s">
        <v>166</v>
      </c>
      <c r="CR148" s="103">
        <v>17.233769414966499</v>
      </c>
      <c r="CS148" s="98" t="s">
        <v>145</v>
      </c>
      <c r="CT148" s="104">
        <v>21.110009765625001</v>
      </c>
      <c r="CU148" s="104">
        <v>21.809991455078102</v>
      </c>
      <c r="CV148" s="104">
        <v>17.640008544921901</v>
      </c>
      <c r="CW148" s="105">
        <v>18.580010986328102</v>
      </c>
      <c r="CY148" s="8">
        <f t="shared" si="12"/>
        <v>6</v>
      </c>
      <c r="CZ148" s="9">
        <f t="shared" si="13"/>
        <v>81.818181818181813</v>
      </c>
    </row>
    <row r="149" spans="1:104" x14ac:dyDescent="0.35">
      <c r="A149" s="70" t="s">
        <v>522</v>
      </c>
      <c r="B149" s="93" t="s">
        <v>523</v>
      </c>
      <c r="C149" s="156" t="s">
        <v>201</v>
      </c>
      <c r="D149" s="170" t="s">
        <v>357</v>
      </c>
      <c r="E149" s="164" t="s">
        <v>252</v>
      </c>
      <c r="F149" s="164">
        <f t="shared" si="14"/>
        <v>57</v>
      </c>
      <c r="G149" s="49">
        <v>0</v>
      </c>
      <c r="H149" s="139">
        <f t="shared" si="10"/>
        <v>0.94444444444444442</v>
      </c>
      <c r="I149" s="49">
        <v>63.049273006854897</v>
      </c>
      <c r="J149" s="49">
        <v>9.9999998746876997E-2</v>
      </c>
      <c r="K149" s="49">
        <v>3.2799505028224099E-13</v>
      </c>
      <c r="L149" s="51">
        <v>42</v>
      </c>
      <c r="M149" s="94"/>
      <c r="N149" s="94"/>
      <c r="O149" s="94"/>
      <c r="P149" s="94"/>
      <c r="Q149" s="94"/>
      <c r="R149" s="96">
        <v>285491</v>
      </c>
      <c r="S149" s="96">
        <v>32</v>
      </c>
      <c r="T149" s="96">
        <v>75.099999999999994</v>
      </c>
      <c r="U149" s="143">
        <f t="shared" si="11"/>
        <v>9.2000000000000026E-2</v>
      </c>
      <c r="V149" s="96">
        <v>15.5</v>
      </c>
      <c r="W149" s="99"/>
      <c r="X149" s="99"/>
      <c r="Y149" s="99"/>
      <c r="Z149" s="99"/>
      <c r="AA149" s="95">
        <v>0.377</v>
      </c>
      <c r="AB149" s="101"/>
      <c r="AC149" s="101">
        <v>21.8</v>
      </c>
      <c r="AD149" s="101"/>
      <c r="AE149" s="97"/>
      <c r="AF149" s="97"/>
      <c r="AG149" s="97">
        <v>117181</v>
      </c>
      <c r="AH149" s="97"/>
      <c r="AI149" s="97"/>
      <c r="AJ149" s="97"/>
      <c r="AK149" s="97">
        <v>1.9</v>
      </c>
      <c r="AL149" s="97"/>
      <c r="AM149" s="97"/>
      <c r="AN149" s="97">
        <v>13.2</v>
      </c>
      <c r="AO149" s="103">
        <v>-21.233819268999898</v>
      </c>
      <c r="AP149" s="98">
        <v>10.1</v>
      </c>
      <c r="AQ149" s="98">
        <v>45.9</v>
      </c>
      <c r="AR149" s="98">
        <v>54.4</v>
      </c>
      <c r="AS149" s="98">
        <v>29.3</v>
      </c>
      <c r="AT149" s="98">
        <v>70.7</v>
      </c>
      <c r="AU149" s="98"/>
      <c r="AV149" s="98">
        <v>16</v>
      </c>
      <c r="AW149" s="98"/>
      <c r="AX149" s="105">
        <v>24.4050003051758</v>
      </c>
      <c r="AY149" s="48">
        <v>18</v>
      </c>
      <c r="AZ149" s="48">
        <v>0</v>
      </c>
      <c r="BA149" s="48">
        <v>17</v>
      </c>
      <c r="BB149" s="49">
        <v>59.5465356175851</v>
      </c>
      <c r="BC149" s="50">
        <v>0.32616416270329701</v>
      </c>
      <c r="BD149" s="49">
        <v>17.9394948267533</v>
      </c>
      <c r="BE149" s="49">
        <v>18343.3330808026</v>
      </c>
      <c r="BF149" s="49">
        <v>18350.0000000863</v>
      </c>
      <c r="BG149" s="50">
        <v>2.5900449128869898</v>
      </c>
      <c r="BH149" s="49">
        <v>16.5112514859923</v>
      </c>
      <c r="BI149" s="145">
        <v>18368.372925040701</v>
      </c>
      <c r="BJ149" s="94" t="s">
        <v>145</v>
      </c>
      <c r="BK149" s="94" t="s">
        <v>145</v>
      </c>
      <c r="BL149" s="94" t="s">
        <v>145</v>
      </c>
      <c r="BM149" s="94" t="s">
        <v>145</v>
      </c>
      <c r="BN149" s="94" t="s">
        <v>145</v>
      </c>
      <c r="BO149" s="94" t="s">
        <v>145</v>
      </c>
      <c r="BP149" s="94" t="s">
        <v>145</v>
      </c>
      <c r="BQ149" s="96">
        <v>284060</v>
      </c>
      <c r="BR149" s="96">
        <v>79.3</v>
      </c>
      <c r="BS149" s="96">
        <v>22.7</v>
      </c>
      <c r="BT149" s="96">
        <v>68.099999999999994</v>
      </c>
      <c r="BU149" s="96">
        <v>5.5</v>
      </c>
      <c r="BV149" s="96">
        <v>2</v>
      </c>
      <c r="BW149" s="99" t="s">
        <v>145</v>
      </c>
      <c r="BX149" s="100" t="s">
        <v>145</v>
      </c>
      <c r="BY149" s="100" t="s">
        <v>145</v>
      </c>
      <c r="BZ149" s="100" t="s">
        <v>145</v>
      </c>
      <c r="CA149" s="100" t="s">
        <v>145</v>
      </c>
      <c r="CB149" s="101">
        <v>123</v>
      </c>
      <c r="CC149" s="97" t="s">
        <v>146</v>
      </c>
      <c r="CD149" s="97" t="s">
        <v>147</v>
      </c>
      <c r="CE149" s="97" t="s">
        <v>145</v>
      </c>
      <c r="CF149" s="97" t="s">
        <v>145</v>
      </c>
      <c r="CG149" s="97" t="s">
        <v>145</v>
      </c>
      <c r="CH149" s="97">
        <v>2510</v>
      </c>
      <c r="CI149" s="97" t="s">
        <v>145</v>
      </c>
      <c r="CJ149" s="97" t="s">
        <v>145</v>
      </c>
      <c r="CK149" s="97" t="s">
        <v>145</v>
      </c>
      <c r="CL149" s="97">
        <v>63.1</v>
      </c>
      <c r="CM149" s="97">
        <v>84.5</v>
      </c>
      <c r="CN149" s="97" t="s">
        <v>145</v>
      </c>
      <c r="CO149" s="97">
        <v>100</v>
      </c>
      <c r="CP149" s="102" t="s">
        <v>201</v>
      </c>
      <c r="CQ149" s="102" t="s">
        <v>203</v>
      </c>
      <c r="CR149" s="103">
        <v>165.242432228588</v>
      </c>
      <c r="CS149" s="98">
        <v>5.4</v>
      </c>
      <c r="CT149" s="104">
        <v>23.510003662109401</v>
      </c>
      <c r="CU149" s="104">
        <v>24.279992675781301</v>
      </c>
      <c r="CV149" s="104">
        <v>25.689996337890602</v>
      </c>
      <c r="CW149" s="105">
        <v>24.140008544921901</v>
      </c>
      <c r="CY149" s="8">
        <f t="shared" si="12"/>
        <v>12</v>
      </c>
      <c r="CZ149" s="9">
        <f t="shared" si="13"/>
        <v>63.636363636363633</v>
      </c>
    </row>
    <row r="150" spans="1:104" x14ac:dyDescent="0.35">
      <c r="A150" s="70" t="s">
        <v>524</v>
      </c>
      <c r="B150" s="93" t="s">
        <v>525</v>
      </c>
      <c r="C150" s="156" t="s">
        <v>164</v>
      </c>
      <c r="D150" s="170" t="s">
        <v>221</v>
      </c>
      <c r="E150" s="164" t="s">
        <v>167</v>
      </c>
      <c r="F150" s="164">
        <f t="shared" si="14"/>
        <v>58</v>
      </c>
      <c r="G150" s="49">
        <v>1.3219515508061499</v>
      </c>
      <c r="H150" s="139">
        <f t="shared" si="10"/>
        <v>0.62865090403337964</v>
      </c>
      <c r="I150" s="49">
        <v>29.702598907175702</v>
      </c>
      <c r="J150" s="49">
        <v>4.2397001277091E-2</v>
      </c>
      <c r="K150" s="49">
        <v>74.044815992792095</v>
      </c>
      <c r="L150" s="51">
        <v>41</v>
      </c>
      <c r="M150" s="94"/>
      <c r="N150" s="94">
        <v>2343.895</v>
      </c>
      <c r="O150" s="94">
        <v>61.51</v>
      </c>
      <c r="P150" s="94">
        <v>12.6978516978517</v>
      </c>
      <c r="Q150" s="94">
        <v>4</v>
      </c>
      <c r="R150" s="96">
        <v>24206636</v>
      </c>
      <c r="S150" s="96">
        <v>15.4</v>
      </c>
      <c r="T150" s="96">
        <v>60.9</v>
      </c>
      <c r="U150" s="143">
        <f t="shared" si="11"/>
        <v>2.6000000000000013E-2</v>
      </c>
      <c r="V150" s="96">
        <v>17.7</v>
      </c>
      <c r="W150" s="99">
        <v>20</v>
      </c>
      <c r="X150" s="99"/>
      <c r="Y150" s="99"/>
      <c r="Z150" s="99">
        <v>7.7</v>
      </c>
      <c r="AA150" s="95">
        <v>0.53400000000000003</v>
      </c>
      <c r="AB150" s="101">
        <v>4.7</v>
      </c>
      <c r="AC150" s="101">
        <v>2.4</v>
      </c>
      <c r="AD150" s="101">
        <v>16.7</v>
      </c>
      <c r="AE150" s="97">
        <v>33</v>
      </c>
      <c r="AF150" s="97"/>
      <c r="AG150" s="97"/>
      <c r="AH150" s="97">
        <v>1040</v>
      </c>
      <c r="AI150" s="97"/>
      <c r="AJ150" s="97"/>
      <c r="AK150" s="97">
        <v>75.099999999999994</v>
      </c>
      <c r="AL150" s="97"/>
      <c r="AM150" s="97">
        <v>55.2</v>
      </c>
      <c r="AN150" s="97">
        <v>6.4</v>
      </c>
      <c r="AO150" s="103">
        <v>17.603551941000099</v>
      </c>
      <c r="AP150" s="98">
        <v>36.1</v>
      </c>
      <c r="AQ150" s="98">
        <v>0.9</v>
      </c>
      <c r="AR150" s="98">
        <v>17.3</v>
      </c>
      <c r="AS150" s="98">
        <v>83.6</v>
      </c>
      <c r="AT150" s="98">
        <v>16.399999999999999</v>
      </c>
      <c r="AU150" s="98">
        <v>182</v>
      </c>
      <c r="AV150" s="98">
        <v>0.1</v>
      </c>
      <c r="AW150" s="98">
        <v>100</v>
      </c>
      <c r="AX150" s="105">
        <v>22.012490844726599</v>
      </c>
      <c r="AY150" s="48">
        <v>719</v>
      </c>
      <c r="AZ150" s="48">
        <v>32</v>
      </c>
      <c r="BA150" s="48">
        <v>452</v>
      </c>
      <c r="BB150" s="49">
        <v>18.6725656551369</v>
      </c>
      <c r="BC150" s="50">
        <v>0.18287539581756601</v>
      </c>
      <c r="BD150" s="49">
        <v>713.55132187010497</v>
      </c>
      <c r="BE150" s="49">
        <v>18358.1935715894</v>
      </c>
      <c r="BF150" s="49">
        <v>18377.646786080499</v>
      </c>
      <c r="BG150" s="50">
        <v>3.5800078480485997E-2</v>
      </c>
      <c r="BH150" s="49">
        <v>5948.2208433694504</v>
      </c>
      <c r="BI150" s="145">
        <v>18407.752360870101</v>
      </c>
      <c r="BJ150" s="94" t="s">
        <v>145</v>
      </c>
      <c r="BK150" s="94" t="s">
        <v>145</v>
      </c>
      <c r="BL150" s="94">
        <v>-7</v>
      </c>
      <c r="BM150" s="94">
        <v>0</v>
      </c>
      <c r="BN150" s="94">
        <v>8</v>
      </c>
      <c r="BO150" s="94">
        <v>24.167448960619701</v>
      </c>
      <c r="BP150" s="94">
        <v>2</v>
      </c>
      <c r="BQ150" s="96">
        <v>22442948</v>
      </c>
      <c r="BR150" s="96">
        <v>63.2</v>
      </c>
      <c r="BS150" s="96">
        <v>50</v>
      </c>
      <c r="BT150" s="96">
        <v>47.4</v>
      </c>
      <c r="BU150" s="96">
        <v>8.3000000000000007</v>
      </c>
      <c r="BV150" s="96">
        <v>6.9</v>
      </c>
      <c r="BW150" s="99">
        <v>83.7</v>
      </c>
      <c r="BX150" s="100">
        <v>4.0999999999999996</v>
      </c>
      <c r="BY150" s="100">
        <v>74.7</v>
      </c>
      <c r="BZ150" s="100" t="s">
        <v>145</v>
      </c>
      <c r="CA150" s="100">
        <v>0.8</v>
      </c>
      <c r="CB150" s="101">
        <v>124</v>
      </c>
      <c r="CC150" s="97" t="s">
        <v>155</v>
      </c>
      <c r="CD150" s="97" t="s">
        <v>156</v>
      </c>
      <c r="CE150" s="97">
        <v>16.600000000000001</v>
      </c>
      <c r="CF150" s="97">
        <v>8.5</v>
      </c>
      <c r="CG150" s="97">
        <v>13.2</v>
      </c>
      <c r="CH150" s="97">
        <v>20001</v>
      </c>
      <c r="CI150" s="97">
        <v>2725</v>
      </c>
      <c r="CJ150" s="97">
        <v>9290938457.2882996</v>
      </c>
      <c r="CK150" s="97" t="s">
        <v>145</v>
      </c>
      <c r="CL150" s="97">
        <v>72</v>
      </c>
      <c r="CM150" s="97">
        <v>72.400000000000006</v>
      </c>
      <c r="CN150" s="97">
        <v>2.5</v>
      </c>
      <c r="CO150" s="97">
        <v>20</v>
      </c>
      <c r="CP150" s="102" t="s">
        <v>164</v>
      </c>
      <c r="CQ150" s="102" t="s">
        <v>166</v>
      </c>
      <c r="CR150" s="103">
        <v>9.8831108211838892</v>
      </c>
      <c r="CS150" s="98">
        <v>16.5</v>
      </c>
      <c r="CT150" s="104">
        <v>20.619989013671901</v>
      </c>
      <c r="CU150" s="104">
        <v>19.369989013671901</v>
      </c>
      <c r="CV150" s="104">
        <v>20.909997558593801</v>
      </c>
      <c r="CW150" s="105">
        <v>27.149987792968801</v>
      </c>
      <c r="CY150" s="8">
        <f t="shared" si="12"/>
        <v>2</v>
      </c>
      <c r="CZ150" s="9">
        <f t="shared" si="13"/>
        <v>93.939393939393938</v>
      </c>
    </row>
    <row r="151" spans="1:104" x14ac:dyDescent="0.35">
      <c r="A151" s="70" t="s">
        <v>526</v>
      </c>
      <c r="B151" s="93" t="s">
        <v>527</v>
      </c>
      <c r="C151" s="156" t="s">
        <v>164</v>
      </c>
      <c r="D151" s="170" t="s">
        <v>221</v>
      </c>
      <c r="E151" s="164" t="s">
        <v>244</v>
      </c>
      <c r="F151" s="164">
        <f t="shared" si="14"/>
        <v>37</v>
      </c>
      <c r="G151" s="49">
        <v>0.28136274475023598</v>
      </c>
      <c r="H151" s="139">
        <f t="shared" si="10"/>
        <v>0.16511387163561075</v>
      </c>
      <c r="I151" s="49">
        <v>9.3722900492664696</v>
      </c>
      <c r="J151" s="49">
        <v>1.3205188470139E-2</v>
      </c>
      <c r="K151" s="49">
        <v>41340.702347235099</v>
      </c>
      <c r="L151" s="51">
        <v>62</v>
      </c>
      <c r="M151" s="94">
        <v>80.469744998567407</v>
      </c>
      <c r="N151" s="94">
        <v>4032.13</v>
      </c>
      <c r="O151" s="94">
        <v>80.97</v>
      </c>
      <c r="P151" s="94">
        <v>24.2361111111111</v>
      </c>
      <c r="Q151" s="94">
        <v>26</v>
      </c>
      <c r="R151" s="96">
        <v>206139587</v>
      </c>
      <c r="S151" s="96">
        <v>18.399999999999999</v>
      </c>
      <c r="T151" s="96">
        <v>53.5</v>
      </c>
      <c r="U151" s="143">
        <f t="shared" si="11"/>
        <v>2.7000000000000027E-2</v>
      </c>
      <c r="V151" s="96">
        <v>215.1</v>
      </c>
      <c r="W151" s="99">
        <v>22.5</v>
      </c>
      <c r="X151" s="99"/>
      <c r="Y151" s="99"/>
      <c r="Z151" s="99">
        <v>30.7</v>
      </c>
      <c r="AA151" s="95">
        <v>0.75900000000000001</v>
      </c>
      <c r="AB151" s="101">
        <v>7.8</v>
      </c>
      <c r="AC151" s="101">
        <v>3.1</v>
      </c>
      <c r="AD151" s="101">
        <v>102.9</v>
      </c>
      <c r="AE151" s="97">
        <v>13.2</v>
      </c>
      <c r="AF151" s="97">
        <v>8169192.2999999998</v>
      </c>
      <c r="AG151" s="97">
        <v>1210000</v>
      </c>
      <c r="AH151" s="97">
        <v>5710</v>
      </c>
      <c r="AI151" s="97"/>
      <c r="AJ151" s="97"/>
      <c r="AK151" s="97">
        <v>35.1</v>
      </c>
      <c r="AL151" s="97"/>
      <c r="AM151" s="97">
        <v>5602.3</v>
      </c>
      <c r="AN151" s="97">
        <v>2.9</v>
      </c>
      <c r="AO151" s="103">
        <v>9.0762171430000507</v>
      </c>
      <c r="AP151" s="98">
        <v>77.7</v>
      </c>
      <c r="AQ151" s="98">
        <v>7.2</v>
      </c>
      <c r="AR151" s="98">
        <v>13.9</v>
      </c>
      <c r="AS151" s="98">
        <v>49.7</v>
      </c>
      <c r="AT151" s="98">
        <v>50.3</v>
      </c>
      <c r="AU151" s="98">
        <v>1253</v>
      </c>
      <c r="AV151" s="98">
        <v>0.5</v>
      </c>
      <c r="AW151" s="98">
        <v>100</v>
      </c>
      <c r="AX151" s="105">
        <v>27.062501525878901</v>
      </c>
      <c r="AY151" s="48">
        <v>1932</v>
      </c>
      <c r="AZ151" s="48">
        <v>58</v>
      </c>
      <c r="BA151" s="48">
        <v>319</v>
      </c>
      <c r="BB151" s="49">
        <v>1.5474950961263001</v>
      </c>
      <c r="BC151" s="50">
        <v>7.7309050649390001E-3</v>
      </c>
      <c r="BD151" s="49">
        <v>191116894.04866901</v>
      </c>
      <c r="BE151" s="49">
        <v>18698.496077277101</v>
      </c>
      <c r="BF151" s="49">
        <v>18525.036430937598</v>
      </c>
      <c r="BG151" s="50">
        <v>6.3510754882839998E-2</v>
      </c>
      <c r="BH151" s="49">
        <v>528.05740307623898</v>
      </c>
      <c r="BI151" s="145">
        <v>18373.424097879601</v>
      </c>
      <c r="BJ151" s="94">
        <v>16588</v>
      </c>
      <c r="BK151" s="94" t="s">
        <v>228</v>
      </c>
      <c r="BL151" s="94">
        <v>-58</v>
      </c>
      <c r="BM151" s="94">
        <v>29</v>
      </c>
      <c r="BN151" s="94">
        <v>55</v>
      </c>
      <c r="BO151" s="94">
        <v>49.838270069076501</v>
      </c>
      <c r="BP151" s="94">
        <v>26</v>
      </c>
      <c r="BQ151" s="96">
        <v>195874740</v>
      </c>
      <c r="BR151" s="96">
        <v>55.2</v>
      </c>
      <c r="BS151" s="96">
        <v>43.9</v>
      </c>
      <c r="BT151" s="96">
        <v>53.4</v>
      </c>
      <c r="BU151" s="96">
        <v>11.9</v>
      </c>
      <c r="BV151" s="96">
        <v>5.4</v>
      </c>
      <c r="BW151" s="99">
        <v>119.9</v>
      </c>
      <c r="BX151" s="100" t="s">
        <v>145</v>
      </c>
      <c r="BY151" s="100" t="s">
        <v>145</v>
      </c>
      <c r="BZ151" s="100" t="s">
        <v>145</v>
      </c>
      <c r="CA151" s="100" t="s">
        <v>145</v>
      </c>
      <c r="CB151" s="101">
        <v>116</v>
      </c>
      <c r="CC151" s="97" t="s">
        <v>189</v>
      </c>
      <c r="CD151" s="97" t="s">
        <v>173</v>
      </c>
      <c r="CE151" s="97">
        <v>13.2</v>
      </c>
      <c r="CF151" s="97">
        <v>6.8</v>
      </c>
      <c r="CG151" s="97">
        <v>0.9</v>
      </c>
      <c r="CH151" s="97">
        <v>-300000</v>
      </c>
      <c r="CI151" s="97">
        <v>276853</v>
      </c>
      <c r="CJ151" s="97">
        <v>397269616080.90802</v>
      </c>
      <c r="CK151" s="97" t="s">
        <v>145</v>
      </c>
      <c r="CL151" s="97">
        <v>52.9</v>
      </c>
      <c r="CM151" s="97">
        <v>82.7</v>
      </c>
      <c r="CN151" s="97">
        <v>0.5</v>
      </c>
      <c r="CO151" s="97">
        <v>54.4</v>
      </c>
      <c r="CP151" s="102" t="s">
        <v>164</v>
      </c>
      <c r="CQ151" s="102" t="s">
        <v>166</v>
      </c>
      <c r="CR151" s="103">
        <v>7.9326291668833298</v>
      </c>
      <c r="CS151" s="98">
        <v>16.2</v>
      </c>
      <c r="CT151" s="104">
        <v>25.520013427734401</v>
      </c>
      <c r="CU151" s="104">
        <v>25.709985351562501</v>
      </c>
      <c r="CV151" s="104">
        <v>27.969995117187501</v>
      </c>
      <c r="CW151" s="105">
        <v>29.050012207031301</v>
      </c>
      <c r="CY151" s="8">
        <f t="shared" si="12"/>
        <v>5</v>
      </c>
      <c r="CZ151" s="9">
        <f t="shared" si="13"/>
        <v>84.848484848484844</v>
      </c>
    </row>
    <row r="152" spans="1:104" x14ac:dyDescent="0.35">
      <c r="A152" s="70" t="s">
        <v>528</v>
      </c>
      <c r="B152" s="93" t="s">
        <v>529</v>
      </c>
      <c r="C152" s="156" t="s">
        <v>148</v>
      </c>
      <c r="D152" s="170" t="s">
        <v>247</v>
      </c>
      <c r="E152" s="164" t="s">
        <v>252</v>
      </c>
      <c r="F152" s="164">
        <f t="shared" si="14"/>
        <v>57</v>
      </c>
      <c r="G152" s="49">
        <v>0.45286067560170801</v>
      </c>
      <c r="H152" s="139">
        <f t="shared" si="10"/>
        <v>0.5</v>
      </c>
      <c r="I152" s="49">
        <v>2.1133498194746401</v>
      </c>
      <c r="J152" s="49">
        <v>1.7002273687321001E-2</v>
      </c>
      <c r="K152" s="49">
        <v>51.036422332325202</v>
      </c>
      <c r="L152" s="51">
        <v>42</v>
      </c>
      <c r="M152" s="94"/>
      <c r="N152" s="94">
        <v>714.21500000000003</v>
      </c>
      <c r="O152" s="94">
        <v>16.670000000000002</v>
      </c>
      <c r="P152" s="94">
        <v>10.327731092437</v>
      </c>
      <c r="Q152" s="94">
        <v>0</v>
      </c>
      <c r="R152" s="96">
        <v>6624554</v>
      </c>
      <c r="S152" s="96">
        <v>25.7</v>
      </c>
      <c r="T152" s="96">
        <v>70.7</v>
      </c>
      <c r="U152" s="143">
        <f t="shared" si="11"/>
        <v>5.2000000000000025E-2</v>
      </c>
      <c r="V152" s="96">
        <v>53.7</v>
      </c>
      <c r="W152" s="99">
        <v>14.2</v>
      </c>
      <c r="X152" s="99"/>
      <c r="Y152" s="99">
        <v>0.9</v>
      </c>
      <c r="Z152" s="99">
        <v>61.5</v>
      </c>
      <c r="AA152" s="95">
        <v>0.95399999999999996</v>
      </c>
      <c r="AB152" s="101">
        <v>21.8</v>
      </c>
      <c r="AC152" s="101">
        <v>11.4</v>
      </c>
      <c r="AD152" s="101">
        <v>201.7</v>
      </c>
      <c r="AE152" s="97">
        <v>54.8</v>
      </c>
      <c r="AF152" s="97"/>
      <c r="AG152" s="97">
        <v>276205</v>
      </c>
      <c r="AH152" s="97">
        <v>5400</v>
      </c>
      <c r="AI152" s="97"/>
      <c r="AJ152" s="97"/>
      <c r="AK152" s="97">
        <v>30.7</v>
      </c>
      <c r="AL152" s="97"/>
      <c r="AM152" s="97">
        <v>43.7</v>
      </c>
      <c r="AN152" s="97">
        <v>9.9</v>
      </c>
      <c r="AO152" s="103">
        <v>12.8457298850001</v>
      </c>
      <c r="AP152" s="98">
        <v>42.1</v>
      </c>
      <c r="AQ152" s="98">
        <v>25.9</v>
      </c>
      <c r="AR152" s="98">
        <v>37.200000000000003</v>
      </c>
      <c r="AS152" s="98">
        <v>41.5</v>
      </c>
      <c r="AT152" s="98">
        <v>58.5</v>
      </c>
      <c r="AU152" s="98">
        <v>25428</v>
      </c>
      <c r="AV152" s="98">
        <v>0.8</v>
      </c>
      <c r="AW152" s="98">
        <v>100</v>
      </c>
      <c r="AX152" s="105">
        <v>23.765000915527398</v>
      </c>
      <c r="AY152" s="48">
        <v>14</v>
      </c>
      <c r="AZ152" s="48">
        <v>3</v>
      </c>
      <c r="BA152" s="48">
        <v>7</v>
      </c>
      <c r="BB152" s="49">
        <v>1.05667490973732</v>
      </c>
      <c r="BC152" s="50">
        <v>5.2959685654853997E-2</v>
      </c>
      <c r="BD152" s="49">
        <v>17.700603456376601</v>
      </c>
      <c r="BE152" s="49">
        <v>18359.593305434701</v>
      </c>
      <c r="BF152" s="49">
        <v>18441.062410866602</v>
      </c>
      <c r="BG152" s="50">
        <v>0.28597485114600701</v>
      </c>
      <c r="BH152" s="49">
        <v>7.1359411105175496</v>
      </c>
      <c r="BI152" s="145">
        <v>18364.689106143502</v>
      </c>
      <c r="BJ152" s="94" t="s">
        <v>145</v>
      </c>
      <c r="BK152" s="94" t="s">
        <v>145</v>
      </c>
      <c r="BL152" s="94">
        <v>-27</v>
      </c>
      <c r="BM152" s="94" t="s">
        <v>145</v>
      </c>
      <c r="BN152" s="94">
        <v>27</v>
      </c>
      <c r="BO152" s="94">
        <v>28.5159118634305</v>
      </c>
      <c r="BP152" s="94">
        <v>0.5</v>
      </c>
      <c r="BQ152" s="96">
        <v>6465513</v>
      </c>
      <c r="BR152" s="96">
        <v>77.8</v>
      </c>
      <c r="BS152" s="96">
        <v>30.2</v>
      </c>
      <c r="BT152" s="96">
        <v>64.599999999999994</v>
      </c>
      <c r="BU152" s="96">
        <v>5.0999999999999996</v>
      </c>
      <c r="BV152" s="96">
        <v>2.4</v>
      </c>
      <c r="BW152" s="99">
        <v>18.3</v>
      </c>
      <c r="BX152" s="100">
        <v>4.0999999999999996</v>
      </c>
      <c r="BY152" s="100" t="s">
        <v>145</v>
      </c>
      <c r="BZ152" s="100" t="s">
        <v>145</v>
      </c>
      <c r="CA152" s="100" t="s">
        <v>145</v>
      </c>
      <c r="CB152" s="101">
        <v>116</v>
      </c>
      <c r="CC152" s="97" t="s">
        <v>146</v>
      </c>
      <c r="CD152" s="97" t="s">
        <v>173</v>
      </c>
      <c r="CE152" s="97">
        <v>41.2</v>
      </c>
      <c r="CF152" s="97">
        <v>19.8</v>
      </c>
      <c r="CG152" s="97">
        <v>2.7</v>
      </c>
      <c r="CH152" s="97">
        <v>-106360</v>
      </c>
      <c r="CI152" s="97">
        <v>1673</v>
      </c>
      <c r="CJ152" s="97">
        <v>13117845416.6297</v>
      </c>
      <c r="CK152" s="97" t="s">
        <v>145</v>
      </c>
      <c r="CL152" s="97">
        <v>66.400000000000006</v>
      </c>
      <c r="CM152" s="97">
        <v>59</v>
      </c>
      <c r="CN152" s="97">
        <v>0.6</v>
      </c>
      <c r="CO152" s="97">
        <v>86.8</v>
      </c>
      <c r="CP152" s="102" t="s">
        <v>149</v>
      </c>
      <c r="CQ152" s="102" t="s">
        <v>151</v>
      </c>
      <c r="CR152" s="103">
        <v>-85.558042966747095</v>
      </c>
      <c r="CS152" s="98">
        <v>12.4</v>
      </c>
      <c r="CT152" s="104">
        <v>23.779992675781301</v>
      </c>
      <c r="CU152" s="104">
        <v>23.490014648437501</v>
      </c>
      <c r="CV152" s="104">
        <v>24.010003662109401</v>
      </c>
      <c r="CW152" s="105">
        <v>23.779992675781301</v>
      </c>
      <c r="CY152" s="8">
        <f t="shared" si="12"/>
        <v>4</v>
      </c>
      <c r="CZ152" s="9">
        <f t="shared" si="13"/>
        <v>87.878787878787875</v>
      </c>
    </row>
    <row r="153" spans="1:104" x14ac:dyDescent="0.35">
      <c r="A153" s="70" t="s">
        <v>530</v>
      </c>
      <c r="B153" s="93" t="s">
        <v>531</v>
      </c>
      <c r="C153" s="156" t="s">
        <v>174</v>
      </c>
      <c r="D153" s="170" t="s">
        <v>207</v>
      </c>
      <c r="E153" s="164" t="s">
        <v>329</v>
      </c>
      <c r="F153" s="164">
        <f t="shared" si="14"/>
        <v>36</v>
      </c>
      <c r="G153" s="49">
        <v>279.83866585996901</v>
      </c>
      <c r="H153" s="139">
        <f t="shared" si="10"/>
        <v>0</v>
      </c>
      <c r="I153" s="49">
        <v>2294.5019785089698</v>
      </c>
      <c r="J153" s="49">
        <v>7.1326933673859005E-2</v>
      </c>
      <c r="K153" s="49">
        <v>5831.84648383901</v>
      </c>
      <c r="L153" s="51">
        <v>63</v>
      </c>
      <c r="M153" s="94">
        <v>13920.850186633999</v>
      </c>
      <c r="N153" s="94">
        <v>3460.07</v>
      </c>
      <c r="O153" s="94">
        <v>82</v>
      </c>
      <c r="P153" s="94">
        <v>14.3884057971015</v>
      </c>
      <c r="Q153" s="94">
        <v>17</v>
      </c>
      <c r="R153" s="96">
        <v>17134873</v>
      </c>
      <c r="S153" s="96">
        <v>42.6</v>
      </c>
      <c r="T153" s="96">
        <v>80.2</v>
      </c>
      <c r="U153" s="143">
        <f t="shared" si="11"/>
        <v>0.19200000000000003</v>
      </c>
      <c r="V153" s="96">
        <v>511.5</v>
      </c>
      <c r="W153" s="99">
        <v>11.2</v>
      </c>
      <c r="X153" s="99">
        <v>3.51</v>
      </c>
      <c r="Y153" s="99"/>
      <c r="Z153" s="99">
        <v>99.9</v>
      </c>
      <c r="AA153" s="95">
        <v>0.83399999999999996</v>
      </c>
      <c r="AB153" s="101">
        <v>23.1</v>
      </c>
      <c r="AC153" s="101">
        <v>5.4</v>
      </c>
      <c r="AD153" s="101"/>
      <c r="AE153" s="97">
        <v>72.599999999999994</v>
      </c>
      <c r="AF153" s="97">
        <v>43996044.600000001</v>
      </c>
      <c r="AG153" s="97">
        <v>14825967</v>
      </c>
      <c r="AH153" s="97">
        <v>56890</v>
      </c>
      <c r="AI153" s="97">
        <v>0.4</v>
      </c>
      <c r="AJ153" s="97">
        <v>28.5</v>
      </c>
      <c r="AK153" s="97">
        <v>2</v>
      </c>
      <c r="AL153" s="97">
        <v>2</v>
      </c>
      <c r="AM153" s="97">
        <v>30457.3</v>
      </c>
      <c r="AN153" s="97">
        <v>3.4</v>
      </c>
      <c r="AO153" s="103">
        <v>52.1056320195</v>
      </c>
      <c r="AP153" s="98">
        <v>53.3</v>
      </c>
      <c r="AQ153" s="98">
        <v>11.2</v>
      </c>
      <c r="AR153" s="98">
        <v>11.2</v>
      </c>
      <c r="AS153" s="98">
        <v>8.5</v>
      </c>
      <c r="AT153" s="98">
        <v>91.5</v>
      </c>
      <c r="AU153" s="98">
        <v>652</v>
      </c>
      <c r="AV153" s="98">
        <v>9.9</v>
      </c>
      <c r="AW153" s="98">
        <v>100</v>
      </c>
      <c r="AX153" s="105">
        <v>6.4325042724609602</v>
      </c>
      <c r="AY153" s="48">
        <v>39316</v>
      </c>
      <c r="AZ153" s="48">
        <v>4795</v>
      </c>
      <c r="BA153" s="48">
        <v>0</v>
      </c>
      <c r="BB153" s="49">
        <v>0</v>
      </c>
      <c r="BC153" s="50">
        <v>6.1677943072333999E-2</v>
      </c>
      <c r="BD153" s="49">
        <v>49644.5095147709</v>
      </c>
      <c r="BE153" s="49">
        <v>18357.392566310202</v>
      </c>
      <c r="BF153" s="49">
        <v>18359.808709617399</v>
      </c>
      <c r="BG153" s="50">
        <v>20.6497656421767</v>
      </c>
      <c r="BH153" s="49">
        <v>174.242424253824</v>
      </c>
      <c r="BI153" s="145">
        <v>18349.0678040114</v>
      </c>
      <c r="BJ153" s="94">
        <v>238532</v>
      </c>
      <c r="BK153" s="94" t="s">
        <v>280</v>
      </c>
      <c r="BL153" s="94">
        <v>8</v>
      </c>
      <c r="BM153" s="94">
        <v>17</v>
      </c>
      <c r="BN153" s="94">
        <v>33</v>
      </c>
      <c r="BO153" s="94">
        <v>39.425180229196897</v>
      </c>
      <c r="BP153" s="94">
        <v>17</v>
      </c>
      <c r="BQ153" s="96">
        <v>17231624</v>
      </c>
      <c r="BR153" s="96">
        <v>83.4</v>
      </c>
      <c r="BS153" s="96">
        <v>16.100000000000001</v>
      </c>
      <c r="BT153" s="96">
        <v>64.7</v>
      </c>
      <c r="BU153" s="96">
        <v>8.9</v>
      </c>
      <c r="BV153" s="96">
        <v>1.6</v>
      </c>
      <c r="BW153" s="99">
        <v>3.9</v>
      </c>
      <c r="BX153" s="100">
        <v>5.5</v>
      </c>
      <c r="BY153" s="100">
        <v>104.2</v>
      </c>
      <c r="BZ153" s="100" t="s">
        <v>145</v>
      </c>
      <c r="CA153" s="100">
        <v>1</v>
      </c>
      <c r="CB153" s="101">
        <v>126</v>
      </c>
      <c r="CC153" s="97" t="s">
        <v>180</v>
      </c>
      <c r="CD153" s="97" t="s">
        <v>200</v>
      </c>
      <c r="CE153" s="97">
        <v>83.4</v>
      </c>
      <c r="CF153" s="97" t="s">
        <v>145</v>
      </c>
      <c r="CG153" s="97" t="s">
        <v>145</v>
      </c>
      <c r="CH153" s="97">
        <v>80000</v>
      </c>
      <c r="CI153" s="97">
        <v>47</v>
      </c>
      <c r="CJ153" s="97">
        <v>913658465709.125</v>
      </c>
      <c r="CK153" s="97" t="s">
        <v>145</v>
      </c>
      <c r="CL153" s="97">
        <v>63.6</v>
      </c>
      <c r="CM153" s="97">
        <v>84.3</v>
      </c>
      <c r="CN153" s="97">
        <v>1.2</v>
      </c>
      <c r="CO153" s="97">
        <v>100</v>
      </c>
      <c r="CP153" s="102" t="s">
        <v>174</v>
      </c>
      <c r="CQ153" s="102" t="s">
        <v>176</v>
      </c>
      <c r="CR153" s="103">
        <v>5.5164067455820502</v>
      </c>
      <c r="CS153" s="98">
        <v>19</v>
      </c>
      <c r="CT153" s="104">
        <v>5.7700134277344004</v>
      </c>
      <c r="CU153" s="104">
        <v>5.8500000000000201</v>
      </c>
      <c r="CV153" s="104">
        <v>6.9999938964844004</v>
      </c>
      <c r="CW153" s="105">
        <v>7.1100097656250201</v>
      </c>
      <c r="CY153" s="8">
        <f t="shared" si="12"/>
        <v>4</v>
      </c>
      <c r="CZ153" s="9">
        <f t="shared" si="13"/>
        <v>87.878787878787875</v>
      </c>
    </row>
    <row r="154" spans="1:104" x14ac:dyDescent="0.35">
      <c r="A154" s="70" t="s">
        <v>532</v>
      </c>
      <c r="B154" s="93" t="s">
        <v>533</v>
      </c>
      <c r="C154" s="156" t="s">
        <v>174</v>
      </c>
      <c r="D154" s="170" t="s">
        <v>328</v>
      </c>
      <c r="E154" s="164" t="s">
        <v>260</v>
      </c>
      <c r="F154" s="164">
        <f t="shared" si="14"/>
        <v>35</v>
      </c>
      <c r="G154" s="49">
        <v>38.736510932365697</v>
      </c>
      <c r="H154" s="139">
        <f t="shared" si="10"/>
        <v>4.1354355130524684E-3</v>
      </c>
      <c r="I154" s="49">
        <v>1427.34819806974</v>
      </c>
      <c r="J154" s="49">
        <v>8.4998070658316993E-2</v>
      </c>
      <c r="K154" s="49">
        <v>247.07005717668699</v>
      </c>
      <c r="L154" s="51">
        <v>64</v>
      </c>
      <c r="M154" s="94">
        <v>31835.140360825098</v>
      </c>
      <c r="N154" s="94">
        <v>3834.12</v>
      </c>
      <c r="O154" s="94">
        <v>79.63</v>
      </c>
      <c r="P154" s="94">
        <v>14.0869236583522</v>
      </c>
      <c r="Q154" s="94">
        <v>15</v>
      </c>
      <c r="R154" s="96">
        <v>5421242</v>
      </c>
      <c r="S154" s="96">
        <v>39.200000000000003</v>
      </c>
      <c r="T154" s="96">
        <v>81.3</v>
      </c>
      <c r="U154" s="143">
        <f t="shared" si="11"/>
        <v>0.17099999999999993</v>
      </c>
      <c r="V154" s="96">
        <v>14.6</v>
      </c>
      <c r="W154" s="99">
        <v>9.1999999999999993</v>
      </c>
      <c r="X154" s="99">
        <v>4.49</v>
      </c>
      <c r="Y154" s="99">
        <v>3.9</v>
      </c>
      <c r="Z154" s="99">
        <v>98.3</v>
      </c>
      <c r="AA154" s="95">
        <v>0.56000000000000005</v>
      </c>
      <c r="AB154" s="101">
        <v>25</v>
      </c>
      <c r="AC154" s="101">
        <v>5.3</v>
      </c>
      <c r="AD154" s="101">
        <v>83.2</v>
      </c>
      <c r="AE154" s="97">
        <v>32.799999999999997</v>
      </c>
      <c r="AF154" s="97"/>
      <c r="AG154" s="97">
        <v>897502</v>
      </c>
      <c r="AH154" s="97">
        <v>68310</v>
      </c>
      <c r="AI154" s="97">
        <v>0.5</v>
      </c>
      <c r="AJ154" s="97">
        <v>27</v>
      </c>
      <c r="AK154" s="97">
        <v>2.1</v>
      </c>
      <c r="AL154" s="97">
        <v>2.1</v>
      </c>
      <c r="AM154" s="97">
        <v>11802.8</v>
      </c>
      <c r="AN154" s="97">
        <v>4.3</v>
      </c>
      <c r="AO154" s="103">
        <v>79.851772365499997</v>
      </c>
      <c r="AP154" s="98">
        <v>2.7</v>
      </c>
      <c r="AQ154" s="98">
        <v>33.200000000000003</v>
      </c>
      <c r="AR154" s="98">
        <v>17.100000000000001</v>
      </c>
      <c r="AS154" s="98">
        <v>17.8</v>
      </c>
      <c r="AT154" s="98">
        <v>82.2</v>
      </c>
      <c r="AU154" s="98">
        <v>74359</v>
      </c>
      <c r="AV154" s="98">
        <v>9.3000000000000007</v>
      </c>
      <c r="AW154" s="98">
        <v>2</v>
      </c>
      <c r="AX154" s="105">
        <v>-14.627504730224601</v>
      </c>
      <c r="AY154" s="48">
        <v>7738</v>
      </c>
      <c r="AZ154" s="48">
        <v>210</v>
      </c>
      <c r="BA154" s="48">
        <v>32</v>
      </c>
      <c r="BB154" s="49">
        <v>5.9027064277890604</v>
      </c>
      <c r="BC154" s="50">
        <v>8.1465171236665995E-2</v>
      </c>
      <c r="BD154" s="49">
        <v>8058.7165400310796</v>
      </c>
      <c r="BE154" s="49">
        <v>18344.7650265458</v>
      </c>
      <c r="BF154" s="49">
        <v>18359.239391111099</v>
      </c>
      <c r="BG154" s="50">
        <v>0.41977455869236102</v>
      </c>
      <c r="BH154" s="49">
        <v>32.426715196247002</v>
      </c>
      <c r="BI154" s="145">
        <v>18350.854802509199</v>
      </c>
      <c r="BJ154" s="94">
        <v>172586</v>
      </c>
      <c r="BK154" s="94" t="s">
        <v>280</v>
      </c>
      <c r="BL154" s="94">
        <v>-26</v>
      </c>
      <c r="BM154" s="94">
        <v>15</v>
      </c>
      <c r="BN154" s="94">
        <v>27</v>
      </c>
      <c r="BO154" s="94">
        <v>39.706686941443202</v>
      </c>
      <c r="BP154" s="94">
        <v>15</v>
      </c>
      <c r="BQ154" s="96">
        <v>5311916</v>
      </c>
      <c r="BR154" s="96">
        <v>84.4</v>
      </c>
      <c r="BS154" s="96">
        <v>17.5</v>
      </c>
      <c r="BT154" s="96">
        <v>65.400000000000006</v>
      </c>
      <c r="BU154" s="96">
        <v>7.7</v>
      </c>
      <c r="BV154" s="96">
        <v>1.6</v>
      </c>
      <c r="BW154" s="99">
        <v>2.5</v>
      </c>
      <c r="BX154" s="100">
        <v>8</v>
      </c>
      <c r="BY154" s="100">
        <v>100.3</v>
      </c>
      <c r="BZ154" s="100">
        <v>101</v>
      </c>
      <c r="CA154" s="100">
        <v>1</v>
      </c>
      <c r="CB154" s="101">
        <v>135</v>
      </c>
      <c r="CC154" s="97" t="s">
        <v>180</v>
      </c>
      <c r="CD154" s="97" t="s">
        <v>200</v>
      </c>
      <c r="CE154" s="97">
        <v>36.299999999999997</v>
      </c>
      <c r="CF154" s="97" t="s">
        <v>145</v>
      </c>
      <c r="CG154" s="97" t="s">
        <v>145</v>
      </c>
      <c r="CH154" s="97">
        <v>140000</v>
      </c>
      <c r="CI154" s="97">
        <v>9</v>
      </c>
      <c r="CJ154" s="97">
        <v>434166615431.909</v>
      </c>
      <c r="CK154" s="97" t="s">
        <v>145</v>
      </c>
      <c r="CL154" s="97">
        <v>63.8</v>
      </c>
      <c r="CM154" s="97">
        <v>89.8</v>
      </c>
      <c r="CN154" s="97">
        <v>1.6</v>
      </c>
      <c r="CO154" s="97">
        <v>100</v>
      </c>
      <c r="CP154" s="102" t="s">
        <v>174</v>
      </c>
      <c r="CQ154" s="102" t="s">
        <v>176</v>
      </c>
      <c r="CR154" s="103">
        <v>22.696975966612801</v>
      </c>
      <c r="CS154" s="98">
        <v>4.7</v>
      </c>
      <c r="CT154" s="104">
        <v>-11.3700012207031</v>
      </c>
      <c r="CU154" s="104">
        <v>-14.0400146484375</v>
      </c>
      <c r="CV154" s="104">
        <v>-15.7500061035156</v>
      </c>
      <c r="CW154" s="105">
        <v>-17.3499969482422</v>
      </c>
      <c r="CY154" s="8">
        <f t="shared" si="12"/>
        <v>3</v>
      </c>
      <c r="CZ154" s="9">
        <f t="shared" si="13"/>
        <v>90.909090909090907</v>
      </c>
    </row>
    <row r="155" spans="1:104" x14ac:dyDescent="0.35">
      <c r="A155" s="70" t="s">
        <v>534</v>
      </c>
      <c r="B155" s="93" t="s">
        <v>535</v>
      </c>
      <c r="C155" s="156" t="s">
        <v>157</v>
      </c>
      <c r="D155" s="170" t="s">
        <v>158</v>
      </c>
      <c r="E155" s="164" t="s">
        <v>517</v>
      </c>
      <c r="F155" s="164">
        <f t="shared" si="14"/>
        <v>3</v>
      </c>
      <c r="G155" s="49">
        <v>0</v>
      </c>
      <c r="H155" s="139">
        <f t="shared" si="10"/>
        <v>0.2807017543859649</v>
      </c>
      <c r="I155" s="49">
        <v>1.9562884170428001</v>
      </c>
      <c r="J155" s="49">
        <v>9.9999998746876997E-2</v>
      </c>
      <c r="K155" s="49">
        <v>3.2799505028224099E-13</v>
      </c>
      <c r="L155" s="51">
        <v>96</v>
      </c>
      <c r="M155" s="94">
        <v>460.72308263829001</v>
      </c>
      <c r="N155" s="94"/>
      <c r="O155" s="94"/>
      <c r="P155" s="94">
        <v>22.8684210526316</v>
      </c>
      <c r="Q155" s="94">
        <v>58</v>
      </c>
      <c r="R155" s="96">
        <v>29136808</v>
      </c>
      <c r="S155" s="96">
        <v>24.1</v>
      </c>
      <c r="T155" s="96">
        <v>69</v>
      </c>
      <c r="U155" s="143">
        <f t="shared" si="11"/>
        <v>5.699999999999996E-2</v>
      </c>
      <c r="V155" s="96">
        <v>195.9</v>
      </c>
      <c r="W155" s="99">
        <v>21.8</v>
      </c>
      <c r="X155" s="99"/>
      <c r="Y155" s="99"/>
      <c r="Z155" s="99">
        <v>60.8</v>
      </c>
      <c r="AA155" s="95">
        <v>0.79500000000000004</v>
      </c>
      <c r="AB155" s="101">
        <v>3.8</v>
      </c>
      <c r="AC155" s="101">
        <v>7.2</v>
      </c>
      <c r="AD155" s="101"/>
      <c r="AE155" s="97">
        <v>42.4</v>
      </c>
      <c r="AF155" s="97">
        <v>3296953</v>
      </c>
      <c r="AG155" s="97"/>
      <c r="AH155" s="97">
        <v>3110</v>
      </c>
      <c r="AI155" s="97"/>
      <c r="AJ155" s="97"/>
      <c r="AK155" s="97">
        <v>65</v>
      </c>
      <c r="AL155" s="97"/>
      <c r="AM155" s="97">
        <v>792.1</v>
      </c>
      <c r="AN155" s="97">
        <v>27.8</v>
      </c>
      <c r="AO155" s="103">
        <v>28.3766282150001</v>
      </c>
      <c r="AP155" s="98">
        <v>28.7</v>
      </c>
      <c r="AQ155" s="98">
        <v>25.4</v>
      </c>
      <c r="AR155" s="98">
        <v>23.6</v>
      </c>
      <c r="AS155" s="98">
        <v>80.3</v>
      </c>
      <c r="AT155" s="98">
        <v>19.7</v>
      </c>
      <c r="AU155" s="98">
        <v>7366</v>
      </c>
      <c r="AV155" s="98">
        <v>0.3</v>
      </c>
      <c r="AW155" s="98">
        <v>100</v>
      </c>
      <c r="AX155" s="105">
        <v>5.6849914550781504</v>
      </c>
      <c r="AY155" s="48">
        <v>57</v>
      </c>
      <c r="AZ155" s="48">
        <v>0</v>
      </c>
      <c r="BA155" s="48">
        <v>16</v>
      </c>
      <c r="BB155" s="49">
        <v>0.54913359074885604</v>
      </c>
      <c r="BC155" s="50">
        <v>4.7059576341128E-2</v>
      </c>
      <c r="BD155" s="49">
        <v>172.03750908292201</v>
      </c>
      <c r="BE155" s="49">
        <v>18382.412650321901</v>
      </c>
      <c r="BF155" s="49">
        <v>18350.0000000863</v>
      </c>
      <c r="BG155" s="50">
        <v>0.21988796074992101</v>
      </c>
      <c r="BH155" s="49">
        <v>20.456345755200498</v>
      </c>
      <c r="BI155" s="145">
        <v>18373.829036176099</v>
      </c>
      <c r="BJ155" s="94">
        <v>13424</v>
      </c>
      <c r="BK155" s="94" t="s">
        <v>280</v>
      </c>
      <c r="BL155" s="94" t="s">
        <v>145</v>
      </c>
      <c r="BM155" s="94" t="s">
        <v>145</v>
      </c>
      <c r="BN155" s="94" t="s">
        <v>145</v>
      </c>
      <c r="BO155" s="94">
        <v>72.010526315789505</v>
      </c>
      <c r="BP155" s="94">
        <v>58</v>
      </c>
      <c r="BQ155" s="96">
        <v>28087871</v>
      </c>
      <c r="BR155" s="96">
        <v>71.900000000000006</v>
      </c>
      <c r="BS155" s="96">
        <v>30.4</v>
      </c>
      <c r="BT155" s="96">
        <v>63.9</v>
      </c>
      <c r="BU155" s="96">
        <v>6.4</v>
      </c>
      <c r="BV155" s="96">
        <v>1.9</v>
      </c>
      <c r="BW155" s="99">
        <v>32.200000000000003</v>
      </c>
      <c r="BX155" s="100">
        <v>4.4000000000000004</v>
      </c>
      <c r="BY155" s="100">
        <v>143.9</v>
      </c>
      <c r="BZ155" s="100">
        <v>121.7</v>
      </c>
      <c r="CA155" s="100">
        <v>1</v>
      </c>
      <c r="CB155" s="101">
        <v>119</v>
      </c>
      <c r="CC155" s="97" t="s">
        <v>155</v>
      </c>
      <c r="CD155" s="97" t="s">
        <v>156</v>
      </c>
      <c r="CE155" s="97">
        <v>9</v>
      </c>
      <c r="CF155" s="97">
        <v>8.5</v>
      </c>
      <c r="CG155" s="97">
        <v>5</v>
      </c>
      <c r="CH155" s="97">
        <v>208549</v>
      </c>
      <c r="CI155" s="97">
        <v>8594</v>
      </c>
      <c r="CJ155" s="97">
        <v>29040398982.3466</v>
      </c>
      <c r="CK155" s="97" t="s">
        <v>145</v>
      </c>
      <c r="CL155" s="97">
        <v>83.8</v>
      </c>
      <c r="CM155" s="97">
        <v>97.3</v>
      </c>
      <c r="CN155" s="97">
        <v>1.4</v>
      </c>
      <c r="CO155" s="97">
        <v>95.5</v>
      </c>
      <c r="CP155" s="102" t="s">
        <v>157</v>
      </c>
      <c r="CQ155" s="102" t="s">
        <v>159</v>
      </c>
      <c r="CR155" s="103">
        <v>83.103106530687199</v>
      </c>
      <c r="CS155" s="98" t="s">
        <v>145</v>
      </c>
      <c r="CT155" s="104">
        <v>3.9999938964844</v>
      </c>
      <c r="CU155" s="104">
        <v>3.2199951171875201</v>
      </c>
      <c r="CV155" s="104">
        <v>5.8399902343750201</v>
      </c>
      <c r="CW155" s="105">
        <v>9.6799865722656495</v>
      </c>
      <c r="CY155" s="8">
        <f t="shared" si="12"/>
        <v>2</v>
      </c>
      <c r="CZ155" s="9">
        <f t="shared" si="13"/>
        <v>93.939393939393938</v>
      </c>
    </row>
    <row r="156" spans="1:104" x14ac:dyDescent="0.35">
      <c r="A156" s="70" t="s">
        <v>536</v>
      </c>
      <c r="B156" s="93" t="s">
        <v>537</v>
      </c>
      <c r="C156" s="156" t="s">
        <v>201</v>
      </c>
      <c r="D156" s="170" t="s">
        <v>202</v>
      </c>
      <c r="E156" s="164" t="s">
        <v>244</v>
      </c>
      <c r="F156" s="164">
        <f t="shared" si="14"/>
        <v>37</v>
      </c>
      <c r="G156" s="49">
        <v>3.9400833597215201</v>
      </c>
      <c r="H156" s="139">
        <f t="shared" si="10"/>
        <v>0.84651791751183236</v>
      </c>
      <c r="I156" s="49">
        <v>306.70438363305999</v>
      </c>
      <c r="J156" s="49">
        <v>0.13892329929653099</v>
      </c>
      <c r="K156" s="49">
        <v>22.589166938617801</v>
      </c>
      <c r="L156" s="51">
        <v>62</v>
      </c>
      <c r="M156" s="94">
        <v>31664.998352423001</v>
      </c>
      <c r="N156" s="94">
        <v>4274.085</v>
      </c>
      <c r="O156" s="94">
        <v>97.35</v>
      </c>
      <c r="P156" s="94">
        <v>28.842105263157901</v>
      </c>
      <c r="Q156" s="94">
        <v>24</v>
      </c>
      <c r="R156" s="96">
        <v>4822233</v>
      </c>
      <c r="S156" s="96">
        <v>37.9</v>
      </c>
      <c r="T156" s="96">
        <v>80.2</v>
      </c>
      <c r="U156" s="143">
        <f t="shared" si="11"/>
        <v>0.15599999999999994</v>
      </c>
      <c r="V156" s="96">
        <v>18.600000000000001</v>
      </c>
      <c r="W156" s="99">
        <v>10.1</v>
      </c>
      <c r="X156" s="99">
        <v>3.03</v>
      </c>
      <c r="Y156" s="99">
        <v>2.8</v>
      </c>
      <c r="Z156" s="99">
        <v>100</v>
      </c>
      <c r="AA156" s="95">
        <v>0.54300000000000004</v>
      </c>
      <c r="AB156" s="101">
        <v>32</v>
      </c>
      <c r="AC156" s="101">
        <v>6.2</v>
      </c>
      <c r="AD156" s="101"/>
      <c r="AE156" s="97">
        <v>26.7</v>
      </c>
      <c r="AF156" s="97">
        <v>17249050</v>
      </c>
      <c r="AG156" s="97">
        <v>3328700</v>
      </c>
      <c r="AH156" s="97">
        <v>39410</v>
      </c>
      <c r="AI156" s="97"/>
      <c r="AJ156" s="97"/>
      <c r="AK156" s="97">
        <v>5.7</v>
      </c>
      <c r="AL156" s="97"/>
      <c r="AM156" s="97">
        <v>7888.8</v>
      </c>
      <c r="AN156" s="97">
        <v>19.100000000000001</v>
      </c>
      <c r="AO156" s="103">
        <v>-43.595472914499901</v>
      </c>
      <c r="AP156" s="98">
        <v>40.5</v>
      </c>
      <c r="AQ156" s="98">
        <v>38.6</v>
      </c>
      <c r="AR156" s="98">
        <v>32.5</v>
      </c>
      <c r="AS156" s="98">
        <v>13.5</v>
      </c>
      <c r="AT156" s="98">
        <v>86.5</v>
      </c>
      <c r="AU156" s="98">
        <v>72510</v>
      </c>
      <c r="AV156" s="98">
        <v>7.7</v>
      </c>
      <c r="AW156" s="98">
        <v>0</v>
      </c>
      <c r="AX156" s="105">
        <v>12.784997558593799</v>
      </c>
      <c r="AY156" s="48">
        <v>1479</v>
      </c>
      <c r="AZ156" s="48">
        <v>19</v>
      </c>
      <c r="BA156" s="48">
        <v>1252</v>
      </c>
      <c r="BB156" s="49">
        <v>259.63075612480799</v>
      </c>
      <c r="BC156" s="50">
        <v>0.15061423693003001</v>
      </c>
      <c r="BD156" s="49">
        <v>1500.31693040342</v>
      </c>
      <c r="BE156" s="49">
        <v>18350.504534617801</v>
      </c>
      <c r="BF156" s="49">
        <v>18367.303767536399</v>
      </c>
      <c r="BG156" s="50">
        <v>0.10739858159812</v>
      </c>
      <c r="BH156" s="49">
        <v>1494.9082867499999</v>
      </c>
      <c r="BI156" s="145">
        <v>18364.6171590064</v>
      </c>
      <c r="BJ156" s="94">
        <v>152696</v>
      </c>
      <c r="BK156" s="94" t="s">
        <v>191</v>
      </c>
      <c r="BL156" s="94">
        <v>-26</v>
      </c>
      <c r="BM156" s="94">
        <v>22</v>
      </c>
      <c r="BN156" s="94">
        <v>27</v>
      </c>
      <c r="BO156" s="94">
        <v>76.201350500297906</v>
      </c>
      <c r="BP156" s="94">
        <v>24</v>
      </c>
      <c r="BQ156" s="96">
        <v>4841000</v>
      </c>
      <c r="BR156" s="96">
        <v>83.6</v>
      </c>
      <c r="BS156" s="96">
        <v>19.7</v>
      </c>
      <c r="BT156" s="96">
        <v>64.7</v>
      </c>
      <c r="BU156" s="96">
        <v>6.9</v>
      </c>
      <c r="BV156" s="96">
        <v>1.7</v>
      </c>
      <c r="BW156" s="99">
        <v>5.7</v>
      </c>
      <c r="BX156" s="100">
        <v>6.4</v>
      </c>
      <c r="BY156" s="100">
        <v>100</v>
      </c>
      <c r="BZ156" s="100" t="s">
        <v>145</v>
      </c>
      <c r="CA156" s="100">
        <v>1</v>
      </c>
      <c r="CB156" s="101">
        <v>129</v>
      </c>
      <c r="CC156" s="97" t="s">
        <v>180</v>
      </c>
      <c r="CD156" s="97" t="s">
        <v>200</v>
      </c>
      <c r="CE156" s="97">
        <v>27.6</v>
      </c>
      <c r="CF156" s="97" t="s">
        <v>145</v>
      </c>
      <c r="CG156" s="97" t="s">
        <v>145</v>
      </c>
      <c r="CH156" s="97">
        <v>74403</v>
      </c>
      <c r="CI156" s="97">
        <v>38</v>
      </c>
      <c r="CJ156" s="97">
        <v>204923917869.35501</v>
      </c>
      <c r="CK156" s="97" t="s">
        <v>145</v>
      </c>
      <c r="CL156" s="97">
        <v>69.900000000000006</v>
      </c>
      <c r="CM156" s="97">
        <v>86</v>
      </c>
      <c r="CN156" s="97">
        <v>1.2</v>
      </c>
      <c r="CO156" s="97">
        <v>100</v>
      </c>
      <c r="CP156" s="102" t="s">
        <v>201</v>
      </c>
      <c r="CQ156" s="102" t="s">
        <v>203</v>
      </c>
      <c r="CR156" s="103">
        <v>171.23435126027701</v>
      </c>
      <c r="CS156" s="98">
        <v>37.1</v>
      </c>
      <c r="CT156" s="104">
        <v>11.6799865722656</v>
      </c>
      <c r="CU156" s="104">
        <v>13.7600036621094</v>
      </c>
      <c r="CV156" s="104">
        <v>14.409997558593799</v>
      </c>
      <c r="CW156" s="105">
        <v>11.290002441406299</v>
      </c>
      <c r="CY156" s="8">
        <f t="shared" si="12"/>
        <v>4</v>
      </c>
      <c r="CZ156" s="9">
        <f t="shared" si="13"/>
        <v>87.878787878787875</v>
      </c>
    </row>
    <row r="157" spans="1:104" x14ac:dyDescent="0.35">
      <c r="A157" s="70" t="s">
        <v>538</v>
      </c>
      <c r="B157" s="93" t="s">
        <v>539</v>
      </c>
      <c r="C157" s="156" t="s">
        <v>157</v>
      </c>
      <c r="D157" s="170" t="s">
        <v>184</v>
      </c>
      <c r="E157" s="164" t="s">
        <v>160</v>
      </c>
      <c r="F157" s="164">
        <f t="shared" si="14"/>
        <v>33</v>
      </c>
      <c r="G157" s="49">
        <v>2.1540658384348799</v>
      </c>
      <c r="H157" s="139">
        <f t="shared" si="10"/>
        <v>0.21081771720613288</v>
      </c>
      <c r="I157" s="49">
        <v>459.79514442228202</v>
      </c>
      <c r="J157" s="49">
        <v>6.5585671922348002E-2</v>
      </c>
      <c r="K157" s="49">
        <v>18.305912715295399</v>
      </c>
      <c r="L157" s="51">
        <v>66</v>
      </c>
      <c r="M157" s="94"/>
      <c r="N157" s="94">
        <v>4421.7849999999999</v>
      </c>
      <c r="O157" s="94">
        <v>94.71</v>
      </c>
      <c r="P157" s="94">
        <v>17.5715292459479</v>
      </c>
      <c r="Q157" s="94">
        <v>23</v>
      </c>
      <c r="R157" s="96">
        <v>5106622</v>
      </c>
      <c r="S157" s="96">
        <v>25.6</v>
      </c>
      <c r="T157" s="96">
        <v>75.900000000000006</v>
      </c>
      <c r="U157" s="143">
        <f t="shared" si="11"/>
        <v>2.3999999999999914E-2</v>
      </c>
      <c r="V157" s="96">
        <v>15.6</v>
      </c>
      <c r="W157" s="99">
        <v>17.8</v>
      </c>
      <c r="X157" s="99">
        <v>2.02</v>
      </c>
      <c r="Y157" s="99">
        <v>1.7</v>
      </c>
      <c r="Z157" s="99">
        <v>100</v>
      </c>
      <c r="AA157" s="95">
        <v>0.72399999999999998</v>
      </c>
      <c r="AB157" s="101">
        <v>22.9</v>
      </c>
      <c r="AC157" s="101">
        <v>10.1</v>
      </c>
      <c r="AD157" s="101"/>
      <c r="AE157" s="97">
        <v>49.5</v>
      </c>
      <c r="AF157" s="97">
        <v>10438241</v>
      </c>
      <c r="AG157" s="97">
        <v>4223712</v>
      </c>
      <c r="AH157" s="97">
        <v>41680</v>
      </c>
      <c r="AI157" s="97"/>
      <c r="AJ157" s="97"/>
      <c r="AK157" s="97">
        <v>4.5999999999999996</v>
      </c>
      <c r="AL157" s="97">
        <v>0.2</v>
      </c>
      <c r="AM157" s="97">
        <v>856.4</v>
      </c>
      <c r="AN157" s="97">
        <v>6.4</v>
      </c>
      <c r="AO157" s="103">
        <v>20.817328192500099</v>
      </c>
      <c r="AP157" s="98">
        <v>4.5999999999999996</v>
      </c>
      <c r="AQ157" s="98">
        <v>0</v>
      </c>
      <c r="AR157" s="98">
        <v>2.6</v>
      </c>
      <c r="AS157" s="98">
        <v>15.5</v>
      </c>
      <c r="AT157" s="98">
        <v>84.5</v>
      </c>
      <c r="AU157" s="98">
        <v>348</v>
      </c>
      <c r="AV157" s="98">
        <v>15.2</v>
      </c>
      <c r="AW157" s="98">
        <v>100</v>
      </c>
      <c r="AX157" s="105">
        <v>22.499993896484401</v>
      </c>
      <c r="AY157" s="48">
        <v>2348</v>
      </c>
      <c r="AZ157" s="48">
        <v>11</v>
      </c>
      <c r="BA157" s="48">
        <v>495</v>
      </c>
      <c r="BB157" s="49">
        <v>96.932962729569596</v>
      </c>
      <c r="BC157" s="50">
        <v>4.0853929085646001E-2</v>
      </c>
      <c r="BD157" s="49">
        <v>7574.8420077977198</v>
      </c>
      <c r="BE157" s="49">
        <v>18385.316993933298</v>
      </c>
      <c r="BF157" s="49">
        <v>18371.128606470898</v>
      </c>
      <c r="BG157" s="50">
        <v>1.7634911852957E-2</v>
      </c>
      <c r="BH157" s="49">
        <v>15361.292263399</v>
      </c>
      <c r="BI157" s="145">
        <v>18453.750124933202</v>
      </c>
      <c r="BJ157" s="94" t="s">
        <v>145</v>
      </c>
      <c r="BK157" s="94" t="s">
        <v>145</v>
      </c>
      <c r="BL157" s="94">
        <v>-35</v>
      </c>
      <c r="BM157" s="94">
        <v>22</v>
      </c>
      <c r="BN157" s="94">
        <v>46</v>
      </c>
      <c r="BO157" s="94">
        <v>49.929777854764197</v>
      </c>
      <c r="BP157" s="94">
        <v>23</v>
      </c>
      <c r="BQ157" s="96">
        <v>4829483</v>
      </c>
      <c r="BR157" s="96">
        <v>80.099999999999994</v>
      </c>
      <c r="BS157" s="96">
        <v>22.2</v>
      </c>
      <c r="BT157" s="96">
        <v>75.400000000000006</v>
      </c>
      <c r="BU157" s="96">
        <v>2.4</v>
      </c>
      <c r="BV157" s="96">
        <v>2.9</v>
      </c>
      <c r="BW157" s="99">
        <v>11.4</v>
      </c>
      <c r="BX157" s="100" t="s">
        <v>145</v>
      </c>
      <c r="BY157" s="100">
        <v>106.4</v>
      </c>
      <c r="BZ157" s="100">
        <v>107.4</v>
      </c>
      <c r="CA157" s="100">
        <v>1</v>
      </c>
      <c r="CB157" s="101">
        <v>121</v>
      </c>
      <c r="CC157" s="97" t="s">
        <v>146</v>
      </c>
      <c r="CD157" s="97" t="s">
        <v>147</v>
      </c>
      <c r="CE157" s="97">
        <v>52.4</v>
      </c>
      <c r="CF157" s="97" t="s">
        <v>145</v>
      </c>
      <c r="CG157" s="97" t="s">
        <v>145</v>
      </c>
      <c r="CH157" s="97">
        <v>437000</v>
      </c>
      <c r="CI157" s="97">
        <v>42</v>
      </c>
      <c r="CJ157" s="97">
        <v>79276723016.905106</v>
      </c>
      <c r="CK157" s="97" t="s">
        <v>145</v>
      </c>
      <c r="CL157" s="97">
        <v>72.400000000000006</v>
      </c>
      <c r="CM157" s="97">
        <v>34.5</v>
      </c>
      <c r="CN157" s="97">
        <v>8.1999999999999993</v>
      </c>
      <c r="CO157" s="97">
        <v>100</v>
      </c>
      <c r="CP157" s="102" t="s">
        <v>157</v>
      </c>
      <c r="CQ157" s="102" t="s">
        <v>185</v>
      </c>
      <c r="CR157" s="103">
        <v>56.964649579519502</v>
      </c>
      <c r="CS157" s="98" t="s">
        <v>145</v>
      </c>
      <c r="CT157" s="104">
        <v>23.339990234375001</v>
      </c>
      <c r="CU157" s="104">
        <v>20.869989013671901</v>
      </c>
      <c r="CV157" s="104">
        <v>22.619989013671901</v>
      </c>
      <c r="CW157" s="105">
        <v>23.170007324218801</v>
      </c>
      <c r="CY157" s="8">
        <f t="shared" si="12"/>
        <v>5</v>
      </c>
      <c r="CZ157" s="9">
        <f t="shared" si="13"/>
        <v>84.848484848484844</v>
      </c>
    </row>
    <row r="158" spans="1:104" x14ac:dyDescent="0.35">
      <c r="A158" s="70" t="s">
        <v>540</v>
      </c>
      <c r="B158" s="93" t="s">
        <v>541</v>
      </c>
      <c r="C158" s="156" t="s">
        <v>157</v>
      </c>
      <c r="D158" s="170" t="s">
        <v>158</v>
      </c>
      <c r="E158" s="164" t="s">
        <v>260</v>
      </c>
      <c r="F158" s="164">
        <f t="shared" si="14"/>
        <v>35</v>
      </c>
      <c r="G158" s="49">
        <v>1.7429305863950499</v>
      </c>
      <c r="H158" s="139">
        <f t="shared" si="10"/>
        <v>0.25658559790687996</v>
      </c>
      <c r="I158" s="49">
        <v>76.132113432222297</v>
      </c>
      <c r="J158" s="49">
        <v>2.2301749042686999E-2</v>
      </c>
      <c r="K158" s="49">
        <v>6847.9457084672704</v>
      </c>
      <c r="L158" s="51">
        <v>64</v>
      </c>
      <c r="M158" s="94">
        <v>919.11294104637795</v>
      </c>
      <c r="N158" s="94">
        <v>4383.49</v>
      </c>
      <c r="O158" s="94">
        <v>97.35</v>
      </c>
      <c r="P158" s="94">
        <v>18.406098406098401</v>
      </c>
      <c r="Q158" s="94">
        <v>25</v>
      </c>
      <c r="R158" s="96">
        <v>220892331</v>
      </c>
      <c r="S158" s="96">
        <v>23.8</v>
      </c>
      <c r="T158" s="96">
        <v>66.2</v>
      </c>
      <c r="U158" s="143">
        <f t="shared" si="11"/>
        <v>4.3000000000000045E-2</v>
      </c>
      <c r="V158" s="96">
        <v>275.3</v>
      </c>
      <c r="W158" s="99">
        <v>24.7</v>
      </c>
      <c r="X158" s="99"/>
      <c r="Y158" s="99">
        <v>0.6</v>
      </c>
      <c r="Z158" s="99">
        <v>50.3</v>
      </c>
      <c r="AA158" s="95">
        <v>0.75900000000000001</v>
      </c>
      <c r="AB158" s="101">
        <v>7.8</v>
      </c>
      <c r="AC158" s="101">
        <v>19.899999999999999</v>
      </c>
      <c r="AD158" s="101">
        <v>52.9</v>
      </c>
      <c r="AE158" s="97">
        <v>17.600000000000001</v>
      </c>
      <c r="AF158" s="97">
        <v>6880637</v>
      </c>
      <c r="AG158" s="97">
        <v>3275000</v>
      </c>
      <c r="AH158" s="97">
        <v>5860</v>
      </c>
      <c r="AI158" s="97"/>
      <c r="AJ158" s="97"/>
      <c r="AK158" s="97">
        <v>36.700000000000003</v>
      </c>
      <c r="AL158" s="97">
        <v>0.2</v>
      </c>
      <c r="AM158" s="97">
        <v>12904.3</v>
      </c>
      <c r="AN158" s="97">
        <v>2.7</v>
      </c>
      <c r="AO158" s="103">
        <v>30.380058899000002</v>
      </c>
      <c r="AP158" s="98">
        <v>47.8</v>
      </c>
      <c r="AQ158" s="98">
        <v>1.9</v>
      </c>
      <c r="AR158" s="98">
        <v>12.3</v>
      </c>
      <c r="AS158" s="98">
        <v>63.3</v>
      </c>
      <c r="AT158" s="98">
        <v>36.700000000000003</v>
      </c>
      <c r="AU158" s="98">
        <v>282</v>
      </c>
      <c r="AV158" s="98">
        <v>0.9</v>
      </c>
      <c r="AW158" s="98">
        <v>100</v>
      </c>
      <c r="AX158" s="105">
        <v>13.3349929809571</v>
      </c>
      <c r="AY158" s="48">
        <v>16817</v>
      </c>
      <c r="AZ158" s="48">
        <v>385</v>
      </c>
      <c r="BA158" s="48">
        <v>4315</v>
      </c>
      <c r="BB158" s="49">
        <v>19.534403844921201</v>
      </c>
      <c r="BC158" s="50">
        <v>1.7131242382533999E-2</v>
      </c>
      <c r="BD158" s="49">
        <v>401998.30253872601</v>
      </c>
      <c r="BE158" s="49">
        <v>18449.7566690821</v>
      </c>
      <c r="BF158" s="49">
        <v>18429.967421395799</v>
      </c>
      <c r="BG158" s="50">
        <v>5.7185805796651001E-2</v>
      </c>
      <c r="BH158" s="49">
        <v>8150.2743572690597</v>
      </c>
      <c r="BI158" s="145">
        <v>18377.627573464601</v>
      </c>
      <c r="BJ158" s="94">
        <v>203025</v>
      </c>
      <c r="BK158" s="94" t="s">
        <v>191</v>
      </c>
      <c r="BL158" s="94">
        <v>-26</v>
      </c>
      <c r="BM158" s="94">
        <v>16</v>
      </c>
      <c r="BN158" s="94">
        <v>29</v>
      </c>
      <c r="BO158" s="94">
        <v>54.254516300004099</v>
      </c>
      <c r="BP158" s="94">
        <v>24</v>
      </c>
      <c r="BQ158" s="96">
        <v>212215030</v>
      </c>
      <c r="BR158" s="96">
        <v>68.099999999999994</v>
      </c>
      <c r="BS158" s="96">
        <v>35.299999999999997</v>
      </c>
      <c r="BT158" s="96">
        <v>60.4</v>
      </c>
      <c r="BU158" s="96">
        <v>6.9</v>
      </c>
      <c r="BV158" s="96">
        <v>3.5</v>
      </c>
      <c r="BW158" s="99">
        <v>69.3</v>
      </c>
      <c r="BX158" s="100">
        <v>3</v>
      </c>
      <c r="BY158" s="100">
        <v>90.6</v>
      </c>
      <c r="BZ158" s="100">
        <v>71.099999999999994</v>
      </c>
      <c r="CA158" s="100">
        <v>0.8</v>
      </c>
      <c r="CB158" s="101">
        <v>109</v>
      </c>
      <c r="CC158" s="97" t="s">
        <v>189</v>
      </c>
      <c r="CD158" s="97" t="s">
        <v>173</v>
      </c>
      <c r="CE158" s="97">
        <v>8.3000000000000007</v>
      </c>
      <c r="CF158" s="97">
        <v>23.2</v>
      </c>
      <c r="CG158" s="97">
        <v>0.4</v>
      </c>
      <c r="CH158" s="97">
        <v>-1166895</v>
      </c>
      <c r="CI158" s="97">
        <v>132259</v>
      </c>
      <c r="CJ158" s="97">
        <v>314588210501.06299</v>
      </c>
      <c r="CK158" s="97" t="s">
        <v>145</v>
      </c>
      <c r="CL158" s="97">
        <v>52.6</v>
      </c>
      <c r="CM158" s="97">
        <v>26.8</v>
      </c>
      <c r="CN158" s="97">
        <v>4</v>
      </c>
      <c r="CO158" s="97">
        <v>70.8</v>
      </c>
      <c r="CP158" s="102" t="s">
        <v>157</v>
      </c>
      <c r="CQ158" s="102" t="s">
        <v>159</v>
      </c>
      <c r="CR158" s="103">
        <v>70.086684518671802</v>
      </c>
      <c r="CS158" s="98">
        <v>42.7</v>
      </c>
      <c r="CT158" s="104">
        <v>10.8699890136719</v>
      </c>
      <c r="CU158" s="104">
        <v>8.9200073242187692</v>
      </c>
      <c r="CV158" s="104">
        <v>15.589990234375</v>
      </c>
      <c r="CW158" s="105">
        <v>17.959985351562501</v>
      </c>
      <c r="CY158" s="8">
        <f t="shared" si="12"/>
        <v>1</v>
      </c>
      <c r="CZ158" s="9">
        <f t="shared" si="13"/>
        <v>96.969696969696969</v>
      </c>
    </row>
    <row r="159" spans="1:104" x14ac:dyDescent="0.35">
      <c r="A159" s="70" t="s">
        <v>542</v>
      </c>
      <c r="B159" s="93" t="s">
        <v>543</v>
      </c>
      <c r="C159" s="156" t="s">
        <v>148</v>
      </c>
      <c r="D159" s="170" t="s">
        <v>247</v>
      </c>
      <c r="E159" s="164" t="s">
        <v>225</v>
      </c>
      <c r="F159" s="164">
        <f t="shared" si="14"/>
        <v>48</v>
      </c>
      <c r="G159" s="49">
        <v>43.571288189770598</v>
      </c>
      <c r="H159" s="139">
        <f t="shared" si="10"/>
        <v>8.8181261481935086E-2</v>
      </c>
      <c r="I159" s="49">
        <v>1513.87050242331</v>
      </c>
      <c r="J159" s="49">
        <v>5.3299478374931999E-2</v>
      </c>
      <c r="K159" s="49">
        <v>306.357493719552</v>
      </c>
      <c r="L159" s="51">
        <v>51</v>
      </c>
      <c r="M159" s="94">
        <v>7986.2926581452402</v>
      </c>
      <c r="N159" s="94">
        <v>3787.59</v>
      </c>
      <c r="O159" s="94">
        <v>83.6</v>
      </c>
      <c r="P159" s="94">
        <v>34.329545454545503</v>
      </c>
      <c r="Q159" s="94">
        <v>7</v>
      </c>
      <c r="R159" s="96">
        <v>4314768</v>
      </c>
      <c r="S159" s="96">
        <v>29.2</v>
      </c>
      <c r="T159" s="96">
        <v>75.2</v>
      </c>
      <c r="U159" s="143">
        <f t="shared" si="11"/>
        <v>8.1000000000000086E-2</v>
      </c>
      <c r="V159" s="96">
        <v>56.2</v>
      </c>
      <c r="W159" s="99">
        <v>13</v>
      </c>
      <c r="X159" s="99">
        <v>1.57</v>
      </c>
      <c r="Y159" s="99">
        <v>2.2999999999999998</v>
      </c>
      <c r="Z159" s="99">
        <v>64.8</v>
      </c>
      <c r="AA159" s="95">
        <v>0.71199999999999997</v>
      </c>
      <c r="AB159" s="101">
        <v>22.5</v>
      </c>
      <c r="AC159" s="101">
        <v>7.7</v>
      </c>
      <c r="AD159" s="101">
        <v>52.9</v>
      </c>
      <c r="AE159" s="97">
        <v>45.3</v>
      </c>
      <c r="AF159" s="97">
        <v>12939350</v>
      </c>
      <c r="AG159" s="97">
        <v>6872400</v>
      </c>
      <c r="AH159" s="97">
        <v>23550</v>
      </c>
      <c r="AI159" s="97">
        <v>14.1</v>
      </c>
      <c r="AJ159" s="97">
        <v>49.9</v>
      </c>
      <c r="AK159" s="97">
        <v>14</v>
      </c>
      <c r="AL159" s="97">
        <v>0.1</v>
      </c>
      <c r="AM159" s="97">
        <v>172.9</v>
      </c>
      <c r="AN159" s="97">
        <v>20.8</v>
      </c>
      <c r="AO159" s="103">
        <v>8.41720917050006</v>
      </c>
      <c r="AP159" s="98">
        <v>30.4</v>
      </c>
      <c r="AQ159" s="98">
        <v>61.9</v>
      </c>
      <c r="AR159" s="98">
        <v>20.9</v>
      </c>
      <c r="AS159" s="98">
        <v>32.299999999999997</v>
      </c>
      <c r="AT159" s="98">
        <v>67.7</v>
      </c>
      <c r="AU159" s="98">
        <v>35014</v>
      </c>
      <c r="AV159" s="98">
        <v>2.2999999999999998</v>
      </c>
      <c r="AW159" s="98">
        <v>72</v>
      </c>
      <c r="AX159" s="105">
        <v>26.0925003051758</v>
      </c>
      <c r="AY159" s="48">
        <v>6532</v>
      </c>
      <c r="AZ159" s="48">
        <v>188</v>
      </c>
      <c r="BA159" s="48">
        <v>576</v>
      </c>
      <c r="BB159" s="49">
        <v>133.495010623978</v>
      </c>
      <c r="BC159" s="50">
        <v>4.9153836572126998E-2</v>
      </c>
      <c r="BD159" s="49">
        <v>10883.7549924552</v>
      </c>
      <c r="BE159" s="49">
        <v>18368.935472031699</v>
      </c>
      <c r="BF159" s="49">
        <v>18369.417652956901</v>
      </c>
      <c r="BG159" s="50">
        <v>5.7493049938490998E-2</v>
      </c>
      <c r="BH159" s="49">
        <v>2757.10005215725</v>
      </c>
      <c r="BI159" s="145">
        <v>18389.866730878301</v>
      </c>
      <c r="BJ159" s="94">
        <v>34459</v>
      </c>
      <c r="BK159" s="94" t="s">
        <v>217</v>
      </c>
      <c r="BL159" s="94">
        <v>-49</v>
      </c>
      <c r="BM159" s="94">
        <v>6</v>
      </c>
      <c r="BN159" s="94">
        <v>39</v>
      </c>
      <c r="BO159" s="94">
        <v>73.163409754407795</v>
      </c>
      <c r="BP159" s="94">
        <v>7</v>
      </c>
      <c r="BQ159" s="96">
        <v>4176873</v>
      </c>
      <c r="BR159" s="96">
        <v>81.599999999999994</v>
      </c>
      <c r="BS159" s="96">
        <v>27.1</v>
      </c>
      <c r="BT159" s="96">
        <v>64.8</v>
      </c>
      <c r="BU159" s="96">
        <v>5.0999999999999996</v>
      </c>
      <c r="BV159" s="96">
        <v>2.5</v>
      </c>
      <c r="BW159" s="99">
        <v>15.3</v>
      </c>
      <c r="BX159" s="100" t="s">
        <v>145</v>
      </c>
      <c r="BY159" s="100">
        <v>94.4</v>
      </c>
      <c r="BZ159" s="100">
        <v>89.8</v>
      </c>
      <c r="CA159" s="100">
        <v>1</v>
      </c>
      <c r="CB159" s="101">
        <v>119</v>
      </c>
      <c r="CC159" s="97" t="s">
        <v>146</v>
      </c>
      <c r="CD159" s="97" t="s">
        <v>163</v>
      </c>
      <c r="CE159" s="97">
        <v>42.3</v>
      </c>
      <c r="CF159" s="97" t="s">
        <v>145</v>
      </c>
      <c r="CG159" s="97">
        <v>0.1</v>
      </c>
      <c r="CH159" s="97">
        <v>56000</v>
      </c>
      <c r="CI159" s="97">
        <v>49</v>
      </c>
      <c r="CJ159" s="97">
        <v>65055100000</v>
      </c>
      <c r="CK159" s="97" t="s">
        <v>145</v>
      </c>
      <c r="CL159" s="97">
        <v>66.599999999999994</v>
      </c>
      <c r="CM159" s="97">
        <v>66.900000000000006</v>
      </c>
      <c r="CN159" s="97">
        <v>0</v>
      </c>
      <c r="CO159" s="97">
        <v>100</v>
      </c>
      <c r="CP159" s="102" t="s">
        <v>149</v>
      </c>
      <c r="CQ159" s="102" t="s">
        <v>151</v>
      </c>
      <c r="CR159" s="103">
        <v>-81.467306915365995</v>
      </c>
      <c r="CS159" s="98">
        <v>32.5</v>
      </c>
      <c r="CT159" s="104">
        <v>25.879998779296901</v>
      </c>
      <c r="CU159" s="104">
        <v>26.409997558593801</v>
      </c>
      <c r="CV159" s="104">
        <v>27.080010986328102</v>
      </c>
      <c r="CW159" s="105">
        <v>24.999993896484401</v>
      </c>
      <c r="CY159" s="8">
        <f t="shared" si="12"/>
        <v>3</v>
      </c>
      <c r="CZ159" s="9">
        <f t="shared" si="13"/>
        <v>90.909090909090907</v>
      </c>
    </row>
    <row r="160" spans="1:104" x14ac:dyDescent="0.35">
      <c r="A160" s="70" t="s">
        <v>544</v>
      </c>
      <c r="B160" s="93" t="s">
        <v>545</v>
      </c>
      <c r="C160" s="156" t="s">
        <v>190</v>
      </c>
      <c r="D160" s="170" t="s">
        <v>190</v>
      </c>
      <c r="E160" s="164" t="s">
        <v>269</v>
      </c>
      <c r="F160" s="164">
        <f t="shared" si="14"/>
        <v>44</v>
      </c>
      <c r="G160" s="49">
        <v>31.875679632860098</v>
      </c>
      <c r="H160" s="139">
        <f t="shared" si="10"/>
        <v>0.28139874513197749</v>
      </c>
      <c r="I160" s="49">
        <v>1121.44160809195</v>
      </c>
      <c r="J160" s="49">
        <v>2.2562620087477E-2</v>
      </c>
      <c r="K160" s="49">
        <v>30286.541909482199</v>
      </c>
      <c r="L160" s="51">
        <v>55</v>
      </c>
      <c r="M160" s="94">
        <v>11376.251120425601</v>
      </c>
      <c r="N160" s="94">
        <v>4241.9750000000004</v>
      </c>
      <c r="O160" s="94">
        <v>96.03</v>
      </c>
      <c r="P160" s="94">
        <v>36.584229390681003</v>
      </c>
      <c r="Q160" s="94">
        <v>10</v>
      </c>
      <c r="R160" s="96">
        <v>32971846</v>
      </c>
      <c r="S160" s="96">
        <v>28</v>
      </c>
      <c r="T160" s="96">
        <v>73.8</v>
      </c>
      <c r="U160" s="143">
        <f t="shared" si="11"/>
        <v>8.1000000000000086E-2</v>
      </c>
      <c r="V160" s="96">
        <v>25</v>
      </c>
      <c r="W160" s="99">
        <v>12.6</v>
      </c>
      <c r="X160" s="99">
        <v>1.27</v>
      </c>
      <c r="Y160" s="99">
        <v>1.5</v>
      </c>
      <c r="Z160" s="99">
        <v>56.1</v>
      </c>
      <c r="AA160" s="95">
        <v>0.872</v>
      </c>
      <c r="AB160" s="101">
        <v>19.100000000000001</v>
      </c>
      <c r="AC160" s="101">
        <v>6.6</v>
      </c>
      <c r="AD160" s="101">
        <v>130.5</v>
      </c>
      <c r="AE160" s="97">
        <v>22.8</v>
      </c>
      <c r="AF160" s="97">
        <v>17758527.300000001</v>
      </c>
      <c r="AG160" s="97">
        <v>2668000</v>
      </c>
      <c r="AH160" s="97">
        <v>13710</v>
      </c>
      <c r="AI160" s="97">
        <v>23.9</v>
      </c>
      <c r="AJ160" s="97">
        <v>43.3</v>
      </c>
      <c r="AK160" s="97">
        <v>27.4</v>
      </c>
      <c r="AL160" s="97">
        <v>0.1</v>
      </c>
      <c r="AM160" s="97">
        <v>1629.9</v>
      </c>
      <c r="AN160" s="97">
        <v>8.6999999999999993</v>
      </c>
      <c r="AO160" s="103">
        <v>-9.1834175359999293</v>
      </c>
      <c r="AP160" s="98">
        <v>18.5</v>
      </c>
      <c r="AQ160" s="98">
        <v>57.7</v>
      </c>
      <c r="AR160" s="98">
        <v>21.3</v>
      </c>
      <c r="AS160" s="98">
        <v>22.1</v>
      </c>
      <c r="AT160" s="98">
        <v>77.900000000000006</v>
      </c>
      <c r="AU160" s="98">
        <v>54536</v>
      </c>
      <c r="AV160" s="98">
        <v>2.1</v>
      </c>
      <c r="AW160" s="98">
        <v>100</v>
      </c>
      <c r="AX160" s="105">
        <v>24.132501220703102</v>
      </c>
      <c r="AY160" s="48">
        <v>36976</v>
      </c>
      <c r="AZ160" s="48">
        <v>1051</v>
      </c>
      <c r="BA160" s="48">
        <v>10405</v>
      </c>
      <c r="BB160" s="49">
        <v>315.57226125586101</v>
      </c>
      <c r="BC160" s="50">
        <v>3.3488414047846998E-2</v>
      </c>
      <c r="BD160" s="49">
        <v>240430.534914549</v>
      </c>
      <c r="BE160" s="49">
        <v>18401.224458201501</v>
      </c>
      <c r="BF160" s="49">
        <v>18436.088181312502</v>
      </c>
      <c r="BG160" s="50">
        <v>0.11238193311309699</v>
      </c>
      <c r="BH160" s="49">
        <v>11745.443471316101</v>
      </c>
      <c r="BI160" s="145">
        <v>18367.253765865698</v>
      </c>
      <c r="BJ160" s="94">
        <v>375096</v>
      </c>
      <c r="BK160" s="94" t="s">
        <v>217</v>
      </c>
      <c r="BL160" s="94">
        <v>-1</v>
      </c>
      <c r="BM160" s="94">
        <v>6</v>
      </c>
      <c r="BN160" s="94">
        <v>12</v>
      </c>
      <c r="BO160" s="94">
        <v>81.630300763596694</v>
      </c>
      <c r="BP160" s="94">
        <v>10</v>
      </c>
      <c r="BQ160" s="96">
        <v>31989256</v>
      </c>
      <c r="BR160" s="96">
        <v>79.3</v>
      </c>
      <c r="BS160" s="96">
        <v>25.8</v>
      </c>
      <c r="BT160" s="96">
        <v>66.099999999999994</v>
      </c>
      <c r="BU160" s="96">
        <v>5.5</v>
      </c>
      <c r="BV160" s="96">
        <v>2.2999999999999998</v>
      </c>
      <c r="BW160" s="99">
        <v>14.3</v>
      </c>
      <c r="BX160" s="100">
        <v>3.8</v>
      </c>
      <c r="BY160" s="100">
        <v>103.5</v>
      </c>
      <c r="BZ160" s="100">
        <v>97.4</v>
      </c>
      <c r="CA160" s="100">
        <v>1</v>
      </c>
      <c r="CB160" s="101">
        <v>117</v>
      </c>
      <c r="CC160" s="97" t="s">
        <v>189</v>
      </c>
      <c r="CD160" s="97" t="s">
        <v>163</v>
      </c>
      <c r="CE160" s="97">
        <v>24.7</v>
      </c>
      <c r="CF160" s="97">
        <v>20.5</v>
      </c>
      <c r="CG160" s="97">
        <v>0.2</v>
      </c>
      <c r="CH160" s="97">
        <v>495345</v>
      </c>
      <c r="CI160" s="97">
        <v>2592</v>
      </c>
      <c r="CJ160" s="97">
        <v>222044970486.21701</v>
      </c>
      <c r="CK160" s="97">
        <v>20.5</v>
      </c>
      <c r="CL160" s="97">
        <v>77.599999999999994</v>
      </c>
      <c r="CM160" s="97">
        <v>82.5</v>
      </c>
      <c r="CN160" s="97">
        <v>1.2</v>
      </c>
      <c r="CO160" s="97">
        <v>96.4</v>
      </c>
      <c r="CP160" s="102" t="s">
        <v>149</v>
      </c>
      <c r="CQ160" s="102" t="s">
        <v>151</v>
      </c>
      <c r="CR160" s="103">
        <v>-75.767650054999095</v>
      </c>
      <c r="CS160" s="98">
        <v>14.3</v>
      </c>
      <c r="CT160" s="104">
        <v>23.869989013671901</v>
      </c>
      <c r="CU160" s="104">
        <v>24.020013427734401</v>
      </c>
      <c r="CV160" s="104">
        <v>24.35</v>
      </c>
      <c r="CW160" s="105">
        <v>24.290002441406301</v>
      </c>
      <c r="CY160" s="8">
        <f t="shared" si="12"/>
        <v>0</v>
      </c>
      <c r="CZ160" s="9">
        <f t="shared" si="13"/>
        <v>100</v>
      </c>
    </row>
    <row r="161" spans="1:104" x14ac:dyDescent="0.35">
      <c r="A161" s="70" t="s">
        <v>546</v>
      </c>
      <c r="B161" s="93" t="s">
        <v>547</v>
      </c>
      <c r="C161" s="156" t="s">
        <v>157</v>
      </c>
      <c r="D161" s="170" t="s">
        <v>266</v>
      </c>
      <c r="E161" s="164" t="s">
        <v>416</v>
      </c>
      <c r="F161" s="164">
        <f t="shared" si="14"/>
        <v>8</v>
      </c>
      <c r="G161" s="49">
        <v>5.1833763098804901</v>
      </c>
      <c r="H161" s="139">
        <f t="shared" si="10"/>
        <v>0.12287935909519321</v>
      </c>
      <c r="I161" s="49">
        <v>77.458623447650695</v>
      </c>
      <c r="J161" s="49">
        <v>6.0857756825124003E-2</v>
      </c>
      <c r="K161" s="49">
        <v>802.22496289977801</v>
      </c>
      <c r="L161" s="51">
        <v>91</v>
      </c>
      <c r="M161" s="94">
        <v>1034.2387100839501</v>
      </c>
      <c r="N161" s="94">
        <v>5202.62</v>
      </c>
      <c r="O161" s="94">
        <v>97.22</v>
      </c>
      <c r="P161" s="94">
        <v>30.590681003584201</v>
      </c>
      <c r="Q161" s="94">
        <v>46</v>
      </c>
      <c r="R161" s="96">
        <v>109581085</v>
      </c>
      <c r="S161" s="96">
        <v>23.5</v>
      </c>
      <c r="T161" s="96">
        <v>67.099999999999994</v>
      </c>
      <c r="U161" s="143">
        <f t="shared" si="11"/>
        <v>5.1000000000000018E-2</v>
      </c>
      <c r="V161" s="96">
        <v>357.7</v>
      </c>
      <c r="W161" s="99">
        <v>26.8</v>
      </c>
      <c r="X161" s="99"/>
      <c r="Y161" s="99"/>
      <c r="Z161" s="99">
        <v>74.8</v>
      </c>
      <c r="AA161" s="95">
        <v>0.85</v>
      </c>
      <c r="AB161" s="101">
        <v>6</v>
      </c>
      <c r="AC161" s="101">
        <v>7.1</v>
      </c>
      <c r="AD161" s="101">
        <v>102.9</v>
      </c>
      <c r="AE161" s="97">
        <v>40.9</v>
      </c>
      <c r="AF161" s="97">
        <v>43080118</v>
      </c>
      <c r="AG161" s="97">
        <v>8637520</v>
      </c>
      <c r="AH161" s="97">
        <v>10740</v>
      </c>
      <c r="AI161" s="97"/>
      <c r="AJ161" s="97"/>
      <c r="AK161" s="97">
        <v>23.4</v>
      </c>
      <c r="AL161" s="97"/>
      <c r="AM161" s="97">
        <v>2237.3000000000002</v>
      </c>
      <c r="AN161" s="97">
        <v>10.8</v>
      </c>
      <c r="AO161" s="103">
        <v>7.6980044615000596</v>
      </c>
      <c r="AP161" s="98">
        <v>41.7</v>
      </c>
      <c r="AQ161" s="98">
        <v>27.8</v>
      </c>
      <c r="AR161" s="98">
        <v>15.3</v>
      </c>
      <c r="AS161" s="98">
        <v>53.1</v>
      </c>
      <c r="AT161" s="98">
        <v>46.9</v>
      </c>
      <c r="AU161" s="98">
        <v>4766</v>
      </c>
      <c r="AV161" s="98">
        <v>1.1000000000000001</v>
      </c>
      <c r="AW161" s="98">
        <v>96</v>
      </c>
      <c r="AX161" s="105">
        <v>23.699998474121099</v>
      </c>
      <c r="AY161" s="48">
        <v>8488</v>
      </c>
      <c r="AZ161" s="48">
        <v>568</v>
      </c>
      <c r="BA161" s="48">
        <v>1043</v>
      </c>
      <c r="BB161" s="49">
        <v>9.5180660056432203</v>
      </c>
      <c r="BC161" s="50">
        <v>6.6866446738244004E-2</v>
      </c>
      <c r="BD161" s="49">
        <v>10173.0295468274</v>
      </c>
      <c r="BE161" s="49">
        <v>18359.7166722845</v>
      </c>
      <c r="BF161" s="49">
        <v>18364.8956494329</v>
      </c>
      <c r="BG161" s="50">
        <v>8.0699284178967004E-2</v>
      </c>
      <c r="BH161" s="49">
        <v>1655.78010431038</v>
      </c>
      <c r="BI161" s="145">
        <v>18372.352216420299</v>
      </c>
      <c r="BJ161" s="94">
        <v>113333</v>
      </c>
      <c r="BK161" s="94" t="s">
        <v>280</v>
      </c>
      <c r="BL161" s="94">
        <v>-6</v>
      </c>
      <c r="BM161" s="94">
        <v>45</v>
      </c>
      <c r="BN161" s="94">
        <v>48</v>
      </c>
      <c r="BO161" s="94">
        <v>69.939779651352197</v>
      </c>
      <c r="BP161" s="94">
        <v>46</v>
      </c>
      <c r="BQ161" s="96">
        <v>106651922</v>
      </c>
      <c r="BR161" s="96">
        <v>75.400000000000006</v>
      </c>
      <c r="BS161" s="96">
        <v>31</v>
      </c>
      <c r="BT161" s="96">
        <v>63.9</v>
      </c>
      <c r="BU161" s="96">
        <v>5.9</v>
      </c>
      <c r="BV161" s="96">
        <v>2.6</v>
      </c>
      <c r="BW161" s="99">
        <v>28.4</v>
      </c>
      <c r="BX161" s="100" t="s">
        <v>145</v>
      </c>
      <c r="BY161" s="100">
        <v>107.5</v>
      </c>
      <c r="BZ161" s="100">
        <v>108.7</v>
      </c>
      <c r="CA161" s="100">
        <v>1</v>
      </c>
      <c r="CB161" s="101">
        <v>120</v>
      </c>
      <c r="CC161" s="97" t="s">
        <v>189</v>
      </c>
      <c r="CD161" s="97" t="s">
        <v>173</v>
      </c>
      <c r="CE161" s="97">
        <v>31</v>
      </c>
      <c r="CF161" s="97">
        <v>11.4</v>
      </c>
      <c r="CG161" s="97">
        <v>0.1</v>
      </c>
      <c r="CH161" s="97">
        <v>-335758</v>
      </c>
      <c r="CI161" s="97">
        <v>527</v>
      </c>
      <c r="CJ161" s="97">
        <v>330910343610.95599</v>
      </c>
      <c r="CK161" s="97" t="s">
        <v>145</v>
      </c>
      <c r="CL161" s="97">
        <v>59.6</v>
      </c>
      <c r="CM161" s="97">
        <v>62.9</v>
      </c>
      <c r="CN161" s="97">
        <v>1.1000000000000001</v>
      </c>
      <c r="CO161" s="97">
        <v>93</v>
      </c>
      <c r="CP161" s="102" t="s">
        <v>157</v>
      </c>
      <c r="CQ161" s="102" t="s">
        <v>203</v>
      </c>
      <c r="CR161" s="103">
        <v>125.2443277628</v>
      </c>
      <c r="CS161" s="98" t="s">
        <v>145</v>
      </c>
      <c r="CT161" s="104">
        <v>23.649987792968801</v>
      </c>
      <c r="CU161" s="104">
        <v>23.800012207031301</v>
      </c>
      <c r="CV161" s="104">
        <v>23.339990234375001</v>
      </c>
      <c r="CW161" s="105">
        <v>24.010003662109401</v>
      </c>
      <c r="CY161" s="8">
        <f t="shared" si="12"/>
        <v>3</v>
      </c>
      <c r="CZ161" s="9">
        <f t="shared" si="13"/>
        <v>90.909090909090907</v>
      </c>
    </row>
    <row r="162" spans="1:104" x14ac:dyDescent="0.35">
      <c r="A162" s="70" t="s">
        <v>548</v>
      </c>
      <c r="B162" s="93" t="s">
        <v>549</v>
      </c>
      <c r="C162" s="156" t="s">
        <v>201</v>
      </c>
      <c r="D162" s="170" t="s">
        <v>357</v>
      </c>
      <c r="E162" s="164" t="s">
        <v>167</v>
      </c>
      <c r="F162" s="164">
        <f t="shared" si="14"/>
        <v>58</v>
      </c>
      <c r="G162" s="49">
        <v>0</v>
      </c>
      <c r="H162" s="139">
        <f t="shared" si="10"/>
        <v>0</v>
      </c>
      <c r="I162" s="49">
        <v>0.894151766838303</v>
      </c>
      <c r="J162" s="49">
        <v>9.9999998746876997E-2</v>
      </c>
      <c r="K162" s="49">
        <v>3.2799505028224099E-13</v>
      </c>
      <c r="L162" s="51">
        <v>41</v>
      </c>
      <c r="M162" s="94"/>
      <c r="N162" s="94">
        <v>3777.09</v>
      </c>
      <c r="O162" s="94">
        <v>84.92</v>
      </c>
      <c r="P162" s="94">
        <v>10.119318181818199</v>
      </c>
      <c r="Q162" s="94">
        <v>3</v>
      </c>
      <c r="R162" s="96">
        <v>8947027</v>
      </c>
      <c r="S162" s="96">
        <v>23.1</v>
      </c>
      <c r="T162" s="96">
        <v>63</v>
      </c>
      <c r="U162" s="143">
        <f t="shared" si="11"/>
        <v>3.5000000000000003E-2</v>
      </c>
      <c r="V162" s="96">
        <v>19</v>
      </c>
      <c r="W162" s="99">
        <v>30</v>
      </c>
      <c r="X162" s="99"/>
      <c r="Y162" s="99"/>
      <c r="Z162" s="99">
        <v>7.7</v>
      </c>
      <c r="AA162" s="95">
        <v>0.84799999999999998</v>
      </c>
      <c r="AB162" s="101">
        <v>19.399999999999999</v>
      </c>
      <c r="AC162" s="101">
        <v>17.899999999999999</v>
      </c>
      <c r="AD162" s="101"/>
      <c r="AE162" s="97"/>
      <c r="AF162" s="97">
        <v>964713</v>
      </c>
      <c r="AG162" s="97">
        <v>341300</v>
      </c>
      <c r="AH162" s="97">
        <v>4220</v>
      </c>
      <c r="AI162" s="97"/>
      <c r="AJ162" s="97"/>
      <c r="AK162" s="97">
        <v>58.3</v>
      </c>
      <c r="AL162" s="97"/>
      <c r="AM162" s="97">
        <v>64.099999999999994</v>
      </c>
      <c r="AN162" s="97">
        <v>0.1</v>
      </c>
      <c r="AO162" s="103">
        <v>-6.6399036664999302</v>
      </c>
      <c r="AP162" s="98">
        <v>2.6</v>
      </c>
      <c r="AQ162" s="98">
        <v>74.099999999999994</v>
      </c>
      <c r="AR162" s="98">
        <v>3.1</v>
      </c>
      <c r="AS162" s="98">
        <v>86.8</v>
      </c>
      <c r="AT162" s="98">
        <v>13.2</v>
      </c>
      <c r="AU162" s="98">
        <v>100796</v>
      </c>
      <c r="AV162" s="98">
        <v>0.8</v>
      </c>
      <c r="AW162" s="98">
        <v>100</v>
      </c>
      <c r="AX162" s="105">
        <v>28.485002136230499</v>
      </c>
      <c r="AY162" s="48">
        <v>8</v>
      </c>
      <c r="AZ162" s="48">
        <v>0</v>
      </c>
      <c r="BA162" s="48">
        <v>0</v>
      </c>
      <c r="BB162" s="49">
        <v>0</v>
      </c>
      <c r="BC162" s="50">
        <v>0.11232941072425801</v>
      </c>
      <c r="BD162" s="49">
        <v>10.291950617235401</v>
      </c>
      <c r="BE162" s="49">
        <v>18365.2342494966</v>
      </c>
      <c r="BF162" s="49">
        <v>18350.0000000863</v>
      </c>
      <c r="BG162" s="50">
        <v>0.10000000007983501</v>
      </c>
      <c r="BH162" s="49">
        <v>-2.0799944340683901E-15</v>
      </c>
      <c r="BI162" s="145">
        <v>18299.999999999902</v>
      </c>
      <c r="BJ162" s="94" t="s">
        <v>145</v>
      </c>
      <c r="BK162" s="94" t="s">
        <v>145</v>
      </c>
      <c r="BL162" s="94">
        <v>-53</v>
      </c>
      <c r="BM162" s="94">
        <v>4</v>
      </c>
      <c r="BN162" s="94">
        <v>4</v>
      </c>
      <c r="BO162" s="94">
        <v>20.911936760350098</v>
      </c>
      <c r="BP162" s="94">
        <v>3</v>
      </c>
      <c r="BQ162" s="96">
        <v>8606316</v>
      </c>
      <c r="BR162" s="96">
        <v>65.599999999999994</v>
      </c>
      <c r="BS162" s="96">
        <v>35.799999999999997</v>
      </c>
      <c r="BT162" s="96">
        <v>60.7</v>
      </c>
      <c r="BU162" s="96">
        <v>7.4</v>
      </c>
      <c r="BV162" s="96">
        <v>3.6</v>
      </c>
      <c r="BW162" s="99">
        <v>47.8</v>
      </c>
      <c r="BX162" s="100" t="s">
        <v>145</v>
      </c>
      <c r="BY162" s="100" t="s">
        <v>145</v>
      </c>
      <c r="BZ162" s="100" t="s">
        <v>145</v>
      </c>
      <c r="CA162" s="100" t="s">
        <v>145</v>
      </c>
      <c r="CB162" s="101">
        <v>101</v>
      </c>
      <c r="CC162" s="97" t="s">
        <v>146</v>
      </c>
      <c r="CD162" s="97" t="s">
        <v>173</v>
      </c>
      <c r="CE162" s="97" t="s">
        <v>145</v>
      </c>
      <c r="CF162" s="97">
        <v>27.1</v>
      </c>
      <c r="CG162" s="97">
        <v>3.4</v>
      </c>
      <c r="CH162" s="97">
        <v>-3999</v>
      </c>
      <c r="CI162" s="97">
        <v>427</v>
      </c>
      <c r="CJ162" s="97">
        <v>23497607690.117802</v>
      </c>
      <c r="CK162" s="97" t="s">
        <v>145</v>
      </c>
      <c r="CL162" s="97">
        <v>47.2</v>
      </c>
      <c r="CM162" s="97">
        <v>96.4</v>
      </c>
      <c r="CN162" s="97">
        <v>0.3</v>
      </c>
      <c r="CO162" s="97">
        <v>54.4</v>
      </c>
      <c r="CP162" s="102" t="s">
        <v>201</v>
      </c>
      <c r="CQ162" s="102" t="s">
        <v>203</v>
      </c>
      <c r="CR162" s="103">
        <v>144.361786925221</v>
      </c>
      <c r="CS162" s="98">
        <v>4.7</v>
      </c>
      <c r="CT162" s="104">
        <v>28.510003662109401</v>
      </c>
      <c r="CU162" s="104">
        <v>28.510003662109401</v>
      </c>
      <c r="CV162" s="104">
        <v>28.499993896484401</v>
      </c>
      <c r="CW162" s="105">
        <v>28.420007324218801</v>
      </c>
      <c r="CY162" s="8">
        <f t="shared" si="12"/>
        <v>6</v>
      </c>
      <c r="CZ162" s="9">
        <f t="shared" si="13"/>
        <v>81.818181818181813</v>
      </c>
    </row>
    <row r="163" spans="1:104" x14ac:dyDescent="0.35">
      <c r="A163" s="70" t="s">
        <v>550</v>
      </c>
      <c r="B163" s="93" t="s">
        <v>551</v>
      </c>
      <c r="C163" s="156" t="s">
        <v>174</v>
      </c>
      <c r="D163" s="170" t="s">
        <v>232</v>
      </c>
      <c r="E163" s="164" t="s">
        <v>242</v>
      </c>
      <c r="F163" s="164">
        <f t="shared" si="14"/>
        <v>42</v>
      </c>
      <c r="G163" s="49">
        <v>17.016057318747599</v>
      </c>
      <c r="H163" s="139">
        <f t="shared" si="10"/>
        <v>0.25130076881261165</v>
      </c>
      <c r="I163" s="49">
        <v>340.24187902719399</v>
      </c>
      <c r="J163" s="49">
        <v>5.2769943711707998E-2</v>
      </c>
      <c r="K163" s="49">
        <v>1253.92730766099</v>
      </c>
      <c r="L163" s="51">
        <v>57</v>
      </c>
      <c r="M163" s="94">
        <v>9933.4669516592003</v>
      </c>
      <c r="N163" s="94"/>
      <c r="O163" s="94">
        <v>88.09</v>
      </c>
      <c r="P163" s="94">
        <v>16.378684807256199</v>
      </c>
      <c r="Q163" s="94">
        <v>8</v>
      </c>
      <c r="R163" s="96">
        <v>37846605</v>
      </c>
      <c r="S163" s="96">
        <v>40.700000000000003</v>
      </c>
      <c r="T163" s="96">
        <v>73.900000000000006</v>
      </c>
      <c r="U163" s="143">
        <f t="shared" si="11"/>
        <v>0.17499999999999999</v>
      </c>
      <c r="V163" s="96">
        <v>124</v>
      </c>
      <c r="W163" s="99">
        <v>18.7</v>
      </c>
      <c r="X163" s="99">
        <v>2.4</v>
      </c>
      <c r="Y163" s="99">
        <v>6.5</v>
      </c>
      <c r="Z163" s="99">
        <v>99.2</v>
      </c>
      <c r="AA163" s="95"/>
      <c r="AB163" s="101">
        <v>25.6</v>
      </c>
      <c r="AC163" s="101">
        <v>6.1</v>
      </c>
      <c r="AD163" s="101"/>
      <c r="AE163" s="97">
        <v>50.2</v>
      </c>
      <c r="AF163" s="97">
        <v>9277538</v>
      </c>
      <c r="AG163" s="97">
        <v>2834400</v>
      </c>
      <c r="AH163" s="97">
        <v>30010</v>
      </c>
      <c r="AI163" s="97">
        <v>1.4</v>
      </c>
      <c r="AJ163" s="97">
        <v>29.7</v>
      </c>
      <c r="AK163" s="97">
        <v>9.1999999999999993</v>
      </c>
      <c r="AL163" s="97">
        <v>1</v>
      </c>
      <c r="AM163" s="97">
        <v>35662.6</v>
      </c>
      <c r="AN163" s="97">
        <v>4.8</v>
      </c>
      <c r="AO163" s="103">
        <v>51.9199198405001</v>
      </c>
      <c r="AP163" s="98">
        <v>46.9</v>
      </c>
      <c r="AQ163" s="98">
        <v>30.9</v>
      </c>
      <c r="AR163" s="98">
        <v>39.700000000000003</v>
      </c>
      <c r="AS163" s="98">
        <v>39.9</v>
      </c>
      <c r="AT163" s="98">
        <v>60.1</v>
      </c>
      <c r="AU163" s="98">
        <v>1410</v>
      </c>
      <c r="AV163" s="98">
        <v>7.5</v>
      </c>
      <c r="AW163" s="98">
        <v>100</v>
      </c>
      <c r="AX163" s="105">
        <v>3.7100006103515901</v>
      </c>
      <c r="AY163" s="48">
        <v>12877</v>
      </c>
      <c r="AZ163" s="48">
        <v>644</v>
      </c>
      <c r="BA163" s="48">
        <v>3236</v>
      </c>
      <c r="BB163" s="49">
        <v>85.503045781781495</v>
      </c>
      <c r="BC163" s="50">
        <v>5.5582652105272003E-2</v>
      </c>
      <c r="BD163" s="49">
        <v>18797.873855419301</v>
      </c>
      <c r="BE163" s="49">
        <v>18364.910894848599</v>
      </c>
      <c r="BF163" s="49">
        <v>18374.698136355</v>
      </c>
      <c r="BG163" s="50">
        <v>3.3779313524762003E-2</v>
      </c>
      <c r="BH163" s="49">
        <v>36457.021038954699</v>
      </c>
      <c r="BI163" s="145">
        <v>18408.197127545001</v>
      </c>
      <c r="BJ163" s="94">
        <v>375948</v>
      </c>
      <c r="BK163" s="94" t="s">
        <v>228</v>
      </c>
      <c r="BL163" s="94">
        <v>27</v>
      </c>
      <c r="BM163" s="94">
        <v>27</v>
      </c>
      <c r="BN163" s="94">
        <v>36</v>
      </c>
      <c r="BO163" s="94">
        <v>49.265902574336202</v>
      </c>
      <c r="BP163" s="94">
        <v>8</v>
      </c>
      <c r="BQ163" s="96">
        <v>37974750</v>
      </c>
      <c r="BR163" s="96">
        <v>81.8</v>
      </c>
      <c r="BS163" s="96">
        <v>15.1</v>
      </c>
      <c r="BT163" s="96">
        <v>67.400000000000006</v>
      </c>
      <c r="BU163" s="96">
        <v>10.9</v>
      </c>
      <c r="BV163" s="96">
        <v>1.5</v>
      </c>
      <c r="BW163" s="99">
        <v>4.4000000000000004</v>
      </c>
      <c r="BX163" s="100">
        <v>4.5999999999999996</v>
      </c>
      <c r="BY163" s="100">
        <v>100</v>
      </c>
      <c r="BZ163" s="100">
        <v>106.2</v>
      </c>
      <c r="CA163" s="100">
        <v>1</v>
      </c>
      <c r="CB163" s="101">
        <v>138</v>
      </c>
      <c r="CC163" s="97" t="s">
        <v>180</v>
      </c>
      <c r="CD163" s="97" t="s">
        <v>200</v>
      </c>
      <c r="CE163" s="97">
        <v>54.4</v>
      </c>
      <c r="CF163" s="97" t="s">
        <v>145</v>
      </c>
      <c r="CG163" s="97" t="s">
        <v>145</v>
      </c>
      <c r="CH163" s="97">
        <v>-146976</v>
      </c>
      <c r="CI163" s="97">
        <v>1087</v>
      </c>
      <c r="CJ163" s="97">
        <v>585663814824.04395</v>
      </c>
      <c r="CK163" s="97">
        <v>15.4</v>
      </c>
      <c r="CL163" s="97">
        <v>56.7</v>
      </c>
      <c r="CM163" s="97">
        <v>74.3</v>
      </c>
      <c r="CN163" s="97">
        <v>2</v>
      </c>
      <c r="CO163" s="97">
        <v>100</v>
      </c>
      <c r="CP163" s="102" t="s">
        <v>174</v>
      </c>
      <c r="CQ163" s="102" t="s">
        <v>176</v>
      </c>
      <c r="CR163" s="103">
        <v>19.1562721067565</v>
      </c>
      <c r="CS163" s="98">
        <v>16.100000000000001</v>
      </c>
      <c r="CT163" s="104">
        <v>3.30999145507815</v>
      </c>
      <c r="CU163" s="104">
        <v>2.1599975585937701</v>
      </c>
      <c r="CV163" s="104">
        <v>4.3500000000000201</v>
      </c>
      <c r="CW163" s="105">
        <v>5.0200134277344004</v>
      </c>
      <c r="CY163" s="8">
        <f t="shared" si="12"/>
        <v>2</v>
      </c>
      <c r="CZ163" s="9">
        <f t="shared" si="13"/>
        <v>93.939393939393938</v>
      </c>
    </row>
    <row r="164" spans="1:104" x14ac:dyDescent="0.35">
      <c r="A164" s="70" t="s">
        <v>552</v>
      </c>
      <c r="B164" s="93" t="s">
        <v>553</v>
      </c>
      <c r="C164" s="156" t="s">
        <v>174</v>
      </c>
      <c r="D164" s="170" t="s">
        <v>175</v>
      </c>
      <c r="E164" s="164" t="s">
        <v>181</v>
      </c>
      <c r="F164" s="164">
        <f t="shared" si="14"/>
        <v>40</v>
      </c>
      <c r="G164" s="49">
        <v>96.992097546786397</v>
      </c>
      <c r="H164" s="139">
        <f t="shared" si="10"/>
        <v>6.0650828508684369E-2</v>
      </c>
      <c r="I164" s="49">
        <v>2456.1851193723601</v>
      </c>
      <c r="J164" s="49">
        <v>6.596129456897E-2</v>
      </c>
      <c r="K164" s="49">
        <v>1320.3808376219799</v>
      </c>
      <c r="L164" s="51">
        <v>59</v>
      </c>
      <c r="M164" s="94">
        <v>44985.307511532897</v>
      </c>
      <c r="N164" s="94">
        <v>4062.32</v>
      </c>
      <c r="O164" s="94">
        <v>90.61</v>
      </c>
      <c r="P164" s="94">
        <v>27.8101449275362</v>
      </c>
      <c r="Q164" s="94">
        <v>13</v>
      </c>
      <c r="R164" s="96">
        <v>10196707</v>
      </c>
      <c r="S164" s="96">
        <v>42.2</v>
      </c>
      <c r="T164" s="96">
        <v>78.7</v>
      </c>
      <c r="U164" s="143">
        <f t="shared" si="11"/>
        <v>0.21900000000000006</v>
      </c>
      <c r="V164" s="96">
        <v>112.2</v>
      </c>
      <c r="W164" s="99">
        <v>11.1</v>
      </c>
      <c r="X164" s="99">
        <v>3.34</v>
      </c>
      <c r="Y164" s="99">
        <v>3.4</v>
      </c>
      <c r="Z164" s="99">
        <v>99.8</v>
      </c>
      <c r="AA164" s="95">
        <v>0.81599999999999995</v>
      </c>
      <c r="AB164" s="101">
        <v>23.2</v>
      </c>
      <c r="AC164" s="101">
        <v>9.8000000000000007</v>
      </c>
      <c r="AD164" s="101">
        <v>88.6</v>
      </c>
      <c r="AE164" s="97">
        <v>41.7</v>
      </c>
      <c r="AF164" s="97">
        <v>17367956</v>
      </c>
      <c r="AG164" s="97">
        <v>3199200</v>
      </c>
      <c r="AH164" s="97">
        <v>32680</v>
      </c>
      <c r="AI164" s="97">
        <v>1.9</v>
      </c>
      <c r="AJ164" s="97">
        <v>33.799999999999997</v>
      </c>
      <c r="AK164" s="97">
        <v>5.9</v>
      </c>
      <c r="AL164" s="97">
        <v>1.3</v>
      </c>
      <c r="AM164" s="97">
        <v>14294.6</v>
      </c>
      <c r="AN164" s="97">
        <v>22.7</v>
      </c>
      <c r="AO164" s="103">
        <v>39.565077075000097</v>
      </c>
      <c r="AP164" s="98">
        <v>39.5</v>
      </c>
      <c r="AQ164" s="98">
        <v>34.6</v>
      </c>
      <c r="AR164" s="98">
        <v>22.9</v>
      </c>
      <c r="AS164" s="98">
        <v>34.799999999999997</v>
      </c>
      <c r="AT164" s="98">
        <v>65.2</v>
      </c>
      <c r="AU164" s="98">
        <v>3653</v>
      </c>
      <c r="AV164" s="98">
        <v>4.3</v>
      </c>
      <c r="AW164" s="98">
        <v>16</v>
      </c>
      <c r="AX164" s="105">
        <v>11.875001525878901</v>
      </c>
      <c r="AY164" s="48">
        <v>25045</v>
      </c>
      <c r="AZ164" s="48">
        <v>989</v>
      </c>
      <c r="BA164" s="48">
        <v>1519</v>
      </c>
      <c r="BB164" s="49">
        <v>148.96966246063599</v>
      </c>
      <c r="BC164" s="50">
        <v>7.6079813828870996E-2</v>
      </c>
      <c r="BD164" s="49">
        <v>28498.863724402399</v>
      </c>
      <c r="BE164" s="49">
        <v>18356.255967305598</v>
      </c>
      <c r="BF164" s="49">
        <v>18363.475752068502</v>
      </c>
      <c r="BG164" s="50">
        <v>6.8465673124664006E-2</v>
      </c>
      <c r="BH164" s="49">
        <v>3220.3407170737</v>
      </c>
      <c r="BI164" s="145">
        <v>18376.796846617701</v>
      </c>
      <c r="BJ164" s="94">
        <v>458702</v>
      </c>
      <c r="BK164" s="94" t="s">
        <v>228</v>
      </c>
      <c r="BL164" s="94">
        <v>-36</v>
      </c>
      <c r="BM164" s="94">
        <v>17</v>
      </c>
      <c r="BN164" s="94">
        <v>38</v>
      </c>
      <c r="BO164" s="94">
        <v>70.631052182875095</v>
      </c>
      <c r="BP164" s="94">
        <v>12</v>
      </c>
      <c r="BQ164" s="96">
        <v>10283822</v>
      </c>
      <c r="BR164" s="96">
        <v>84.9</v>
      </c>
      <c r="BS164" s="96">
        <v>13.5</v>
      </c>
      <c r="BT164" s="96">
        <v>64.599999999999994</v>
      </c>
      <c r="BU164" s="96">
        <v>11</v>
      </c>
      <c r="BV164" s="96">
        <v>1.4</v>
      </c>
      <c r="BW164" s="99">
        <v>3.7</v>
      </c>
      <c r="BX164" s="100" t="s">
        <v>145</v>
      </c>
      <c r="BY164" s="100">
        <v>106.2</v>
      </c>
      <c r="BZ164" s="100" t="s">
        <v>145</v>
      </c>
      <c r="CA164" s="100">
        <v>1</v>
      </c>
      <c r="CB164" s="101">
        <v>139</v>
      </c>
      <c r="CC164" s="97" t="s">
        <v>180</v>
      </c>
      <c r="CD164" s="97" t="s">
        <v>200</v>
      </c>
      <c r="CE164" s="97">
        <v>42.7</v>
      </c>
      <c r="CF164" s="97" t="s">
        <v>145</v>
      </c>
      <c r="CG164" s="97" t="s">
        <v>145</v>
      </c>
      <c r="CH164" s="97">
        <v>-30001</v>
      </c>
      <c r="CI164" s="97">
        <v>19</v>
      </c>
      <c r="CJ164" s="97">
        <v>240674524464.23999</v>
      </c>
      <c r="CK164" s="97" t="s">
        <v>145</v>
      </c>
      <c r="CL164" s="97">
        <v>58.8</v>
      </c>
      <c r="CM164" s="97">
        <v>84.6</v>
      </c>
      <c r="CN164" s="97">
        <v>1.8</v>
      </c>
      <c r="CO164" s="97">
        <v>100</v>
      </c>
      <c r="CP164" s="102" t="s">
        <v>174</v>
      </c>
      <c r="CQ164" s="102" t="s">
        <v>176</v>
      </c>
      <c r="CR164" s="103">
        <v>-8.2915725540486296</v>
      </c>
      <c r="CS164" s="98">
        <v>46.3</v>
      </c>
      <c r="CT164" s="104">
        <v>11.779992675781299</v>
      </c>
      <c r="CU164" s="104">
        <v>10.089990234375</v>
      </c>
      <c r="CV164" s="104">
        <v>13.050012207031299</v>
      </c>
      <c r="CW164" s="105">
        <v>12.5800109863281</v>
      </c>
      <c r="CY164" s="8">
        <f t="shared" si="12"/>
        <v>5</v>
      </c>
      <c r="CZ164" s="9">
        <f t="shared" si="13"/>
        <v>84.848484848484844</v>
      </c>
    </row>
    <row r="165" spans="1:104" x14ac:dyDescent="0.35">
      <c r="A165" s="70" t="s">
        <v>554</v>
      </c>
      <c r="B165" s="93" t="s">
        <v>555</v>
      </c>
      <c r="C165" s="156" t="s">
        <v>190</v>
      </c>
      <c r="D165" s="170" t="s">
        <v>190</v>
      </c>
      <c r="E165" s="164" t="s">
        <v>229</v>
      </c>
      <c r="F165" s="164">
        <f t="shared" si="14"/>
        <v>46</v>
      </c>
      <c r="G165" s="49">
        <v>1.40202705070992</v>
      </c>
      <c r="H165" s="139">
        <f t="shared" si="10"/>
        <v>0.42481203007518797</v>
      </c>
      <c r="I165" s="49">
        <v>37.2939195488838</v>
      </c>
      <c r="J165" s="49">
        <v>6.3470592893713998E-2</v>
      </c>
      <c r="K165" s="49">
        <v>11.903963013987299</v>
      </c>
      <c r="L165" s="51">
        <v>53</v>
      </c>
      <c r="M165" s="94">
        <v>1557.0912425184299</v>
      </c>
      <c r="N165" s="94">
        <v>4615.5050000000001</v>
      </c>
      <c r="O165" s="94">
        <v>96.03</v>
      </c>
      <c r="P165" s="94">
        <v>24.693906810035799</v>
      </c>
      <c r="Q165" s="94">
        <v>8</v>
      </c>
      <c r="R165" s="96">
        <v>7132530</v>
      </c>
      <c r="S165" s="96">
        <v>28.2</v>
      </c>
      <c r="T165" s="96">
        <v>72.2</v>
      </c>
      <c r="U165" s="143">
        <f t="shared" si="11"/>
        <v>6.5000000000000002E-2</v>
      </c>
      <c r="V165" s="96">
        <v>17.5</v>
      </c>
      <c r="W165" s="99">
        <v>17.5</v>
      </c>
      <c r="X165" s="99">
        <v>0.24</v>
      </c>
      <c r="Y165" s="99"/>
      <c r="Z165" s="99">
        <v>82.8</v>
      </c>
      <c r="AA165" s="95">
        <v>0.82399999999999995</v>
      </c>
      <c r="AB165" s="101">
        <v>19</v>
      </c>
      <c r="AC165" s="101">
        <v>9.6</v>
      </c>
      <c r="AD165" s="101">
        <v>92.3</v>
      </c>
      <c r="AE165" s="97">
        <v>32.299999999999997</v>
      </c>
      <c r="AF165" s="97">
        <v>560631</v>
      </c>
      <c r="AG165" s="97"/>
      <c r="AH165" s="97">
        <v>13220</v>
      </c>
      <c r="AI165" s="97">
        <v>18.600000000000001</v>
      </c>
      <c r="AJ165" s="97">
        <v>48.8</v>
      </c>
      <c r="AK165" s="97">
        <v>20.100000000000001</v>
      </c>
      <c r="AL165" s="97">
        <v>0.1</v>
      </c>
      <c r="AM165" s="97">
        <v>98</v>
      </c>
      <c r="AN165" s="97">
        <v>2.7</v>
      </c>
      <c r="AO165" s="103">
        <v>-23.438619893499901</v>
      </c>
      <c r="AP165" s="98">
        <v>55.1</v>
      </c>
      <c r="AQ165" s="98">
        <v>37.700000000000003</v>
      </c>
      <c r="AR165" s="98">
        <v>14.3</v>
      </c>
      <c r="AS165" s="98">
        <v>38.4</v>
      </c>
      <c r="AT165" s="98">
        <v>61.6</v>
      </c>
      <c r="AU165" s="98">
        <v>17729</v>
      </c>
      <c r="AV165" s="98">
        <v>0.9</v>
      </c>
      <c r="AW165" s="98">
        <v>99</v>
      </c>
      <c r="AX165" s="105">
        <v>29.062501525878901</v>
      </c>
      <c r="AY165" s="48">
        <v>266</v>
      </c>
      <c r="AZ165" s="48">
        <v>10</v>
      </c>
      <c r="BA165" s="48">
        <v>113</v>
      </c>
      <c r="BB165" s="49">
        <v>15.8429056730221</v>
      </c>
      <c r="BC165" s="50">
        <v>5.5819797170108001E-2</v>
      </c>
      <c r="BD165" s="49">
        <v>341.21577163696799</v>
      </c>
      <c r="BE165" s="49">
        <v>18360.701499615501</v>
      </c>
      <c r="BF165" s="49">
        <v>18356.928441445802</v>
      </c>
      <c r="BG165" s="50">
        <v>2.9512094528005E-2</v>
      </c>
      <c r="BH165" s="49">
        <v>1410.3720223877201</v>
      </c>
      <c r="BI165" s="145">
        <v>18413.0547924903</v>
      </c>
      <c r="BJ165" s="94">
        <v>11106</v>
      </c>
      <c r="BK165" s="94" t="s">
        <v>228</v>
      </c>
      <c r="BL165" s="94">
        <v>-45</v>
      </c>
      <c r="BM165" s="94">
        <v>5</v>
      </c>
      <c r="BN165" s="94">
        <v>32</v>
      </c>
      <c r="BO165" s="94">
        <v>57.973196906465603</v>
      </c>
      <c r="BP165" s="94">
        <v>7</v>
      </c>
      <c r="BQ165" s="96">
        <v>6956071</v>
      </c>
      <c r="BR165" s="96">
        <v>76.3</v>
      </c>
      <c r="BS165" s="96">
        <v>29.4</v>
      </c>
      <c r="BT165" s="96">
        <v>64.099999999999994</v>
      </c>
      <c r="BU165" s="96">
        <v>5.5</v>
      </c>
      <c r="BV165" s="96">
        <v>2.4</v>
      </c>
      <c r="BW165" s="99">
        <v>20.2</v>
      </c>
      <c r="BX165" s="100">
        <v>3.4</v>
      </c>
      <c r="BY165" s="100" t="s">
        <v>145</v>
      </c>
      <c r="BZ165" s="100" t="s">
        <v>145</v>
      </c>
      <c r="CA165" s="100" t="s">
        <v>145</v>
      </c>
      <c r="CB165" s="101">
        <v>112</v>
      </c>
      <c r="CC165" s="97" t="s">
        <v>189</v>
      </c>
      <c r="CD165" s="97" t="s">
        <v>173</v>
      </c>
      <c r="CE165" s="97">
        <v>36.4</v>
      </c>
      <c r="CF165" s="97">
        <v>12.5</v>
      </c>
      <c r="CG165" s="97">
        <v>0.4</v>
      </c>
      <c r="CH165" s="97">
        <v>-82780</v>
      </c>
      <c r="CI165" s="97">
        <v>76</v>
      </c>
      <c r="CJ165" s="97">
        <v>40496953779.070999</v>
      </c>
      <c r="CK165" s="97">
        <v>24.2</v>
      </c>
      <c r="CL165" s="97">
        <v>72.099999999999994</v>
      </c>
      <c r="CM165" s="97">
        <v>70</v>
      </c>
      <c r="CN165" s="97">
        <v>0.9</v>
      </c>
      <c r="CO165" s="97">
        <v>99.3</v>
      </c>
      <c r="CP165" s="102" t="s">
        <v>149</v>
      </c>
      <c r="CQ165" s="102" t="s">
        <v>151</v>
      </c>
      <c r="CR165" s="103">
        <v>-58.471963953555303</v>
      </c>
      <c r="CS165" s="98" t="s">
        <v>145</v>
      </c>
      <c r="CT165" s="104">
        <v>28.089990234375001</v>
      </c>
      <c r="CU165" s="104">
        <v>29.469995117187501</v>
      </c>
      <c r="CV165" s="104">
        <v>29.110009765625001</v>
      </c>
      <c r="CW165" s="105">
        <v>29.580010986328102</v>
      </c>
      <c r="CY165" s="8">
        <f t="shared" si="12"/>
        <v>4</v>
      </c>
      <c r="CZ165" s="9">
        <f t="shared" si="13"/>
        <v>87.878787878787875</v>
      </c>
    </row>
    <row r="166" spans="1:104" x14ac:dyDescent="0.35">
      <c r="A166" s="70" t="s">
        <v>556</v>
      </c>
      <c r="B166" s="93" t="s">
        <v>557</v>
      </c>
      <c r="C166" s="156" t="s">
        <v>157</v>
      </c>
      <c r="D166" s="170" t="s">
        <v>184</v>
      </c>
      <c r="E166" s="164" t="s">
        <v>239</v>
      </c>
      <c r="F166" s="164">
        <f t="shared" si="14"/>
        <v>43</v>
      </c>
      <c r="G166" s="49">
        <v>0.39204801176771298</v>
      </c>
      <c r="H166" s="139">
        <f t="shared" si="10"/>
        <v>0.22093023255813954</v>
      </c>
      <c r="I166" s="49">
        <v>67.432258024046703</v>
      </c>
      <c r="J166" s="49">
        <v>9.1114194078593003E-2</v>
      </c>
      <c r="K166" s="49">
        <v>3.0519017009959502</v>
      </c>
      <c r="L166" s="51">
        <v>56</v>
      </c>
      <c r="M166" s="94"/>
      <c r="N166" s="94">
        <v>4713.91</v>
      </c>
      <c r="O166" s="94">
        <v>94.18</v>
      </c>
      <c r="P166" s="94"/>
      <c r="Q166" s="94"/>
      <c r="R166" s="96">
        <v>5101416</v>
      </c>
      <c r="S166" s="96">
        <v>19.7</v>
      </c>
      <c r="T166" s="96">
        <v>72.3</v>
      </c>
      <c r="U166" s="143">
        <f t="shared" si="11"/>
        <v>3.2000000000000028E-2</v>
      </c>
      <c r="V166" s="96">
        <v>759</v>
      </c>
      <c r="W166" s="99"/>
      <c r="X166" s="99"/>
      <c r="Y166" s="99"/>
      <c r="Z166" s="99">
        <v>96.1</v>
      </c>
      <c r="AA166" s="95">
        <v>0.53600000000000003</v>
      </c>
      <c r="AB166" s="101"/>
      <c r="AC166" s="101">
        <v>9.5</v>
      </c>
      <c r="AD166" s="101"/>
      <c r="AE166" s="97">
        <v>55.6</v>
      </c>
      <c r="AF166" s="97"/>
      <c r="AG166" s="97"/>
      <c r="AH166" s="97">
        <v>6000</v>
      </c>
      <c r="AI166" s="97"/>
      <c r="AJ166" s="97"/>
      <c r="AK166" s="97">
        <v>6.1</v>
      </c>
      <c r="AL166" s="97"/>
      <c r="AM166" s="97">
        <v>376</v>
      </c>
      <c r="AN166" s="97">
        <v>8.4</v>
      </c>
      <c r="AO166" s="103">
        <v>31.9405838015001</v>
      </c>
      <c r="AP166" s="98">
        <v>49.3</v>
      </c>
      <c r="AQ166" s="98">
        <v>1.5</v>
      </c>
      <c r="AR166" s="98">
        <v>8.4</v>
      </c>
      <c r="AS166" s="98">
        <v>23.8</v>
      </c>
      <c r="AT166" s="98">
        <v>76.2</v>
      </c>
      <c r="AU166" s="98">
        <v>195</v>
      </c>
      <c r="AV166" s="98"/>
      <c r="AW166" s="98">
        <v>100</v>
      </c>
      <c r="AX166" s="105">
        <v>13.3799987792969</v>
      </c>
      <c r="AY166" s="48">
        <v>344</v>
      </c>
      <c r="AZ166" s="48">
        <v>2</v>
      </c>
      <c r="BA166" s="48">
        <v>76</v>
      </c>
      <c r="BB166" s="49">
        <v>14.8978244471731</v>
      </c>
      <c r="BC166" s="50">
        <v>9.8474409072736996E-2</v>
      </c>
      <c r="BD166" s="49">
        <v>442.17386097252501</v>
      </c>
      <c r="BE166" s="49">
        <v>18352.7667429098</v>
      </c>
      <c r="BF166" s="49">
        <v>18355.079954480199</v>
      </c>
      <c r="BG166" s="50">
        <v>6.3363537767257005E-2</v>
      </c>
      <c r="BH166" s="49">
        <v>110.312997512001</v>
      </c>
      <c r="BI166" s="145">
        <v>18359.240901661899</v>
      </c>
      <c r="BJ166" s="94" t="s">
        <v>145</v>
      </c>
      <c r="BK166" s="94" t="s">
        <v>145</v>
      </c>
      <c r="BL166" s="94">
        <v>-12</v>
      </c>
      <c r="BM166" s="94">
        <v>0</v>
      </c>
      <c r="BN166" s="94">
        <v>17</v>
      </c>
      <c r="BO166" s="94" t="s">
        <v>145</v>
      </c>
      <c r="BP166" s="94" t="s">
        <v>145</v>
      </c>
      <c r="BQ166" s="96">
        <v>4569087</v>
      </c>
      <c r="BR166" s="96">
        <v>75.599999999999994</v>
      </c>
      <c r="BS166" s="96">
        <v>38.9</v>
      </c>
      <c r="BT166" s="96">
        <v>57.9</v>
      </c>
      <c r="BU166" s="96">
        <v>3.5</v>
      </c>
      <c r="BV166" s="96">
        <v>3.6</v>
      </c>
      <c r="BW166" s="99">
        <v>20.3</v>
      </c>
      <c r="BX166" s="100">
        <v>5.7</v>
      </c>
      <c r="BY166" s="100">
        <v>98.9</v>
      </c>
      <c r="BZ166" s="100">
        <v>99.8</v>
      </c>
      <c r="CA166" s="100">
        <v>1.1000000000000001</v>
      </c>
      <c r="CB166" s="101" t="s">
        <v>145</v>
      </c>
      <c r="CC166" s="97" t="s">
        <v>146</v>
      </c>
      <c r="CD166" s="97" t="s">
        <v>173</v>
      </c>
      <c r="CE166" s="97">
        <v>18.600000000000001</v>
      </c>
      <c r="CF166" s="97" t="s">
        <v>145</v>
      </c>
      <c r="CG166" s="97">
        <v>13.2</v>
      </c>
      <c r="CH166" s="97">
        <v>-52816</v>
      </c>
      <c r="CI166" s="97">
        <v>100742</v>
      </c>
      <c r="CJ166" s="97">
        <v>14615900000</v>
      </c>
      <c r="CK166" s="97" t="s">
        <v>145</v>
      </c>
      <c r="CL166" s="97">
        <v>43.8</v>
      </c>
      <c r="CM166" s="97">
        <v>25.5</v>
      </c>
      <c r="CN166" s="97" t="s">
        <v>145</v>
      </c>
      <c r="CO166" s="97">
        <v>100</v>
      </c>
      <c r="CP166" s="102" t="s">
        <v>157</v>
      </c>
      <c r="CQ166" s="102" t="s">
        <v>185</v>
      </c>
      <c r="CR166" s="103">
        <v>35.262730438001299</v>
      </c>
      <c r="CS166" s="98" t="s">
        <v>145</v>
      </c>
      <c r="CT166" s="104">
        <v>14.170007324218799</v>
      </c>
      <c r="CU166" s="104">
        <v>10.9999938964844</v>
      </c>
      <c r="CV166" s="104">
        <v>12.4699951171875</v>
      </c>
      <c r="CW166" s="105">
        <v>15.8799987792969</v>
      </c>
      <c r="CY166" s="8">
        <f t="shared" si="12"/>
        <v>5</v>
      </c>
      <c r="CZ166" s="9">
        <f t="shared" si="13"/>
        <v>84.848484848484844</v>
      </c>
    </row>
    <row r="167" spans="1:104" x14ac:dyDescent="0.35">
      <c r="A167" s="70" t="s">
        <v>558</v>
      </c>
      <c r="B167" s="93" t="s">
        <v>559</v>
      </c>
      <c r="C167" s="156" t="s">
        <v>201</v>
      </c>
      <c r="D167" s="170" t="s">
        <v>560</v>
      </c>
      <c r="E167" s="164" t="s">
        <v>152</v>
      </c>
      <c r="F167" s="164">
        <f t="shared" si="14"/>
        <v>51</v>
      </c>
      <c r="G167" s="49">
        <v>0</v>
      </c>
      <c r="H167" s="139">
        <f t="shared" si="10"/>
        <v>0.86206896551724133</v>
      </c>
      <c r="I167" s="49">
        <v>206.47623387349401</v>
      </c>
      <c r="J167" s="49">
        <v>9.9999998746876997E-2</v>
      </c>
      <c r="K167" s="49">
        <v>3.2799505028224099E-13</v>
      </c>
      <c r="L167" s="51">
        <v>48</v>
      </c>
      <c r="M167" s="94"/>
      <c r="N167" s="94"/>
      <c r="O167" s="94"/>
      <c r="P167" s="94"/>
      <c r="Q167" s="94"/>
      <c r="R167" s="96">
        <v>280904</v>
      </c>
      <c r="S167" s="96">
        <v>31.9</v>
      </c>
      <c r="T167" s="96">
        <v>75.400000000000006</v>
      </c>
      <c r="U167" s="143">
        <f t="shared" si="11"/>
        <v>8.2999999999999977E-2</v>
      </c>
      <c r="V167" s="96">
        <v>75.900000000000006</v>
      </c>
      <c r="W167" s="99"/>
      <c r="X167" s="99"/>
      <c r="Y167" s="99"/>
      <c r="Z167" s="99"/>
      <c r="AA167" s="95"/>
      <c r="AB167" s="101"/>
      <c r="AC167" s="101">
        <v>19.5</v>
      </c>
      <c r="AD167" s="101"/>
      <c r="AE167" s="97"/>
      <c r="AF167" s="97"/>
      <c r="AG167" s="97">
        <v>76433</v>
      </c>
      <c r="AH167" s="97"/>
      <c r="AI167" s="97"/>
      <c r="AJ167" s="97"/>
      <c r="AK167" s="97">
        <v>6.9</v>
      </c>
      <c r="AL167" s="97"/>
      <c r="AM167" s="97"/>
      <c r="AN167" s="97"/>
      <c r="AO167" s="103">
        <v>-9.7821591124999294</v>
      </c>
      <c r="AP167" s="98">
        <v>12.4</v>
      </c>
      <c r="AQ167" s="98">
        <v>42.3</v>
      </c>
      <c r="AR167" s="98">
        <v>2</v>
      </c>
      <c r="AS167" s="98">
        <v>38.200000000000003</v>
      </c>
      <c r="AT167" s="98">
        <v>61.8</v>
      </c>
      <c r="AU167" s="98"/>
      <c r="AV167" s="98">
        <v>3</v>
      </c>
      <c r="AW167" s="98"/>
      <c r="AX167" s="105">
        <v>26.979649122807</v>
      </c>
      <c r="AY167" s="48">
        <v>58</v>
      </c>
      <c r="AZ167" s="48">
        <v>0</v>
      </c>
      <c r="BA167" s="48">
        <v>50</v>
      </c>
      <c r="BB167" s="49">
        <v>177.996753339219</v>
      </c>
      <c r="BC167" s="50">
        <v>0.111443722733319</v>
      </c>
      <c r="BD167" s="49">
        <v>58.991067507827502</v>
      </c>
      <c r="BE167" s="49">
        <v>18345.5004502308</v>
      </c>
      <c r="BF167" s="49">
        <v>18350.0000000863</v>
      </c>
      <c r="BG167" s="50">
        <v>0.49502342272147398</v>
      </c>
      <c r="BH167" s="49">
        <v>47.999720069637497</v>
      </c>
      <c r="BI167" s="145">
        <v>18372.401688715101</v>
      </c>
      <c r="BJ167" s="94" t="s">
        <v>145</v>
      </c>
      <c r="BK167" s="94" t="s">
        <v>145</v>
      </c>
      <c r="BL167" s="94" t="s">
        <v>145</v>
      </c>
      <c r="BM167" s="94" t="s">
        <v>145</v>
      </c>
      <c r="BN167" s="94" t="s">
        <v>145</v>
      </c>
      <c r="BO167" s="94" t="s">
        <v>145</v>
      </c>
      <c r="BP167" s="94" t="s">
        <v>145</v>
      </c>
      <c r="BQ167" s="96">
        <v>277679</v>
      </c>
      <c r="BR167" s="96">
        <v>79.7</v>
      </c>
      <c r="BS167" s="96">
        <v>22.8</v>
      </c>
      <c r="BT167" s="96">
        <v>68.900000000000006</v>
      </c>
      <c r="BU167" s="96">
        <v>5.6</v>
      </c>
      <c r="BV167" s="96">
        <v>1.9</v>
      </c>
      <c r="BW167" s="99" t="s">
        <v>145</v>
      </c>
      <c r="BX167" s="100" t="s">
        <v>145</v>
      </c>
      <c r="BY167" s="100" t="s">
        <v>145</v>
      </c>
      <c r="BZ167" s="100" t="s">
        <v>145</v>
      </c>
      <c r="CA167" s="100" t="s">
        <v>145</v>
      </c>
      <c r="CB167" s="101">
        <v>120</v>
      </c>
      <c r="CC167" s="97" t="s">
        <v>146</v>
      </c>
      <c r="CD167" s="97" t="s">
        <v>147</v>
      </c>
      <c r="CE167" s="97" t="s">
        <v>145</v>
      </c>
      <c r="CF167" s="97" t="s">
        <v>145</v>
      </c>
      <c r="CG167" s="97" t="s">
        <v>145</v>
      </c>
      <c r="CH167" s="97">
        <v>-5000</v>
      </c>
      <c r="CI167" s="97" t="s">
        <v>145</v>
      </c>
      <c r="CJ167" s="97" t="s">
        <v>145</v>
      </c>
      <c r="CK167" s="97" t="s">
        <v>145</v>
      </c>
      <c r="CL167" s="97">
        <v>54.2</v>
      </c>
      <c r="CM167" s="97">
        <v>78.599999999999994</v>
      </c>
      <c r="CN167" s="97" t="s">
        <v>145</v>
      </c>
      <c r="CO167" s="97">
        <v>100</v>
      </c>
      <c r="CP167" s="102" t="s">
        <v>201</v>
      </c>
      <c r="CQ167" s="102" t="s">
        <v>203</v>
      </c>
      <c r="CR167" s="103">
        <v>-139.014928716057</v>
      </c>
      <c r="CS167" s="98" t="s">
        <v>145</v>
      </c>
      <c r="CT167" s="104">
        <v>26.979649122807</v>
      </c>
      <c r="CU167" s="104">
        <v>27.987435328898702</v>
      </c>
      <c r="CV167" s="104">
        <v>27.849624060150401</v>
      </c>
      <c r="CW167" s="105">
        <v>28.3041345480028</v>
      </c>
      <c r="CY167" s="8">
        <f t="shared" si="12"/>
        <v>13</v>
      </c>
      <c r="CZ167" s="9">
        <f t="shared" si="13"/>
        <v>60.606060606060609</v>
      </c>
    </row>
    <row r="168" spans="1:104" x14ac:dyDescent="0.35">
      <c r="A168" s="70" t="s">
        <v>561</v>
      </c>
      <c r="B168" s="93" t="s">
        <v>562</v>
      </c>
      <c r="C168" s="156" t="s">
        <v>157</v>
      </c>
      <c r="D168" s="170" t="s">
        <v>184</v>
      </c>
      <c r="E168" s="164" t="s">
        <v>419</v>
      </c>
      <c r="F168" s="164">
        <f t="shared" si="14"/>
        <v>38</v>
      </c>
      <c r="G168" s="49">
        <v>3.4709447217343601</v>
      </c>
      <c r="H168" s="139">
        <f t="shared" si="10"/>
        <v>0.10231933775822209</v>
      </c>
      <c r="I168" s="49">
        <v>4654.18977737361</v>
      </c>
      <c r="J168" s="49">
        <v>0.10960775126595899</v>
      </c>
      <c r="K168" s="49">
        <v>10.8576480818873</v>
      </c>
      <c r="L168" s="51">
        <v>61</v>
      </c>
      <c r="M168" s="94">
        <v>36248.8112014328</v>
      </c>
      <c r="N168" s="94">
        <v>4348.47</v>
      </c>
      <c r="O168" s="94">
        <v>91.54</v>
      </c>
      <c r="P168" s="94">
        <v>19.6781362007168</v>
      </c>
      <c r="Q168" s="94">
        <v>16</v>
      </c>
      <c r="R168" s="96">
        <v>2881060</v>
      </c>
      <c r="S168" s="96">
        <v>33.200000000000003</v>
      </c>
      <c r="T168" s="96">
        <v>79</v>
      </c>
      <c r="U168" s="143">
        <f t="shared" si="11"/>
        <v>1.4000000000000058E-2</v>
      </c>
      <c r="V168" s="96">
        <v>239.6</v>
      </c>
      <c r="W168" s="99">
        <v>15.3</v>
      </c>
      <c r="X168" s="99">
        <v>2.78</v>
      </c>
      <c r="Y168" s="99">
        <v>1.4</v>
      </c>
      <c r="Z168" s="99"/>
      <c r="AA168" s="95"/>
      <c r="AB168" s="101">
        <v>33.9</v>
      </c>
      <c r="AC168" s="101">
        <v>15.6</v>
      </c>
      <c r="AD168" s="101"/>
      <c r="AE168" s="97">
        <v>37.299999999999997</v>
      </c>
      <c r="AF168" s="97">
        <v>29178923</v>
      </c>
      <c r="AG168" s="97">
        <v>1835000</v>
      </c>
      <c r="AH168" s="97">
        <v>124410</v>
      </c>
      <c r="AI168" s="97"/>
      <c r="AJ168" s="97"/>
      <c r="AK168" s="97">
        <v>1.2</v>
      </c>
      <c r="AL168" s="97"/>
      <c r="AM168" s="97">
        <v>1502.6</v>
      </c>
      <c r="AN168" s="97">
        <v>14.9</v>
      </c>
      <c r="AO168" s="103">
        <v>25.3636538760001</v>
      </c>
      <c r="AP168" s="98">
        <v>5.8</v>
      </c>
      <c r="AQ168" s="98">
        <v>0</v>
      </c>
      <c r="AR168" s="98">
        <v>13.2</v>
      </c>
      <c r="AS168" s="98">
        <v>0.9</v>
      </c>
      <c r="AT168" s="98">
        <v>99.1</v>
      </c>
      <c r="AU168" s="98">
        <v>23</v>
      </c>
      <c r="AV168" s="98">
        <v>43.9</v>
      </c>
      <c r="AW168" s="98">
        <v>100</v>
      </c>
      <c r="AX168" s="105">
        <v>20.062501525878901</v>
      </c>
      <c r="AY168" s="48">
        <v>13409</v>
      </c>
      <c r="AZ168" s="48">
        <v>10</v>
      </c>
      <c r="BA168" s="48">
        <v>1372</v>
      </c>
      <c r="BB168" s="49">
        <v>476.21361582195402</v>
      </c>
      <c r="BC168" s="50">
        <v>8.5751582532150004E-3</v>
      </c>
      <c r="BD168" s="49">
        <v>132875172.25792</v>
      </c>
      <c r="BE168" s="49">
        <v>18640.475321143898</v>
      </c>
      <c r="BF168" s="49">
        <v>18357.4111382837</v>
      </c>
      <c r="BG168" s="50">
        <v>1.5868509690908E-2</v>
      </c>
      <c r="BH168" s="49">
        <v>168278.57094002501</v>
      </c>
      <c r="BI168" s="145">
        <v>18481.184227895599</v>
      </c>
      <c r="BJ168" s="94">
        <v>104435</v>
      </c>
      <c r="BK168" s="94" t="s">
        <v>280</v>
      </c>
      <c r="BL168" s="94">
        <v>-36</v>
      </c>
      <c r="BM168" s="94">
        <v>17</v>
      </c>
      <c r="BN168" s="94">
        <v>28</v>
      </c>
      <c r="BO168" s="94">
        <v>45.786707937678102</v>
      </c>
      <c r="BP168" s="94">
        <v>16.5</v>
      </c>
      <c r="BQ168" s="96">
        <v>2781677</v>
      </c>
      <c r="BR168" s="96">
        <v>81.900000000000006</v>
      </c>
      <c r="BS168" s="96">
        <v>13.5</v>
      </c>
      <c r="BT168" s="96">
        <v>85.1</v>
      </c>
      <c r="BU168" s="96">
        <v>1.2</v>
      </c>
      <c r="BV168" s="96">
        <v>1.9</v>
      </c>
      <c r="BW168" s="99">
        <v>6.8</v>
      </c>
      <c r="BX168" s="100" t="s">
        <v>145</v>
      </c>
      <c r="BY168" s="100">
        <v>103.3</v>
      </c>
      <c r="BZ168" s="100">
        <v>95.7</v>
      </c>
      <c r="CA168" s="100" t="s">
        <v>145</v>
      </c>
      <c r="CB168" s="101" t="s">
        <v>145</v>
      </c>
      <c r="CC168" s="97" t="s">
        <v>146</v>
      </c>
      <c r="CD168" s="97" t="s">
        <v>147</v>
      </c>
      <c r="CE168" s="97">
        <v>51</v>
      </c>
      <c r="CF168" s="97" t="s">
        <v>145</v>
      </c>
      <c r="CG168" s="97" t="s">
        <v>145</v>
      </c>
      <c r="CH168" s="97">
        <v>200000</v>
      </c>
      <c r="CI168" s="97">
        <v>36</v>
      </c>
      <c r="CJ168" s="97">
        <v>191362087912.08801</v>
      </c>
      <c r="CK168" s="97" t="s">
        <v>145</v>
      </c>
      <c r="CL168" s="97">
        <v>86.8</v>
      </c>
      <c r="CM168" s="97">
        <v>60</v>
      </c>
      <c r="CN168" s="97" t="s">
        <v>145</v>
      </c>
      <c r="CO168" s="97">
        <v>100</v>
      </c>
      <c r="CP168" s="102" t="s">
        <v>157</v>
      </c>
      <c r="CQ168" s="102" t="s">
        <v>185</v>
      </c>
      <c r="CR168" s="103">
        <v>51.137942225788599</v>
      </c>
      <c r="CS168" s="98">
        <v>9.4</v>
      </c>
      <c r="CT168" s="104">
        <v>20.230004882812501</v>
      </c>
      <c r="CU168" s="104">
        <v>17.480004882812501</v>
      </c>
      <c r="CV168" s="104">
        <v>19.559991455078102</v>
      </c>
      <c r="CW168" s="105">
        <v>22.980004882812501</v>
      </c>
      <c r="CY168" s="8">
        <f t="shared" si="12"/>
        <v>7</v>
      </c>
      <c r="CZ168" s="9">
        <f t="shared" si="13"/>
        <v>78.787878787878782</v>
      </c>
    </row>
    <row r="169" spans="1:104" x14ac:dyDescent="0.35">
      <c r="A169" s="70" t="s">
        <v>563</v>
      </c>
      <c r="B169" s="93" t="s">
        <v>564</v>
      </c>
      <c r="C169" s="156" t="s">
        <v>330</v>
      </c>
      <c r="D169" s="170" t="s">
        <v>330</v>
      </c>
      <c r="E169" s="164" t="s">
        <v>256</v>
      </c>
      <c r="F169" s="164">
        <f t="shared" si="14"/>
        <v>49</v>
      </c>
      <c r="G169" s="49">
        <v>0</v>
      </c>
      <c r="H169" s="139">
        <f t="shared" si="10"/>
        <v>0.7142857142857143</v>
      </c>
      <c r="I169" s="49">
        <v>469.11230548593301</v>
      </c>
      <c r="J169" s="49">
        <v>9.9999998746876997E-2</v>
      </c>
      <c r="K169" s="49">
        <v>3.2799505028224099E-13</v>
      </c>
      <c r="L169" s="51">
        <v>50</v>
      </c>
      <c r="M169" s="94"/>
      <c r="N169" s="94"/>
      <c r="O169" s="94"/>
      <c r="P169" s="94"/>
      <c r="Q169" s="94"/>
      <c r="R169" s="96">
        <v>895308</v>
      </c>
      <c r="S169" s="96"/>
      <c r="T169" s="96"/>
      <c r="U169" s="143" t="str">
        <f t="shared" si="11"/>
        <v/>
      </c>
      <c r="V169" s="96"/>
      <c r="W169" s="99"/>
      <c r="X169" s="99"/>
      <c r="Y169" s="99"/>
      <c r="Z169" s="99"/>
      <c r="AA169" s="95"/>
      <c r="AB169" s="101"/>
      <c r="AC169" s="101"/>
      <c r="AD169" s="101"/>
      <c r="AE169" s="97"/>
      <c r="AF169" s="97"/>
      <c r="AG169" s="97"/>
      <c r="AH169" s="97"/>
      <c r="AI169" s="97"/>
      <c r="AJ169" s="97"/>
      <c r="AK169" s="97"/>
      <c r="AL169" s="97"/>
      <c r="AM169" s="97"/>
      <c r="AN169" s="97"/>
      <c r="AO169" s="103">
        <v>-21.140234</v>
      </c>
      <c r="AP169" s="98"/>
      <c r="AQ169" s="98"/>
      <c r="AR169" s="98"/>
      <c r="AS169" s="98"/>
      <c r="AT169" s="98"/>
      <c r="AU169" s="98"/>
      <c r="AV169" s="98"/>
      <c r="AW169" s="98"/>
      <c r="AX169" s="105">
        <v>22.0250030517578</v>
      </c>
      <c r="AY169" s="48">
        <v>420</v>
      </c>
      <c r="AZ169" s="48">
        <v>0</v>
      </c>
      <c r="BA169" s="48">
        <v>300</v>
      </c>
      <c r="BB169" s="49">
        <v>335.08021820423801</v>
      </c>
      <c r="BC169" s="50">
        <v>0.15888254146158101</v>
      </c>
      <c r="BD169" s="49">
        <v>418.78210910837902</v>
      </c>
      <c r="BE169" s="49">
        <v>18347.688158254801</v>
      </c>
      <c r="BF169" s="49">
        <v>18350.0000000863</v>
      </c>
      <c r="BG169" s="50">
        <v>2.5713458945898302</v>
      </c>
      <c r="BH169" s="49">
        <v>267.13205177381599</v>
      </c>
      <c r="BI169" s="145">
        <v>18366.2431980191</v>
      </c>
      <c r="BJ169" s="94" t="s">
        <v>145</v>
      </c>
      <c r="BK169" s="94" t="s">
        <v>145</v>
      </c>
      <c r="BL169" s="94" t="s">
        <v>145</v>
      </c>
      <c r="BM169" s="94" t="s">
        <v>145</v>
      </c>
      <c r="BN169" s="94" t="s">
        <v>145</v>
      </c>
      <c r="BO169" s="94" t="s">
        <v>145</v>
      </c>
      <c r="BP169" s="94" t="s">
        <v>145</v>
      </c>
      <c r="BQ169" s="96" t="s">
        <v>145</v>
      </c>
      <c r="BR169" s="96" t="s">
        <v>145</v>
      </c>
      <c r="BS169" s="96" t="s">
        <v>145</v>
      </c>
      <c r="BT169" s="96" t="s">
        <v>145</v>
      </c>
      <c r="BU169" s="96" t="s">
        <v>145</v>
      </c>
      <c r="BV169" s="96" t="s">
        <v>145</v>
      </c>
      <c r="BW169" s="99" t="s">
        <v>145</v>
      </c>
      <c r="BX169" s="100" t="s">
        <v>145</v>
      </c>
      <c r="BY169" s="100" t="s">
        <v>145</v>
      </c>
      <c r="BZ169" s="100" t="s">
        <v>145</v>
      </c>
      <c r="CA169" s="100" t="s">
        <v>145</v>
      </c>
      <c r="CB169" s="101" t="s">
        <v>145</v>
      </c>
      <c r="CC169" s="97" t="s">
        <v>145</v>
      </c>
      <c r="CD169" s="97" t="s">
        <v>145</v>
      </c>
      <c r="CE169" s="97" t="s">
        <v>145</v>
      </c>
      <c r="CF169" s="97" t="s">
        <v>145</v>
      </c>
      <c r="CG169" s="97" t="s">
        <v>145</v>
      </c>
      <c r="CH169" s="97" t="s">
        <v>145</v>
      </c>
      <c r="CI169" s="97" t="s">
        <v>145</v>
      </c>
      <c r="CJ169" s="97" t="s">
        <v>145</v>
      </c>
      <c r="CK169" s="97" t="s">
        <v>145</v>
      </c>
      <c r="CL169" s="97" t="s">
        <v>145</v>
      </c>
      <c r="CM169" s="97" t="s">
        <v>145</v>
      </c>
      <c r="CN169" s="97" t="s">
        <v>145</v>
      </c>
      <c r="CO169" s="97" t="s">
        <v>145</v>
      </c>
      <c r="CP169" s="102" t="s">
        <v>145</v>
      </c>
      <c r="CQ169" s="102" t="s">
        <v>145</v>
      </c>
      <c r="CR169" s="103">
        <v>55.550615000000001</v>
      </c>
      <c r="CS169" s="98" t="s">
        <v>145</v>
      </c>
      <c r="CT169" s="104">
        <v>21.999993896484401</v>
      </c>
      <c r="CU169" s="104">
        <v>22.320001220703102</v>
      </c>
      <c r="CV169" s="104">
        <v>22.080010986328102</v>
      </c>
      <c r="CW169" s="105">
        <v>21.700006103515602</v>
      </c>
      <c r="CY169" s="8">
        <f t="shared" si="12"/>
        <v>28</v>
      </c>
      <c r="CZ169" s="9">
        <f t="shared" si="13"/>
        <v>15.151515151515156</v>
      </c>
    </row>
    <row r="170" spans="1:104" x14ac:dyDescent="0.35">
      <c r="A170" s="70" t="s">
        <v>565</v>
      </c>
      <c r="B170" s="93" t="s">
        <v>566</v>
      </c>
      <c r="C170" s="156" t="s">
        <v>174</v>
      </c>
      <c r="D170" s="170" t="s">
        <v>232</v>
      </c>
      <c r="E170" s="164" t="s">
        <v>260</v>
      </c>
      <c r="F170" s="164">
        <f t="shared" si="14"/>
        <v>35</v>
      </c>
      <c r="G170" s="49">
        <v>37.270602560121297</v>
      </c>
      <c r="H170" s="139">
        <f t="shared" si="10"/>
        <v>0.32818627450980392</v>
      </c>
      <c r="I170" s="49">
        <v>636.25129056608796</v>
      </c>
      <c r="J170" s="49">
        <v>5.8861739447466997E-2</v>
      </c>
      <c r="K170" s="49">
        <v>1091.7216498921</v>
      </c>
      <c r="L170" s="51">
        <v>64</v>
      </c>
      <c r="M170" s="94">
        <v>10162.762852614</v>
      </c>
      <c r="N170" s="94">
        <v>4233.07</v>
      </c>
      <c r="O170" s="94">
        <v>88.36</v>
      </c>
      <c r="P170" s="94">
        <v>17.4304347826087</v>
      </c>
      <c r="Q170" s="94">
        <v>18</v>
      </c>
      <c r="R170" s="96">
        <v>19237682</v>
      </c>
      <c r="S170" s="96">
        <v>41.1</v>
      </c>
      <c r="T170" s="96">
        <v>71.8</v>
      </c>
      <c r="U170" s="143">
        <f t="shared" si="11"/>
        <v>0.18400000000000005</v>
      </c>
      <c r="V170" s="96">
        <v>84.6</v>
      </c>
      <c r="W170" s="99">
        <v>21.4</v>
      </c>
      <c r="X170" s="99">
        <v>2.2599999999999998</v>
      </c>
      <c r="Y170" s="99">
        <v>6.3</v>
      </c>
      <c r="Z170" s="99">
        <v>71.5</v>
      </c>
      <c r="AA170" s="95">
        <v>0.60899999999999999</v>
      </c>
      <c r="AB170" s="101">
        <v>24.5</v>
      </c>
      <c r="AC170" s="101">
        <v>6.9</v>
      </c>
      <c r="AD170" s="101"/>
      <c r="AE170" s="97">
        <v>43.6</v>
      </c>
      <c r="AF170" s="97">
        <v>4908235</v>
      </c>
      <c r="AG170" s="97">
        <v>678000</v>
      </c>
      <c r="AH170" s="97">
        <v>27520</v>
      </c>
      <c r="AI170" s="97">
        <v>15.6</v>
      </c>
      <c r="AJ170" s="97">
        <v>36</v>
      </c>
      <c r="AK170" s="97">
        <v>21.7</v>
      </c>
      <c r="AL170" s="97">
        <v>0.5</v>
      </c>
      <c r="AM170" s="97">
        <v>10345</v>
      </c>
      <c r="AN170" s="97">
        <v>3.2</v>
      </c>
      <c r="AO170" s="103">
        <v>45.961691793</v>
      </c>
      <c r="AP170" s="98">
        <v>58.8</v>
      </c>
      <c r="AQ170" s="98">
        <v>30.1</v>
      </c>
      <c r="AR170" s="98">
        <v>24.5</v>
      </c>
      <c r="AS170" s="98">
        <v>46</v>
      </c>
      <c r="AT170" s="98">
        <v>54</v>
      </c>
      <c r="AU170" s="98">
        <v>2129</v>
      </c>
      <c r="AV170" s="98">
        <v>3.5</v>
      </c>
      <c r="AW170" s="98">
        <v>98</v>
      </c>
      <c r="AX170" s="105">
        <v>3.13499603271487</v>
      </c>
      <c r="AY170" s="48">
        <v>12240</v>
      </c>
      <c r="AZ170" s="48">
        <v>717</v>
      </c>
      <c r="BA170" s="48">
        <v>4017</v>
      </c>
      <c r="BB170" s="49">
        <v>208.808940702939</v>
      </c>
      <c r="BC170" s="50">
        <v>5.6889085325712997E-2</v>
      </c>
      <c r="BD170" s="49">
        <v>17625.4927444446</v>
      </c>
      <c r="BE170" s="49">
        <v>18364.7119051503</v>
      </c>
      <c r="BF170" s="49">
        <v>18368.328690753398</v>
      </c>
      <c r="BG170" s="50">
        <v>3.7348851032088001E-2</v>
      </c>
      <c r="BH170" s="49">
        <v>17692.924443191601</v>
      </c>
      <c r="BI170" s="145">
        <v>18393.0525397083</v>
      </c>
      <c r="BJ170" s="94">
        <v>195508</v>
      </c>
      <c r="BK170" s="94" t="s">
        <v>191</v>
      </c>
      <c r="BL170" s="94">
        <v>-30</v>
      </c>
      <c r="BM170" s="94">
        <v>14</v>
      </c>
      <c r="BN170" s="94">
        <v>34</v>
      </c>
      <c r="BO170" s="94">
        <v>55.931975538559399</v>
      </c>
      <c r="BP170" s="94">
        <v>18</v>
      </c>
      <c r="BQ170" s="96">
        <v>19466145</v>
      </c>
      <c r="BR170" s="96">
        <v>79.2</v>
      </c>
      <c r="BS170" s="96">
        <v>15.5</v>
      </c>
      <c r="BT170" s="96">
        <v>66.099999999999994</v>
      </c>
      <c r="BU170" s="96">
        <v>13.5</v>
      </c>
      <c r="BV170" s="96">
        <v>1.7</v>
      </c>
      <c r="BW170" s="99">
        <v>7.3</v>
      </c>
      <c r="BX170" s="100">
        <v>3</v>
      </c>
      <c r="BY170" s="100">
        <v>85.2</v>
      </c>
      <c r="BZ170" s="100" t="s">
        <v>145</v>
      </c>
      <c r="CA170" s="100">
        <v>1</v>
      </c>
      <c r="CB170" s="101">
        <v>145</v>
      </c>
      <c r="CC170" s="97" t="s">
        <v>180</v>
      </c>
      <c r="CD170" s="97" t="s">
        <v>163</v>
      </c>
      <c r="CE170" s="97">
        <v>41.5</v>
      </c>
      <c r="CF170" s="97">
        <v>22.4</v>
      </c>
      <c r="CG170" s="97" t="s">
        <v>145</v>
      </c>
      <c r="CH170" s="97">
        <v>-369997</v>
      </c>
      <c r="CI170" s="97">
        <v>1160</v>
      </c>
      <c r="CJ170" s="97">
        <v>239552516744.46899</v>
      </c>
      <c r="CK170" s="97" t="s">
        <v>145</v>
      </c>
      <c r="CL170" s="97">
        <v>54.7</v>
      </c>
      <c r="CM170" s="97">
        <v>70</v>
      </c>
      <c r="CN170" s="97">
        <v>1.9</v>
      </c>
      <c r="CO170" s="97">
        <v>100</v>
      </c>
      <c r="CP170" s="102" t="s">
        <v>174</v>
      </c>
      <c r="CQ170" s="102" t="s">
        <v>176</v>
      </c>
      <c r="CR170" s="103">
        <v>24.2478249617511</v>
      </c>
      <c r="CS170" s="98">
        <v>23.2</v>
      </c>
      <c r="CT170" s="104">
        <v>2.5899902343750201</v>
      </c>
      <c r="CU170" s="104">
        <v>-0.87000122070310204</v>
      </c>
      <c r="CV170" s="104">
        <v>3.9999938964844</v>
      </c>
      <c r="CW170" s="105">
        <v>6.8200012207031504</v>
      </c>
      <c r="CY170" s="8">
        <f t="shared" si="12"/>
        <v>3</v>
      </c>
      <c r="CZ170" s="9">
        <f t="shared" si="13"/>
        <v>90.909090909090907</v>
      </c>
    </row>
    <row r="171" spans="1:104" x14ac:dyDescent="0.35">
      <c r="A171" s="70" t="s">
        <v>567</v>
      </c>
      <c r="B171" s="93" t="s">
        <v>568</v>
      </c>
      <c r="C171" s="156" t="s">
        <v>174</v>
      </c>
      <c r="D171" s="170" t="s">
        <v>232</v>
      </c>
      <c r="E171" s="164" t="s">
        <v>370</v>
      </c>
      <c r="F171" s="164">
        <f t="shared" si="14"/>
        <v>9</v>
      </c>
      <c r="G171" s="49">
        <v>7.35261568789167</v>
      </c>
      <c r="H171" s="139">
        <f t="shared" si="10"/>
        <v>0.10910064038761291</v>
      </c>
      <c r="I171" s="49">
        <v>729.76595109887</v>
      </c>
      <c r="J171" s="49">
        <v>3.7187702123696001E-2</v>
      </c>
      <c r="K171" s="49">
        <v>9218.6567337107099</v>
      </c>
      <c r="L171" s="51">
        <v>90</v>
      </c>
      <c r="M171" s="94">
        <v>28094.796801248998</v>
      </c>
      <c r="N171" s="94">
        <v>3751.79</v>
      </c>
      <c r="O171" s="94">
        <v>92.86</v>
      </c>
      <c r="P171" s="94"/>
      <c r="Q171" s="94"/>
      <c r="R171" s="96">
        <v>145934460</v>
      </c>
      <c r="S171" s="96">
        <v>39.6</v>
      </c>
      <c r="T171" s="96">
        <v>67.8</v>
      </c>
      <c r="U171" s="143">
        <f t="shared" si="11"/>
        <v>0.14699999999999988</v>
      </c>
      <c r="V171" s="96">
        <v>8.8000000000000007</v>
      </c>
      <c r="W171" s="99">
        <v>25.4</v>
      </c>
      <c r="X171" s="99">
        <v>4.01</v>
      </c>
      <c r="Y171" s="99">
        <v>8.1999999999999993</v>
      </c>
      <c r="Z171" s="99">
        <v>78.099999999999994</v>
      </c>
      <c r="AA171" s="95">
        <v>0.85699999999999998</v>
      </c>
      <c r="AB171" s="101">
        <v>25.7</v>
      </c>
      <c r="AC171" s="101">
        <v>6.1</v>
      </c>
      <c r="AD171" s="101">
        <v>149.6</v>
      </c>
      <c r="AE171" s="97">
        <v>20.7</v>
      </c>
      <c r="AF171" s="97">
        <v>99327311</v>
      </c>
      <c r="AG171" s="97">
        <v>6335300</v>
      </c>
      <c r="AH171" s="97">
        <v>26900</v>
      </c>
      <c r="AI171" s="97">
        <v>2.5</v>
      </c>
      <c r="AJ171" s="97">
        <v>37.200000000000003</v>
      </c>
      <c r="AK171" s="97">
        <v>5.8</v>
      </c>
      <c r="AL171" s="97">
        <v>1.1000000000000001</v>
      </c>
      <c r="AM171" s="97">
        <v>81579.399999999994</v>
      </c>
      <c r="AN171" s="97">
        <v>3.7</v>
      </c>
      <c r="AO171" s="103">
        <v>59.4646128185001</v>
      </c>
      <c r="AP171" s="98">
        <v>13.3</v>
      </c>
      <c r="AQ171" s="98">
        <v>49.8</v>
      </c>
      <c r="AR171" s="98">
        <v>9.6999999999999993</v>
      </c>
      <c r="AS171" s="98">
        <v>25.6</v>
      </c>
      <c r="AT171" s="98">
        <v>74.400000000000006</v>
      </c>
      <c r="AU171" s="98">
        <v>29982</v>
      </c>
      <c r="AV171" s="98">
        <v>11.9</v>
      </c>
      <c r="AW171" s="98">
        <v>92</v>
      </c>
      <c r="AX171" s="105">
        <v>-10.4274963378906</v>
      </c>
      <c r="AY171" s="48">
        <v>106498</v>
      </c>
      <c r="AZ171" s="48">
        <v>1073</v>
      </c>
      <c r="BA171" s="48">
        <v>11619</v>
      </c>
      <c r="BB171" s="49">
        <v>79.617932597962096</v>
      </c>
      <c r="BC171" s="50">
        <v>4.8207945720075002E-2</v>
      </c>
      <c r="BD171" s="49">
        <v>411810.29513587401</v>
      </c>
      <c r="BE171" s="49">
        <v>18388.167218771101</v>
      </c>
      <c r="BF171" s="49">
        <v>18402.816158046699</v>
      </c>
      <c r="BG171" s="50">
        <v>1.1965875688132999E-2</v>
      </c>
      <c r="BH171" s="49">
        <v>112613823.72705799</v>
      </c>
      <c r="BI171" s="145">
        <v>18567.674407668899</v>
      </c>
      <c r="BJ171" s="94">
        <v>4099999</v>
      </c>
      <c r="BK171" s="94" t="s">
        <v>191</v>
      </c>
      <c r="BL171" s="94">
        <v>-1</v>
      </c>
      <c r="BM171" s="94">
        <v>48</v>
      </c>
      <c r="BN171" s="94">
        <v>59</v>
      </c>
      <c r="BO171" s="94" t="s">
        <v>145</v>
      </c>
      <c r="BP171" s="94" t="s">
        <v>145</v>
      </c>
      <c r="BQ171" s="96">
        <v>144478050</v>
      </c>
      <c r="BR171" s="96">
        <v>77.8</v>
      </c>
      <c r="BS171" s="96">
        <v>17.899999999999999</v>
      </c>
      <c r="BT171" s="96">
        <v>67.400000000000006</v>
      </c>
      <c r="BU171" s="96">
        <v>12.4</v>
      </c>
      <c r="BV171" s="96">
        <v>1.6</v>
      </c>
      <c r="BW171" s="99">
        <v>7.2</v>
      </c>
      <c r="BX171" s="100">
        <v>3.7</v>
      </c>
      <c r="BY171" s="100">
        <v>102.6</v>
      </c>
      <c r="BZ171" s="100" t="s">
        <v>145</v>
      </c>
      <c r="CA171" s="100">
        <v>1</v>
      </c>
      <c r="CB171" s="101">
        <v>138</v>
      </c>
      <c r="CC171" s="97" t="s">
        <v>259</v>
      </c>
      <c r="CD171" s="97" t="s">
        <v>163</v>
      </c>
      <c r="CE171" s="97">
        <v>26.1</v>
      </c>
      <c r="CF171" s="97">
        <v>17.7</v>
      </c>
      <c r="CG171" s="97" t="s">
        <v>145</v>
      </c>
      <c r="CH171" s="97">
        <v>912279</v>
      </c>
      <c r="CI171" s="97">
        <v>61463</v>
      </c>
      <c r="CJ171" s="97">
        <v>1657554647149.8701</v>
      </c>
      <c r="CK171" s="97">
        <v>12.9</v>
      </c>
      <c r="CL171" s="97">
        <v>61.8</v>
      </c>
      <c r="CM171" s="97">
        <v>78</v>
      </c>
      <c r="CN171" s="97">
        <v>3.9</v>
      </c>
      <c r="CO171" s="97">
        <v>100</v>
      </c>
      <c r="CP171" s="102" t="s">
        <v>174</v>
      </c>
      <c r="CQ171" s="102" t="s">
        <v>176</v>
      </c>
      <c r="CR171" s="103">
        <v>88.387471289012794</v>
      </c>
      <c r="CS171" s="98">
        <v>8.6</v>
      </c>
      <c r="CT171" s="104">
        <v>-14.7599853515625</v>
      </c>
      <c r="CU171" s="104">
        <v>-12.7500061035156</v>
      </c>
      <c r="CV171" s="104">
        <v>-10.470007324218701</v>
      </c>
      <c r="CW171" s="105">
        <v>-3.7299865722656</v>
      </c>
      <c r="CY171" s="8">
        <f t="shared" si="12"/>
        <v>2</v>
      </c>
      <c r="CZ171" s="9">
        <f t="shared" si="13"/>
        <v>93.939393939393938</v>
      </c>
    </row>
    <row r="172" spans="1:104" x14ac:dyDescent="0.35">
      <c r="A172" s="70" t="s">
        <v>569</v>
      </c>
      <c r="B172" s="93" t="s">
        <v>570</v>
      </c>
      <c r="C172" s="156" t="s">
        <v>164</v>
      </c>
      <c r="D172" s="170" t="s">
        <v>213</v>
      </c>
      <c r="E172" s="164" t="s">
        <v>310</v>
      </c>
      <c r="F172" s="164">
        <f t="shared" si="14"/>
        <v>52</v>
      </c>
      <c r="G172" s="49">
        <v>0</v>
      </c>
      <c r="H172" s="139">
        <f t="shared" si="10"/>
        <v>0.4279835390946502</v>
      </c>
      <c r="I172" s="49">
        <v>18.761278481531601</v>
      </c>
      <c r="J172" s="49">
        <v>9.9999998746876997E-2</v>
      </c>
      <c r="K172" s="49">
        <v>3.2799505028224099E-13</v>
      </c>
      <c r="L172" s="51">
        <v>47</v>
      </c>
      <c r="M172" s="94">
        <v>2652.05726683379</v>
      </c>
      <c r="N172" s="94">
        <v>4841.4399999999996</v>
      </c>
      <c r="O172" s="94">
        <v>100</v>
      </c>
      <c r="P172" s="94">
        <v>27.241666666666699</v>
      </c>
      <c r="Q172" s="94">
        <v>7</v>
      </c>
      <c r="R172" s="96">
        <v>12952209</v>
      </c>
      <c r="S172" s="96">
        <v>19</v>
      </c>
      <c r="T172" s="96">
        <v>66.5</v>
      </c>
      <c r="U172" s="143">
        <f t="shared" si="11"/>
        <v>2.8999999999999984E-2</v>
      </c>
      <c r="V172" s="96">
        <v>498.7</v>
      </c>
      <c r="W172" s="99">
        <v>18.2</v>
      </c>
      <c r="X172" s="99">
        <v>0.14000000000000001</v>
      </c>
      <c r="Y172" s="99"/>
      <c r="Z172" s="99">
        <v>69.599999999999994</v>
      </c>
      <c r="AA172" s="95">
        <v>0.51400000000000001</v>
      </c>
      <c r="AB172" s="101">
        <v>4.8</v>
      </c>
      <c r="AC172" s="101">
        <v>5.0999999999999996</v>
      </c>
      <c r="AD172" s="101"/>
      <c r="AE172" s="97">
        <v>32.799999999999997</v>
      </c>
      <c r="AF172" s="97">
        <v>1073528</v>
      </c>
      <c r="AG172" s="97"/>
      <c r="AH172" s="97">
        <v>2200</v>
      </c>
      <c r="AI172" s="97"/>
      <c r="AJ172" s="97"/>
      <c r="AK172" s="97">
        <v>62.4</v>
      </c>
      <c r="AL172" s="97"/>
      <c r="AM172" s="97">
        <v>169.5</v>
      </c>
      <c r="AN172" s="97">
        <v>25.9</v>
      </c>
      <c r="AO172" s="103">
        <v>-1.94732187849992</v>
      </c>
      <c r="AP172" s="98">
        <v>73.400000000000006</v>
      </c>
      <c r="AQ172" s="98">
        <v>19.7</v>
      </c>
      <c r="AR172" s="98">
        <v>9.1</v>
      </c>
      <c r="AS172" s="98">
        <v>82.8</v>
      </c>
      <c r="AT172" s="98">
        <v>17.2</v>
      </c>
      <c r="AU172" s="98">
        <v>857</v>
      </c>
      <c r="AV172" s="98">
        <v>0.1</v>
      </c>
      <c r="AW172" s="98">
        <v>100</v>
      </c>
      <c r="AX172" s="105">
        <v>18.187493896484401</v>
      </c>
      <c r="AY172" s="48">
        <v>243</v>
      </c>
      <c r="AZ172" s="48">
        <v>0</v>
      </c>
      <c r="BA172" s="48">
        <v>104</v>
      </c>
      <c r="BB172" s="49">
        <v>8.0295183624662005</v>
      </c>
      <c r="BC172" s="50">
        <v>4.6255496145222001E-2</v>
      </c>
      <c r="BD172" s="49">
        <v>302.719130396239</v>
      </c>
      <c r="BE172" s="49">
        <v>18361.1493636618</v>
      </c>
      <c r="BF172" s="49">
        <v>18350.0000000863</v>
      </c>
      <c r="BG172" s="50">
        <v>0.21817831040741401</v>
      </c>
      <c r="BH172" s="49">
        <v>98.718608495383606</v>
      </c>
      <c r="BI172" s="145">
        <v>18365.009763250098</v>
      </c>
      <c r="BJ172" s="94">
        <v>34350</v>
      </c>
      <c r="BK172" s="94" t="s">
        <v>217</v>
      </c>
      <c r="BL172" s="94">
        <v>-53</v>
      </c>
      <c r="BM172" s="94">
        <v>2</v>
      </c>
      <c r="BN172" s="94">
        <v>7</v>
      </c>
      <c r="BO172" s="94">
        <v>57.422126357126402</v>
      </c>
      <c r="BP172" s="94">
        <v>7</v>
      </c>
      <c r="BQ172" s="96">
        <v>12301939</v>
      </c>
      <c r="BR172" s="96">
        <v>70.8</v>
      </c>
      <c r="BS172" s="96">
        <v>40</v>
      </c>
      <c r="BT172" s="96">
        <v>57.1</v>
      </c>
      <c r="BU172" s="96">
        <v>5.2</v>
      </c>
      <c r="BV172" s="96">
        <v>4</v>
      </c>
      <c r="BW172" s="99">
        <v>35.299999999999997</v>
      </c>
      <c r="BX172" s="100">
        <v>3.5</v>
      </c>
      <c r="BY172" s="100">
        <v>137.69999999999999</v>
      </c>
      <c r="BZ172" s="100">
        <v>78.2</v>
      </c>
      <c r="CA172" s="100">
        <v>1</v>
      </c>
      <c r="CB172" s="101">
        <v>99</v>
      </c>
      <c r="CC172" s="97" t="s">
        <v>155</v>
      </c>
      <c r="CD172" s="97" t="s">
        <v>156</v>
      </c>
      <c r="CE172" s="97">
        <v>18.2</v>
      </c>
      <c r="CF172" s="97">
        <v>12.1</v>
      </c>
      <c r="CG172" s="97">
        <v>12</v>
      </c>
      <c r="CH172" s="97">
        <v>-44998</v>
      </c>
      <c r="CI172" s="97">
        <v>247481</v>
      </c>
      <c r="CJ172" s="97">
        <v>9508715596.4368</v>
      </c>
      <c r="CK172" s="97" t="s">
        <v>145</v>
      </c>
      <c r="CL172" s="97">
        <v>83.7</v>
      </c>
      <c r="CM172" s="97">
        <v>100.7</v>
      </c>
      <c r="CN172" s="97">
        <v>1.2</v>
      </c>
      <c r="CO172" s="97">
        <v>34.1</v>
      </c>
      <c r="CP172" s="102" t="s">
        <v>164</v>
      </c>
      <c r="CQ172" s="102" t="s">
        <v>166</v>
      </c>
      <c r="CR172" s="103">
        <v>29.980746936510201</v>
      </c>
      <c r="CS172" s="98">
        <v>15.7</v>
      </c>
      <c r="CT172" s="104">
        <v>18.040002441406301</v>
      </c>
      <c r="CU172" s="104">
        <v>17.939996337890602</v>
      </c>
      <c r="CV172" s="104">
        <v>18.429986572265602</v>
      </c>
      <c r="CW172" s="105">
        <v>18.339990234375001</v>
      </c>
      <c r="CY172" s="8">
        <f t="shared" si="12"/>
        <v>1</v>
      </c>
      <c r="CZ172" s="9">
        <f t="shared" si="13"/>
        <v>96.969696969696969</v>
      </c>
    </row>
    <row r="173" spans="1:104" x14ac:dyDescent="0.35">
      <c r="A173" s="70" t="s">
        <v>571</v>
      </c>
      <c r="B173" s="93" t="s">
        <v>572</v>
      </c>
      <c r="C173" s="156" t="s">
        <v>157</v>
      </c>
      <c r="D173" s="170" t="s">
        <v>184</v>
      </c>
      <c r="E173" s="164" t="s">
        <v>181</v>
      </c>
      <c r="F173" s="164">
        <f t="shared" si="14"/>
        <v>40</v>
      </c>
      <c r="G173" s="49">
        <v>4.65331817347381</v>
      </c>
      <c r="H173" s="139">
        <f t="shared" si="10"/>
        <v>0.13901463543269019</v>
      </c>
      <c r="I173" s="49">
        <v>653.56140988302195</v>
      </c>
      <c r="J173" s="49">
        <v>5.5275857931683998E-2</v>
      </c>
      <c r="K173" s="49">
        <v>286.62482304619698</v>
      </c>
      <c r="L173" s="51">
        <v>59</v>
      </c>
      <c r="M173" s="94"/>
      <c r="N173" s="94">
        <v>4298.46</v>
      </c>
      <c r="O173" s="94">
        <v>92.72</v>
      </c>
      <c r="P173" s="94">
        <v>21.341085271317802</v>
      </c>
      <c r="Q173" s="94">
        <v>16</v>
      </c>
      <c r="R173" s="96">
        <v>34813867</v>
      </c>
      <c r="S173" s="96">
        <v>27.5</v>
      </c>
      <c r="T173" s="96">
        <v>73.8</v>
      </c>
      <c r="U173" s="143">
        <f t="shared" si="11"/>
        <v>3.4000000000000058E-2</v>
      </c>
      <c r="V173" s="96">
        <v>15.7</v>
      </c>
      <c r="W173" s="99">
        <v>16.399999999999999</v>
      </c>
      <c r="X173" s="99">
        <v>2.39</v>
      </c>
      <c r="Y173" s="99">
        <v>2.2000000000000002</v>
      </c>
      <c r="Z173" s="99"/>
      <c r="AA173" s="95">
        <v>0.79900000000000004</v>
      </c>
      <c r="AB173" s="101">
        <v>35</v>
      </c>
      <c r="AC173" s="101">
        <v>15.8</v>
      </c>
      <c r="AD173" s="101">
        <v>125.3</v>
      </c>
      <c r="AE173" s="97">
        <v>29.3</v>
      </c>
      <c r="AF173" s="97">
        <v>39141660</v>
      </c>
      <c r="AG173" s="97">
        <v>8670000</v>
      </c>
      <c r="AH173" s="97">
        <v>55840</v>
      </c>
      <c r="AI173" s="97"/>
      <c r="AJ173" s="97"/>
      <c r="AK173" s="97">
        <v>2.4</v>
      </c>
      <c r="AL173" s="97"/>
      <c r="AM173" s="97">
        <v>10897.9</v>
      </c>
      <c r="AN173" s="97">
        <v>5.4</v>
      </c>
      <c r="AO173" s="103">
        <v>24.244136566500099</v>
      </c>
      <c r="AP173" s="98">
        <v>80.8</v>
      </c>
      <c r="AQ173" s="98">
        <v>0.5</v>
      </c>
      <c r="AR173" s="98">
        <v>4.8</v>
      </c>
      <c r="AS173" s="98">
        <v>16.2</v>
      </c>
      <c r="AT173" s="98">
        <v>83.8</v>
      </c>
      <c r="AU173" s="98">
        <v>78</v>
      </c>
      <c r="AV173" s="98">
        <v>19.399999999999999</v>
      </c>
      <c r="AW173" s="98">
        <v>100</v>
      </c>
      <c r="AX173" s="105">
        <v>17.864991760253901</v>
      </c>
      <c r="AY173" s="48">
        <v>22753</v>
      </c>
      <c r="AZ173" s="48">
        <v>162</v>
      </c>
      <c r="BA173" s="48">
        <v>3163</v>
      </c>
      <c r="BB173" s="49">
        <v>90.854601127763303</v>
      </c>
      <c r="BC173" s="50">
        <v>1.5908101046795999E-2</v>
      </c>
      <c r="BD173" s="49">
        <v>2824015.72439788</v>
      </c>
      <c r="BE173" s="49">
        <v>18480.472656566999</v>
      </c>
      <c r="BF173" s="49">
        <v>18372.090720409</v>
      </c>
      <c r="BG173" s="50">
        <v>2.0357969961557001E-2</v>
      </c>
      <c r="BH173" s="49">
        <v>76641.505071128006</v>
      </c>
      <c r="BI173" s="145">
        <v>18439.092659383401</v>
      </c>
      <c r="BJ173" s="94" t="s">
        <v>145</v>
      </c>
      <c r="BK173" s="94" t="s">
        <v>145</v>
      </c>
      <c r="BL173" s="94">
        <v>-32</v>
      </c>
      <c r="BM173" s="94">
        <v>13</v>
      </c>
      <c r="BN173" s="94">
        <v>23</v>
      </c>
      <c r="BO173" s="94">
        <v>55.639875770763403</v>
      </c>
      <c r="BP173" s="94">
        <v>16</v>
      </c>
      <c r="BQ173" s="96">
        <v>33699947</v>
      </c>
      <c r="BR173" s="96">
        <v>76.599999999999994</v>
      </c>
      <c r="BS173" s="96">
        <v>25</v>
      </c>
      <c r="BT173" s="96">
        <v>71.599999999999994</v>
      </c>
      <c r="BU173" s="96">
        <v>3.5</v>
      </c>
      <c r="BV173" s="96">
        <v>2.2999999999999998</v>
      </c>
      <c r="BW173" s="99">
        <v>7.1</v>
      </c>
      <c r="BX173" s="100" t="s">
        <v>145</v>
      </c>
      <c r="BY173" s="100">
        <v>99.5</v>
      </c>
      <c r="BZ173" s="100">
        <v>103.3</v>
      </c>
      <c r="CA173" s="100">
        <v>1</v>
      </c>
      <c r="CB173" s="101">
        <v>130</v>
      </c>
      <c r="CC173" s="97" t="s">
        <v>180</v>
      </c>
      <c r="CD173" s="97" t="s">
        <v>147</v>
      </c>
      <c r="CE173" s="97">
        <v>34.9</v>
      </c>
      <c r="CF173" s="97" t="s">
        <v>145</v>
      </c>
      <c r="CG173" s="97" t="s">
        <v>145</v>
      </c>
      <c r="CH173" s="97">
        <v>674895</v>
      </c>
      <c r="CI173" s="97">
        <v>1493</v>
      </c>
      <c r="CJ173" s="97">
        <v>786521831571.95703</v>
      </c>
      <c r="CK173" s="97" t="s">
        <v>145</v>
      </c>
      <c r="CL173" s="97">
        <v>55.9</v>
      </c>
      <c r="CM173" s="97">
        <v>28.2</v>
      </c>
      <c r="CN173" s="97">
        <v>8.8000000000000007</v>
      </c>
      <c r="CO173" s="97">
        <v>100</v>
      </c>
      <c r="CP173" s="102" t="s">
        <v>157</v>
      </c>
      <c r="CQ173" s="102" t="s">
        <v>185</v>
      </c>
      <c r="CR173" s="103">
        <v>44.662977330923297</v>
      </c>
      <c r="CS173" s="98">
        <v>13.2</v>
      </c>
      <c r="CT173" s="104">
        <v>17.869989013671901</v>
      </c>
      <c r="CU173" s="104">
        <v>14.339990234375</v>
      </c>
      <c r="CV173" s="104">
        <v>18.070001220703102</v>
      </c>
      <c r="CW173" s="105">
        <v>21.179986572265602</v>
      </c>
      <c r="CY173" s="8">
        <f t="shared" si="12"/>
        <v>4</v>
      </c>
      <c r="CZ173" s="9">
        <f t="shared" si="13"/>
        <v>87.878787878787875</v>
      </c>
    </row>
    <row r="174" spans="1:104" x14ac:dyDescent="0.35">
      <c r="A174" s="70" t="s">
        <v>573</v>
      </c>
      <c r="B174" s="93" t="s">
        <v>574</v>
      </c>
      <c r="C174" s="156" t="s">
        <v>164</v>
      </c>
      <c r="D174" s="170" t="s">
        <v>334</v>
      </c>
      <c r="E174" s="164" t="s">
        <v>152</v>
      </c>
      <c r="F174" s="164">
        <f t="shared" si="14"/>
        <v>51</v>
      </c>
      <c r="G174" s="49">
        <v>0.70696731569230897</v>
      </c>
      <c r="H174" s="139">
        <f t="shared" si="10"/>
        <v>8.8235294117647065E-2</v>
      </c>
      <c r="I174" s="49">
        <v>10.079985597935501</v>
      </c>
      <c r="J174" s="49">
        <v>8.8828428655E-3</v>
      </c>
      <c r="K174" s="49">
        <v>4037780.2620033198</v>
      </c>
      <c r="L174" s="51">
        <v>48</v>
      </c>
      <c r="M174" s="94"/>
      <c r="N174" s="94">
        <v>3613.3049999999998</v>
      </c>
      <c r="O174" s="94">
        <v>84.26</v>
      </c>
      <c r="P174" s="94"/>
      <c r="Q174" s="94"/>
      <c r="R174" s="96">
        <v>43849269</v>
      </c>
      <c r="S174" s="96">
        <v>19.899999999999999</v>
      </c>
      <c r="T174" s="96">
        <v>63.3</v>
      </c>
      <c r="U174" s="143">
        <f t="shared" si="11"/>
        <v>3.6000000000000011E-2</v>
      </c>
      <c r="V174" s="96"/>
      <c r="W174" s="99">
        <v>26</v>
      </c>
      <c r="X174" s="99"/>
      <c r="Y174" s="99">
        <v>0.8</v>
      </c>
      <c r="Z174" s="99">
        <v>24.2</v>
      </c>
      <c r="AA174" s="95">
        <v>0.80100000000000005</v>
      </c>
      <c r="AB174" s="101">
        <v>7.4</v>
      </c>
      <c r="AC174" s="101">
        <v>22.1</v>
      </c>
      <c r="AD174" s="101"/>
      <c r="AE174" s="97">
        <v>11.8</v>
      </c>
      <c r="AF174" s="97">
        <v>269958.5</v>
      </c>
      <c r="AG174" s="97">
        <v>551900</v>
      </c>
      <c r="AH174" s="97">
        <v>4430</v>
      </c>
      <c r="AI174" s="97"/>
      <c r="AJ174" s="97"/>
      <c r="AK174" s="97">
        <v>39.9</v>
      </c>
      <c r="AL174" s="97"/>
      <c r="AM174" s="97">
        <v>397.8</v>
      </c>
      <c r="AN174" s="97">
        <v>20.9</v>
      </c>
      <c r="AO174" s="103">
        <v>15.4505954995001</v>
      </c>
      <c r="AP174" s="98"/>
      <c r="AQ174" s="98"/>
      <c r="AR174" s="98">
        <v>2.2999999999999998</v>
      </c>
      <c r="AS174" s="98">
        <v>65.400000000000006</v>
      </c>
      <c r="AT174" s="98">
        <v>34.6</v>
      </c>
      <c r="AU174" s="98">
        <v>102</v>
      </c>
      <c r="AV174" s="98">
        <v>0.3</v>
      </c>
      <c r="AW174" s="98">
        <v>100</v>
      </c>
      <c r="AX174" s="105">
        <v>20.8399978637696</v>
      </c>
      <c r="AY174" s="48">
        <v>442</v>
      </c>
      <c r="AZ174" s="48">
        <v>31</v>
      </c>
      <c r="BA174" s="48">
        <v>39</v>
      </c>
      <c r="BB174" s="49">
        <v>0.88941049393548599</v>
      </c>
      <c r="BC174" s="50">
        <v>1.5921045436198999E-2</v>
      </c>
      <c r="BD174" s="49">
        <v>3397793.4973766198</v>
      </c>
      <c r="BE174" s="49">
        <v>18519.7416724992</v>
      </c>
      <c r="BF174" s="49">
        <v>18659.6411992221</v>
      </c>
      <c r="BG174" s="50">
        <v>1.0637085474499999E-2</v>
      </c>
      <c r="BH174" s="49">
        <v>32397461.656673599</v>
      </c>
      <c r="BI174" s="145">
        <v>18627.799075340499</v>
      </c>
      <c r="BJ174" s="94" t="s">
        <v>145</v>
      </c>
      <c r="BK174" s="94" t="s">
        <v>145</v>
      </c>
      <c r="BL174" s="94">
        <v>-45</v>
      </c>
      <c r="BM174" s="94">
        <v>3</v>
      </c>
      <c r="BN174" s="94">
        <v>31</v>
      </c>
      <c r="BO174" s="94" t="s">
        <v>145</v>
      </c>
      <c r="BP174" s="94" t="s">
        <v>145</v>
      </c>
      <c r="BQ174" s="96">
        <v>41801533</v>
      </c>
      <c r="BR174" s="96">
        <v>66.900000000000006</v>
      </c>
      <c r="BS174" s="96">
        <v>40.5</v>
      </c>
      <c r="BT174" s="96">
        <v>55.9</v>
      </c>
      <c r="BU174" s="96">
        <v>7.2</v>
      </c>
      <c r="BV174" s="96">
        <v>4.4000000000000004</v>
      </c>
      <c r="BW174" s="99">
        <v>60.5</v>
      </c>
      <c r="BX174" s="100" t="s">
        <v>145</v>
      </c>
      <c r="BY174" s="100">
        <v>76.8</v>
      </c>
      <c r="BZ174" s="100">
        <v>61.7</v>
      </c>
      <c r="CA174" s="100">
        <v>1</v>
      </c>
      <c r="CB174" s="101">
        <v>111</v>
      </c>
      <c r="CC174" s="97" t="s">
        <v>146</v>
      </c>
      <c r="CD174" s="97" t="s">
        <v>173</v>
      </c>
      <c r="CE174" s="97">
        <v>9.6999999999999993</v>
      </c>
      <c r="CF174" s="97">
        <v>4</v>
      </c>
      <c r="CG174" s="97">
        <v>2.5</v>
      </c>
      <c r="CH174" s="97">
        <v>-250001</v>
      </c>
      <c r="CI174" s="97">
        <v>724791</v>
      </c>
      <c r="CJ174" s="97">
        <v>40851536133.764198</v>
      </c>
      <c r="CK174" s="97" t="s">
        <v>145</v>
      </c>
      <c r="CL174" s="97">
        <v>48.4</v>
      </c>
      <c r="CM174" s="97">
        <v>42.7</v>
      </c>
      <c r="CN174" s="97">
        <v>2.2999999999999998</v>
      </c>
      <c r="CO174" s="97">
        <v>56.5</v>
      </c>
      <c r="CP174" s="102" t="s">
        <v>164</v>
      </c>
      <c r="CQ174" s="102" t="s">
        <v>166</v>
      </c>
      <c r="CR174" s="103">
        <v>29.7773187250978</v>
      </c>
      <c r="CS174" s="98">
        <v>18.8</v>
      </c>
      <c r="CT174" s="104">
        <v>20.059991455078102</v>
      </c>
      <c r="CU174" s="104">
        <v>17.559991455078102</v>
      </c>
      <c r="CV174" s="104">
        <v>20.640008544921901</v>
      </c>
      <c r="CW174" s="105">
        <v>25.1</v>
      </c>
      <c r="CY174" s="8">
        <f t="shared" si="12"/>
        <v>2</v>
      </c>
      <c r="CZ174" s="9">
        <f t="shared" si="13"/>
        <v>93.939393939393938</v>
      </c>
    </row>
    <row r="175" spans="1:104" x14ac:dyDescent="0.35">
      <c r="A175" s="70" t="s">
        <v>575</v>
      </c>
      <c r="B175" s="93" t="s">
        <v>576</v>
      </c>
      <c r="C175" s="156" t="s">
        <v>164</v>
      </c>
      <c r="D175" s="170" t="s">
        <v>221</v>
      </c>
      <c r="E175" s="164" t="s">
        <v>181</v>
      </c>
      <c r="F175" s="164">
        <f t="shared" si="14"/>
        <v>40</v>
      </c>
      <c r="G175" s="49">
        <v>0.53750821939652205</v>
      </c>
      <c r="H175" s="139">
        <f t="shared" si="10"/>
        <v>0.35798499464094319</v>
      </c>
      <c r="I175" s="49">
        <v>55.7216854107727</v>
      </c>
      <c r="J175" s="49">
        <v>1.8759686231879E-2</v>
      </c>
      <c r="K175" s="49">
        <v>523.28948630184698</v>
      </c>
      <c r="L175" s="51">
        <v>59</v>
      </c>
      <c r="M175" s="94">
        <v>882.64821938457703</v>
      </c>
      <c r="N175" s="94"/>
      <c r="O175" s="94"/>
      <c r="P175" s="94">
        <v>15.1254331254331</v>
      </c>
      <c r="Q175" s="94">
        <v>20</v>
      </c>
      <c r="R175" s="96">
        <v>16743930</v>
      </c>
      <c r="S175" s="96">
        <v>18.8</v>
      </c>
      <c r="T175" s="96">
        <v>65.5</v>
      </c>
      <c r="U175" s="143">
        <f t="shared" si="11"/>
        <v>0.03</v>
      </c>
      <c r="V175" s="96">
        <v>82.3</v>
      </c>
      <c r="W175" s="99">
        <v>18.100000000000001</v>
      </c>
      <c r="X175" s="99">
        <v>7.0000000000000007E-2</v>
      </c>
      <c r="Y175" s="99"/>
      <c r="Z175" s="99">
        <v>39.6</v>
      </c>
      <c r="AA175" s="95">
        <v>0.438</v>
      </c>
      <c r="AB175" s="101">
        <v>7.4</v>
      </c>
      <c r="AC175" s="101">
        <v>2.4</v>
      </c>
      <c r="AD175" s="101"/>
      <c r="AE175" s="97">
        <v>35.6</v>
      </c>
      <c r="AF175" s="97">
        <v>21038</v>
      </c>
      <c r="AG175" s="97">
        <v>570500</v>
      </c>
      <c r="AH175" s="97">
        <v>3670</v>
      </c>
      <c r="AI175" s="97"/>
      <c r="AJ175" s="97"/>
      <c r="AK175" s="97">
        <v>30</v>
      </c>
      <c r="AL175" s="97"/>
      <c r="AM175" s="97">
        <v>388.3</v>
      </c>
      <c r="AN175" s="97">
        <v>10.199999999999999</v>
      </c>
      <c r="AO175" s="103">
        <v>14.488578291000101</v>
      </c>
      <c r="AP175" s="98">
        <v>46.1</v>
      </c>
      <c r="AQ175" s="98">
        <v>42.8</v>
      </c>
      <c r="AR175" s="98">
        <v>25.4</v>
      </c>
      <c r="AS175" s="98">
        <v>52.8</v>
      </c>
      <c r="AT175" s="98">
        <v>47.2</v>
      </c>
      <c r="AU175" s="98">
        <v>1820</v>
      </c>
      <c r="AV175" s="98">
        <v>0.6</v>
      </c>
      <c r="AW175" s="98">
        <v>100</v>
      </c>
      <c r="AX175" s="105">
        <v>29.170007324218801</v>
      </c>
      <c r="AY175" s="48">
        <v>933</v>
      </c>
      <c r="AZ175" s="48">
        <v>9</v>
      </c>
      <c r="BA175" s="48">
        <v>334</v>
      </c>
      <c r="BB175" s="49">
        <v>19.947527253159802</v>
      </c>
      <c r="BC175" s="50">
        <v>4.9353334322950002E-3</v>
      </c>
      <c r="BD175" s="49">
        <v>183537108.29847801</v>
      </c>
      <c r="BE175" s="49">
        <v>18890.109513136998</v>
      </c>
      <c r="BF175" s="49">
        <v>18455.070309946899</v>
      </c>
      <c r="BG175" s="50">
        <v>7.4148743035410997E-2</v>
      </c>
      <c r="BH175" s="49">
        <v>398.795726606995</v>
      </c>
      <c r="BI175" s="145">
        <v>18363.186254549899</v>
      </c>
      <c r="BJ175" s="94">
        <v>14779</v>
      </c>
      <c r="BK175" s="94" t="s">
        <v>191</v>
      </c>
      <c r="BL175" s="94" t="s">
        <v>145</v>
      </c>
      <c r="BM175" s="94" t="s">
        <v>145</v>
      </c>
      <c r="BN175" s="94" t="s">
        <v>145</v>
      </c>
      <c r="BO175" s="94">
        <v>35.3099670442353</v>
      </c>
      <c r="BP175" s="94">
        <v>18.5</v>
      </c>
      <c r="BQ175" s="96">
        <v>15854360</v>
      </c>
      <c r="BR175" s="96">
        <v>69.599999999999994</v>
      </c>
      <c r="BS175" s="96">
        <v>43.1</v>
      </c>
      <c r="BT175" s="96">
        <v>53.9</v>
      </c>
      <c r="BU175" s="96">
        <v>5.7</v>
      </c>
      <c r="BV175" s="96">
        <v>4.5999999999999996</v>
      </c>
      <c r="BW175" s="99">
        <v>43.6</v>
      </c>
      <c r="BX175" s="100">
        <v>5.0999999999999996</v>
      </c>
      <c r="BY175" s="100">
        <v>85.6</v>
      </c>
      <c r="BZ175" s="100">
        <v>61.2</v>
      </c>
      <c r="CA175" s="100">
        <v>1.1000000000000001</v>
      </c>
      <c r="CB175" s="101">
        <v>114</v>
      </c>
      <c r="CC175" s="97" t="s">
        <v>155</v>
      </c>
      <c r="CD175" s="97" t="s">
        <v>173</v>
      </c>
      <c r="CE175" s="97">
        <v>21.8</v>
      </c>
      <c r="CF175" s="97">
        <v>13.5</v>
      </c>
      <c r="CG175" s="97">
        <v>4.2</v>
      </c>
      <c r="CH175" s="97">
        <v>-100001</v>
      </c>
      <c r="CI175" s="97">
        <v>18222</v>
      </c>
      <c r="CJ175" s="97">
        <v>24129599551.7869</v>
      </c>
      <c r="CK175" s="97" t="s">
        <v>145</v>
      </c>
      <c r="CL175" s="97">
        <v>45.7</v>
      </c>
      <c r="CM175" s="97">
        <v>60.9</v>
      </c>
      <c r="CN175" s="97">
        <v>1.9</v>
      </c>
      <c r="CO175" s="97">
        <v>61.7</v>
      </c>
      <c r="CP175" s="102" t="s">
        <v>164</v>
      </c>
      <c r="CQ175" s="102" t="s">
        <v>166</v>
      </c>
      <c r="CR175" s="103">
        <v>-14.6572446641394</v>
      </c>
      <c r="CS175" s="98">
        <v>100</v>
      </c>
      <c r="CT175" s="104">
        <v>27.409997558593801</v>
      </c>
      <c r="CU175" s="104">
        <v>26.860009765625001</v>
      </c>
      <c r="CV175" s="104">
        <v>30.800012207031301</v>
      </c>
      <c r="CW175" s="105">
        <v>31.610009765625001</v>
      </c>
      <c r="CY175" s="8">
        <f t="shared" si="12"/>
        <v>1</v>
      </c>
      <c r="CZ175" s="9">
        <f t="shared" si="13"/>
        <v>96.969696969696969</v>
      </c>
    </row>
    <row r="176" spans="1:104" x14ac:dyDescent="0.35">
      <c r="A176" s="70" t="s">
        <v>577</v>
      </c>
      <c r="B176" s="93" t="s">
        <v>578</v>
      </c>
      <c r="C176" s="156" t="s">
        <v>157</v>
      </c>
      <c r="D176" s="170" t="s">
        <v>266</v>
      </c>
      <c r="E176" s="164" t="s">
        <v>580</v>
      </c>
      <c r="F176" s="164">
        <f t="shared" si="14"/>
        <v>1</v>
      </c>
      <c r="G176" s="49">
        <v>2.5639522332280298</v>
      </c>
      <c r="H176" s="139">
        <f t="shared" si="10"/>
        <v>7.6937349248562062E-2</v>
      </c>
      <c r="I176" s="49">
        <v>2763.7695772709399</v>
      </c>
      <c r="J176" s="49">
        <v>5.9666130974713003E-2</v>
      </c>
      <c r="K176" s="49">
        <v>18.721292091133499</v>
      </c>
      <c r="L176" s="51">
        <v>98</v>
      </c>
      <c r="M176" s="94">
        <v>24600.096096929701</v>
      </c>
      <c r="N176" s="94"/>
      <c r="O176" s="94">
        <v>81.209999999999994</v>
      </c>
      <c r="P176" s="94">
        <v>29.5833333333333</v>
      </c>
      <c r="Q176" s="94">
        <v>74</v>
      </c>
      <c r="R176" s="96">
        <v>5850343</v>
      </c>
      <c r="S176" s="96">
        <v>34.6</v>
      </c>
      <c r="T176" s="96">
        <v>81</v>
      </c>
      <c r="U176" s="143">
        <f t="shared" si="11"/>
        <v>0.11400000000000006</v>
      </c>
      <c r="V176" s="96">
        <v>7953</v>
      </c>
      <c r="W176" s="99">
        <v>9.3000000000000007</v>
      </c>
      <c r="X176" s="99">
        <v>2.31</v>
      </c>
      <c r="Y176" s="99">
        <v>2.1</v>
      </c>
      <c r="Z176" s="99"/>
      <c r="AA176" s="95">
        <v>0.93500000000000005</v>
      </c>
      <c r="AB176" s="101">
        <v>6.6</v>
      </c>
      <c r="AC176" s="101">
        <v>5.5</v>
      </c>
      <c r="AD176" s="101">
        <v>96.8</v>
      </c>
      <c r="AE176" s="97">
        <v>146.4</v>
      </c>
      <c r="AF176" s="97">
        <v>40401515</v>
      </c>
      <c r="AG176" s="97">
        <v>36600000</v>
      </c>
      <c r="AH176" s="97">
        <v>94670</v>
      </c>
      <c r="AI176" s="97"/>
      <c r="AJ176" s="97"/>
      <c r="AK176" s="97">
        <v>0.7</v>
      </c>
      <c r="AL176" s="97"/>
      <c r="AM176" s="97">
        <v>11458.6</v>
      </c>
      <c r="AN176" s="97">
        <v>3.2</v>
      </c>
      <c r="AO176" s="103">
        <v>1.3645490580000501</v>
      </c>
      <c r="AP176" s="98">
        <v>0.9</v>
      </c>
      <c r="AQ176" s="98">
        <v>23.1</v>
      </c>
      <c r="AR176" s="98">
        <v>5.6</v>
      </c>
      <c r="AS176" s="98">
        <v>0</v>
      </c>
      <c r="AT176" s="98">
        <v>100</v>
      </c>
      <c r="AU176" s="98">
        <v>110</v>
      </c>
      <c r="AV176" s="98">
        <v>10.3</v>
      </c>
      <c r="AW176" s="98">
        <v>100</v>
      </c>
      <c r="AX176" s="105">
        <v>28.509996032714898</v>
      </c>
      <c r="AY176" s="48">
        <v>16169</v>
      </c>
      <c r="AZ176" s="48">
        <v>15</v>
      </c>
      <c r="BA176" s="48">
        <v>1244</v>
      </c>
      <c r="BB176" s="49">
        <v>212.63710520904499</v>
      </c>
      <c r="BC176" s="50">
        <v>4.9012982368426002E-2</v>
      </c>
      <c r="BD176" s="49">
        <v>58730.446605203797</v>
      </c>
      <c r="BE176" s="49">
        <v>18386.2559570167</v>
      </c>
      <c r="BF176" s="49">
        <v>18360.622041683499</v>
      </c>
      <c r="BG176" s="50">
        <v>7.6273797257530003E-3</v>
      </c>
      <c r="BH176" s="49">
        <v>523721.79991539603</v>
      </c>
      <c r="BI176" s="145">
        <v>18617.385081773202</v>
      </c>
      <c r="BJ176" s="94">
        <v>143919</v>
      </c>
      <c r="BK176" s="94" t="s">
        <v>579</v>
      </c>
      <c r="BL176" s="94">
        <v>50</v>
      </c>
      <c r="BM176" s="94">
        <v>71</v>
      </c>
      <c r="BN176" s="94">
        <v>85</v>
      </c>
      <c r="BO176" s="94">
        <v>49.370770492837799</v>
      </c>
      <c r="BP176" s="94">
        <v>74</v>
      </c>
      <c r="BQ176" s="96">
        <v>5638676</v>
      </c>
      <c r="BR176" s="96">
        <v>85.4</v>
      </c>
      <c r="BS176" s="96">
        <v>12.3</v>
      </c>
      <c r="BT176" s="96">
        <v>76.3</v>
      </c>
      <c r="BU176" s="96">
        <v>5</v>
      </c>
      <c r="BV176" s="96">
        <v>1.1000000000000001</v>
      </c>
      <c r="BW176" s="99">
        <v>2.8</v>
      </c>
      <c r="BX176" s="100" t="s">
        <v>145</v>
      </c>
      <c r="BY176" s="100">
        <v>100.6</v>
      </c>
      <c r="BZ176" s="100">
        <v>99.3</v>
      </c>
      <c r="CA176" s="100">
        <v>1</v>
      </c>
      <c r="CB176" s="101" t="s">
        <v>145</v>
      </c>
      <c r="CC176" s="97" t="s">
        <v>146</v>
      </c>
      <c r="CD176" s="97" t="s">
        <v>147</v>
      </c>
      <c r="CE176" s="97">
        <v>171.4</v>
      </c>
      <c r="CF176" s="97" t="s">
        <v>145</v>
      </c>
      <c r="CG176" s="97" t="s">
        <v>145</v>
      </c>
      <c r="CH176" s="97">
        <v>135142</v>
      </c>
      <c r="CI176" s="97">
        <v>48</v>
      </c>
      <c r="CJ176" s="97">
        <v>364156657769.87</v>
      </c>
      <c r="CK176" s="97" t="s">
        <v>145</v>
      </c>
      <c r="CL176" s="97">
        <v>70.5</v>
      </c>
      <c r="CM176" s="97">
        <v>79.099999999999994</v>
      </c>
      <c r="CN176" s="97">
        <v>3.1</v>
      </c>
      <c r="CO176" s="97">
        <v>100</v>
      </c>
      <c r="CP176" s="102" t="s">
        <v>157</v>
      </c>
      <c r="CQ176" s="102" t="s">
        <v>203</v>
      </c>
      <c r="CR176" s="103">
        <v>103.83054143996701</v>
      </c>
      <c r="CS176" s="98" t="s">
        <v>145</v>
      </c>
      <c r="CT176" s="104">
        <v>27.679986572265602</v>
      </c>
      <c r="CU176" s="104">
        <v>28.369989013671901</v>
      </c>
      <c r="CV176" s="104">
        <v>28.610009765625001</v>
      </c>
      <c r="CW176" s="105">
        <v>29.379998779296901</v>
      </c>
      <c r="CY176" s="8">
        <f t="shared" si="12"/>
        <v>6</v>
      </c>
      <c r="CZ176" s="9">
        <f t="shared" si="13"/>
        <v>81.818181818181813</v>
      </c>
    </row>
    <row r="177" spans="1:104" x14ac:dyDescent="0.35">
      <c r="A177" s="70" t="s">
        <v>581</v>
      </c>
      <c r="B177" s="93" t="s">
        <v>582</v>
      </c>
      <c r="C177" s="156" t="s">
        <v>164</v>
      </c>
      <c r="D177" s="170" t="s">
        <v>221</v>
      </c>
      <c r="E177" s="164" t="s">
        <v>214</v>
      </c>
      <c r="F177" s="164">
        <f t="shared" si="14"/>
        <v>69</v>
      </c>
      <c r="G177" s="49">
        <v>0.877524528377576</v>
      </c>
      <c r="H177" s="139">
        <f t="shared" si="10"/>
        <v>0.16935483870967741</v>
      </c>
      <c r="I177" s="49">
        <v>15.5447202169742</v>
      </c>
      <c r="J177" s="49">
        <v>0.24899791370121699</v>
      </c>
      <c r="K177" s="49">
        <v>8.6024818201185802</v>
      </c>
      <c r="L177" s="51">
        <v>30</v>
      </c>
      <c r="M177" s="94"/>
      <c r="N177" s="94">
        <v>2424.4749999999999</v>
      </c>
      <c r="O177" s="94">
        <v>95.24</v>
      </c>
      <c r="P177" s="94"/>
      <c r="Q177" s="94"/>
      <c r="R177" s="96">
        <v>7976985</v>
      </c>
      <c r="S177" s="96">
        <v>19</v>
      </c>
      <c r="T177" s="96">
        <v>53.5</v>
      </c>
      <c r="U177" s="143">
        <f t="shared" si="11"/>
        <v>2.8999999999999984E-2</v>
      </c>
      <c r="V177" s="96">
        <v>106</v>
      </c>
      <c r="W177" s="99">
        <v>30.5</v>
      </c>
      <c r="X177" s="99"/>
      <c r="Y177" s="99"/>
      <c r="Z177" s="99">
        <v>8.5</v>
      </c>
      <c r="AA177" s="95"/>
      <c r="AB177" s="101">
        <v>7.5</v>
      </c>
      <c r="AC177" s="101">
        <v>2.4</v>
      </c>
      <c r="AD177" s="101"/>
      <c r="AE177" s="97">
        <v>48</v>
      </c>
      <c r="AF177" s="97"/>
      <c r="AG177" s="97">
        <v>89100</v>
      </c>
      <c r="AH177" s="97">
        <v>1490</v>
      </c>
      <c r="AI177" s="97"/>
      <c r="AJ177" s="97"/>
      <c r="AK177" s="97">
        <v>54.9</v>
      </c>
      <c r="AL177" s="97"/>
      <c r="AM177" s="97">
        <v>40.700000000000003</v>
      </c>
      <c r="AN177" s="97">
        <v>5.2</v>
      </c>
      <c r="AO177" s="103">
        <v>8.4596394885000805</v>
      </c>
      <c r="AP177" s="98">
        <v>54.7</v>
      </c>
      <c r="AQ177" s="98">
        <v>43.1</v>
      </c>
      <c r="AR177" s="98">
        <v>9.4</v>
      </c>
      <c r="AS177" s="98">
        <v>57.9</v>
      </c>
      <c r="AT177" s="98">
        <v>42.1</v>
      </c>
      <c r="AU177" s="98">
        <v>22801</v>
      </c>
      <c r="AV177" s="98">
        <v>0.2</v>
      </c>
      <c r="AW177" s="98">
        <v>100</v>
      </c>
      <c r="AX177" s="105">
        <v>30.192491149902398</v>
      </c>
      <c r="AY177" s="48">
        <v>124</v>
      </c>
      <c r="AZ177" s="48">
        <v>7</v>
      </c>
      <c r="BA177" s="48">
        <v>21</v>
      </c>
      <c r="BB177" s="49">
        <v>2.6325735851327301</v>
      </c>
      <c r="BC177" s="50">
        <v>8.7332553546871E-2</v>
      </c>
      <c r="BD177" s="49">
        <v>246.259758207929</v>
      </c>
      <c r="BE177" s="49">
        <v>18378.236836071999</v>
      </c>
      <c r="BF177" s="49">
        <v>18378.111398405501</v>
      </c>
      <c r="BG177" s="50">
        <v>0.12920305149811401</v>
      </c>
      <c r="BH177" s="49">
        <v>26.3276707166922</v>
      </c>
      <c r="BI177" s="145">
        <v>18376.670119252802</v>
      </c>
      <c r="BJ177" s="94" t="s">
        <v>145</v>
      </c>
      <c r="BK177" s="94" t="s">
        <v>145</v>
      </c>
      <c r="BL177" s="94">
        <v>-15</v>
      </c>
      <c r="BM177" s="94">
        <v>0</v>
      </c>
      <c r="BN177" s="94">
        <v>5</v>
      </c>
      <c r="BO177" s="94" t="s">
        <v>145</v>
      </c>
      <c r="BP177" s="94" t="s">
        <v>145</v>
      </c>
      <c r="BQ177" s="96">
        <v>7650154</v>
      </c>
      <c r="BR177" s="96">
        <v>55.1</v>
      </c>
      <c r="BS177" s="96">
        <v>41.1</v>
      </c>
      <c r="BT177" s="96">
        <v>56</v>
      </c>
      <c r="BU177" s="96">
        <v>11.7</v>
      </c>
      <c r="BV177" s="96">
        <v>4.3</v>
      </c>
      <c r="BW177" s="99">
        <v>105.1</v>
      </c>
      <c r="BX177" s="100">
        <v>3.1</v>
      </c>
      <c r="BY177" s="100">
        <v>124.5</v>
      </c>
      <c r="BZ177" s="100">
        <v>70.2</v>
      </c>
      <c r="CA177" s="100">
        <v>1</v>
      </c>
      <c r="CB177" s="101">
        <v>110</v>
      </c>
      <c r="CC177" s="97" t="s">
        <v>155</v>
      </c>
      <c r="CD177" s="97" t="s">
        <v>156</v>
      </c>
      <c r="CE177" s="97">
        <v>26.1</v>
      </c>
      <c r="CF177" s="97">
        <v>7.2</v>
      </c>
      <c r="CG177" s="97">
        <v>13.3</v>
      </c>
      <c r="CH177" s="97">
        <v>-21000</v>
      </c>
      <c r="CI177" s="97">
        <v>4837</v>
      </c>
      <c r="CJ177" s="97">
        <v>4085114794.2232399</v>
      </c>
      <c r="CK177" s="97" t="s">
        <v>145</v>
      </c>
      <c r="CL177" s="97">
        <v>57.9</v>
      </c>
      <c r="CM177" s="97">
        <v>98</v>
      </c>
      <c r="CN177" s="97">
        <v>0.8</v>
      </c>
      <c r="CO177" s="97">
        <v>23.4</v>
      </c>
      <c r="CP177" s="102" t="s">
        <v>164</v>
      </c>
      <c r="CQ177" s="102" t="s">
        <v>166</v>
      </c>
      <c r="CR177" s="103">
        <v>-11.890191469164099</v>
      </c>
      <c r="CS177" s="98">
        <v>17.2</v>
      </c>
      <c r="CT177" s="104">
        <v>29.439996337890602</v>
      </c>
      <c r="CU177" s="104">
        <v>28.649987792968801</v>
      </c>
      <c r="CV177" s="104">
        <v>31.059991455078102</v>
      </c>
      <c r="CW177" s="105">
        <v>31.619989013671901</v>
      </c>
      <c r="CY177" s="8">
        <f t="shared" si="12"/>
        <v>1</v>
      </c>
      <c r="CZ177" s="9">
        <f t="shared" si="13"/>
        <v>96.969696969696969</v>
      </c>
    </row>
    <row r="178" spans="1:104" x14ac:dyDescent="0.35">
      <c r="A178" s="70" t="s">
        <v>583</v>
      </c>
      <c r="B178" s="93" t="s">
        <v>584</v>
      </c>
      <c r="C178" s="156" t="s">
        <v>148</v>
      </c>
      <c r="D178" s="170" t="s">
        <v>247</v>
      </c>
      <c r="E178" s="164" t="s">
        <v>252</v>
      </c>
      <c r="F178" s="164">
        <f t="shared" si="14"/>
        <v>57</v>
      </c>
      <c r="G178" s="49">
        <v>1.54173452225733</v>
      </c>
      <c r="H178" s="139">
        <f t="shared" si="10"/>
        <v>0.30126582278481012</v>
      </c>
      <c r="I178" s="49">
        <v>60.898513629164398</v>
      </c>
      <c r="J178" s="49">
        <v>0.15152590578191</v>
      </c>
      <c r="K178" s="49">
        <v>8.3444764467690593</v>
      </c>
      <c r="L178" s="51">
        <v>42</v>
      </c>
      <c r="M178" s="94">
        <v>4684.8686927833396</v>
      </c>
      <c r="N178" s="94">
        <v>4690.9750000000004</v>
      </c>
      <c r="O178" s="94">
        <v>96.03</v>
      </c>
      <c r="P178" s="94">
        <v>29.248766737138801</v>
      </c>
      <c r="Q178" s="94">
        <v>-1</v>
      </c>
      <c r="R178" s="96">
        <v>6486201</v>
      </c>
      <c r="S178" s="96">
        <v>27.1</v>
      </c>
      <c r="T178" s="96">
        <v>68.2</v>
      </c>
      <c r="U178" s="143">
        <f t="shared" si="11"/>
        <v>8.3000000000000115E-2</v>
      </c>
      <c r="V178" s="96">
        <v>309.89999999999998</v>
      </c>
      <c r="W178" s="99">
        <v>14</v>
      </c>
      <c r="X178" s="99">
        <v>1.57</v>
      </c>
      <c r="Y178" s="99">
        <v>1.1000000000000001</v>
      </c>
      <c r="Z178" s="99">
        <v>78.599999999999994</v>
      </c>
      <c r="AA178" s="95">
        <v>0.85699999999999998</v>
      </c>
      <c r="AB178" s="101">
        <v>22.7</v>
      </c>
      <c r="AC178" s="101">
        <v>8.8000000000000007</v>
      </c>
      <c r="AD178" s="101">
        <v>120.6</v>
      </c>
      <c r="AE178" s="97">
        <v>45.5</v>
      </c>
      <c r="AF178" s="97">
        <v>2545105</v>
      </c>
      <c r="AG178" s="97">
        <v>231000</v>
      </c>
      <c r="AH178" s="97">
        <v>7860</v>
      </c>
      <c r="AI178" s="97">
        <v>28.9</v>
      </c>
      <c r="AJ178" s="97">
        <v>38</v>
      </c>
      <c r="AK178" s="97">
        <v>16.3</v>
      </c>
      <c r="AL178" s="97">
        <v>0.2</v>
      </c>
      <c r="AM178" s="97">
        <v>45.4</v>
      </c>
      <c r="AN178" s="97">
        <v>18.2</v>
      </c>
      <c r="AO178" s="103">
        <v>13.8062255865001</v>
      </c>
      <c r="AP178" s="98">
        <v>76.400000000000006</v>
      </c>
      <c r="AQ178" s="98">
        <v>12.6</v>
      </c>
      <c r="AR178" s="98">
        <v>8.8000000000000007</v>
      </c>
      <c r="AS178" s="98">
        <v>28</v>
      </c>
      <c r="AT178" s="98">
        <v>72</v>
      </c>
      <c r="AU178" s="98">
        <v>2483</v>
      </c>
      <c r="AV178" s="98">
        <v>1</v>
      </c>
      <c r="AW178" s="98">
        <v>100</v>
      </c>
      <c r="AX178" s="105">
        <v>24.797502136230499</v>
      </c>
      <c r="AY178" s="48">
        <v>395</v>
      </c>
      <c r="AZ178" s="48">
        <v>10</v>
      </c>
      <c r="BA178" s="48">
        <v>119</v>
      </c>
      <c r="BB178" s="49">
        <v>18.346640814862202</v>
      </c>
      <c r="BC178" s="50">
        <v>3.3491434748309998E-2</v>
      </c>
      <c r="BD178" s="49">
        <v>1513.8115402634701</v>
      </c>
      <c r="BE178" s="49">
        <v>18391.775397186801</v>
      </c>
      <c r="BF178" s="49">
        <v>18356.849479165201</v>
      </c>
      <c r="BG178" s="50">
        <v>4.502890940202E-2</v>
      </c>
      <c r="BH178" s="49">
        <v>489.40765081547698</v>
      </c>
      <c r="BI178" s="145">
        <v>18390.424292321499</v>
      </c>
      <c r="BJ178" s="94">
        <v>30387</v>
      </c>
      <c r="BK178" s="94" t="s">
        <v>191</v>
      </c>
      <c r="BL178" s="94">
        <v>-56</v>
      </c>
      <c r="BM178" s="94">
        <v>-3</v>
      </c>
      <c r="BN178" s="94">
        <v>33</v>
      </c>
      <c r="BO178" s="94">
        <v>67.606326929644297</v>
      </c>
      <c r="BP178" s="94">
        <v>-0.5</v>
      </c>
      <c r="BQ178" s="96">
        <v>6420744</v>
      </c>
      <c r="BR178" s="96">
        <v>77.599999999999994</v>
      </c>
      <c r="BS178" s="96">
        <v>27.1</v>
      </c>
      <c r="BT178" s="96">
        <v>64.599999999999994</v>
      </c>
      <c r="BU178" s="96">
        <v>7</v>
      </c>
      <c r="BV178" s="96">
        <v>2</v>
      </c>
      <c r="BW178" s="99">
        <v>13.7</v>
      </c>
      <c r="BX178" s="100">
        <v>3.8</v>
      </c>
      <c r="BY178" s="100">
        <v>96.2</v>
      </c>
      <c r="BZ178" s="100">
        <v>90.4</v>
      </c>
      <c r="CA178" s="100">
        <v>1</v>
      </c>
      <c r="CB178" s="101">
        <v>118</v>
      </c>
      <c r="CC178" s="97" t="s">
        <v>146</v>
      </c>
      <c r="CD178" s="97" t="s">
        <v>173</v>
      </c>
      <c r="CE178" s="97">
        <v>29</v>
      </c>
      <c r="CF178" s="97">
        <v>51.6</v>
      </c>
      <c r="CG178" s="97">
        <v>1</v>
      </c>
      <c r="CH178" s="97">
        <v>-202694</v>
      </c>
      <c r="CI178" s="97">
        <v>32564</v>
      </c>
      <c r="CJ178" s="97">
        <v>26057000000</v>
      </c>
      <c r="CK178" s="97" t="s">
        <v>145</v>
      </c>
      <c r="CL178" s="97">
        <v>59.1</v>
      </c>
      <c r="CM178" s="97">
        <v>59.8</v>
      </c>
      <c r="CN178" s="97">
        <v>1</v>
      </c>
      <c r="CO178" s="97">
        <v>99.5</v>
      </c>
      <c r="CP178" s="102" t="s">
        <v>149</v>
      </c>
      <c r="CQ178" s="102" t="s">
        <v>151</v>
      </c>
      <c r="CR178" s="103">
        <v>-88.911827218459095</v>
      </c>
      <c r="CS178" s="98" t="s">
        <v>145</v>
      </c>
      <c r="CT178" s="104">
        <v>24.520013427734401</v>
      </c>
      <c r="CU178" s="104">
        <v>24.260003662109401</v>
      </c>
      <c r="CV178" s="104">
        <v>24.939996337890602</v>
      </c>
      <c r="CW178" s="105">
        <v>25.469995117187501</v>
      </c>
      <c r="CY178" s="8">
        <f t="shared" si="12"/>
        <v>2</v>
      </c>
      <c r="CZ178" s="9">
        <f t="shared" si="13"/>
        <v>93.939393939393938</v>
      </c>
    </row>
    <row r="179" spans="1:104" x14ac:dyDescent="0.35">
      <c r="A179" s="70" t="s">
        <v>585</v>
      </c>
      <c r="B179" s="93" t="s">
        <v>586</v>
      </c>
      <c r="C179" s="156" t="s">
        <v>174</v>
      </c>
      <c r="D179" s="170" t="s">
        <v>175</v>
      </c>
      <c r="E179" s="164" t="s">
        <v>329</v>
      </c>
      <c r="F179" s="164">
        <f t="shared" si="14"/>
        <v>36</v>
      </c>
      <c r="G179" s="49">
        <v>1208.08533207614</v>
      </c>
      <c r="H179" s="139">
        <f t="shared" si="10"/>
        <v>0.13708260105448156</v>
      </c>
      <c r="I179" s="49">
        <v>16765.867169544501</v>
      </c>
      <c r="J179" s="49">
        <v>8.7335508793771999E-2</v>
      </c>
      <c r="K179" s="49">
        <v>42.147107789333297</v>
      </c>
      <c r="L179" s="51">
        <v>63</v>
      </c>
      <c r="M179" s="94"/>
      <c r="N179" s="94">
        <v>4479.78</v>
      </c>
      <c r="O179" s="94">
        <v>92.06</v>
      </c>
      <c r="P179" s="94"/>
      <c r="Q179" s="94"/>
      <c r="R179" s="96">
        <v>33938</v>
      </c>
      <c r="S179" s="96">
        <v>44.4</v>
      </c>
      <c r="T179" s="96"/>
      <c r="U179" s="143" t="str">
        <f t="shared" si="11"/>
        <v/>
      </c>
      <c r="V179" s="96">
        <v>563.1</v>
      </c>
      <c r="W179" s="99"/>
      <c r="X179" s="99"/>
      <c r="Y179" s="99"/>
      <c r="Z179" s="99"/>
      <c r="AA179" s="95">
        <v>0.90200000000000002</v>
      </c>
      <c r="AB179" s="101"/>
      <c r="AC179" s="101">
        <v>5.9</v>
      </c>
      <c r="AD179" s="101">
        <v>92</v>
      </c>
      <c r="AE179" s="97"/>
      <c r="AF179" s="97"/>
      <c r="AG179" s="97"/>
      <c r="AH179" s="97"/>
      <c r="AI179" s="97"/>
      <c r="AJ179" s="97"/>
      <c r="AK179" s="97"/>
      <c r="AL179" s="97"/>
      <c r="AM179" s="97">
        <v>10.8</v>
      </c>
      <c r="AN179" s="97"/>
      <c r="AO179" s="103">
        <v>43.934181740500101</v>
      </c>
      <c r="AP179" s="98">
        <v>16.7</v>
      </c>
      <c r="AQ179" s="98">
        <v>0</v>
      </c>
      <c r="AR179" s="98"/>
      <c r="AS179" s="98">
        <v>2.8</v>
      </c>
      <c r="AT179" s="98">
        <v>97.2</v>
      </c>
      <c r="AU179" s="98"/>
      <c r="AV179" s="98"/>
      <c r="AW179" s="98"/>
      <c r="AX179" s="105">
        <v>5.6224990844726799</v>
      </c>
      <c r="AY179" s="48">
        <v>569</v>
      </c>
      <c r="AZ179" s="48">
        <v>41</v>
      </c>
      <c r="BA179" s="48">
        <v>78</v>
      </c>
      <c r="BB179" s="49">
        <v>2298.3086805350899</v>
      </c>
      <c r="BC179" s="50">
        <v>3.1912088418366999E-2</v>
      </c>
      <c r="BD179" s="49">
        <v>991.93173099394801</v>
      </c>
      <c r="BE179" s="49">
        <v>18363.705079190899</v>
      </c>
      <c r="BF179" s="49">
        <v>18342.684229632101</v>
      </c>
      <c r="BG179" s="50">
        <v>0.141528713331916</v>
      </c>
      <c r="BH179" s="49">
        <v>68.185986673172906</v>
      </c>
      <c r="BI179" s="145">
        <v>18355.164495055302</v>
      </c>
      <c r="BJ179" s="94" t="s">
        <v>145</v>
      </c>
      <c r="BK179" s="94" t="s">
        <v>145</v>
      </c>
      <c r="BL179" s="94">
        <v>-4</v>
      </c>
      <c r="BM179" s="94">
        <v>10</v>
      </c>
      <c r="BN179" s="94">
        <v>50</v>
      </c>
      <c r="BO179" s="94" t="s">
        <v>145</v>
      </c>
      <c r="BP179" s="94" t="s">
        <v>145</v>
      </c>
      <c r="BQ179" s="96">
        <v>33785</v>
      </c>
      <c r="BR179" s="96" t="s">
        <v>145</v>
      </c>
      <c r="BS179" s="96" t="s">
        <v>145</v>
      </c>
      <c r="BT179" s="96" t="s">
        <v>145</v>
      </c>
      <c r="BU179" s="96">
        <v>7.1</v>
      </c>
      <c r="BV179" s="96" t="s">
        <v>145</v>
      </c>
      <c r="BW179" s="99">
        <v>2</v>
      </c>
      <c r="BX179" s="100" t="s">
        <v>145</v>
      </c>
      <c r="BY179" s="100" t="s">
        <v>145</v>
      </c>
      <c r="BZ179" s="100">
        <v>107.4</v>
      </c>
      <c r="CA179" s="100" t="s">
        <v>145</v>
      </c>
      <c r="CB179" s="101" t="s">
        <v>145</v>
      </c>
      <c r="CC179" s="97" t="s">
        <v>180</v>
      </c>
      <c r="CD179" s="97" t="s">
        <v>147</v>
      </c>
      <c r="CE179" s="97" t="s">
        <v>145</v>
      </c>
      <c r="CF179" s="97" t="s">
        <v>145</v>
      </c>
      <c r="CG179" s="97" t="s">
        <v>145</v>
      </c>
      <c r="CH179" s="97" t="s">
        <v>145</v>
      </c>
      <c r="CI179" s="97">
        <v>2</v>
      </c>
      <c r="CJ179" s="97" t="s">
        <v>145</v>
      </c>
      <c r="CK179" s="97" t="s">
        <v>145</v>
      </c>
      <c r="CL179" s="97" t="s">
        <v>145</v>
      </c>
      <c r="CM179" s="97" t="s">
        <v>145</v>
      </c>
      <c r="CN179" s="97" t="s">
        <v>145</v>
      </c>
      <c r="CO179" s="97">
        <v>100</v>
      </c>
      <c r="CP179" s="102" t="s">
        <v>174</v>
      </c>
      <c r="CQ179" s="102" t="s">
        <v>176</v>
      </c>
      <c r="CR179" s="103">
        <v>12.4381948658189</v>
      </c>
      <c r="CS179" s="98">
        <v>13.9</v>
      </c>
      <c r="CT179" s="104">
        <v>5.8099914550781504</v>
      </c>
      <c r="CU179" s="104">
        <v>3.8600097656250201</v>
      </c>
      <c r="CV179" s="104">
        <v>6.4699951171875201</v>
      </c>
      <c r="CW179" s="105">
        <v>6.3500000000000201</v>
      </c>
      <c r="CY179" s="8">
        <f t="shared" si="12"/>
        <v>17</v>
      </c>
      <c r="CZ179" s="9">
        <f t="shared" si="13"/>
        <v>48.484848484848484</v>
      </c>
    </row>
    <row r="180" spans="1:104" x14ac:dyDescent="0.35">
      <c r="A180" s="70" t="s">
        <v>587</v>
      </c>
      <c r="B180" s="93" t="s">
        <v>588</v>
      </c>
      <c r="C180" s="156" t="s">
        <v>164</v>
      </c>
      <c r="D180" s="170" t="s">
        <v>213</v>
      </c>
      <c r="E180" s="164" t="s">
        <v>222</v>
      </c>
      <c r="F180" s="164">
        <f t="shared" si="14"/>
        <v>54</v>
      </c>
      <c r="G180" s="49">
        <v>1.7617576401608801</v>
      </c>
      <c r="H180" s="139">
        <f t="shared" si="10"/>
        <v>5.1580698835274545E-2</v>
      </c>
      <c r="I180" s="49">
        <v>37.814869347738799</v>
      </c>
      <c r="J180" s="49">
        <v>7.4318855601857997E-2</v>
      </c>
      <c r="K180" s="49">
        <v>95.084274108983195</v>
      </c>
      <c r="L180" s="51">
        <v>45</v>
      </c>
      <c r="M180" s="94"/>
      <c r="N180" s="94">
        <v>2115.4749999999999</v>
      </c>
      <c r="O180" s="94">
        <v>59.39</v>
      </c>
      <c r="P180" s="94"/>
      <c r="Q180" s="94"/>
      <c r="R180" s="96">
        <v>15893219</v>
      </c>
      <c r="S180" s="96">
        <v>18.100000000000001</v>
      </c>
      <c r="T180" s="96">
        <v>55.4</v>
      </c>
      <c r="U180" s="143">
        <f t="shared" si="11"/>
        <v>2.7999999999999973E-2</v>
      </c>
      <c r="V180" s="96">
        <v>23.9</v>
      </c>
      <c r="W180" s="99">
        <v>21.8</v>
      </c>
      <c r="X180" s="99"/>
      <c r="Y180" s="99">
        <v>0.9</v>
      </c>
      <c r="Z180" s="99">
        <v>20.2</v>
      </c>
      <c r="AA180" s="95"/>
      <c r="AB180" s="101">
        <v>6.9</v>
      </c>
      <c r="AC180" s="101">
        <v>5.0999999999999996</v>
      </c>
      <c r="AD180" s="101"/>
      <c r="AE180" s="97">
        <v>102.6</v>
      </c>
      <c r="AF180" s="97">
        <v>4486</v>
      </c>
      <c r="AG180" s="97"/>
      <c r="AH180" s="97"/>
      <c r="AI180" s="97"/>
      <c r="AJ180" s="97"/>
      <c r="AK180" s="97">
        <v>83.1</v>
      </c>
      <c r="AL180" s="97"/>
      <c r="AM180" s="97">
        <v>9.6999999999999993</v>
      </c>
      <c r="AN180" s="97"/>
      <c r="AO180" s="103">
        <v>5.1279528840000896</v>
      </c>
      <c r="AP180" s="98">
        <v>70.3</v>
      </c>
      <c r="AQ180" s="98">
        <v>10</v>
      </c>
      <c r="AR180" s="98"/>
      <c r="AS180" s="98">
        <v>55</v>
      </c>
      <c r="AT180" s="98">
        <v>45</v>
      </c>
      <c r="AU180" s="98">
        <v>447</v>
      </c>
      <c r="AV180" s="98">
        <v>0</v>
      </c>
      <c r="AW180" s="98">
        <v>100</v>
      </c>
      <c r="AX180" s="105">
        <v>29.2649932861328</v>
      </c>
      <c r="AY180" s="48">
        <v>601</v>
      </c>
      <c r="AZ180" s="48">
        <v>28</v>
      </c>
      <c r="BA180" s="48">
        <v>31</v>
      </c>
      <c r="BB180" s="49">
        <v>1.95051738732097</v>
      </c>
      <c r="BC180" s="50">
        <v>8.6650624053594E-2</v>
      </c>
      <c r="BD180" s="49">
        <v>1306.72238193109</v>
      </c>
      <c r="BE180" s="49">
        <v>18378.940113443699</v>
      </c>
      <c r="BF180" s="49">
        <v>18383.584512629299</v>
      </c>
      <c r="BG180" s="50">
        <v>1.4675017899892E-2</v>
      </c>
      <c r="BH180" s="49">
        <v>63891095.613600701</v>
      </c>
      <c r="BI180" s="145">
        <v>18564.943951235098</v>
      </c>
      <c r="BJ180" s="94" t="s">
        <v>145</v>
      </c>
      <c r="BK180" s="94" t="s">
        <v>145</v>
      </c>
      <c r="BL180" s="94">
        <v>-2</v>
      </c>
      <c r="BM180" s="94">
        <v>5</v>
      </c>
      <c r="BN180" s="94">
        <v>26</v>
      </c>
      <c r="BO180" s="94" t="s">
        <v>145</v>
      </c>
      <c r="BP180" s="94" t="s">
        <v>145</v>
      </c>
      <c r="BQ180" s="96">
        <v>15008154</v>
      </c>
      <c r="BR180" s="96">
        <v>58.8</v>
      </c>
      <c r="BS180" s="96">
        <v>46.6</v>
      </c>
      <c r="BT180" s="96">
        <v>50.6</v>
      </c>
      <c r="BU180" s="96">
        <v>10.9</v>
      </c>
      <c r="BV180" s="96">
        <v>6.1</v>
      </c>
      <c r="BW180" s="99">
        <v>121.5</v>
      </c>
      <c r="BX180" s="100" t="s">
        <v>145</v>
      </c>
      <c r="BY180" s="100" t="s">
        <v>145</v>
      </c>
      <c r="BZ180" s="100" t="s">
        <v>145</v>
      </c>
      <c r="CA180" s="100" t="s">
        <v>145</v>
      </c>
      <c r="CB180" s="101">
        <v>94</v>
      </c>
      <c r="CC180" s="97" t="s">
        <v>155</v>
      </c>
      <c r="CD180" s="97" t="s">
        <v>156</v>
      </c>
      <c r="CE180" s="97">
        <v>22.1</v>
      </c>
      <c r="CF180" s="97" t="s">
        <v>145</v>
      </c>
      <c r="CG180" s="97">
        <v>33.6</v>
      </c>
      <c r="CH180" s="97">
        <v>-200002</v>
      </c>
      <c r="CI180" s="97">
        <v>949652</v>
      </c>
      <c r="CJ180" s="97">
        <v>4720727278.1883297</v>
      </c>
      <c r="CK180" s="97" t="s">
        <v>145</v>
      </c>
      <c r="CL180" s="97">
        <v>47.4</v>
      </c>
      <c r="CM180" s="97">
        <v>29.6</v>
      </c>
      <c r="CN180" s="97" t="s">
        <v>145</v>
      </c>
      <c r="CO180" s="97">
        <v>32.9</v>
      </c>
      <c r="CP180" s="102" t="s">
        <v>164</v>
      </c>
      <c r="CQ180" s="102" t="s">
        <v>166</v>
      </c>
      <c r="CR180" s="103">
        <v>46.7571281060115</v>
      </c>
      <c r="CS180" s="98">
        <v>19.899999999999999</v>
      </c>
      <c r="CT180" s="104">
        <v>27.249993896484401</v>
      </c>
      <c r="CU180" s="104">
        <v>28.6</v>
      </c>
      <c r="CV180" s="104">
        <v>30.209985351562501</v>
      </c>
      <c r="CW180" s="105">
        <v>30.999993896484401</v>
      </c>
      <c r="CY180" s="8">
        <f t="shared" si="12"/>
        <v>7</v>
      </c>
      <c r="CZ180" s="9">
        <f t="shared" si="13"/>
        <v>78.787878787878782</v>
      </c>
    </row>
    <row r="181" spans="1:104" x14ac:dyDescent="0.35">
      <c r="A181" s="70" t="s">
        <v>589</v>
      </c>
      <c r="B181" s="93" t="s">
        <v>590</v>
      </c>
      <c r="C181" s="156" t="s">
        <v>148</v>
      </c>
      <c r="D181" s="170" t="s">
        <v>251</v>
      </c>
      <c r="E181" s="164" t="s">
        <v>345</v>
      </c>
      <c r="F181" s="164">
        <f t="shared" si="14"/>
        <v>74</v>
      </c>
      <c r="G181" s="49">
        <v>0</v>
      </c>
      <c r="H181" s="139">
        <f t="shared" si="10"/>
        <v>0</v>
      </c>
      <c r="I181" s="49">
        <v>172.562553925798</v>
      </c>
      <c r="J181" s="49">
        <v>9.9999998746876997E-2</v>
      </c>
      <c r="K181" s="49">
        <v>3.2799505028224099E-13</v>
      </c>
      <c r="L181" s="51">
        <v>25</v>
      </c>
      <c r="M181" s="94"/>
      <c r="N181" s="94"/>
      <c r="O181" s="94"/>
      <c r="P181" s="94"/>
      <c r="Q181" s="94"/>
      <c r="R181" s="96">
        <v>5795</v>
      </c>
      <c r="S181" s="96">
        <v>46.5</v>
      </c>
      <c r="T181" s="96"/>
      <c r="U181" s="143" t="str">
        <f t="shared" si="11"/>
        <v/>
      </c>
      <c r="V181" s="96"/>
      <c r="W181" s="99"/>
      <c r="X181" s="99"/>
      <c r="Y181" s="99"/>
      <c r="Z181" s="99"/>
      <c r="AA181" s="95">
        <v>0.70499999999999996</v>
      </c>
      <c r="AB181" s="101"/>
      <c r="AC181" s="101"/>
      <c r="AD181" s="101">
        <v>95.6</v>
      </c>
      <c r="AE181" s="97"/>
      <c r="AF181" s="97"/>
      <c r="AG181" s="97"/>
      <c r="AH181" s="97"/>
      <c r="AI181" s="97"/>
      <c r="AJ181" s="97"/>
      <c r="AK181" s="97"/>
      <c r="AL181" s="97"/>
      <c r="AM181" s="97"/>
      <c r="AN181" s="97"/>
      <c r="AO181" s="103">
        <v>46.7816226260001</v>
      </c>
      <c r="AP181" s="98"/>
      <c r="AQ181" s="98"/>
      <c r="AR181" s="98"/>
      <c r="AS181" s="98"/>
      <c r="AT181" s="98"/>
      <c r="AU181" s="98"/>
      <c r="AV181" s="98"/>
      <c r="AW181" s="98"/>
      <c r="AX181" s="105">
        <v>-0.48999633789060199</v>
      </c>
      <c r="AY181" s="48">
        <v>1</v>
      </c>
      <c r="AZ181" s="48">
        <v>0</v>
      </c>
      <c r="BA181" s="48">
        <v>0</v>
      </c>
      <c r="BB181" s="49">
        <v>0</v>
      </c>
      <c r="BC181" s="140">
        <v>37.748994539991003</v>
      </c>
      <c r="BD181" s="49">
        <v>1</v>
      </c>
      <c r="BE181" s="49">
        <v>18356.095535467201</v>
      </c>
      <c r="BF181" s="49">
        <v>18350.0000000863</v>
      </c>
      <c r="BG181" s="50">
        <v>0.10000000007983501</v>
      </c>
      <c r="BH181" s="49">
        <v>-2.0799944340683901E-15</v>
      </c>
      <c r="BI181" s="145">
        <v>18299.999999999902</v>
      </c>
      <c r="BJ181" s="94" t="s">
        <v>145</v>
      </c>
      <c r="BK181" s="94" t="s">
        <v>145</v>
      </c>
      <c r="BL181" s="94" t="s">
        <v>145</v>
      </c>
      <c r="BM181" s="94" t="s">
        <v>145</v>
      </c>
      <c r="BN181" s="94" t="s">
        <v>145</v>
      </c>
      <c r="BO181" s="94" t="s">
        <v>145</v>
      </c>
      <c r="BP181" s="94" t="s">
        <v>145</v>
      </c>
      <c r="BQ181" s="96" t="s">
        <v>145</v>
      </c>
      <c r="BR181" s="96" t="s">
        <v>145</v>
      </c>
      <c r="BS181" s="96" t="s">
        <v>145</v>
      </c>
      <c r="BT181" s="96" t="s">
        <v>145</v>
      </c>
      <c r="BU181" s="96" t="s">
        <v>145</v>
      </c>
      <c r="BV181" s="96" t="s">
        <v>145</v>
      </c>
      <c r="BW181" s="99" t="s">
        <v>145</v>
      </c>
      <c r="BX181" s="100" t="s">
        <v>145</v>
      </c>
      <c r="BY181" s="100" t="s">
        <v>145</v>
      </c>
      <c r="BZ181" s="100" t="s">
        <v>145</v>
      </c>
      <c r="CA181" s="100" t="s">
        <v>145</v>
      </c>
      <c r="CB181" s="101" t="s">
        <v>145</v>
      </c>
      <c r="CC181" s="97" t="s">
        <v>180</v>
      </c>
      <c r="CD181" s="97" t="s">
        <v>163</v>
      </c>
      <c r="CE181" s="97" t="s">
        <v>145</v>
      </c>
      <c r="CF181" s="97" t="s">
        <v>145</v>
      </c>
      <c r="CG181" s="97" t="s">
        <v>145</v>
      </c>
      <c r="CH181" s="97" t="s">
        <v>145</v>
      </c>
      <c r="CI181" s="97" t="s">
        <v>145</v>
      </c>
      <c r="CJ181" s="97" t="s">
        <v>145</v>
      </c>
      <c r="CK181" s="97" t="s">
        <v>145</v>
      </c>
      <c r="CL181" s="97" t="s">
        <v>145</v>
      </c>
      <c r="CM181" s="97" t="s">
        <v>145</v>
      </c>
      <c r="CN181" s="97" t="s">
        <v>145</v>
      </c>
      <c r="CO181" s="97" t="s">
        <v>145</v>
      </c>
      <c r="CP181" s="102" t="s">
        <v>149</v>
      </c>
      <c r="CQ181" s="102" t="s">
        <v>148</v>
      </c>
      <c r="CR181" s="103">
        <v>-56.193754783379198</v>
      </c>
      <c r="CS181" s="98" t="s">
        <v>145</v>
      </c>
      <c r="CT181" s="104">
        <v>1.6199890136719</v>
      </c>
      <c r="CU181" s="104">
        <v>-0.87000122070310204</v>
      </c>
      <c r="CV181" s="104">
        <v>-1.4799865722656</v>
      </c>
      <c r="CW181" s="105">
        <v>-1.2299865722656</v>
      </c>
      <c r="CY181" s="8">
        <f t="shared" si="12"/>
        <v>24</v>
      </c>
      <c r="CZ181" s="9">
        <f t="shared" si="13"/>
        <v>27.272727272727266</v>
      </c>
    </row>
    <row r="182" spans="1:104" x14ac:dyDescent="0.35">
      <c r="A182" s="70" t="s">
        <v>591</v>
      </c>
      <c r="B182" s="93" t="s">
        <v>592</v>
      </c>
      <c r="C182" s="156" t="s">
        <v>174</v>
      </c>
      <c r="D182" s="170" t="s">
        <v>175</v>
      </c>
      <c r="E182" s="164" t="s">
        <v>269</v>
      </c>
      <c r="F182" s="164">
        <f t="shared" si="14"/>
        <v>44</v>
      </c>
      <c r="G182" s="49">
        <v>20.486713965415198</v>
      </c>
      <c r="H182" s="139">
        <f t="shared" si="10"/>
        <v>0.14907314907314909</v>
      </c>
      <c r="I182" s="49">
        <v>1031.0883023152301</v>
      </c>
      <c r="J182" s="49">
        <v>6.6494276375951997E-2</v>
      </c>
      <c r="K182" s="49">
        <v>238.465603167935</v>
      </c>
      <c r="L182" s="51">
        <v>55</v>
      </c>
      <c r="M182" s="94">
        <v>11663.8073012817</v>
      </c>
      <c r="N182" s="94">
        <v>4387.915</v>
      </c>
      <c r="O182" s="94">
        <v>100</v>
      </c>
      <c r="P182" s="94">
        <v>19.9928315412186</v>
      </c>
      <c r="Q182" s="94">
        <v>10</v>
      </c>
      <c r="R182" s="96">
        <v>8737370</v>
      </c>
      <c r="S182" s="96">
        <v>42.6</v>
      </c>
      <c r="T182" s="96">
        <v>73.099999999999994</v>
      </c>
      <c r="U182" s="143">
        <f t="shared" si="11"/>
        <v>0.18299999999999997</v>
      </c>
      <c r="V182" s="96">
        <v>79.8</v>
      </c>
      <c r="W182" s="99">
        <v>19.100000000000001</v>
      </c>
      <c r="X182" s="99">
        <v>3.13</v>
      </c>
      <c r="Y182" s="99"/>
      <c r="Z182" s="99">
        <v>95.1</v>
      </c>
      <c r="AA182" s="95">
        <v>0.41299999999999998</v>
      </c>
      <c r="AB182" s="101">
        <v>23.5</v>
      </c>
      <c r="AC182" s="101">
        <v>9</v>
      </c>
      <c r="AD182" s="101"/>
      <c r="AE182" s="97">
        <v>57.1</v>
      </c>
      <c r="AF182" s="97">
        <v>2262703</v>
      </c>
      <c r="AG182" s="97"/>
      <c r="AH182" s="97">
        <v>16540</v>
      </c>
      <c r="AI182" s="97">
        <v>20.3</v>
      </c>
      <c r="AJ182" s="97">
        <v>36.200000000000003</v>
      </c>
      <c r="AK182" s="97">
        <v>15.5</v>
      </c>
      <c r="AL182" s="97">
        <v>0.9</v>
      </c>
      <c r="AM182" s="97">
        <v>4523.3999999999996</v>
      </c>
      <c r="AN182" s="97">
        <v>7.7</v>
      </c>
      <c r="AO182" s="103">
        <v>44.205674947000098</v>
      </c>
      <c r="AP182" s="98">
        <v>39.299999999999997</v>
      </c>
      <c r="AQ182" s="98">
        <v>31.1</v>
      </c>
      <c r="AR182" s="98">
        <v>6.6</v>
      </c>
      <c r="AS182" s="98">
        <v>43.9</v>
      </c>
      <c r="AT182" s="98">
        <v>56.1</v>
      </c>
      <c r="AU182" s="98">
        <v>1179</v>
      </c>
      <c r="AV182" s="98">
        <v>5.3</v>
      </c>
      <c r="AW182" s="98">
        <v>100</v>
      </c>
      <c r="AX182" s="105">
        <v>4.5524993896484602</v>
      </c>
      <c r="AY182" s="48">
        <v>9009</v>
      </c>
      <c r="AZ182" s="48">
        <v>179</v>
      </c>
      <c r="BA182" s="48">
        <v>1343</v>
      </c>
      <c r="BB182" s="49">
        <v>153.70758019861799</v>
      </c>
      <c r="BC182" s="50">
        <v>6.6650311163530998E-2</v>
      </c>
      <c r="BD182" s="49">
        <v>12975.8856385694</v>
      </c>
      <c r="BE182" s="49">
        <v>18366.736929245701</v>
      </c>
      <c r="BF182" s="49">
        <v>18364.935864045699</v>
      </c>
      <c r="BG182" s="50">
        <v>0.427845575438774</v>
      </c>
      <c r="BH182" s="49">
        <v>1238.9632661460801</v>
      </c>
      <c r="BI182" s="145">
        <v>18369.4541658122</v>
      </c>
      <c r="BJ182" s="94">
        <v>101911</v>
      </c>
      <c r="BK182" s="94" t="s">
        <v>280</v>
      </c>
      <c r="BL182" s="94">
        <v>-44</v>
      </c>
      <c r="BM182" s="94">
        <v>9</v>
      </c>
      <c r="BN182" s="94">
        <v>15</v>
      </c>
      <c r="BO182" s="94">
        <v>62.054529162593703</v>
      </c>
      <c r="BP182" s="94">
        <v>10.5</v>
      </c>
      <c r="BQ182" s="96">
        <v>6982604</v>
      </c>
      <c r="BR182" s="96">
        <v>78.099999999999994</v>
      </c>
      <c r="BS182" s="96">
        <v>15.7</v>
      </c>
      <c r="BT182" s="96">
        <v>66</v>
      </c>
      <c r="BU182" s="96">
        <v>14.6</v>
      </c>
      <c r="BV182" s="96">
        <v>1.5</v>
      </c>
      <c r="BW182" s="99">
        <v>5.5</v>
      </c>
      <c r="BX182" s="100">
        <v>3.6</v>
      </c>
      <c r="BY182" s="100">
        <v>100.3</v>
      </c>
      <c r="BZ182" s="100">
        <v>99</v>
      </c>
      <c r="CA182" s="100">
        <v>1</v>
      </c>
      <c r="CB182" s="101">
        <v>110</v>
      </c>
      <c r="CC182" s="97" t="s">
        <v>146</v>
      </c>
      <c r="CD182" s="97" t="s">
        <v>163</v>
      </c>
      <c r="CE182" s="97">
        <v>50.5</v>
      </c>
      <c r="CF182" s="97">
        <v>22.1</v>
      </c>
      <c r="CG182" s="97">
        <v>2.2000000000000002</v>
      </c>
      <c r="CH182" s="97">
        <v>20000</v>
      </c>
      <c r="CI182" s="97">
        <v>32370</v>
      </c>
      <c r="CJ182" s="97">
        <v>50597289146.704102</v>
      </c>
      <c r="CK182" s="97" t="s">
        <v>145</v>
      </c>
      <c r="CL182" s="97">
        <v>54.9</v>
      </c>
      <c r="CM182" s="97">
        <v>75.5</v>
      </c>
      <c r="CN182" s="97">
        <v>1.9</v>
      </c>
      <c r="CO182" s="97">
        <v>100</v>
      </c>
      <c r="CP182" s="102" t="s">
        <v>174</v>
      </c>
      <c r="CQ182" s="102" t="s">
        <v>176</v>
      </c>
      <c r="CR182" s="103">
        <v>20.997240659009201</v>
      </c>
      <c r="CS182" s="98">
        <v>15.6</v>
      </c>
      <c r="CT182" s="104">
        <v>4.2099853515625201</v>
      </c>
      <c r="CU182" s="104">
        <v>0.74001464843752296</v>
      </c>
      <c r="CV182" s="104">
        <v>5.8600097656250201</v>
      </c>
      <c r="CW182" s="105">
        <v>7.3999877929687701</v>
      </c>
      <c r="CY182" s="8">
        <f t="shared" si="12"/>
        <v>1</v>
      </c>
      <c r="CZ182" s="9">
        <f t="shared" si="13"/>
        <v>96.969696969696969</v>
      </c>
    </row>
    <row r="183" spans="1:104" x14ac:dyDescent="0.35">
      <c r="A183" s="70" t="s">
        <v>593</v>
      </c>
      <c r="B183" s="93" t="s">
        <v>594</v>
      </c>
      <c r="C183" s="156" t="s">
        <v>164</v>
      </c>
      <c r="D183" s="170" t="s">
        <v>213</v>
      </c>
      <c r="E183" s="164" t="s">
        <v>345</v>
      </c>
      <c r="F183" s="164">
        <f t="shared" si="14"/>
        <v>74</v>
      </c>
      <c r="G183" s="49">
        <v>0</v>
      </c>
      <c r="H183" s="139">
        <f t="shared" si="10"/>
        <v>0</v>
      </c>
      <c r="I183" s="49">
        <v>3.1267507012185098</v>
      </c>
      <c r="J183" s="49">
        <v>9.9999998746876997E-2</v>
      </c>
      <c r="K183" s="49">
        <v>3.2799505028224099E-13</v>
      </c>
      <c r="L183" s="51">
        <v>25</v>
      </c>
      <c r="M183" s="94"/>
      <c r="N183" s="94">
        <v>3164.75</v>
      </c>
      <c r="O183" s="94">
        <v>94.71</v>
      </c>
      <c r="P183" s="94"/>
      <c r="Q183" s="94"/>
      <c r="R183" s="96">
        <v>11193729</v>
      </c>
      <c r="S183" s="96">
        <v>17.3</v>
      </c>
      <c r="T183" s="96">
        <v>56.1</v>
      </c>
      <c r="U183" s="143">
        <f t="shared" si="11"/>
        <v>3.4000000000000058E-2</v>
      </c>
      <c r="V183" s="96"/>
      <c r="W183" s="99">
        <v>19.8</v>
      </c>
      <c r="X183" s="99"/>
      <c r="Y183" s="99"/>
      <c r="Z183" s="99">
        <v>5.2</v>
      </c>
      <c r="AA183" s="95">
        <v>0.89300000000000002</v>
      </c>
      <c r="AB183" s="101"/>
      <c r="AC183" s="101">
        <v>10.199999999999999</v>
      </c>
      <c r="AD183" s="101">
        <v>159.5</v>
      </c>
      <c r="AE183" s="97"/>
      <c r="AF183" s="97"/>
      <c r="AG183" s="97"/>
      <c r="AH183" s="97"/>
      <c r="AI183" s="97"/>
      <c r="AJ183" s="97"/>
      <c r="AK183" s="97">
        <v>56.9</v>
      </c>
      <c r="AL183" s="97"/>
      <c r="AM183" s="97">
        <v>9.1</v>
      </c>
      <c r="AN183" s="97">
        <v>0.4</v>
      </c>
      <c r="AO183" s="103">
        <v>7.8578418990001104</v>
      </c>
      <c r="AP183" s="98"/>
      <c r="AQ183" s="98"/>
      <c r="AR183" s="98">
        <v>15.5</v>
      </c>
      <c r="AS183" s="98">
        <v>80.400000000000006</v>
      </c>
      <c r="AT183" s="98">
        <v>19.600000000000001</v>
      </c>
      <c r="AU183" s="98">
        <v>2463</v>
      </c>
      <c r="AV183" s="98">
        <v>0.1</v>
      </c>
      <c r="AW183" s="98">
        <v>100</v>
      </c>
      <c r="AX183" s="105">
        <v>32.307504272461003</v>
      </c>
      <c r="AY183" s="48">
        <v>35</v>
      </c>
      <c r="AZ183" s="48">
        <v>0</v>
      </c>
      <c r="BA183" s="48">
        <v>0</v>
      </c>
      <c r="BB183" s="49">
        <v>0</v>
      </c>
      <c r="BC183" s="50">
        <v>4.7561044832666104</v>
      </c>
      <c r="BD183" s="49">
        <v>34.5065296841844</v>
      </c>
      <c r="BE183" s="49">
        <v>18379.1175850002</v>
      </c>
      <c r="BF183" s="49">
        <v>18350.0000000863</v>
      </c>
      <c r="BG183" s="50">
        <v>0.10000000007983501</v>
      </c>
      <c r="BH183" s="49">
        <v>-2.0799944340683901E-15</v>
      </c>
      <c r="BI183" s="145">
        <v>18299.999999999902</v>
      </c>
      <c r="BJ183" s="94" t="s">
        <v>145</v>
      </c>
      <c r="BK183" s="94" t="s">
        <v>145</v>
      </c>
      <c r="BL183" s="94">
        <v>-41</v>
      </c>
      <c r="BM183" s="94">
        <v>-15</v>
      </c>
      <c r="BN183" s="94">
        <v>11</v>
      </c>
      <c r="BO183" s="94" t="s">
        <v>145</v>
      </c>
      <c r="BP183" s="94" t="s">
        <v>145</v>
      </c>
      <c r="BQ183" s="96">
        <v>10975920</v>
      </c>
      <c r="BR183" s="96">
        <v>59.1</v>
      </c>
      <c r="BS183" s="96">
        <v>41.8</v>
      </c>
      <c r="BT183" s="96">
        <v>54.8</v>
      </c>
      <c r="BU183" s="96">
        <v>10.5</v>
      </c>
      <c r="BV183" s="96">
        <v>4.7</v>
      </c>
      <c r="BW183" s="99">
        <v>98.6</v>
      </c>
      <c r="BX183" s="100">
        <v>1.5</v>
      </c>
      <c r="BY183" s="100" t="s">
        <v>145</v>
      </c>
      <c r="BZ183" s="100" t="s">
        <v>145</v>
      </c>
      <c r="CA183" s="100" t="s">
        <v>145</v>
      </c>
      <c r="CB183" s="101" t="s">
        <v>145</v>
      </c>
      <c r="CC183" s="97" t="s">
        <v>155</v>
      </c>
      <c r="CD183" s="97" t="s">
        <v>156</v>
      </c>
      <c r="CE183" s="97" t="s">
        <v>145</v>
      </c>
      <c r="CF183" s="97" t="s">
        <v>145</v>
      </c>
      <c r="CG183" s="97" t="s">
        <v>145</v>
      </c>
      <c r="CH183" s="97">
        <v>-870998</v>
      </c>
      <c r="CI183" s="97">
        <v>2285316</v>
      </c>
      <c r="CJ183" s="97" t="s">
        <v>145</v>
      </c>
      <c r="CK183" s="97" t="s">
        <v>145</v>
      </c>
      <c r="CL183" s="97">
        <v>72.400000000000006</v>
      </c>
      <c r="CM183" s="97">
        <v>96.1</v>
      </c>
      <c r="CN183" s="97">
        <v>1.3</v>
      </c>
      <c r="CO183" s="97">
        <v>25.4</v>
      </c>
      <c r="CP183" s="102" t="s">
        <v>164</v>
      </c>
      <c r="CQ183" s="102" t="s">
        <v>166</v>
      </c>
      <c r="CR183" s="103">
        <v>29.1177929573109</v>
      </c>
      <c r="CS183" s="98">
        <v>15.6</v>
      </c>
      <c r="CT183" s="104">
        <v>30.839990234375001</v>
      </c>
      <c r="CU183" s="104">
        <v>31.390008544921901</v>
      </c>
      <c r="CV183" s="104">
        <v>33.170007324218801</v>
      </c>
      <c r="CW183" s="105">
        <v>33.830010986328098</v>
      </c>
      <c r="CY183" s="8">
        <f t="shared" si="12"/>
        <v>9</v>
      </c>
      <c r="CZ183" s="9">
        <f t="shared" si="13"/>
        <v>72.727272727272734</v>
      </c>
    </row>
    <row r="184" spans="1:104" x14ac:dyDescent="0.35">
      <c r="A184" s="70" t="s">
        <v>595</v>
      </c>
      <c r="B184" s="93" t="s">
        <v>596</v>
      </c>
      <c r="C184" s="156" t="s">
        <v>164</v>
      </c>
      <c r="D184" s="170" t="s">
        <v>165</v>
      </c>
      <c r="E184" s="164" t="s">
        <v>597</v>
      </c>
      <c r="F184" s="164">
        <f t="shared" si="14"/>
        <v>75</v>
      </c>
      <c r="G184" s="49">
        <v>0</v>
      </c>
      <c r="H184" s="139">
        <f t="shared" si="10"/>
        <v>0.2857142857142857</v>
      </c>
      <c r="I184" s="49">
        <v>63.879978645835699</v>
      </c>
      <c r="J184" s="49">
        <v>9.9999998746876997E-2</v>
      </c>
      <c r="K184" s="49">
        <v>3.2799505028224099E-13</v>
      </c>
      <c r="L184" s="51">
        <v>24</v>
      </c>
      <c r="M184" s="94"/>
      <c r="N184" s="94"/>
      <c r="O184" s="94"/>
      <c r="P184" s="94"/>
      <c r="Q184" s="94"/>
      <c r="R184" s="96">
        <v>219161</v>
      </c>
      <c r="S184" s="96">
        <v>18.399999999999999</v>
      </c>
      <c r="T184" s="96">
        <v>67.8</v>
      </c>
      <c r="U184" s="143">
        <f t="shared" si="11"/>
        <v>2.8999999999999984E-2</v>
      </c>
      <c r="V184" s="96">
        <v>219.8</v>
      </c>
      <c r="W184" s="99">
        <v>18.5</v>
      </c>
      <c r="X184" s="99"/>
      <c r="Y184" s="99"/>
      <c r="Z184" s="99">
        <v>31</v>
      </c>
      <c r="AA184" s="95">
        <v>0.78</v>
      </c>
      <c r="AB184" s="101">
        <v>10.6</v>
      </c>
      <c r="AC184" s="101">
        <v>2.4</v>
      </c>
      <c r="AD184" s="101"/>
      <c r="AE184" s="97"/>
      <c r="AF184" s="97"/>
      <c r="AG184" s="97"/>
      <c r="AH184" s="97">
        <v>3440</v>
      </c>
      <c r="AI184" s="97">
        <v>85.5</v>
      </c>
      <c r="AJ184" s="97">
        <v>56.3</v>
      </c>
      <c r="AK184" s="97">
        <v>19.100000000000001</v>
      </c>
      <c r="AL184" s="97"/>
      <c r="AM184" s="97">
        <v>0.7</v>
      </c>
      <c r="AN184" s="97">
        <v>73.2</v>
      </c>
      <c r="AO184" s="103">
        <v>0.21552155150007499</v>
      </c>
      <c r="AP184" s="98">
        <v>50.7</v>
      </c>
      <c r="AQ184" s="98">
        <v>55.8</v>
      </c>
      <c r="AR184" s="98">
        <v>29.3</v>
      </c>
      <c r="AS184" s="98">
        <v>27.2</v>
      </c>
      <c r="AT184" s="98">
        <v>72.8</v>
      </c>
      <c r="AU184" s="98">
        <v>11138</v>
      </c>
      <c r="AV184" s="98">
        <v>0.6</v>
      </c>
      <c r="AW184" s="98">
        <v>100</v>
      </c>
      <c r="AX184" s="105">
        <v>28.294999694824199</v>
      </c>
      <c r="AY184" s="48">
        <v>14</v>
      </c>
      <c r="AZ184" s="48">
        <v>0</v>
      </c>
      <c r="BA184" s="48">
        <v>4</v>
      </c>
      <c r="BB184" s="49">
        <v>18.251422470238801</v>
      </c>
      <c r="BC184" s="50">
        <v>1.0752252000864999E-2</v>
      </c>
      <c r="BD184" s="49">
        <v>2639.8394803086499</v>
      </c>
      <c r="BE184" s="49">
        <v>18544.587546663901</v>
      </c>
      <c r="BF184" s="49">
        <v>18350.0000000863</v>
      </c>
      <c r="BG184" s="50">
        <v>35.3532030890768</v>
      </c>
      <c r="BH184" s="49">
        <v>4.0000000000000204</v>
      </c>
      <c r="BI184" s="145">
        <v>18379.099467072501</v>
      </c>
      <c r="BJ184" s="94" t="s">
        <v>145</v>
      </c>
      <c r="BK184" s="94" t="s">
        <v>145</v>
      </c>
      <c r="BL184" s="94" t="s">
        <v>145</v>
      </c>
      <c r="BM184" s="94" t="s">
        <v>145</v>
      </c>
      <c r="BN184" s="94" t="s">
        <v>145</v>
      </c>
      <c r="BO184" s="94" t="s">
        <v>145</v>
      </c>
      <c r="BP184" s="94" t="s">
        <v>145</v>
      </c>
      <c r="BQ184" s="96">
        <v>211028</v>
      </c>
      <c r="BR184" s="96">
        <v>72.599999999999994</v>
      </c>
      <c r="BS184" s="96">
        <v>42.5</v>
      </c>
      <c r="BT184" s="96">
        <v>54.6</v>
      </c>
      <c r="BU184" s="96">
        <v>4.8</v>
      </c>
      <c r="BV184" s="96">
        <v>4.3</v>
      </c>
      <c r="BW184" s="99">
        <v>31.2</v>
      </c>
      <c r="BX184" s="100">
        <v>5.2</v>
      </c>
      <c r="BY184" s="100">
        <v>106.8</v>
      </c>
      <c r="BZ184" s="100">
        <v>84.3</v>
      </c>
      <c r="CA184" s="100">
        <v>1</v>
      </c>
      <c r="CB184" s="101">
        <v>118</v>
      </c>
      <c r="CC184" s="97" t="s">
        <v>155</v>
      </c>
      <c r="CD184" s="97" t="s">
        <v>173</v>
      </c>
      <c r="CE184" s="97" t="s">
        <v>145</v>
      </c>
      <c r="CF184" s="97">
        <v>4.0999999999999996</v>
      </c>
      <c r="CG184" s="97">
        <v>10.4</v>
      </c>
      <c r="CH184" s="97">
        <v>-8401</v>
      </c>
      <c r="CI184" s="97">
        <v>30</v>
      </c>
      <c r="CJ184" s="97">
        <v>422296762.322469</v>
      </c>
      <c r="CK184" s="97" t="s">
        <v>145</v>
      </c>
      <c r="CL184" s="97">
        <v>57.8</v>
      </c>
      <c r="CM184" s="97">
        <v>55.7</v>
      </c>
      <c r="CN184" s="97" t="s">
        <v>145</v>
      </c>
      <c r="CO184" s="97">
        <v>72.5</v>
      </c>
      <c r="CP184" s="102" t="s">
        <v>164</v>
      </c>
      <c r="CQ184" s="102" t="s">
        <v>166</v>
      </c>
      <c r="CR184" s="103">
        <v>6.6011870283260103</v>
      </c>
      <c r="CS184" s="98" t="s">
        <v>145</v>
      </c>
      <c r="CT184" s="104">
        <v>27.85</v>
      </c>
      <c r="CU184" s="104">
        <v>28.570001220703102</v>
      </c>
      <c r="CV184" s="104">
        <v>28.610009765625001</v>
      </c>
      <c r="CW184" s="105">
        <v>28.149987792968801</v>
      </c>
      <c r="CY184" s="8">
        <f t="shared" si="12"/>
        <v>4</v>
      </c>
      <c r="CZ184" s="9">
        <f t="shared" si="13"/>
        <v>87.878787878787875</v>
      </c>
    </row>
    <row r="185" spans="1:104" x14ac:dyDescent="0.35">
      <c r="A185" s="70" t="s">
        <v>598</v>
      </c>
      <c r="B185" s="93" t="s">
        <v>599</v>
      </c>
      <c r="C185" s="156" t="s">
        <v>190</v>
      </c>
      <c r="D185" s="170" t="s">
        <v>190</v>
      </c>
      <c r="E185" s="164" t="s">
        <v>310</v>
      </c>
      <c r="F185" s="164">
        <f t="shared" si="14"/>
        <v>52</v>
      </c>
      <c r="G185" s="49">
        <v>1.7046403720207099</v>
      </c>
      <c r="H185" s="139">
        <f t="shared" si="10"/>
        <v>0.8</v>
      </c>
      <c r="I185" s="49">
        <v>17.046403720207099</v>
      </c>
      <c r="J185" s="49">
        <v>37.419414543573801</v>
      </c>
      <c r="K185" s="49">
        <v>1</v>
      </c>
      <c r="L185" s="51">
        <v>47</v>
      </c>
      <c r="M185" s="94"/>
      <c r="N185" s="94">
        <v>2973.835</v>
      </c>
      <c r="O185" s="94">
        <v>83.07</v>
      </c>
      <c r="P185" s="94"/>
      <c r="Q185" s="94"/>
      <c r="R185" s="96">
        <v>586634</v>
      </c>
      <c r="S185" s="96">
        <v>29.8</v>
      </c>
      <c r="T185" s="96">
        <v>68.400000000000006</v>
      </c>
      <c r="U185" s="143">
        <f t="shared" si="11"/>
        <v>6.8999999999999909E-2</v>
      </c>
      <c r="V185" s="96">
        <v>3.7</v>
      </c>
      <c r="W185" s="99">
        <v>21.7</v>
      </c>
      <c r="X185" s="99">
        <v>1.23</v>
      </c>
      <c r="Y185" s="99"/>
      <c r="Z185" s="99">
        <v>74.8</v>
      </c>
      <c r="AA185" s="95">
        <v>0.77700000000000002</v>
      </c>
      <c r="AB185" s="101">
        <v>26.5</v>
      </c>
      <c r="AC185" s="101">
        <v>12.5</v>
      </c>
      <c r="AD185" s="101"/>
      <c r="AE185" s="97"/>
      <c r="AF185" s="97">
        <v>272347</v>
      </c>
      <c r="AG185" s="97">
        <v>114564</v>
      </c>
      <c r="AH185" s="97">
        <v>13820</v>
      </c>
      <c r="AI185" s="97"/>
      <c r="AJ185" s="97"/>
      <c r="AK185" s="97">
        <v>7.5</v>
      </c>
      <c r="AL185" s="97"/>
      <c r="AM185" s="97">
        <v>17.399999999999999</v>
      </c>
      <c r="AN185" s="97">
        <v>3.2</v>
      </c>
      <c r="AO185" s="103">
        <v>3.92602762900006</v>
      </c>
      <c r="AP185" s="98">
        <v>0.6</v>
      </c>
      <c r="AQ185" s="98">
        <v>98.3</v>
      </c>
      <c r="AR185" s="98">
        <v>14.5</v>
      </c>
      <c r="AS185" s="98">
        <v>33.9</v>
      </c>
      <c r="AT185" s="98">
        <v>66.099999999999994</v>
      </c>
      <c r="AU185" s="98">
        <v>178935</v>
      </c>
      <c r="AV185" s="98">
        <v>3.6</v>
      </c>
      <c r="AW185" s="98">
        <v>100</v>
      </c>
      <c r="AX185" s="105">
        <v>24.1474929809571</v>
      </c>
      <c r="AY185" s="48">
        <v>10</v>
      </c>
      <c r="AZ185" s="48">
        <v>1</v>
      </c>
      <c r="BA185" s="48">
        <v>8</v>
      </c>
      <c r="BB185" s="49">
        <v>13.637122976165699</v>
      </c>
      <c r="BC185" s="50">
        <v>0.240589693784272</v>
      </c>
      <c r="BD185" s="49">
        <v>10.0491805728618</v>
      </c>
      <c r="BE185" s="49">
        <v>18341.6421423762</v>
      </c>
      <c r="BF185" s="49">
        <v>18354.096058679399</v>
      </c>
      <c r="BG185" s="50">
        <v>0.33095019420064098</v>
      </c>
      <c r="BH185" s="49">
        <v>6.7669375644502896</v>
      </c>
      <c r="BI185" s="145">
        <v>18360.535812129801</v>
      </c>
      <c r="BJ185" s="94" t="s">
        <v>145</v>
      </c>
      <c r="BK185" s="94" t="s">
        <v>145</v>
      </c>
      <c r="BL185" s="94">
        <v>-1</v>
      </c>
      <c r="BM185" s="94">
        <v>2</v>
      </c>
      <c r="BN185" s="94">
        <v>23</v>
      </c>
      <c r="BO185" s="94" t="s">
        <v>145</v>
      </c>
      <c r="BP185" s="94" t="s">
        <v>145</v>
      </c>
      <c r="BQ185" s="96">
        <v>575991</v>
      </c>
      <c r="BR185" s="96">
        <v>74.900000000000006</v>
      </c>
      <c r="BS185" s="96">
        <v>27.2</v>
      </c>
      <c r="BT185" s="96">
        <v>65.900000000000006</v>
      </c>
      <c r="BU185" s="96">
        <v>7.3</v>
      </c>
      <c r="BV185" s="96">
        <v>2.4</v>
      </c>
      <c r="BW185" s="99">
        <v>18.899999999999999</v>
      </c>
      <c r="BX185" s="100" t="s">
        <v>145</v>
      </c>
      <c r="BY185" s="100">
        <v>110.6</v>
      </c>
      <c r="BZ185" s="100">
        <v>85.3</v>
      </c>
      <c r="CA185" s="100" t="s">
        <v>145</v>
      </c>
      <c r="CB185" s="101">
        <v>115</v>
      </c>
      <c r="CC185" s="97" t="s">
        <v>146</v>
      </c>
      <c r="CD185" s="97" t="s">
        <v>163</v>
      </c>
      <c r="CE185" s="97" t="s">
        <v>145</v>
      </c>
      <c r="CF185" s="97" t="s">
        <v>145</v>
      </c>
      <c r="CG185" s="97">
        <v>0.4</v>
      </c>
      <c r="CH185" s="97">
        <v>-4999</v>
      </c>
      <c r="CI185" s="97">
        <v>20</v>
      </c>
      <c r="CJ185" s="97">
        <v>3590753768.8442202</v>
      </c>
      <c r="CK185" s="97" t="s">
        <v>145</v>
      </c>
      <c r="CL185" s="97">
        <v>51.1</v>
      </c>
      <c r="CM185" s="97">
        <v>60.9</v>
      </c>
      <c r="CN185" s="97" t="s">
        <v>145</v>
      </c>
      <c r="CO185" s="97">
        <v>96.8</v>
      </c>
      <c r="CP185" s="102" t="s">
        <v>149</v>
      </c>
      <c r="CQ185" s="102" t="s">
        <v>151</v>
      </c>
      <c r="CR185" s="103">
        <v>-56.118700500326</v>
      </c>
      <c r="CS185" s="98" t="s">
        <v>145</v>
      </c>
      <c r="CT185" s="104">
        <v>24.189996337890602</v>
      </c>
      <c r="CU185" s="104">
        <v>23.929986572265602</v>
      </c>
      <c r="CV185" s="104">
        <v>23.839990234375001</v>
      </c>
      <c r="CW185" s="105">
        <v>24.629998779296901</v>
      </c>
      <c r="CY185" s="8">
        <f t="shared" si="12"/>
        <v>7</v>
      </c>
      <c r="CZ185" s="9">
        <f t="shared" si="13"/>
        <v>78.787878787878782</v>
      </c>
    </row>
    <row r="186" spans="1:104" x14ac:dyDescent="0.35">
      <c r="A186" s="70" t="s">
        <v>600</v>
      </c>
      <c r="B186" s="93" t="s">
        <v>601</v>
      </c>
      <c r="C186" s="156" t="s">
        <v>174</v>
      </c>
      <c r="D186" s="170" t="s">
        <v>232</v>
      </c>
      <c r="E186" s="164" t="s">
        <v>269</v>
      </c>
      <c r="F186" s="164">
        <f t="shared" si="14"/>
        <v>44</v>
      </c>
      <c r="G186" s="49">
        <v>4.2127296601627604</v>
      </c>
      <c r="H186" s="139">
        <f t="shared" si="10"/>
        <v>0.37535816618911177</v>
      </c>
      <c r="I186" s="49">
        <v>255.69437415596599</v>
      </c>
      <c r="J186" s="49">
        <v>0.117032730782204</v>
      </c>
      <c r="K186" s="49">
        <v>28.7132922318571</v>
      </c>
      <c r="L186" s="51">
        <v>55</v>
      </c>
      <c r="M186" s="94">
        <v>17623.862952211301</v>
      </c>
      <c r="N186" s="94">
        <v>3951.05</v>
      </c>
      <c r="O186" s="94">
        <v>90.74</v>
      </c>
      <c r="P186" s="94">
        <v>15.572940287226</v>
      </c>
      <c r="Q186" s="94">
        <v>6</v>
      </c>
      <c r="R186" s="96">
        <v>5459643</v>
      </c>
      <c r="S186" s="96">
        <v>40.5</v>
      </c>
      <c r="T186" s="96">
        <v>73.8</v>
      </c>
      <c r="U186" s="143">
        <f t="shared" si="11"/>
        <v>0.15699999999999989</v>
      </c>
      <c r="V186" s="96">
        <v>113.3</v>
      </c>
      <c r="W186" s="99">
        <v>17.2</v>
      </c>
      <c r="X186" s="99">
        <v>2.46</v>
      </c>
      <c r="Y186" s="99">
        <v>5.8</v>
      </c>
      <c r="Z186" s="99">
        <v>96.8</v>
      </c>
      <c r="AA186" s="95">
        <v>0.745</v>
      </c>
      <c r="AB186" s="101">
        <v>22.4</v>
      </c>
      <c r="AC186" s="101">
        <v>6.5</v>
      </c>
      <c r="AD186" s="101"/>
      <c r="AE186" s="97">
        <v>92.9</v>
      </c>
      <c r="AF186" s="97"/>
      <c r="AG186" s="97"/>
      <c r="AH186" s="97">
        <v>33060</v>
      </c>
      <c r="AI186" s="97"/>
      <c r="AJ186" s="97"/>
      <c r="AK186" s="97">
        <v>2.2000000000000002</v>
      </c>
      <c r="AL186" s="97">
        <v>0.9</v>
      </c>
      <c r="AM186" s="97">
        <v>5321.6</v>
      </c>
      <c r="AN186" s="97">
        <v>3.3</v>
      </c>
      <c r="AO186" s="103">
        <v>48.674652812000097</v>
      </c>
      <c r="AP186" s="98">
        <v>39.200000000000003</v>
      </c>
      <c r="AQ186" s="98">
        <v>40.4</v>
      </c>
      <c r="AR186" s="98">
        <v>37.6</v>
      </c>
      <c r="AS186" s="98">
        <v>46.3</v>
      </c>
      <c r="AT186" s="98">
        <v>53.7</v>
      </c>
      <c r="AU186" s="98">
        <v>2325</v>
      </c>
      <c r="AV186" s="98">
        <v>5.7</v>
      </c>
      <c r="AW186" s="98">
        <v>100</v>
      </c>
      <c r="AX186" s="105">
        <v>-0.54000701904294601</v>
      </c>
      <c r="AY186" s="48">
        <v>1396</v>
      </c>
      <c r="AZ186" s="48">
        <v>23</v>
      </c>
      <c r="BA186" s="48">
        <v>524</v>
      </c>
      <c r="BB186" s="49">
        <v>95.976971388056</v>
      </c>
      <c r="BC186" s="50">
        <v>4.3535239591622997E-2</v>
      </c>
      <c r="BD186" s="49">
        <v>2526.32362230831</v>
      </c>
      <c r="BE186" s="49">
        <v>18367.088431387499</v>
      </c>
      <c r="BF186" s="49">
        <v>18370.790582188201</v>
      </c>
      <c r="BG186" s="50">
        <v>9.2743992138441006E-2</v>
      </c>
      <c r="BH186" s="49">
        <v>779.315268041698</v>
      </c>
      <c r="BI186" s="145">
        <v>18373.622644590701</v>
      </c>
      <c r="BJ186" s="94">
        <v>96220</v>
      </c>
      <c r="BK186" s="94" t="s">
        <v>191</v>
      </c>
      <c r="BL186" s="94">
        <v>-39</v>
      </c>
      <c r="BM186" s="94">
        <v>6</v>
      </c>
      <c r="BN186" s="94">
        <v>33</v>
      </c>
      <c r="BO186" s="94">
        <v>43.159915962798301</v>
      </c>
      <c r="BP186" s="94">
        <v>6</v>
      </c>
      <c r="BQ186" s="96">
        <v>5446771</v>
      </c>
      <c r="BR186" s="96">
        <v>80.7</v>
      </c>
      <c r="BS186" s="96">
        <v>15.4</v>
      </c>
      <c r="BT186" s="96">
        <v>68.900000000000006</v>
      </c>
      <c r="BU186" s="96">
        <v>10</v>
      </c>
      <c r="BV186" s="96">
        <v>1.5</v>
      </c>
      <c r="BW186" s="99">
        <v>5.6</v>
      </c>
      <c r="BX186" s="100">
        <v>3.9</v>
      </c>
      <c r="BY186" s="100">
        <v>98.7</v>
      </c>
      <c r="BZ186" s="100">
        <v>91.9</v>
      </c>
      <c r="CA186" s="100">
        <v>1</v>
      </c>
      <c r="CB186" s="101">
        <v>116</v>
      </c>
      <c r="CC186" s="97" t="s">
        <v>180</v>
      </c>
      <c r="CD186" s="97" t="s">
        <v>200</v>
      </c>
      <c r="CE186" s="97">
        <v>95.1</v>
      </c>
      <c r="CF186" s="97" t="s">
        <v>145</v>
      </c>
      <c r="CG186" s="97" t="s">
        <v>145</v>
      </c>
      <c r="CH186" s="97">
        <v>7423</v>
      </c>
      <c r="CI186" s="97">
        <v>1221</v>
      </c>
      <c r="CJ186" s="97">
        <v>105904632155.755</v>
      </c>
      <c r="CK186" s="97" t="s">
        <v>145</v>
      </c>
      <c r="CL186" s="97">
        <v>59.5</v>
      </c>
      <c r="CM186" s="97">
        <v>77.400000000000006</v>
      </c>
      <c r="CN186" s="97">
        <v>1.2</v>
      </c>
      <c r="CO186" s="97">
        <v>100</v>
      </c>
      <c r="CP186" s="102" t="s">
        <v>174</v>
      </c>
      <c r="CQ186" s="102" t="s">
        <v>176</v>
      </c>
      <c r="CR186" s="103">
        <v>19.645039360369498</v>
      </c>
      <c r="CS186" s="98" t="s">
        <v>145</v>
      </c>
      <c r="CT186" s="104">
        <v>-0.75000610351560204</v>
      </c>
      <c r="CU186" s="104">
        <v>-2.7099975585937299</v>
      </c>
      <c r="CV186" s="104">
        <v>0.119989013671898</v>
      </c>
      <c r="CW186" s="105">
        <v>1.17998657226565</v>
      </c>
      <c r="CY186" s="8">
        <f t="shared" si="12"/>
        <v>4</v>
      </c>
      <c r="CZ186" s="9">
        <f t="shared" si="13"/>
        <v>87.878787878787875</v>
      </c>
    </row>
    <row r="187" spans="1:104" x14ac:dyDescent="0.35">
      <c r="A187" s="70" t="s">
        <v>602</v>
      </c>
      <c r="B187" s="93" t="s">
        <v>603</v>
      </c>
      <c r="C187" s="156" t="s">
        <v>174</v>
      </c>
      <c r="D187" s="170" t="s">
        <v>175</v>
      </c>
      <c r="E187" s="164" t="s">
        <v>239</v>
      </c>
      <c r="F187" s="164">
        <f t="shared" si="14"/>
        <v>43</v>
      </c>
      <c r="G187" s="49">
        <v>43.772475482603603</v>
      </c>
      <c r="H187" s="139">
        <f t="shared" si="10"/>
        <v>0.16305108467459761</v>
      </c>
      <c r="I187" s="49">
        <v>687.37216994110395</v>
      </c>
      <c r="J187" s="49">
        <v>8.8847381599737998E-2</v>
      </c>
      <c r="K187" s="49">
        <v>102.718728551084</v>
      </c>
      <c r="L187" s="51">
        <v>56</v>
      </c>
      <c r="M187" s="94">
        <v>27002.326194411398</v>
      </c>
      <c r="N187" s="94">
        <v>3722.61</v>
      </c>
      <c r="O187" s="94">
        <v>91.93</v>
      </c>
      <c r="P187" s="94">
        <v>19.692753623188398</v>
      </c>
      <c r="Q187" s="94">
        <v>10</v>
      </c>
      <c r="R187" s="96">
        <v>2078932</v>
      </c>
      <c r="S187" s="96">
        <v>44.5</v>
      </c>
      <c r="T187" s="96">
        <v>78.2</v>
      </c>
      <c r="U187" s="143">
        <f t="shared" si="11"/>
        <v>0.19599999999999995</v>
      </c>
      <c r="V187" s="96">
        <v>102.6</v>
      </c>
      <c r="W187" s="99">
        <v>12.7</v>
      </c>
      <c r="X187" s="99">
        <v>3</v>
      </c>
      <c r="Y187" s="99">
        <v>4.5999999999999996</v>
      </c>
      <c r="Z187" s="99">
        <v>99.1</v>
      </c>
      <c r="AA187" s="95"/>
      <c r="AB187" s="101">
        <v>22.5</v>
      </c>
      <c r="AC187" s="101">
        <v>5.9</v>
      </c>
      <c r="AD187" s="101"/>
      <c r="AE187" s="97">
        <v>74.3</v>
      </c>
      <c r="AF187" s="97">
        <v>1094762</v>
      </c>
      <c r="AG187" s="97">
        <v>988500</v>
      </c>
      <c r="AH187" s="97">
        <v>37450</v>
      </c>
      <c r="AI187" s="97">
        <v>0.1</v>
      </c>
      <c r="AJ187" s="97">
        <v>24.2</v>
      </c>
      <c r="AK187" s="97">
        <v>5.2</v>
      </c>
      <c r="AL187" s="97">
        <v>1.9</v>
      </c>
      <c r="AM187" s="97">
        <v>3206.2</v>
      </c>
      <c r="AN187" s="97">
        <v>7.3</v>
      </c>
      <c r="AO187" s="103">
        <v>46.150207418500102</v>
      </c>
      <c r="AP187" s="98">
        <v>30.7</v>
      </c>
      <c r="AQ187" s="98">
        <v>62</v>
      </c>
      <c r="AR187" s="98">
        <v>53.6</v>
      </c>
      <c r="AS187" s="98">
        <v>45.5</v>
      </c>
      <c r="AT187" s="98">
        <v>54.5</v>
      </c>
      <c r="AU187" s="98">
        <v>9054</v>
      </c>
      <c r="AV187" s="98">
        <v>6.2</v>
      </c>
      <c r="AW187" s="98">
        <v>99</v>
      </c>
      <c r="AX187" s="105">
        <v>4.3800064086914299</v>
      </c>
      <c r="AY187" s="48">
        <v>1429</v>
      </c>
      <c r="AZ187" s="48">
        <v>91</v>
      </c>
      <c r="BA187" s="48">
        <v>233</v>
      </c>
      <c r="BB187" s="49">
        <v>112.076777884029</v>
      </c>
      <c r="BC187" s="50">
        <v>7.8042306442413001E-2</v>
      </c>
      <c r="BD187" s="49">
        <v>1522.7922783244801</v>
      </c>
      <c r="BE187" s="49">
        <v>18346.118981718701</v>
      </c>
      <c r="BF187" s="49">
        <v>18359.7569809251</v>
      </c>
      <c r="BG187" s="50">
        <v>0.125564544389098</v>
      </c>
      <c r="BH187" s="49">
        <v>234.961050062705</v>
      </c>
      <c r="BI187" s="145">
        <v>18357.652441132101</v>
      </c>
      <c r="BJ187" s="94">
        <v>56136</v>
      </c>
      <c r="BK187" s="94" t="s">
        <v>191</v>
      </c>
      <c r="BL187" s="94">
        <v>-1</v>
      </c>
      <c r="BM187" s="94">
        <v>11</v>
      </c>
      <c r="BN187" s="94">
        <v>25</v>
      </c>
      <c r="BO187" s="94">
        <v>55.6444224259752</v>
      </c>
      <c r="BP187" s="94">
        <v>8</v>
      </c>
      <c r="BQ187" s="96">
        <v>2073894</v>
      </c>
      <c r="BR187" s="96">
        <v>84</v>
      </c>
      <c r="BS187" s="96">
        <v>15</v>
      </c>
      <c r="BT187" s="96">
        <v>65.400000000000006</v>
      </c>
      <c r="BU187" s="96">
        <v>9.9</v>
      </c>
      <c r="BV187" s="96">
        <v>1.6</v>
      </c>
      <c r="BW187" s="99">
        <v>2.1</v>
      </c>
      <c r="BX187" s="100">
        <v>4.8</v>
      </c>
      <c r="BY187" s="100">
        <v>100.4</v>
      </c>
      <c r="BZ187" s="100">
        <v>95.7</v>
      </c>
      <c r="CA187" s="100">
        <v>1</v>
      </c>
      <c r="CB187" s="101">
        <v>126</v>
      </c>
      <c r="CC187" s="97" t="s">
        <v>180</v>
      </c>
      <c r="CD187" s="97" t="s">
        <v>200</v>
      </c>
      <c r="CE187" s="97">
        <v>83.2</v>
      </c>
      <c r="CF187" s="97" t="s">
        <v>145</v>
      </c>
      <c r="CG187" s="97" t="s">
        <v>145</v>
      </c>
      <c r="CH187" s="97">
        <v>9999</v>
      </c>
      <c r="CI187" s="97">
        <v>20</v>
      </c>
      <c r="CJ187" s="97">
        <v>54007972106.462898</v>
      </c>
      <c r="CK187" s="97" t="s">
        <v>145</v>
      </c>
      <c r="CL187" s="97">
        <v>58.4</v>
      </c>
      <c r="CM187" s="97">
        <v>84.2</v>
      </c>
      <c r="CN187" s="97">
        <v>1</v>
      </c>
      <c r="CO187" s="97">
        <v>100</v>
      </c>
      <c r="CP187" s="102" t="s">
        <v>174</v>
      </c>
      <c r="CQ187" s="102" t="s">
        <v>176</v>
      </c>
      <c r="CR187" s="103">
        <v>14.6159375132848</v>
      </c>
      <c r="CS187" s="98">
        <v>15.5</v>
      </c>
      <c r="CT187" s="104">
        <v>3.4900146484375201</v>
      </c>
      <c r="CU187" s="104">
        <v>2.4200073242187701</v>
      </c>
      <c r="CV187" s="104">
        <v>5.4200073242187701</v>
      </c>
      <c r="CW187" s="105">
        <v>6.1899963378906504</v>
      </c>
      <c r="CY187" s="8">
        <f t="shared" si="12"/>
        <v>3</v>
      </c>
      <c r="CZ187" s="9">
        <f t="shared" si="13"/>
        <v>90.909090909090907</v>
      </c>
    </row>
    <row r="188" spans="1:104" x14ac:dyDescent="0.35">
      <c r="A188" s="70" t="s">
        <v>604</v>
      </c>
      <c r="B188" s="93" t="s">
        <v>605</v>
      </c>
      <c r="C188" s="156" t="s">
        <v>174</v>
      </c>
      <c r="D188" s="170" t="s">
        <v>328</v>
      </c>
      <c r="E188" s="164" t="s">
        <v>370</v>
      </c>
      <c r="F188" s="164">
        <f t="shared" si="14"/>
        <v>9</v>
      </c>
      <c r="G188" s="49">
        <v>256.05811113080398</v>
      </c>
      <c r="H188" s="139">
        <f t="shared" si="10"/>
        <v>4.7648397496681205E-2</v>
      </c>
      <c r="I188" s="49">
        <v>2088.4677803445202</v>
      </c>
      <c r="J188" s="49">
        <v>5.7938343292585001E-2</v>
      </c>
      <c r="K188" s="49">
        <v>4415.5839862585499</v>
      </c>
      <c r="L188" s="51">
        <v>90</v>
      </c>
      <c r="M188" s="94">
        <v>14704.0330637759</v>
      </c>
      <c r="N188" s="94">
        <v>1692.625</v>
      </c>
      <c r="O188" s="94">
        <v>47.35</v>
      </c>
      <c r="P188" s="94">
        <v>8.1536231884058008</v>
      </c>
      <c r="Q188" s="94">
        <v>44</v>
      </c>
      <c r="R188" s="96">
        <v>10099270</v>
      </c>
      <c r="S188" s="96">
        <v>41.2</v>
      </c>
      <c r="T188" s="96">
        <v>81</v>
      </c>
      <c r="U188" s="143">
        <f t="shared" si="11"/>
        <v>0.2010000000000001</v>
      </c>
      <c r="V188" s="96">
        <v>25</v>
      </c>
      <c r="W188" s="99">
        <v>9.1</v>
      </c>
      <c r="X188" s="99">
        <v>5.4</v>
      </c>
      <c r="Y188" s="99">
        <v>2.6</v>
      </c>
      <c r="Z188" s="99">
        <v>99.6</v>
      </c>
      <c r="AA188" s="95">
        <v>0.72799999999999998</v>
      </c>
      <c r="AB188" s="101">
        <v>22.1</v>
      </c>
      <c r="AC188" s="101">
        <v>4.8</v>
      </c>
      <c r="AD188" s="101"/>
      <c r="AE188" s="97">
        <v>41.2</v>
      </c>
      <c r="AF188" s="97"/>
      <c r="AG188" s="97">
        <v>1593100</v>
      </c>
      <c r="AH188" s="97">
        <v>54030</v>
      </c>
      <c r="AI188" s="97">
        <v>0.5</v>
      </c>
      <c r="AJ188" s="97">
        <v>28.8</v>
      </c>
      <c r="AK188" s="97">
        <v>1.6</v>
      </c>
      <c r="AL188" s="97">
        <v>3.3</v>
      </c>
      <c r="AM188" s="97">
        <v>20420.599999999999</v>
      </c>
      <c r="AN188" s="97">
        <v>5.9</v>
      </c>
      <c r="AO188" s="103">
        <v>62.194525458000101</v>
      </c>
      <c r="AP188" s="98">
        <v>7.4</v>
      </c>
      <c r="AQ188" s="98">
        <v>68.900000000000006</v>
      </c>
      <c r="AR188" s="98">
        <v>14.9</v>
      </c>
      <c r="AS188" s="98">
        <v>12.6</v>
      </c>
      <c r="AT188" s="98">
        <v>87.4</v>
      </c>
      <c r="AU188" s="98">
        <v>17636</v>
      </c>
      <c r="AV188" s="98">
        <v>4.5</v>
      </c>
      <c r="AW188" s="98">
        <v>4</v>
      </c>
      <c r="AX188" s="105">
        <v>-2.3124984741210701</v>
      </c>
      <c r="AY188" s="48">
        <v>21092</v>
      </c>
      <c r="AZ188" s="48">
        <v>2586</v>
      </c>
      <c r="BA188" s="48">
        <v>1005</v>
      </c>
      <c r="BB188" s="49">
        <v>99.512142956867194</v>
      </c>
      <c r="BC188" s="50">
        <v>3.6523386958906001E-2</v>
      </c>
      <c r="BD188" s="49">
        <v>44284.629146378698</v>
      </c>
      <c r="BE188" s="49">
        <v>18374.180432472102</v>
      </c>
      <c r="BF188" s="49">
        <v>18371.434558717199</v>
      </c>
      <c r="BG188" s="50">
        <v>3.9529986852410999E-2</v>
      </c>
      <c r="BH188" s="49">
        <v>3324.5621316377001</v>
      </c>
      <c r="BI188" s="145">
        <v>18384.872716227099</v>
      </c>
      <c r="BJ188" s="94">
        <v>148500</v>
      </c>
      <c r="BK188" s="94" t="s">
        <v>280</v>
      </c>
      <c r="BL188" s="94">
        <v>38</v>
      </c>
      <c r="BM188" s="94" t="s">
        <v>145</v>
      </c>
      <c r="BN188" s="94">
        <v>84</v>
      </c>
      <c r="BO188" s="94">
        <v>29.359469239738999</v>
      </c>
      <c r="BP188" s="94">
        <v>44</v>
      </c>
      <c r="BQ188" s="96">
        <v>10175214</v>
      </c>
      <c r="BR188" s="96">
        <v>84.1</v>
      </c>
      <c r="BS188" s="96">
        <v>17.600000000000001</v>
      </c>
      <c r="BT188" s="96">
        <v>62.3</v>
      </c>
      <c r="BU188" s="96">
        <v>9.1</v>
      </c>
      <c r="BV188" s="96">
        <v>1.8</v>
      </c>
      <c r="BW188" s="99">
        <v>2.7</v>
      </c>
      <c r="BX188" s="100">
        <v>7.7</v>
      </c>
      <c r="BY188" s="100">
        <v>126.6</v>
      </c>
      <c r="BZ188" s="100">
        <v>105.4</v>
      </c>
      <c r="CA188" s="100">
        <v>1</v>
      </c>
      <c r="CB188" s="101">
        <v>126</v>
      </c>
      <c r="CC188" s="97" t="s">
        <v>180</v>
      </c>
      <c r="CD188" s="97" t="s">
        <v>200</v>
      </c>
      <c r="CE188" s="97">
        <v>44.4</v>
      </c>
      <c r="CF188" s="97" t="s">
        <v>145</v>
      </c>
      <c r="CG188" s="97" t="s">
        <v>145</v>
      </c>
      <c r="CH188" s="97">
        <v>200000</v>
      </c>
      <c r="CI188" s="97">
        <v>19</v>
      </c>
      <c r="CJ188" s="97">
        <v>556086488936.55896</v>
      </c>
      <c r="CK188" s="97" t="s">
        <v>145</v>
      </c>
      <c r="CL188" s="97">
        <v>64.599999999999994</v>
      </c>
      <c r="CM188" s="97">
        <v>90.6</v>
      </c>
      <c r="CN188" s="97">
        <v>1</v>
      </c>
      <c r="CO188" s="97">
        <v>100</v>
      </c>
      <c r="CP188" s="102" t="s">
        <v>174</v>
      </c>
      <c r="CQ188" s="102" t="s">
        <v>176</v>
      </c>
      <c r="CR188" s="103">
        <v>14.905117514485999</v>
      </c>
      <c r="CS188" s="98" t="s">
        <v>145</v>
      </c>
      <c r="CT188" s="104">
        <v>-3.5000061035156</v>
      </c>
      <c r="CU188" s="104">
        <v>-0.57999267578122704</v>
      </c>
      <c r="CV188" s="104">
        <v>-3.3899902343749799</v>
      </c>
      <c r="CW188" s="105">
        <v>-1.7800048828124799</v>
      </c>
      <c r="CY188" s="8">
        <f t="shared" si="12"/>
        <v>4</v>
      </c>
      <c r="CZ188" s="9">
        <f t="shared" si="13"/>
        <v>87.878787878787875</v>
      </c>
    </row>
    <row r="189" spans="1:104" x14ac:dyDescent="0.35">
      <c r="A189" s="70" t="s">
        <v>606</v>
      </c>
      <c r="B189" s="93" t="s">
        <v>607</v>
      </c>
      <c r="C189" s="156" t="s">
        <v>164</v>
      </c>
      <c r="D189" s="170" t="s">
        <v>272</v>
      </c>
      <c r="E189" s="164" t="s">
        <v>310</v>
      </c>
      <c r="F189" s="164">
        <f t="shared" si="14"/>
        <v>52</v>
      </c>
      <c r="G189" s="49">
        <v>0.86194710403011998</v>
      </c>
      <c r="H189" s="139">
        <f t="shared" si="10"/>
        <v>0.12</v>
      </c>
      <c r="I189" s="49">
        <v>86.194710403011996</v>
      </c>
      <c r="J189" s="49">
        <v>36.471338810355803</v>
      </c>
      <c r="K189" s="49">
        <v>1</v>
      </c>
      <c r="L189" s="51">
        <v>47</v>
      </c>
      <c r="M189" s="94"/>
      <c r="N189" s="94">
        <v>3056.06</v>
      </c>
      <c r="O189" s="94">
        <v>81.48</v>
      </c>
      <c r="P189" s="94"/>
      <c r="Q189" s="94"/>
      <c r="R189" s="96">
        <v>1160164</v>
      </c>
      <c r="S189" s="96">
        <v>21.7</v>
      </c>
      <c r="T189" s="96">
        <v>55.3</v>
      </c>
      <c r="U189" s="143">
        <f t="shared" si="11"/>
        <v>0.04</v>
      </c>
      <c r="V189" s="96">
        <v>66.099999999999994</v>
      </c>
      <c r="W189" s="99">
        <v>26.7</v>
      </c>
      <c r="X189" s="99">
        <v>0.08</v>
      </c>
      <c r="Y189" s="99"/>
      <c r="Z189" s="99">
        <v>60.7</v>
      </c>
      <c r="AA189" s="95">
        <v>0.50700000000000001</v>
      </c>
      <c r="AB189" s="101">
        <v>13.5</v>
      </c>
      <c r="AC189" s="101">
        <v>4.5</v>
      </c>
      <c r="AD189" s="101"/>
      <c r="AE189" s="97">
        <v>43.8</v>
      </c>
      <c r="AF189" s="97"/>
      <c r="AG189" s="97"/>
      <c r="AH189" s="97">
        <v>10640</v>
      </c>
      <c r="AI189" s="97"/>
      <c r="AJ189" s="97"/>
      <c r="AK189" s="97">
        <v>12.5</v>
      </c>
      <c r="AL189" s="97"/>
      <c r="AM189" s="97">
        <v>34.1</v>
      </c>
      <c r="AN189" s="97">
        <v>0.9</v>
      </c>
      <c r="AO189" s="103">
        <v>-26.539567566499901</v>
      </c>
      <c r="AP189" s="98">
        <v>71</v>
      </c>
      <c r="AQ189" s="98">
        <v>34.299999999999997</v>
      </c>
      <c r="AR189" s="98">
        <v>4.2</v>
      </c>
      <c r="AS189" s="98">
        <v>76.2</v>
      </c>
      <c r="AT189" s="98">
        <v>23.8</v>
      </c>
      <c r="AU189" s="98">
        <v>2411</v>
      </c>
      <c r="AV189" s="98">
        <v>1.1000000000000001</v>
      </c>
      <c r="AW189" s="98">
        <v>100</v>
      </c>
      <c r="AX189" s="105">
        <v>22.5350051879883</v>
      </c>
      <c r="AY189" s="48">
        <v>100</v>
      </c>
      <c r="AZ189" s="48">
        <v>1</v>
      </c>
      <c r="BA189" s="48">
        <v>12</v>
      </c>
      <c r="BB189" s="49">
        <v>10.343365248361399</v>
      </c>
      <c r="BC189" s="50">
        <v>8.1170529800830005E-3</v>
      </c>
      <c r="BD189" s="49">
        <v>92624222.198345304</v>
      </c>
      <c r="BE189" s="49">
        <v>18705.489485362901</v>
      </c>
      <c r="BF189" s="49">
        <v>18367.0971530385</v>
      </c>
      <c r="BG189" s="50">
        <v>0.35565492224412798</v>
      </c>
      <c r="BH189" s="49">
        <v>9.0274629925143408</v>
      </c>
      <c r="BI189" s="145">
        <v>18358.362355184501</v>
      </c>
      <c r="BJ189" s="94" t="s">
        <v>145</v>
      </c>
      <c r="BK189" s="94" t="s">
        <v>145</v>
      </c>
      <c r="BL189" s="94">
        <v>-14</v>
      </c>
      <c r="BM189" s="94">
        <v>13</v>
      </c>
      <c r="BN189" s="94">
        <v>13</v>
      </c>
      <c r="BO189" s="94" t="s">
        <v>145</v>
      </c>
      <c r="BP189" s="94" t="s">
        <v>145</v>
      </c>
      <c r="BQ189" s="96">
        <v>1136191</v>
      </c>
      <c r="BR189" s="96">
        <v>64</v>
      </c>
      <c r="BS189" s="96">
        <v>38.1</v>
      </c>
      <c r="BT189" s="96">
        <v>57.9</v>
      </c>
      <c r="BU189" s="96">
        <v>9.4</v>
      </c>
      <c r="BV189" s="96">
        <v>3</v>
      </c>
      <c r="BW189" s="99">
        <v>54.4</v>
      </c>
      <c r="BX189" s="100" t="s">
        <v>145</v>
      </c>
      <c r="BY189" s="100">
        <v>115.2</v>
      </c>
      <c r="BZ189" s="100">
        <v>95.8</v>
      </c>
      <c r="CA189" s="100" t="s">
        <v>145</v>
      </c>
      <c r="CB189" s="101">
        <v>103</v>
      </c>
      <c r="CC189" s="97" t="s">
        <v>146</v>
      </c>
      <c r="CD189" s="97" t="s">
        <v>173</v>
      </c>
      <c r="CE189" s="97">
        <v>43.1</v>
      </c>
      <c r="CF189" s="97">
        <v>2.2000000000000002</v>
      </c>
      <c r="CG189" s="97">
        <v>2.5</v>
      </c>
      <c r="CH189" s="97">
        <v>-41764</v>
      </c>
      <c r="CI189" s="97">
        <v>240</v>
      </c>
      <c r="CJ189" s="97">
        <v>4710618471.9316702</v>
      </c>
      <c r="CK189" s="97" t="s">
        <v>145</v>
      </c>
      <c r="CL189" s="97">
        <v>52.5</v>
      </c>
      <c r="CM189" s="97">
        <v>85.5</v>
      </c>
      <c r="CN189" s="97">
        <v>1.5</v>
      </c>
      <c r="CO189" s="97">
        <v>73.5</v>
      </c>
      <c r="CP189" s="102" t="s">
        <v>164</v>
      </c>
      <c r="CQ189" s="102" t="s">
        <v>166</v>
      </c>
      <c r="CR189" s="103">
        <v>31.447852212760601</v>
      </c>
      <c r="CS189" s="98" t="s">
        <v>145</v>
      </c>
      <c r="CT189" s="104">
        <v>22.129998779296901</v>
      </c>
      <c r="CU189" s="104">
        <v>22.6</v>
      </c>
      <c r="CV189" s="104">
        <v>23.390008544921901</v>
      </c>
      <c r="CW189" s="105">
        <v>22.020013427734401</v>
      </c>
      <c r="CY189" s="8">
        <f t="shared" si="12"/>
        <v>4</v>
      </c>
      <c r="CZ189" s="9">
        <f t="shared" si="13"/>
        <v>87.878787878787875</v>
      </c>
    </row>
    <row r="190" spans="1:104" x14ac:dyDescent="0.35">
      <c r="A190" s="70" t="s">
        <v>608</v>
      </c>
      <c r="B190" s="93" t="s">
        <v>609</v>
      </c>
      <c r="C190" s="156" t="s">
        <v>148</v>
      </c>
      <c r="D190" s="170" t="s">
        <v>150</v>
      </c>
      <c r="E190" s="164" t="s">
        <v>167</v>
      </c>
      <c r="F190" s="164">
        <f t="shared" si="14"/>
        <v>58</v>
      </c>
      <c r="G190" s="49">
        <v>303.15750198218399</v>
      </c>
      <c r="H190" s="139">
        <f t="shared" si="10"/>
        <v>0.44</v>
      </c>
      <c r="I190" s="49">
        <v>1748.98558835875</v>
      </c>
      <c r="J190" s="49">
        <v>0.14182977466544799</v>
      </c>
      <c r="K190" s="49">
        <v>12.7962180944915</v>
      </c>
      <c r="L190" s="51">
        <v>41</v>
      </c>
      <c r="M190" s="94"/>
      <c r="N190" s="94"/>
      <c r="O190" s="94"/>
      <c r="P190" s="94"/>
      <c r="Q190" s="94"/>
      <c r="R190" s="96">
        <v>42882</v>
      </c>
      <c r="S190" s="96">
        <v>41</v>
      </c>
      <c r="T190" s="96"/>
      <c r="U190" s="143" t="str">
        <f t="shared" si="11"/>
        <v/>
      </c>
      <c r="V190" s="96"/>
      <c r="W190" s="99"/>
      <c r="X190" s="99"/>
      <c r="Y190" s="99"/>
      <c r="Z190" s="99"/>
      <c r="AA190" s="95">
        <v>0.72399999999999998</v>
      </c>
      <c r="AB190" s="101"/>
      <c r="AC190" s="101">
        <v>6.8</v>
      </c>
      <c r="AD190" s="101"/>
      <c r="AE190" s="97">
        <v>101.5</v>
      </c>
      <c r="AF190" s="97"/>
      <c r="AG190" s="97"/>
      <c r="AH190" s="97"/>
      <c r="AI190" s="97"/>
      <c r="AJ190" s="97"/>
      <c r="AK190" s="97"/>
      <c r="AL190" s="97"/>
      <c r="AM190" s="97"/>
      <c r="AN190" s="97">
        <v>58.9</v>
      </c>
      <c r="AO190" s="103">
        <v>18.039496161000098</v>
      </c>
      <c r="AP190" s="98"/>
      <c r="AQ190" s="98"/>
      <c r="AR190" s="98">
        <v>0</v>
      </c>
      <c r="AS190" s="98">
        <v>0</v>
      </c>
      <c r="AT190" s="98">
        <v>100</v>
      </c>
      <c r="AU190" s="98"/>
      <c r="AV190" s="98">
        <v>19.5</v>
      </c>
      <c r="AW190" s="98"/>
      <c r="AX190" s="105">
        <v>27.040002441406301</v>
      </c>
      <c r="AY190" s="48">
        <v>75</v>
      </c>
      <c r="AZ190" s="48">
        <v>13</v>
      </c>
      <c r="BA190" s="48">
        <v>33</v>
      </c>
      <c r="BB190" s="49">
        <v>769.55365887785103</v>
      </c>
      <c r="BC190" s="50">
        <v>0.121455326497872</v>
      </c>
      <c r="BD190" s="49">
        <v>79.196762136160103</v>
      </c>
      <c r="BE190" s="49">
        <v>18357.3325495346</v>
      </c>
      <c r="BF190" s="49">
        <v>18358.306265281</v>
      </c>
      <c r="BG190" s="50">
        <v>4.2767118528133002E-2</v>
      </c>
      <c r="BH190" s="49">
        <v>202.37205573994001</v>
      </c>
      <c r="BI190" s="145">
        <v>18394.4030535696</v>
      </c>
      <c r="BJ190" s="94" t="s">
        <v>145</v>
      </c>
      <c r="BK190" s="94" t="s">
        <v>145</v>
      </c>
      <c r="BL190" s="94" t="s">
        <v>145</v>
      </c>
      <c r="BM190" s="94" t="s">
        <v>145</v>
      </c>
      <c r="BN190" s="94" t="s">
        <v>145</v>
      </c>
      <c r="BO190" s="94" t="s">
        <v>145</v>
      </c>
      <c r="BP190" s="94" t="s">
        <v>145</v>
      </c>
      <c r="BQ190" s="96">
        <v>40654</v>
      </c>
      <c r="BR190" s="96" t="s">
        <v>145</v>
      </c>
      <c r="BS190" s="96" t="s">
        <v>145</v>
      </c>
      <c r="BT190" s="96" t="s">
        <v>145</v>
      </c>
      <c r="BU190" s="96" t="s">
        <v>145</v>
      </c>
      <c r="BV190" s="96" t="s">
        <v>145</v>
      </c>
      <c r="BW190" s="99" t="s">
        <v>145</v>
      </c>
      <c r="BX190" s="100" t="s">
        <v>145</v>
      </c>
      <c r="BY190" s="100" t="s">
        <v>145</v>
      </c>
      <c r="BZ190" s="100" t="s">
        <v>145</v>
      </c>
      <c r="CA190" s="100" t="s">
        <v>145</v>
      </c>
      <c r="CB190" s="101" t="s">
        <v>145</v>
      </c>
      <c r="CC190" s="97" t="s">
        <v>146</v>
      </c>
      <c r="CD190" s="97" t="s">
        <v>147</v>
      </c>
      <c r="CE190" s="97">
        <v>92</v>
      </c>
      <c r="CF190" s="97" t="s">
        <v>145</v>
      </c>
      <c r="CG190" s="97" t="s">
        <v>145</v>
      </c>
      <c r="CH190" s="97" t="s">
        <v>145</v>
      </c>
      <c r="CI190" s="97" t="s">
        <v>145</v>
      </c>
      <c r="CJ190" s="97" t="s">
        <v>145</v>
      </c>
      <c r="CK190" s="97" t="s">
        <v>145</v>
      </c>
      <c r="CL190" s="97" t="s">
        <v>145</v>
      </c>
      <c r="CM190" s="97" t="s">
        <v>145</v>
      </c>
      <c r="CN190" s="97" t="s">
        <v>145</v>
      </c>
      <c r="CO190" s="97">
        <v>100</v>
      </c>
      <c r="CP190" s="102" t="s">
        <v>149</v>
      </c>
      <c r="CQ190" s="102" t="s">
        <v>151</v>
      </c>
      <c r="CR190" s="103">
        <v>-63.069540084007599</v>
      </c>
      <c r="CS190" s="98" t="s">
        <v>145</v>
      </c>
      <c r="CT190" s="104">
        <v>27.629998779296901</v>
      </c>
      <c r="CU190" s="104">
        <v>26.85</v>
      </c>
      <c r="CV190" s="104">
        <v>27.110009765625001</v>
      </c>
      <c r="CW190" s="105">
        <v>26.570001220703102</v>
      </c>
      <c r="CY190" s="8">
        <f t="shared" si="12"/>
        <v>21</v>
      </c>
      <c r="CZ190" s="9">
        <f t="shared" si="13"/>
        <v>36.363636363636367</v>
      </c>
    </row>
    <row r="191" spans="1:104" x14ac:dyDescent="0.35">
      <c r="A191" s="70" t="s">
        <v>610</v>
      </c>
      <c r="B191" s="93" t="s">
        <v>611</v>
      </c>
      <c r="C191" s="156" t="s">
        <v>486</v>
      </c>
      <c r="D191" s="170" t="s">
        <v>213</v>
      </c>
      <c r="E191" s="164" t="s">
        <v>310</v>
      </c>
      <c r="F191" s="164">
        <f t="shared" si="14"/>
        <v>52</v>
      </c>
      <c r="G191" s="49">
        <v>0</v>
      </c>
      <c r="H191" s="139">
        <f t="shared" si="10"/>
        <v>0.54545454545454541</v>
      </c>
      <c r="I191" s="49">
        <v>111.856823266219</v>
      </c>
      <c r="J191" s="49">
        <v>9.9999998746876997E-2</v>
      </c>
      <c r="K191" s="49">
        <v>3.2799505028224099E-13</v>
      </c>
      <c r="L191" s="51">
        <v>47</v>
      </c>
      <c r="M191" s="94"/>
      <c r="N191" s="94"/>
      <c r="O191" s="94">
        <v>94.58</v>
      </c>
      <c r="P191" s="94"/>
      <c r="Q191" s="94"/>
      <c r="R191" s="96">
        <v>98340</v>
      </c>
      <c r="S191" s="96">
        <v>35.4</v>
      </c>
      <c r="T191" s="96">
        <v>68.5</v>
      </c>
      <c r="U191" s="143">
        <f t="shared" si="11"/>
        <v>7.6000000000000081E-2</v>
      </c>
      <c r="V191" s="96">
        <v>210.4</v>
      </c>
      <c r="W191" s="99">
        <v>21.2</v>
      </c>
      <c r="X191" s="99">
        <v>0.95</v>
      </c>
      <c r="Y191" s="99"/>
      <c r="Z191" s="99"/>
      <c r="AA191" s="95">
        <v>0.93700000000000006</v>
      </c>
      <c r="AB191" s="101">
        <v>14.6</v>
      </c>
      <c r="AC191" s="101">
        <v>12.3</v>
      </c>
      <c r="AD191" s="101">
        <v>158.4</v>
      </c>
      <c r="AE191" s="97">
        <v>102.1</v>
      </c>
      <c r="AF191" s="97">
        <v>455201</v>
      </c>
      <c r="AG191" s="97"/>
      <c r="AH191" s="97">
        <v>29120</v>
      </c>
      <c r="AI191" s="97"/>
      <c r="AJ191" s="97"/>
      <c r="AK191" s="97"/>
      <c r="AL191" s="97"/>
      <c r="AM191" s="97">
        <v>9.5</v>
      </c>
      <c r="AN191" s="97">
        <v>35.4</v>
      </c>
      <c r="AO191" s="103">
        <v>-9.3416073549999208</v>
      </c>
      <c r="AP191" s="98">
        <v>3.4</v>
      </c>
      <c r="AQ191" s="98">
        <v>88.4</v>
      </c>
      <c r="AR191" s="98">
        <v>42.1</v>
      </c>
      <c r="AS191" s="98">
        <v>43.3</v>
      </c>
      <c r="AT191" s="98">
        <v>56.7</v>
      </c>
      <c r="AU191" s="98"/>
      <c r="AV191" s="98">
        <v>5.4</v>
      </c>
      <c r="AW191" s="98">
        <v>100</v>
      </c>
      <c r="AX191" s="105">
        <v>27.875001525878901</v>
      </c>
      <c r="AY191" s="48">
        <v>11</v>
      </c>
      <c r="AZ191" s="48">
        <v>0</v>
      </c>
      <c r="BA191" s="48">
        <v>6</v>
      </c>
      <c r="BB191" s="49">
        <v>61.012812690665001</v>
      </c>
      <c r="BC191" s="50">
        <v>0.14534219000504001</v>
      </c>
      <c r="BD191" s="49">
        <v>11.088840970440501</v>
      </c>
      <c r="BE191" s="49">
        <v>18339.025443686402</v>
      </c>
      <c r="BF191" s="49">
        <v>18350.0000000863</v>
      </c>
      <c r="BG191" s="50">
        <v>3.6396585896831</v>
      </c>
      <c r="BH191" s="49">
        <v>5.6194782522694497</v>
      </c>
      <c r="BI191" s="145">
        <v>18368.4270512736</v>
      </c>
      <c r="BJ191" s="94" t="s">
        <v>145</v>
      </c>
      <c r="BK191" s="94" t="s">
        <v>145</v>
      </c>
      <c r="BL191" s="94">
        <v>25</v>
      </c>
      <c r="BM191" s="94">
        <v>25</v>
      </c>
      <c r="BN191" s="94">
        <v>26</v>
      </c>
      <c r="BO191" s="94" t="s">
        <v>145</v>
      </c>
      <c r="BP191" s="94" t="s">
        <v>145</v>
      </c>
      <c r="BQ191" s="96">
        <v>96762</v>
      </c>
      <c r="BR191" s="96">
        <v>77.400000000000006</v>
      </c>
      <c r="BS191" s="96">
        <v>23.6</v>
      </c>
      <c r="BT191" s="96">
        <v>68.8</v>
      </c>
      <c r="BU191" s="96">
        <v>8.5</v>
      </c>
      <c r="BV191" s="96">
        <v>2.4</v>
      </c>
      <c r="BW191" s="99">
        <v>14.5</v>
      </c>
      <c r="BX191" s="100">
        <v>4.4000000000000004</v>
      </c>
      <c r="BY191" s="100">
        <v>99.8</v>
      </c>
      <c r="BZ191" s="100">
        <v>102.2</v>
      </c>
      <c r="CA191" s="100">
        <v>1.1000000000000001</v>
      </c>
      <c r="CB191" s="101">
        <v>99</v>
      </c>
      <c r="CC191" s="97" t="s">
        <v>146</v>
      </c>
      <c r="CD191" s="97" t="s">
        <v>163</v>
      </c>
      <c r="CE191" s="97">
        <v>89.9</v>
      </c>
      <c r="CF191" s="97" t="s">
        <v>145</v>
      </c>
      <c r="CG191" s="97" t="s">
        <v>145</v>
      </c>
      <c r="CH191" s="97">
        <v>-1000</v>
      </c>
      <c r="CI191" s="97">
        <v>13</v>
      </c>
      <c r="CJ191" s="97">
        <v>1590180446.19384</v>
      </c>
      <c r="CK191" s="97" t="s">
        <v>145</v>
      </c>
      <c r="CL191" s="97" t="s">
        <v>145</v>
      </c>
      <c r="CM191" s="97" t="s">
        <v>145</v>
      </c>
      <c r="CN191" s="97">
        <v>1.4</v>
      </c>
      <c r="CO191" s="97">
        <v>100</v>
      </c>
      <c r="CP191" s="102" t="s">
        <v>164</v>
      </c>
      <c r="CQ191" s="102" t="s">
        <v>166</v>
      </c>
      <c r="CR191" s="103">
        <v>46.349598583114798</v>
      </c>
      <c r="CS191" s="98">
        <v>31.8</v>
      </c>
      <c r="CT191" s="104">
        <v>29.550012207031301</v>
      </c>
      <c r="CU191" s="104">
        <v>26.909997558593801</v>
      </c>
      <c r="CV191" s="104">
        <v>28.080010986328102</v>
      </c>
      <c r="CW191" s="105">
        <v>26.959985351562501</v>
      </c>
      <c r="CY191" s="8">
        <f t="shared" si="12"/>
        <v>5</v>
      </c>
      <c r="CZ191" s="9">
        <f t="shared" si="13"/>
        <v>84.848484848484844</v>
      </c>
    </row>
    <row r="192" spans="1:104" x14ac:dyDescent="0.35">
      <c r="A192" s="70" t="s">
        <v>612</v>
      </c>
      <c r="B192" s="93" t="s">
        <v>613</v>
      </c>
      <c r="C192" s="156" t="s">
        <v>157</v>
      </c>
      <c r="D192" s="170" t="s">
        <v>184</v>
      </c>
      <c r="E192" s="164" t="s">
        <v>325</v>
      </c>
      <c r="F192" s="164">
        <f t="shared" si="14"/>
        <v>60</v>
      </c>
      <c r="G192" s="49">
        <v>0.171422135751818</v>
      </c>
      <c r="H192" s="139">
        <f t="shared" si="10"/>
        <v>0.48837209302325579</v>
      </c>
      <c r="I192" s="49">
        <v>2.4570506124427198</v>
      </c>
      <c r="J192" s="49">
        <v>0.16306733319672001</v>
      </c>
      <c r="K192" s="49">
        <v>2.7416540548397501</v>
      </c>
      <c r="L192" s="51">
        <v>39</v>
      </c>
      <c r="M192" s="94"/>
      <c r="N192" s="94">
        <v>3433.4749999999999</v>
      </c>
      <c r="O192" s="94">
        <v>84.13</v>
      </c>
      <c r="P192" s="94"/>
      <c r="Q192" s="94"/>
      <c r="R192" s="96">
        <v>17500657</v>
      </c>
      <c r="S192" s="96">
        <v>24.3</v>
      </c>
      <c r="T192" s="96">
        <v>66.599999999999994</v>
      </c>
      <c r="U192" s="143">
        <f t="shared" si="11"/>
        <v>4.4999999999999998E-2</v>
      </c>
      <c r="V192" s="96">
        <v>92.1</v>
      </c>
      <c r="W192" s="99">
        <v>21.8</v>
      </c>
      <c r="X192" s="99">
        <v>1.22</v>
      </c>
      <c r="Y192" s="99">
        <v>1.5</v>
      </c>
      <c r="Z192" s="99">
        <v>91</v>
      </c>
      <c r="AA192" s="95">
        <v>0.94599999999999995</v>
      </c>
      <c r="AB192" s="101">
        <v>25.8</v>
      </c>
      <c r="AC192" s="101">
        <v>13.5</v>
      </c>
      <c r="AD192" s="101">
        <v>193.9</v>
      </c>
      <c r="AE192" s="97"/>
      <c r="AF192" s="97">
        <v>17896.900000000001</v>
      </c>
      <c r="AG192" s="97">
        <v>105747</v>
      </c>
      <c r="AH192" s="97"/>
      <c r="AI192" s="97"/>
      <c r="AJ192" s="97"/>
      <c r="AK192" s="97">
        <v>10.7</v>
      </c>
      <c r="AL192" s="97"/>
      <c r="AM192" s="97">
        <v>274.7</v>
      </c>
      <c r="AN192" s="97"/>
      <c r="AO192" s="103">
        <v>34.808132632500097</v>
      </c>
      <c r="AP192" s="98">
        <v>75.8</v>
      </c>
      <c r="AQ192" s="98">
        <v>2.7</v>
      </c>
      <c r="AR192" s="98">
        <v>0.7</v>
      </c>
      <c r="AS192" s="98">
        <v>45.8</v>
      </c>
      <c r="AT192" s="98">
        <v>54.2</v>
      </c>
      <c r="AU192" s="98">
        <v>381</v>
      </c>
      <c r="AV192" s="98">
        <v>1.6</v>
      </c>
      <c r="AW192" s="98">
        <v>100</v>
      </c>
      <c r="AX192" s="105">
        <v>8.9700027465820504</v>
      </c>
      <c r="AY192" s="48">
        <v>43</v>
      </c>
      <c r="AZ192" s="48">
        <v>3</v>
      </c>
      <c r="BA192" s="48">
        <v>21</v>
      </c>
      <c r="BB192" s="49">
        <v>1.19995495026272</v>
      </c>
      <c r="BC192" s="50">
        <v>7.8650840665464003E-2</v>
      </c>
      <c r="BD192" s="49">
        <v>53.777932774599201</v>
      </c>
      <c r="BE192" s="49">
        <v>18358.933421804999</v>
      </c>
      <c r="BF192" s="49">
        <v>18350.585382900801</v>
      </c>
      <c r="BG192" s="50">
        <v>8.0081114087940004E-3</v>
      </c>
      <c r="BH192" s="49">
        <v>23516164.877319802</v>
      </c>
      <c r="BI192" s="145">
        <v>18710.558216529502</v>
      </c>
      <c r="BJ192" s="94" t="s">
        <v>145</v>
      </c>
      <c r="BK192" s="94" t="s">
        <v>145</v>
      </c>
      <c r="BL192" s="94">
        <v>-50</v>
      </c>
      <c r="BM192" s="94">
        <v>-2</v>
      </c>
      <c r="BN192" s="94">
        <v>10</v>
      </c>
      <c r="BO192" s="94" t="s">
        <v>145</v>
      </c>
      <c r="BP192" s="94" t="s">
        <v>145</v>
      </c>
      <c r="BQ192" s="96">
        <v>16906283</v>
      </c>
      <c r="BR192" s="96">
        <v>77.8</v>
      </c>
      <c r="BS192" s="96">
        <v>31.4</v>
      </c>
      <c r="BT192" s="96">
        <v>64.099999999999994</v>
      </c>
      <c r="BU192" s="96">
        <v>5.4</v>
      </c>
      <c r="BV192" s="96">
        <v>2.8</v>
      </c>
      <c r="BW192" s="99">
        <v>16.7</v>
      </c>
      <c r="BX192" s="100" t="s">
        <v>145</v>
      </c>
      <c r="BY192" s="100" t="s">
        <v>145</v>
      </c>
      <c r="BZ192" s="100" t="s">
        <v>145</v>
      </c>
      <c r="CA192" s="100" t="s">
        <v>145</v>
      </c>
      <c r="CB192" s="101">
        <v>127</v>
      </c>
      <c r="CC192" s="97" t="s">
        <v>146</v>
      </c>
      <c r="CD192" s="97" t="s">
        <v>173</v>
      </c>
      <c r="CE192" s="97" t="s">
        <v>145</v>
      </c>
      <c r="CF192" s="97" t="s">
        <v>145</v>
      </c>
      <c r="CG192" s="97" t="s">
        <v>145</v>
      </c>
      <c r="CH192" s="97">
        <v>-2136954</v>
      </c>
      <c r="CI192" s="97">
        <v>6654386</v>
      </c>
      <c r="CJ192" s="97" t="s">
        <v>145</v>
      </c>
      <c r="CK192" s="97" t="s">
        <v>145</v>
      </c>
      <c r="CL192" s="97">
        <v>44.1</v>
      </c>
      <c r="CM192" s="97">
        <v>19.5</v>
      </c>
      <c r="CN192" s="97" t="s">
        <v>145</v>
      </c>
      <c r="CO192" s="97">
        <v>89.6</v>
      </c>
      <c r="CP192" s="102" t="s">
        <v>157</v>
      </c>
      <c r="CQ192" s="102" t="s">
        <v>185</v>
      </c>
      <c r="CR192" s="103">
        <v>38.561823811246498</v>
      </c>
      <c r="CS192" s="98" t="s">
        <v>145</v>
      </c>
      <c r="CT192" s="104">
        <v>8.2900024414062692</v>
      </c>
      <c r="CU192" s="104">
        <v>6.1100097656250201</v>
      </c>
      <c r="CV192" s="104">
        <v>7.9399963378906504</v>
      </c>
      <c r="CW192" s="105">
        <v>13.540002441406299</v>
      </c>
      <c r="CY192" s="8">
        <f t="shared" si="12"/>
        <v>11</v>
      </c>
      <c r="CZ192" s="9">
        <f t="shared" si="13"/>
        <v>66.666666666666671</v>
      </c>
    </row>
    <row r="193" spans="1:104" x14ac:dyDescent="0.35">
      <c r="A193" s="70" t="s">
        <v>614</v>
      </c>
      <c r="B193" s="93" t="s">
        <v>615</v>
      </c>
      <c r="C193" s="156" t="s">
        <v>148</v>
      </c>
      <c r="D193" s="170" t="s">
        <v>150</v>
      </c>
      <c r="E193" s="164" t="s">
        <v>170</v>
      </c>
      <c r="F193" s="164">
        <f t="shared" si="14"/>
        <v>66</v>
      </c>
      <c r="G193" s="49">
        <v>25.827780360555799</v>
      </c>
      <c r="H193" s="139">
        <f t="shared" si="10"/>
        <v>0.41666666666666669</v>
      </c>
      <c r="I193" s="49">
        <v>309.93336432667002</v>
      </c>
      <c r="J193" s="49">
        <v>28.641937822272201</v>
      </c>
      <c r="K193" s="49">
        <v>1.0000000000003799</v>
      </c>
      <c r="L193" s="51">
        <v>33</v>
      </c>
      <c r="M193" s="94"/>
      <c r="N193" s="94"/>
      <c r="O193" s="94"/>
      <c r="P193" s="94"/>
      <c r="Q193" s="94"/>
      <c r="R193" s="96">
        <v>38718</v>
      </c>
      <c r="S193" s="96">
        <v>33.299999999999997</v>
      </c>
      <c r="T193" s="96"/>
      <c r="U193" s="143" t="str">
        <f t="shared" si="11"/>
        <v/>
      </c>
      <c r="V193" s="96">
        <v>39.6</v>
      </c>
      <c r="W193" s="99"/>
      <c r="X193" s="99"/>
      <c r="Y193" s="99"/>
      <c r="Z193" s="99"/>
      <c r="AA193" s="95">
        <v>0.54900000000000004</v>
      </c>
      <c r="AB193" s="101"/>
      <c r="AC193" s="101"/>
      <c r="AD193" s="101"/>
      <c r="AE193" s="97"/>
      <c r="AF193" s="97"/>
      <c r="AG193" s="97"/>
      <c r="AH193" s="97">
        <v>24580</v>
      </c>
      <c r="AI193" s="97"/>
      <c r="AJ193" s="97"/>
      <c r="AK193" s="97"/>
      <c r="AL193" s="97"/>
      <c r="AM193" s="97"/>
      <c r="AN193" s="97"/>
      <c r="AO193" s="103">
        <v>21.8037783875</v>
      </c>
      <c r="AP193" s="98">
        <v>1.1000000000000001</v>
      </c>
      <c r="AQ193" s="98">
        <v>36.200000000000003</v>
      </c>
      <c r="AR193" s="98">
        <v>44.4</v>
      </c>
      <c r="AS193" s="98">
        <v>6.9</v>
      </c>
      <c r="AT193" s="98">
        <v>93.1</v>
      </c>
      <c r="AU193" s="98"/>
      <c r="AV193" s="98">
        <v>5.8</v>
      </c>
      <c r="AW193" s="98"/>
      <c r="AX193" s="105">
        <v>25.4024978637696</v>
      </c>
      <c r="AY193" s="48">
        <v>12</v>
      </c>
      <c r="AZ193" s="48">
        <v>1</v>
      </c>
      <c r="BA193" s="48">
        <v>5</v>
      </c>
      <c r="BB193" s="49">
        <v>129.138901802779</v>
      </c>
      <c r="BC193" s="50">
        <v>0.127410018559491</v>
      </c>
      <c r="BD193" s="49">
        <v>11.9642773514935</v>
      </c>
      <c r="BE193" s="49">
        <v>18352.889503325201</v>
      </c>
      <c r="BF193" s="49">
        <v>18356.1152935229</v>
      </c>
      <c r="BG193" s="50">
        <v>3.6106016315490099</v>
      </c>
      <c r="BH193" s="49">
        <v>4.5055950416055097</v>
      </c>
      <c r="BI193" s="145">
        <v>18373.428200519302</v>
      </c>
      <c r="BJ193" s="94" t="s">
        <v>145</v>
      </c>
      <c r="BK193" s="94" t="s">
        <v>145</v>
      </c>
      <c r="BL193" s="94" t="s">
        <v>145</v>
      </c>
      <c r="BM193" s="94" t="s">
        <v>145</v>
      </c>
      <c r="BN193" s="94" t="s">
        <v>145</v>
      </c>
      <c r="BO193" s="94" t="s">
        <v>145</v>
      </c>
      <c r="BP193" s="94" t="s">
        <v>145</v>
      </c>
      <c r="BQ193" s="96">
        <v>37665</v>
      </c>
      <c r="BR193" s="96" t="s">
        <v>145</v>
      </c>
      <c r="BS193" s="96" t="s">
        <v>145</v>
      </c>
      <c r="BT193" s="96" t="s">
        <v>145</v>
      </c>
      <c r="BU193" s="96" t="s">
        <v>145</v>
      </c>
      <c r="BV193" s="96" t="s">
        <v>145</v>
      </c>
      <c r="BW193" s="99" t="s">
        <v>145</v>
      </c>
      <c r="BX193" s="100" t="s">
        <v>145</v>
      </c>
      <c r="BY193" s="100" t="s">
        <v>145</v>
      </c>
      <c r="BZ193" s="100" t="s">
        <v>145</v>
      </c>
      <c r="CA193" s="100" t="s">
        <v>145</v>
      </c>
      <c r="CB193" s="101" t="s">
        <v>145</v>
      </c>
      <c r="CC193" s="97" t="s">
        <v>146</v>
      </c>
      <c r="CD193" s="97" t="s">
        <v>147</v>
      </c>
      <c r="CE193" s="97" t="s">
        <v>145</v>
      </c>
      <c r="CF193" s="97" t="s">
        <v>145</v>
      </c>
      <c r="CG193" s="97" t="s">
        <v>145</v>
      </c>
      <c r="CH193" s="97" t="s">
        <v>145</v>
      </c>
      <c r="CI193" s="97">
        <v>16</v>
      </c>
      <c r="CJ193" s="97">
        <v>1022312010</v>
      </c>
      <c r="CK193" s="97" t="s">
        <v>145</v>
      </c>
      <c r="CL193" s="97" t="s">
        <v>145</v>
      </c>
      <c r="CM193" s="97" t="s">
        <v>145</v>
      </c>
      <c r="CN193" s="97" t="s">
        <v>145</v>
      </c>
      <c r="CO193" s="97">
        <v>100</v>
      </c>
      <c r="CP193" s="102" t="s">
        <v>149</v>
      </c>
      <c r="CQ193" s="102" t="s">
        <v>151</v>
      </c>
      <c r="CR193" s="103">
        <v>-71.757436994354194</v>
      </c>
      <c r="CS193" s="98">
        <v>8.5</v>
      </c>
      <c r="CT193" s="104">
        <v>25.659997558593801</v>
      </c>
      <c r="CU193" s="104">
        <v>24.800012207031301</v>
      </c>
      <c r="CV193" s="104">
        <v>26.059991455078102</v>
      </c>
      <c r="CW193" s="105">
        <v>25.089990234375001</v>
      </c>
      <c r="CY193" s="8">
        <f t="shared" si="12"/>
        <v>19</v>
      </c>
      <c r="CZ193" s="9">
        <f t="shared" si="13"/>
        <v>42.424242424242422</v>
      </c>
    </row>
    <row r="194" spans="1:104" x14ac:dyDescent="0.35">
      <c r="A194" s="70" t="s">
        <v>616</v>
      </c>
      <c r="B194" s="93" t="s">
        <v>617</v>
      </c>
      <c r="C194" s="156" t="s">
        <v>164</v>
      </c>
      <c r="D194" s="170" t="s">
        <v>165</v>
      </c>
      <c r="E194" s="164" t="s">
        <v>252</v>
      </c>
      <c r="F194" s="164">
        <f t="shared" si="14"/>
        <v>57</v>
      </c>
      <c r="G194" s="49">
        <v>0.30439808353401798</v>
      </c>
      <c r="H194" s="139">
        <f t="shared" si="10"/>
        <v>0.45205479452054792</v>
      </c>
      <c r="I194" s="49">
        <v>4.4442120195966597</v>
      </c>
      <c r="J194" s="49">
        <v>0.12587503807900299</v>
      </c>
      <c r="K194" s="49">
        <v>815.33911136935501</v>
      </c>
      <c r="L194" s="51">
        <v>42</v>
      </c>
      <c r="M194" s="94"/>
      <c r="N194" s="94"/>
      <c r="O194" s="94">
        <v>88.23</v>
      </c>
      <c r="P194" s="94"/>
      <c r="Q194" s="94"/>
      <c r="R194" s="96">
        <v>16425859</v>
      </c>
      <c r="S194" s="96">
        <v>17.8</v>
      </c>
      <c r="T194" s="96">
        <v>52.6</v>
      </c>
      <c r="U194" s="143">
        <f t="shared" si="11"/>
        <v>2.5000000000000001E-2</v>
      </c>
      <c r="V194" s="96">
        <v>12.3</v>
      </c>
      <c r="W194" s="99">
        <v>23.9</v>
      </c>
      <c r="X194" s="99">
        <v>0.05</v>
      </c>
      <c r="Y194" s="99"/>
      <c r="Z194" s="99">
        <v>1.9</v>
      </c>
      <c r="AA194" s="95"/>
      <c r="AB194" s="101">
        <v>4.8</v>
      </c>
      <c r="AC194" s="101">
        <v>6</v>
      </c>
      <c r="AD194" s="101">
        <v>108.7</v>
      </c>
      <c r="AE194" s="97">
        <v>39.700000000000003</v>
      </c>
      <c r="AF194" s="97"/>
      <c r="AG194" s="97"/>
      <c r="AH194" s="97">
        <v>1930</v>
      </c>
      <c r="AI194" s="97"/>
      <c r="AJ194" s="97"/>
      <c r="AK194" s="97">
        <v>76.599999999999994</v>
      </c>
      <c r="AL194" s="97"/>
      <c r="AM194" s="97">
        <v>15.5</v>
      </c>
      <c r="AN194" s="97"/>
      <c r="AO194" s="103">
        <v>15.444342651500101</v>
      </c>
      <c r="AP194" s="98">
        <v>39.700000000000003</v>
      </c>
      <c r="AQ194" s="98">
        <v>3.8</v>
      </c>
      <c r="AR194" s="98">
        <v>20.399999999999999</v>
      </c>
      <c r="AS194" s="98">
        <v>76.900000000000006</v>
      </c>
      <c r="AT194" s="98">
        <v>23.1</v>
      </c>
      <c r="AU194" s="98">
        <v>1098</v>
      </c>
      <c r="AV194" s="98">
        <v>0.1</v>
      </c>
      <c r="AW194" s="98">
        <v>100</v>
      </c>
      <c r="AX194" s="105">
        <v>26.295007324218801</v>
      </c>
      <c r="AY194" s="48">
        <v>73</v>
      </c>
      <c r="AZ194" s="48">
        <v>5</v>
      </c>
      <c r="BA194" s="48">
        <v>33</v>
      </c>
      <c r="BB194" s="49">
        <v>2.0090273513245198</v>
      </c>
      <c r="BC194" s="50">
        <v>1.9941286463828999E-2</v>
      </c>
      <c r="BD194" s="49">
        <v>1182.4336503232801</v>
      </c>
      <c r="BE194" s="49">
        <v>18436.494236584102</v>
      </c>
      <c r="BF194" s="49">
        <v>18394.962568905899</v>
      </c>
      <c r="BG194" s="50">
        <v>9.7523916469250006E-3</v>
      </c>
      <c r="BH194" s="49">
        <v>28887013.917123701</v>
      </c>
      <c r="BI194" s="145">
        <v>18651.855380270801</v>
      </c>
      <c r="BJ194" s="94" t="s">
        <v>145</v>
      </c>
      <c r="BK194" s="94" t="s">
        <v>145</v>
      </c>
      <c r="BL194" s="94">
        <v>0</v>
      </c>
      <c r="BM194" s="94">
        <v>25</v>
      </c>
      <c r="BN194" s="94">
        <v>25</v>
      </c>
      <c r="BO194" s="94" t="s">
        <v>145</v>
      </c>
      <c r="BP194" s="94" t="s">
        <v>145</v>
      </c>
      <c r="BQ194" s="96">
        <v>15477751</v>
      </c>
      <c r="BR194" s="96">
        <v>55.4</v>
      </c>
      <c r="BS194" s="96">
        <v>47.1</v>
      </c>
      <c r="BT194" s="96">
        <v>50.4</v>
      </c>
      <c r="BU194" s="96">
        <v>12.1</v>
      </c>
      <c r="BV194" s="96">
        <v>5.7</v>
      </c>
      <c r="BW194" s="99">
        <v>119</v>
      </c>
      <c r="BX194" s="100" t="s">
        <v>145</v>
      </c>
      <c r="BY194" s="100" t="s">
        <v>145</v>
      </c>
      <c r="BZ194" s="100" t="s">
        <v>145</v>
      </c>
      <c r="CA194" s="100" t="s">
        <v>145</v>
      </c>
      <c r="CB194" s="101">
        <v>98</v>
      </c>
      <c r="CC194" s="97" t="s">
        <v>155</v>
      </c>
      <c r="CD194" s="97" t="s">
        <v>156</v>
      </c>
      <c r="CE194" s="97">
        <v>33.9</v>
      </c>
      <c r="CF194" s="97" t="s">
        <v>145</v>
      </c>
      <c r="CG194" s="97">
        <v>7.9</v>
      </c>
      <c r="CH194" s="97">
        <v>10000</v>
      </c>
      <c r="CI194" s="97">
        <v>10898</v>
      </c>
      <c r="CJ194" s="97">
        <v>11273115239.425501</v>
      </c>
      <c r="CK194" s="97" t="s">
        <v>145</v>
      </c>
      <c r="CL194" s="97">
        <v>70.7</v>
      </c>
      <c r="CM194" s="97">
        <v>82.5</v>
      </c>
      <c r="CN194" s="97">
        <v>2.1</v>
      </c>
      <c r="CO194" s="97">
        <v>10.9</v>
      </c>
      <c r="CP194" s="102" t="s">
        <v>164</v>
      </c>
      <c r="CQ194" s="102" t="s">
        <v>166</v>
      </c>
      <c r="CR194" s="103">
        <v>18.539819901056699</v>
      </c>
      <c r="CS194" s="98" t="s">
        <v>145</v>
      </c>
      <c r="CT194" s="104">
        <v>25.170007324218801</v>
      </c>
      <c r="CU194" s="104">
        <v>23.580010986328102</v>
      </c>
      <c r="CV194" s="104">
        <v>25.490014648437501</v>
      </c>
      <c r="CW194" s="105">
        <v>30.939996337890602</v>
      </c>
      <c r="CY194" s="8">
        <f t="shared" si="12"/>
        <v>7</v>
      </c>
      <c r="CZ194" s="9">
        <f t="shared" si="13"/>
        <v>78.787878787878782</v>
      </c>
    </row>
    <row r="195" spans="1:104" x14ac:dyDescent="0.35">
      <c r="A195" s="70" t="s">
        <v>618</v>
      </c>
      <c r="B195" s="93" t="s">
        <v>619</v>
      </c>
      <c r="C195" s="156" t="s">
        <v>164</v>
      </c>
      <c r="D195" s="170" t="s">
        <v>221</v>
      </c>
      <c r="E195" s="164" t="s">
        <v>269</v>
      </c>
      <c r="F195" s="164">
        <f t="shared" si="14"/>
        <v>44</v>
      </c>
      <c r="G195" s="49">
        <v>1.08712234728558</v>
      </c>
      <c r="H195" s="139">
        <f t="shared" si="10"/>
        <v>0.56034482758620685</v>
      </c>
      <c r="I195" s="49">
        <v>14.011799142792</v>
      </c>
      <c r="J195" s="49">
        <v>5.2876498131645001E-2</v>
      </c>
      <c r="K195" s="49">
        <v>11.0883554687362</v>
      </c>
      <c r="L195" s="51">
        <v>55</v>
      </c>
      <c r="M195" s="94"/>
      <c r="N195" s="94"/>
      <c r="O195" s="94"/>
      <c r="P195" s="94">
        <v>15.561111111111099</v>
      </c>
      <c r="Q195" s="94">
        <v>15</v>
      </c>
      <c r="R195" s="96">
        <v>8278737</v>
      </c>
      <c r="S195" s="96">
        <v>19.8</v>
      </c>
      <c r="T195" s="96">
        <v>59.9</v>
      </c>
      <c r="U195" s="143">
        <f t="shared" si="11"/>
        <v>2.9000000000000057E-2</v>
      </c>
      <c r="V195" s="96">
        <v>145</v>
      </c>
      <c r="W195" s="99">
        <v>23.6</v>
      </c>
      <c r="X195" s="99"/>
      <c r="Y195" s="99"/>
      <c r="Z195" s="99">
        <v>7.4</v>
      </c>
      <c r="AA195" s="95">
        <v>0.52800000000000002</v>
      </c>
      <c r="AB195" s="101">
        <v>7.1</v>
      </c>
      <c r="AC195" s="101">
        <v>2.4</v>
      </c>
      <c r="AD195" s="101"/>
      <c r="AE195" s="97">
        <v>43.7</v>
      </c>
      <c r="AF195" s="97">
        <v>566295</v>
      </c>
      <c r="AG195" s="97">
        <v>1193800</v>
      </c>
      <c r="AH195" s="97">
        <v>1780</v>
      </c>
      <c r="AI195" s="97"/>
      <c r="AJ195" s="97"/>
      <c r="AK195" s="97">
        <v>37.700000000000003</v>
      </c>
      <c r="AL195" s="97"/>
      <c r="AM195" s="97">
        <v>86.1</v>
      </c>
      <c r="AN195" s="97">
        <v>15.5</v>
      </c>
      <c r="AO195" s="103">
        <v>8.6344740805001194</v>
      </c>
      <c r="AP195" s="98">
        <v>70.2</v>
      </c>
      <c r="AQ195" s="98">
        <v>3.1</v>
      </c>
      <c r="AR195" s="98">
        <v>27.6</v>
      </c>
      <c r="AS195" s="98">
        <v>58.3</v>
      </c>
      <c r="AT195" s="98">
        <v>41.7</v>
      </c>
      <c r="AU195" s="98">
        <v>1611</v>
      </c>
      <c r="AV195" s="98">
        <v>0.4</v>
      </c>
      <c r="AW195" s="98">
        <v>100</v>
      </c>
      <c r="AX195" s="105">
        <v>28.824998474121099</v>
      </c>
      <c r="AY195" s="48">
        <v>116</v>
      </c>
      <c r="AZ195" s="48">
        <v>9</v>
      </c>
      <c r="BA195" s="48">
        <v>65</v>
      </c>
      <c r="BB195" s="49">
        <v>7.8514391748403201</v>
      </c>
      <c r="BC195" s="50">
        <v>7.5344070249699996E-2</v>
      </c>
      <c r="BD195" s="49">
        <v>115.989780275811</v>
      </c>
      <c r="BE195" s="49">
        <v>18354.006243257401</v>
      </c>
      <c r="BF195" s="49">
        <v>18366.169594305298</v>
      </c>
      <c r="BG195" s="50">
        <v>7.7100155255371006E-2</v>
      </c>
      <c r="BH195" s="49">
        <v>85.406853543923305</v>
      </c>
      <c r="BI195" s="145">
        <v>18363.4606622254</v>
      </c>
      <c r="BJ195" s="94" t="s">
        <v>145</v>
      </c>
      <c r="BK195" s="94" t="s">
        <v>145</v>
      </c>
      <c r="BL195" s="94" t="s">
        <v>145</v>
      </c>
      <c r="BM195" s="94" t="s">
        <v>145</v>
      </c>
      <c r="BN195" s="94" t="s">
        <v>145</v>
      </c>
      <c r="BO195" s="94">
        <v>26.091077616077602</v>
      </c>
      <c r="BP195" s="94">
        <v>15</v>
      </c>
      <c r="BQ195" s="96">
        <v>7889094</v>
      </c>
      <c r="BR195" s="96">
        <v>61.6</v>
      </c>
      <c r="BS195" s="96">
        <v>41.3</v>
      </c>
      <c r="BT195" s="96">
        <v>55.8</v>
      </c>
      <c r="BU195" s="96">
        <v>8.4</v>
      </c>
      <c r="BV195" s="96">
        <v>4.3</v>
      </c>
      <c r="BW195" s="99">
        <v>69.8</v>
      </c>
      <c r="BX195" s="100">
        <v>5</v>
      </c>
      <c r="BY195" s="100">
        <v>124.4</v>
      </c>
      <c r="BZ195" s="100">
        <v>91.6</v>
      </c>
      <c r="CA195" s="100">
        <v>0.9</v>
      </c>
      <c r="CB195" s="101">
        <v>113</v>
      </c>
      <c r="CC195" s="97" t="s">
        <v>155</v>
      </c>
      <c r="CD195" s="97" t="s">
        <v>156</v>
      </c>
      <c r="CE195" s="97">
        <v>33.1</v>
      </c>
      <c r="CF195" s="97">
        <v>5</v>
      </c>
      <c r="CG195" s="97">
        <v>5.5</v>
      </c>
      <c r="CH195" s="97">
        <v>-9999</v>
      </c>
      <c r="CI195" s="97">
        <v>8040</v>
      </c>
      <c r="CJ195" s="97">
        <v>5358722982.70893</v>
      </c>
      <c r="CK195" s="97" t="s">
        <v>145</v>
      </c>
      <c r="CL195" s="97">
        <v>77.599999999999994</v>
      </c>
      <c r="CM195" s="97">
        <v>96.6</v>
      </c>
      <c r="CN195" s="97">
        <v>2</v>
      </c>
      <c r="CO195" s="97">
        <v>48</v>
      </c>
      <c r="CP195" s="102" t="s">
        <v>164</v>
      </c>
      <c r="CQ195" s="102" t="s">
        <v>166</v>
      </c>
      <c r="CR195" s="103">
        <v>1.01512369555287</v>
      </c>
      <c r="CS195" s="98">
        <v>20.100000000000001</v>
      </c>
      <c r="CT195" s="104">
        <v>27.559991455078102</v>
      </c>
      <c r="CU195" s="104">
        <v>27.740014648437501</v>
      </c>
      <c r="CV195" s="104">
        <v>29.559991455078102</v>
      </c>
      <c r="CW195" s="105">
        <v>30.439996337890602</v>
      </c>
      <c r="CY195" s="8">
        <f t="shared" si="12"/>
        <v>1</v>
      </c>
      <c r="CZ195" s="9">
        <f t="shared" si="13"/>
        <v>96.969696969696969</v>
      </c>
    </row>
    <row r="196" spans="1:104" x14ac:dyDescent="0.35">
      <c r="A196" s="70" t="s">
        <v>620</v>
      </c>
      <c r="B196" s="93" t="s">
        <v>621</v>
      </c>
      <c r="C196" s="156" t="s">
        <v>157</v>
      </c>
      <c r="D196" s="170" t="s">
        <v>266</v>
      </c>
      <c r="E196" s="164" t="s">
        <v>290</v>
      </c>
      <c r="F196" s="164">
        <f t="shared" si="14"/>
        <v>0</v>
      </c>
      <c r="G196" s="49">
        <v>0.77363921232181498</v>
      </c>
      <c r="H196" s="139">
        <f t="shared" si="10"/>
        <v>0.90859851049424512</v>
      </c>
      <c r="I196" s="49">
        <v>42.320930244419301</v>
      </c>
      <c r="J196" s="49">
        <v>0.114560023158448</v>
      </c>
      <c r="K196" s="49">
        <v>56.615136922228999</v>
      </c>
      <c r="L196" s="51">
        <v>99</v>
      </c>
      <c r="M196" s="94">
        <v>1078.3384487599701</v>
      </c>
      <c r="N196" s="94">
        <v>3231.61</v>
      </c>
      <c r="O196" s="94">
        <v>83.21</v>
      </c>
      <c r="P196" s="94">
        <v>13.440748440748401</v>
      </c>
      <c r="Q196" s="94">
        <v>60</v>
      </c>
      <c r="R196" s="96">
        <v>69799978</v>
      </c>
      <c r="S196" s="96">
        <v>37.700000000000003</v>
      </c>
      <c r="T196" s="96">
        <v>73.2</v>
      </c>
      <c r="U196" s="143">
        <f t="shared" si="11"/>
        <v>0.11900000000000005</v>
      </c>
      <c r="V196" s="96">
        <v>135.9</v>
      </c>
      <c r="W196" s="99">
        <v>14.5</v>
      </c>
      <c r="X196" s="99">
        <v>0.45</v>
      </c>
      <c r="Y196" s="99"/>
      <c r="Z196" s="99">
        <v>98.3</v>
      </c>
      <c r="AA196" s="95">
        <v>0.76500000000000001</v>
      </c>
      <c r="AB196" s="101">
        <v>10.8</v>
      </c>
      <c r="AC196" s="101">
        <v>7</v>
      </c>
      <c r="AD196" s="101">
        <v>75.2</v>
      </c>
      <c r="AE196" s="97">
        <v>54.3</v>
      </c>
      <c r="AF196" s="97">
        <v>76053042.799999997</v>
      </c>
      <c r="AG196" s="97">
        <v>11185200</v>
      </c>
      <c r="AH196" s="97">
        <v>18200</v>
      </c>
      <c r="AI196" s="97">
        <v>7.8</v>
      </c>
      <c r="AJ196" s="97">
        <v>36.5</v>
      </c>
      <c r="AK196" s="97">
        <v>31.6</v>
      </c>
      <c r="AL196" s="97">
        <v>1</v>
      </c>
      <c r="AM196" s="97">
        <v>12513.8</v>
      </c>
      <c r="AN196" s="97">
        <v>19.600000000000001</v>
      </c>
      <c r="AO196" s="103">
        <v>13.0323806795001</v>
      </c>
      <c r="AP196" s="98">
        <v>43.3</v>
      </c>
      <c r="AQ196" s="98">
        <v>32.200000000000003</v>
      </c>
      <c r="AR196" s="98">
        <v>18.8</v>
      </c>
      <c r="AS196" s="98">
        <v>50.1</v>
      </c>
      <c r="AT196" s="98">
        <v>49.9</v>
      </c>
      <c r="AU196" s="98">
        <v>3280</v>
      </c>
      <c r="AV196" s="98">
        <v>4.5999999999999996</v>
      </c>
      <c r="AW196" s="98">
        <v>100</v>
      </c>
      <c r="AX196" s="105">
        <v>27.977502441406301</v>
      </c>
      <c r="AY196" s="48">
        <v>2954</v>
      </c>
      <c r="AZ196" s="48">
        <v>54</v>
      </c>
      <c r="BA196" s="48">
        <v>2684</v>
      </c>
      <c r="BB196" s="49">
        <v>38.452734182810197</v>
      </c>
      <c r="BC196" s="50">
        <v>0.112212786883858</v>
      </c>
      <c r="BD196" s="49">
        <v>2992.81078573279</v>
      </c>
      <c r="BE196" s="49">
        <v>18347.4516639787</v>
      </c>
      <c r="BF196" s="49">
        <v>18356.1459541439</v>
      </c>
      <c r="BG196" s="50">
        <v>6.4347097963389999E-2</v>
      </c>
      <c r="BH196" s="49">
        <v>4064.74215823843</v>
      </c>
      <c r="BI196" s="145">
        <v>18366.3346939615</v>
      </c>
      <c r="BJ196" s="94">
        <v>75268</v>
      </c>
      <c r="BK196" s="94" t="s">
        <v>280</v>
      </c>
      <c r="BL196" s="94">
        <v>44</v>
      </c>
      <c r="BM196" s="94">
        <v>56</v>
      </c>
      <c r="BN196" s="94">
        <v>72</v>
      </c>
      <c r="BO196" s="94">
        <v>35.519150627443302</v>
      </c>
      <c r="BP196" s="94">
        <v>59</v>
      </c>
      <c r="BQ196" s="96">
        <v>69428524</v>
      </c>
      <c r="BR196" s="96">
        <v>80.7</v>
      </c>
      <c r="BS196" s="96">
        <v>17.100000000000001</v>
      </c>
      <c r="BT196" s="96">
        <v>71</v>
      </c>
      <c r="BU196" s="96">
        <v>7.7</v>
      </c>
      <c r="BV196" s="96">
        <v>1.5</v>
      </c>
      <c r="BW196" s="99">
        <v>9.1</v>
      </c>
      <c r="BX196" s="100" t="s">
        <v>145</v>
      </c>
      <c r="BY196" s="100">
        <v>99.6</v>
      </c>
      <c r="BZ196" s="100">
        <v>93.5</v>
      </c>
      <c r="CA196" s="100">
        <v>1</v>
      </c>
      <c r="CB196" s="101">
        <v>116</v>
      </c>
      <c r="CC196" s="97" t="s">
        <v>189</v>
      </c>
      <c r="CD196" s="97" t="s">
        <v>163</v>
      </c>
      <c r="CE196" s="97">
        <v>68.2</v>
      </c>
      <c r="CF196" s="97">
        <v>4.7</v>
      </c>
      <c r="CG196" s="97">
        <v>-0.1</v>
      </c>
      <c r="CH196" s="97">
        <v>97222</v>
      </c>
      <c r="CI196" s="97">
        <v>192</v>
      </c>
      <c r="CJ196" s="97">
        <v>504992757704.99701</v>
      </c>
      <c r="CK196" s="97">
        <v>9.9</v>
      </c>
      <c r="CL196" s="97">
        <v>67.3</v>
      </c>
      <c r="CM196" s="97">
        <v>77.8</v>
      </c>
      <c r="CN196" s="97">
        <v>1.3</v>
      </c>
      <c r="CO196" s="97">
        <v>100</v>
      </c>
      <c r="CP196" s="102" t="s">
        <v>157</v>
      </c>
      <c r="CQ196" s="102" t="s">
        <v>203</v>
      </c>
      <c r="CR196" s="103">
        <v>101.693023347356</v>
      </c>
      <c r="CS196" s="98" t="s">
        <v>145</v>
      </c>
      <c r="CT196" s="104">
        <v>26.300012207031301</v>
      </c>
      <c r="CU196" s="104">
        <v>27.950006103515602</v>
      </c>
      <c r="CV196" s="104">
        <v>27.899987792968801</v>
      </c>
      <c r="CW196" s="105">
        <v>29.760003662109401</v>
      </c>
      <c r="CY196" s="8">
        <f t="shared" si="12"/>
        <v>2</v>
      </c>
      <c r="CZ196" s="9">
        <f t="shared" si="13"/>
        <v>93.939393939393938</v>
      </c>
    </row>
    <row r="197" spans="1:104" x14ac:dyDescent="0.35">
      <c r="A197" s="70" t="s">
        <v>622</v>
      </c>
      <c r="B197" s="93" t="s">
        <v>623</v>
      </c>
      <c r="C197" s="156" t="s">
        <v>157</v>
      </c>
      <c r="D197" s="170" t="s">
        <v>266</v>
      </c>
      <c r="E197" s="164" t="s">
        <v>325</v>
      </c>
      <c r="F197" s="164">
        <f t="shared" si="14"/>
        <v>60</v>
      </c>
      <c r="G197" s="49">
        <v>0</v>
      </c>
      <c r="H197" s="139">
        <f t="shared" si="10"/>
        <v>0.66666666666666663</v>
      </c>
      <c r="I197" s="49">
        <v>18.203303596214301</v>
      </c>
      <c r="J197" s="49">
        <v>9.9999998746876997E-2</v>
      </c>
      <c r="K197" s="49">
        <v>3.2799505028224099E-13</v>
      </c>
      <c r="L197" s="51">
        <v>39</v>
      </c>
      <c r="M197" s="94"/>
      <c r="N197" s="94"/>
      <c r="O197" s="94"/>
      <c r="P197" s="94"/>
      <c r="Q197" s="94"/>
      <c r="R197" s="96">
        <v>1318442</v>
      </c>
      <c r="S197" s="96">
        <v>18.899999999999999</v>
      </c>
      <c r="T197" s="96">
        <v>67.3</v>
      </c>
      <c r="U197" s="143">
        <f t="shared" si="11"/>
        <v>4.3000000000000045E-2</v>
      </c>
      <c r="V197" s="96">
        <v>85.3</v>
      </c>
      <c r="W197" s="99">
        <v>19.899999999999999</v>
      </c>
      <c r="X197" s="99">
        <v>0.72</v>
      </c>
      <c r="Y197" s="99"/>
      <c r="Z197" s="99">
        <v>43.8</v>
      </c>
      <c r="AA197" s="95">
        <v>0.626</v>
      </c>
      <c r="AB197" s="101">
        <v>2.9</v>
      </c>
      <c r="AC197" s="101">
        <v>6.7</v>
      </c>
      <c r="AD197" s="101"/>
      <c r="AE197" s="97">
        <v>59.9</v>
      </c>
      <c r="AF197" s="97"/>
      <c r="AG197" s="97"/>
      <c r="AH197" s="97">
        <v>7010</v>
      </c>
      <c r="AI197" s="97"/>
      <c r="AJ197" s="97"/>
      <c r="AK197" s="97">
        <v>44.5</v>
      </c>
      <c r="AL197" s="97"/>
      <c r="AM197" s="97">
        <v>13.9</v>
      </c>
      <c r="AN197" s="97">
        <v>64</v>
      </c>
      <c r="AO197" s="103">
        <v>-8.8810767559999402</v>
      </c>
      <c r="AP197" s="98">
        <v>25.6</v>
      </c>
      <c r="AQ197" s="98">
        <v>45.4</v>
      </c>
      <c r="AR197" s="98">
        <v>13.1</v>
      </c>
      <c r="AS197" s="98">
        <v>69.400000000000006</v>
      </c>
      <c r="AT197" s="98">
        <v>30.6</v>
      </c>
      <c r="AU197" s="98">
        <v>6995</v>
      </c>
      <c r="AV197" s="98">
        <v>0.4</v>
      </c>
      <c r="AW197" s="98">
        <v>100</v>
      </c>
      <c r="AX197" s="105">
        <v>26.8150039672852</v>
      </c>
      <c r="AY197" s="48">
        <v>24</v>
      </c>
      <c r="AZ197" s="48">
        <v>0</v>
      </c>
      <c r="BA197" s="48">
        <v>16</v>
      </c>
      <c r="BB197" s="49">
        <v>12.135535730809501</v>
      </c>
      <c r="BC197" s="50">
        <v>0.41432817559568103</v>
      </c>
      <c r="BD197" s="49">
        <v>24.107609355756001</v>
      </c>
      <c r="BE197" s="49">
        <v>18366.487705230698</v>
      </c>
      <c r="BF197" s="49">
        <v>18350.0000000863</v>
      </c>
      <c r="BG197" s="50">
        <v>3.5125244498801E-2</v>
      </c>
      <c r="BH197" s="49">
        <v>71292737.109765694</v>
      </c>
      <c r="BI197" s="145">
        <v>18459.816827785002</v>
      </c>
      <c r="BJ197" s="94" t="s">
        <v>145</v>
      </c>
      <c r="BK197" s="94" t="s">
        <v>145</v>
      </c>
      <c r="BL197" s="94" t="s">
        <v>145</v>
      </c>
      <c r="BM197" s="94" t="s">
        <v>145</v>
      </c>
      <c r="BN197" s="94" t="s">
        <v>145</v>
      </c>
      <c r="BO197" s="94" t="s">
        <v>145</v>
      </c>
      <c r="BP197" s="94" t="s">
        <v>145</v>
      </c>
      <c r="BQ197" s="96">
        <v>1267972</v>
      </c>
      <c r="BR197" s="96">
        <v>71.400000000000006</v>
      </c>
      <c r="BS197" s="96">
        <v>37.799999999999997</v>
      </c>
      <c r="BT197" s="96">
        <v>57.9</v>
      </c>
      <c r="BU197" s="96">
        <v>6</v>
      </c>
      <c r="BV197" s="96">
        <v>4</v>
      </c>
      <c r="BW197" s="99">
        <v>45.8</v>
      </c>
      <c r="BX197" s="100">
        <v>5.3</v>
      </c>
      <c r="BY197" s="100">
        <v>119.8</v>
      </c>
      <c r="BZ197" s="100">
        <v>99.9</v>
      </c>
      <c r="CA197" s="100">
        <v>1</v>
      </c>
      <c r="CB197" s="101">
        <v>103</v>
      </c>
      <c r="CC197" s="97" t="s">
        <v>155</v>
      </c>
      <c r="CD197" s="97" t="s">
        <v>173</v>
      </c>
      <c r="CE197" s="97">
        <v>61.1</v>
      </c>
      <c r="CF197" s="97">
        <v>0.2</v>
      </c>
      <c r="CG197" s="97">
        <v>8.6</v>
      </c>
      <c r="CH197" s="97">
        <v>-26924</v>
      </c>
      <c r="CI197" s="97">
        <v>16</v>
      </c>
      <c r="CJ197" s="97">
        <v>2581000000</v>
      </c>
      <c r="CK197" s="97" t="s">
        <v>145</v>
      </c>
      <c r="CL197" s="97">
        <v>67.3</v>
      </c>
      <c r="CM197" s="97">
        <v>85.1</v>
      </c>
      <c r="CN197" s="97">
        <v>0.6</v>
      </c>
      <c r="CO197" s="97">
        <v>80.400000000000006</v>
      </c>
      <c r="CP197" s="102" t="s">
        <v>157</v>
      </c>
      <c r="CQ197" s="102" t="s">
        <v>203</v>
      </c>
      <c r="CR197" s="103">
        <v>125.76397844261101</v>
      </c>
      <c r="CS197" s="98">
        <v>21.9</v>
      </c>
      <c r="CT197" s="104">
        <v>27.809991455078102</v>
      </c>
      <c r="CU197" s="104">
        <v>26.6</v>
      </c>
      <c r="CV197" s="104">
        <v>26.520013427734401</v>
      </c>
      <c r="CW197" s="105">
        <v>26.330010986328102</v>
      </c>
      <c r="CY197" s="8">
        <f t="shared" si="12"/>
        <v>1</v>
      </c>
      <c r="CZ197" s="9">
        <f t="shared" si="13"/>
        <v>96.969696969696969</v>
      </c>
    </row>
    <row r="198" spans="1:104" x14ac:dyDescent="0.35">
      <c r="A198" s="70" t="s">
        <v>624</v>
      </c>
      <c r="B198" s="93" t="s">
        <v>625</v>
      </c>
      <c r="C198" s="156" t="s">
        <v>148</v>
      </c>
      <c r="D198" s="170" t="s">
        <v>150</v>
      </c>
      <c r="E198" s="164" t="s">
        <v>310</v>
      </c>
      <c r="F198" s="164">
        <f t="shared" si="14"/>
        <v>52</v>
      </c>
      <c r="G198" s="49">
        <v>5.7163640209190403</v>
      </c>
      <c r="H198" s="139">
        <f t="shared" si="10"/>
        <v>0.62068965517241381</v>
      </c>
      <c r="I198" s="49">
        <v>82.887278303325999</v>
      </c>
      <c r="J198" s="49">
        <v>0.24341809972881001</v>
      </c>
      <c r="K198" s="49">
        <v>8.15888378654512</v>
      </c>
      <c r="L198" s="51">
        <v>47</v>
      </c>
      <c r="M198" s="94"/>
      <c r="N198" s="94">
        <v>3642.5450000000001</v>
      </c>
      <c r="O198" s="94">
        <v>82.27</v>
      </c>
      <c r="P198" s="94">
        <v>20.596590909090899</v>
      </c>
      <c r="Q198" s="94">
        <v>3</v>
      </c>
      <c r="R198" s="96">
        <v>1399491</v>
      </c>
      <c r="S198" s="96">
        <v>36</v>
      </c>
      <c r="T198" s="96">
        <v>70.8</v>
      </c>
      <c r="U198" s="143">
        <f t="shared" si="11"/>
        <v>0.10799999999999997</v>
      </c>
      <c r="V198" s="96">
        <v>270.89999999999998</v>
      </c>
      <c r="W198" s="99">
        <v>21.3</v>
      </c>
      <c r="X198" s="99"/>
      <c r="Y198" s="99">
        <v>2.7</v>
      </c>
      <c r="Z198" s="99"/>
      <c r="AA198" s="95">
        <v>0.51300000000000001</v>
      </c>
      <c r="AB198" s="101">
        <v>19.7</v>
      </c>
      <c r="AC198" s="101">
        <v>11</v>
      </c>
      <c r="AD198" s="101"/>
      <c r="AE198" s="97"/>
      <c r="AF198" s="97">
        <v>2525130</v>
      </c>
      <c r="AG198" s="97">
        <v>358500</v>
      </c>
      <c r="AH198" s="97">
        <v>30980</v>
      </c>
      <c r="AI198" s="97"/>
      <c r="AJ198" s="97"/>
      <c r="AK198" s="97">
        <v>3</v>
      </c>
      <c r="AL198" s="97">
        <v>0.1</v>
      </c>
      <c r="AM198" s="97">
        <v>211.2</v>
      </c>
      <c r="AN198" s="97">
        <v>4.9000000000000004</v>
      </c>
      <c r="AO198" s="103">
        <v>10.439988511000101</v>
      </c>
      <c r="AP198" s="98">
        <v>10.5</v>
      </c>
      <c r="AQ198" s="98">
        <v>46</v>
      </c>
      <c r="AR198" s="98">
        <v>30.6</v>
      </c>
      <c r="AS198" s="98">
        <v>46.8</v>
      </c>
      <c r="AT198" s="98">
        <v>53.2</v>
      </c>
      <c r="AU198" s="98">
        <v>2819</v>
      </c>
      <c r="AV198" s="98">
        <v>34</v>
      </c>
      <c r="AW198" s="98">
        <v>100</v>
      </c>
      <c r="AX198" s="105">
        <v>26.9625030517578</v>
      </c>
      <c r="AY198" s="48">
        <v>116</v>
      </c>
      <c r="AZ198" s="48">
        <v>8</v>
      </c>
      <c r="BA198" s="48">
        <v>72</v>
      </c>
      <c r="BB198" s="49">
        <v>51.447276188271303</v>
      </c>
      <c r="BC198" s="50">
        <v>0.16469236801086801</v>
      </c>
      <c r="BD198" s="49">
        <v>115.54466480944301</v>
      </c>
      <c r="BE198" s="49">
        <v>18343.671453925199</v>
      </c>
      <c r="BF198" s="49">
        <v>18350.1413009442</v>
      </c>
      <c r="BG198" s="50">
        <v>5.3395055913499002E-2</v>
      </c>
      <c r="BH198" s="49">
        <v>261.62285239517303</v>
      </c>
      <c r="BI198" s="145">
        <v>18386.530489484099</v>
      </c>
      <c r="BJ198" s="94" t="s">
        <v>145</v>
      </c>
      <c r="BK198" s="94" t="s">
        <v>145</v>
      </c>
      <c r="BL198" s="94">
        <v>-44</v>
      </c>
      <c r="BM198" s="94">
        <v>3</v>
      </c>
      <c r="BN198" s="94">
        <v>17</v>
      </c>
      <c r="BO198" s="94">
        <v>62.701313802476598</v>
      </c>
      <c r="BP198" s="94">
        <v>3.5</v>
      </c>
      <c r="BQ198" s="96">
        <v>1389858</v>
      </c>
      <c r="BR198" s="96">
        <v>76.099999999999994</v>
      </c>
      <c r="BS198" s="96">
        <v>20.399999999999999</v>
      </c>
      <c r="BT198" s="96">
        <v>68.8</v>
      </c>
      <c r="BU198" s="96">
        <v>8.4</v>
      </c>
      <c r="BV198" s="96">
        <v>1.7</v>
      </c>
      <c r="BW198" s="99">
        <v>18.3</v>
      </c>
      <c r="BX198" s="100" t="s">
        <v>145</v>
      </c>
      <c r="BY198" s="100" t="s">
        <v>145</v>
      </c>
      <c r="BZ198" s="100" t="s">
        <v>145</v>
      </c>
      <c r="CA198" s="100" t="s">
        <v>145</v>
      </c>
      <c r="CB198" s="101">
        <v>128</v>
      </c>
      <c r="CC198" s="97" t="s">
        <v>146</v>
      </c>
      <c r="CD198" s="97" t="s">
        <v>147</v>
      </c>
      <c r="CE198" s="97" t="s">
        <v>145</v>
      </c>
      <c r="CF198" s="97" t="s">
        <v>145</v>
      </c>
      <c r="CG198" s="97" t="s">
        <v>145</v>
      </c>
      <c r="CH198" s="97">
        <v>-3999</v>
      </c>
      <c r="CI198" s="97">
        <v>322</v>
      </c>
      <c r="CJ198" s="97">
        <v>23808146747.7994</v>
      </c>
      <c r="CK198" s="97" t="s">
        <v>145</v>
      </c>
      <c r="CL198" s="97">
        <v>60</v>
      </c>
      <c r="CM198" s="97">
        <v>71.3</v>
      </c>
      <c r="CN198" s="97">
        <v>0.8</v>
      </c>
      <c r="CO198" s="97">
        <v>100</v>
      </c>
      <c r="CP198" s="102" t="s">
        <v>149</v>
      </c>
      <c r="CQ198" s="102" t="s">
        <v>151</v>
      </c>
      <c r="CR198" s="103">
        <v>-61.259560202655202</v>
      </c>
      <c r="CS198" s="98">
        <v>19.8</v>
      </c>
      <c r="CT198" s="104">
        <v>27.300012207031301</v>
      </c>
      <c r="CU198" s="104">
        <v>26.820001220703102</v>
      </c>
      <c r="CV198" s="104">
        <v>26.779992675781301</v>
      </c>
      <c r="CW198" s="105">
        <v>26.950006103515602</v>
      </c>
      <c r="CY198" s="8">
        <f t="shared" si="12"/>
        <v>8</v>
      </c>
      <c r="CZ198" s="9">
        <f t="shared" si="13"/>
        <v>75.757575757575751</v>
      </c>
    </row>
    <row r="199" spans="1:104" x14ac:dyDescent="0.35">
      <c r="A199" s="70" t="s">
        <v>626</v>
      </c>
      <c r="B199" s="93" t="s">
        <v>627</v>
      </c>
      <c r="C199" s="156" t="s">
        <v>164</v>
      </c>
      <c r="D199" s="170" t="s">
        <v>334</v>
      </c>
      <c r="E199" s="164" t="s">
        <v>242</v>
      </c>
      <c r="F199" s="164">
        <f t="shared" si="14"/>
        <v>42</v>
      </c>
      <c r="G199" s="49">
        <v>3.4691027326545298</v>
      </c>
      <c r="H199" s="139">
        <f t="shared" si="10"/>
        <v>0.30684104627766601</v>
      </c>
      <c r="I199" s="49">
        <v>84.104588201429294</v>
      </c>
      <c r="J199" s="49">
        <v>0.111107868531343</v>
      </c>
      <c r="K199" s="49">
        <v>42.751646630575202</v>
      </c>
      <c r="L199" s="51">
        <v>57</v>
      </c>
      <c r="M199" s="94">
        <v>2102.8685418210498</v>
      </c>
      <c r="N199" s="94">
        <v>3812.395</v>
      </c>
      <c r="O199" s="94">
        <v>90.61</v>
      </c>
      <c r="P199" s="94"/>
      <c r="Q199" s="94"/>
      <c r="R199" s="96">
        <v>11818618</v>
      </c>
      <c r="S199" s="96">
        <v>31.6</v>
      </c>
      <c r="T199" s="96">
        <v>74.5</v>
      </c>
      <c r="U199" s="143">
        <f t="shared" si="11"/>
        <v>8.2999999999999977E-2</v>
      </c>
      <c r="V199" s="96">
        <v>74.400000000000006</v>
      </c>
      <c r="W199" s="99">
        <v>16.100000000000001</v>
      </c>
      <c r="X199" s="99">
        <v>1.27</v>
      </c>
      <c r="Y199" s="99">
        <v>2.1</v>
      </c>
      <c r="Z199" s="99">
        <v>81.400000000000006</v>
      </c>
      <c r="AA199" s="95">
        <v>0.79900000000000004</v>
      </c>
      <c r="AB199" s="101">
        <v>27.3</v>
      </c>
      <c r="AC199" s="101">
        <v>8.5</v>
      </c>
      <c r="AD199" s="101"/>
      <c r="AE199" s="97">
        <v>56.9</v>
      </c>
      <c r="AF199" s="97">
        <v>4274199</v>
      </c>
      <c r="AG199" s="97">
        <v>493300</v>
      </c>
      <c r="AH199" s="97">
        <v>12070</v>
      </c>
      <c r="AI199" s="97"/>
      <c r="AJ199" s="97"/>
      <c r="AK199" s="97">
        <v>13</v>
      </c>
      <c r="AL199" s="97"/>
      <c r="AM199" s="97">
        <v>5564.9</v>
      </c>
      <c r="AN199" s="97">
        <v>11.9</v>
      </c>
      <c r="AO199" s="103">
        <v>33.7914139815</v>
      </c>
      <c r="AP199" s="98">
        <v>64.8</v>
      </c>
      <c r="AQ199" s="98">
        <v>6.8</v>
      </c>
      <c r="AR199" s="98">
        <v>7.9</v>
      </c>
      <c r="AS199" s="98">
        <v>31.1</v>
      </c>
      <c r="AT199" s="98">
        <v>68.900000000000006</v>
      </c>
      <c r="AU199" s="98">
        <v>379</v>
      </c>
      <c r="AV199" s="98">
        <v>2.6</v>
      </c>
      <c r="AW199" s="98">
        <v>100</v>
      </c>
      <c r="AX199" s="105">
        <v>15.9175048828125</v>
      </c>
      <c r="AY199" s="48">
        <v>994</v>
      </c>
      <c r="AZ199" s="48">
        <v>41</v>
      </c>
      <c r="BA199" s="48">
        <v>305</v>
      </c>
      <c r="BB199" s="49">
        <v>25.806739840478802</v>
      </c>
      <c r="BC199" s="50">
        <v>9.2843420412194996E-2</v>
      </c>
      <c r="BD199" s="49">
        <v>1038.83916664052</v>
      </c>
      <c r="BE199" s="49">
        <v>18352.355764669199</v>
      </c>
      <c r="BF199" s="49">
        <v>18354.3255205883</v>
      </c>
      <c r="BG199" s="50">
        <v>7.0633274594662995E-2</v>
      </c>
      <c r="BH199" s="49">
        <v>857.554298680594</v>
      </c>
      <c r="BI199" s="145">
        <v>18381.7703060108</v>
      </c>
      <c r="BJ199" s="94">
        <v>24853</v>
      </c>
      <c r="BK199" s="94" t="s">
        <v>217</v>
      </c>
      <c r="BL199" s="94">
        <v>0</v>
      </c>
      <c r="BM199" s="94">
        <v>14</v>
      </c>
      <c r="BN199" s="94">
        <v>17</v>
      </c>
      <c r="BO199" s="94" t="s">
        <v>145</v>
      </c>
      <c r="BP199" s="94" t="s">
        <v>145</v>
      </c>
      <c r="BQ199" s="96">
        <v>11565204</v>
      </c>
      <c r="BR199" s="96">
        <v>78.5</v>
      </c>
      <c r="BS199" s="96">
        <v>24.2</v>
      </c>
      <c r="BT199" s="96">
        <v>67.5</v>
      </c>
      <c r="BU199" s="96">
        <v>6.3</v>
      </c>
      <c r="BV199" s="96">
        <v>2.2000000000000002</v>
      </c>
      <c r="BW199" s="99">
        <v>17</v>
      </c>
      <c r="BX199" s="100" t="s">
        <v>145</v>
      </c>
      <c r="BY199" s="100">
        <v>115.6</v>
      </c>
      <c r="BZ199" s="100">
        <v>95.1</v>
      </c>
      <c r="CA199" s="100" t="s">
        <v>145</v>
      </c>
      <c r="CB199" s="101">
        <v>144</v>
      </c>
      <c r="CC199" s="97" t="s">
        <v>146</v>
      </c>
      <c r="CD199" s="97" t="s">
        <v>163</v>
      </c>
      <c r="CE199" s="97">
        <v>44.4</v>
      </c>
      <c r="CF199" s="97">
        <v>16.8</v>
      </c>
      <c r="CG199" s="97">
        <v>2.1</v>
      </c>
      <c r="CH199" s="97">
        <v>-20000</v>
      </c>
      <c r="CI199" s="97">
        <v>1999</v>
      </c>
      <c r="CJ199" s="97">
        <v>39871132267.936096</v>
      </c>
      <c r="CK199" s="97" t="s">
        <v>145</v>
      </c>
      <c r="CL199" s="97">
        <v>46.1</v>
      </c>
      <c r="CM199" s="97">
        <v>34.200000000000003</v>
      </c>
      <c r="CN199" s="97">
        <v>2.1</v>
      </c>
      <c r="CO199" s="97">
        <v>100</v>
      </c>
      <c r="CP199" s="102" t="s">
        <v>164</v>
      </c>
      <c r="CQ199" s="102" t="s">
        <v>185</v>
      </c>
      <c r="CR199" s="103">
        <v>8.8627253787947495</v>
      </c>
      <c r="CS199" s="98">
        <v>36.9</v>
      </c>
      <c r="CT199" s="104">
        <v>15.399987792968799</v>
      </c>
      <c r="CU199" s="104">
        <v>13.110009765625</v>
      </c>
      <c r="CV199" s="104">
        <v>16.580010986328102</v>
      </c>
      <c r="CW199" s="105">
        <v>18.580010986328102</v>
      </c>
      <c r="CY199" s="8">
        <f t="shared" si="12"/>
        <v>3</v>
      </c>
      <c r="CZ199" s="9">
        <f t="shared" si="13"/>
        <v>90.909090909090907</v>
      </c>
    </row>
    <row r="200" spans="1:104" x14ac:dyDescent="0.35">
      <c r="A200" s="70" t="s">
        <v>628</v>
      </c>
      <c r="B200" s="93" t="s">
        <v>629</v>
      </c>
      <c r="C200" s="156" t="s">
        <v>157</v>
      </c>
      <c r="D200" s="170" t="s">
        <v>184</v>
      </c>
      <c r="E200" s="164" t="s">
        <v>256</v>
      </c>
      <c r="F200" s="164">
        <f t="shared" si="14"/>
        <v>49</v>
      </c>
      <c r="G200" s="49">
        <v>37.6338049838754</v>
      </c>
      <c r="H200" s="139">
        <f t="shared" si="10"/>
        <v>0.40669195700642241</v>
      </c>
      <c r="I200" s="49">
        <v>1425.2469736237399</v>
      </c>
      <c r="J200" s="49">
        <v>6.3383449035394002E-2</v>
      </c>
      <c r="K200" s="49">
        <v>5027.4380234965602</v>
      </c>
      <c r="L200" s="51">
        <v>50</v>
      </c>
      <c r="M200" s="94">
        <v>13461.9345504498</v>
      </c>
      <c r="N200" s="94">
        <v>3899.37</v>
      </c>
      <c r="O200" s="94">
        <v>80.42</v>
      </c>
      <c r="P200" s="94">
        <v>21.775568181818201</v>
      </c>
      <c r="Q200" s="94">
        <v>6</v>
      </c>
      <c r="R200" s="96">
        <v>84339067</v>
      </c>
      <c r="S200" s="96">
        <v>30.9</v>
      </c>
      <c r="T200" s="96">
        <v>74.400000000000006</v>
      </c>
      <c r="U200" s="143">
        <f t="shared" si="11"/>
        <v>8.5000000000000006E-2</v>
      </c>
      <c r="V200" s="96">
        <v>107</v>
      </c>
      <c r="W200" s="99">
        <v>16.100000000000001</v>
      </c>
      <c r="X200" s="99"/>
      <c r="Y200" s="99">
        <v>2.7</v>
      </c>
      <c r="Z200" s="99">
        <v>89.9</v>
      </c>
      <c r="AA200" s="95">
        <v>0.73899999999999999</v>
      </c>
      <c r="AB200" s="101">
        <v>32.200000000000003</v>
      </c>
      <c r="AC200" s="101">
        <v>11.1</v>
      </c>
      <c r="AD200" s="101">
        <v>82.3</v>
      </c>
      <c r="AE200" s="97">
        <v>29.3</v>
      </c>
      <c r="AF200" s="97">
        <v>115595495.8</v>
      </c>
      <c r="AG200" s="97">
        <v>9943000</v>
      </c>
      <c r="AH200" s="97">
        <v>27640</v>
      </c>
      <c r="AI200" s="97">
        <v>9.1999999999999993</v>
      </c>
      <c r="AJ200" s="97">
        <v>41.4</v>
      </c>
      <c r="AK200" s="97">
        <v>18.399999999999999</v>
      </c>
      <c r="AL200" s="97">
        <v>1</v>
      </c>
      <c r="AM200" s="97">
        <v>33535.800000000003</v>
      </c>
      <c r="AN200" s="97">
        <v>16.600000000000001</v>
      </c>
      <c r="AO200" s="103">
        <v>38.961046753500099</v>
      </c>
      <c r="AP200" s="98">
        <v>49.8</v>
      </c>
      <c r="AQ200" s="98">
        <v>15.4</v>
      </c>
      <c r="AR200" s="98">
        <v>0.2</v>
      </c>
      <c r="AS200" s="98">
        <v>24.9</v>
      </c>
      <c r="AT200" s="98">
        <v>75.099999999999994</v>
      </c>
      <c r="AU200" s="98">
        <v>2939</v>
      </c>
      <c r="AV200" s="98">
        <v>4.5</v>
      </c>
      <c r="AW200" s="98">
        <v>100</v>
      </c>
      <c r="AX200" s="105">
        <v>2.8024993896484598</v>
      </c>
      <c r="AY200" s="48">
        <v>120204</v>
      </c>
      <c r="AZ200" s="48">
        <v>3174</v>
      </c>
      <c r="BA200" s="48">
        <v>48886</v>
      </c>
      <c r="BB200" s="49">
        <v>579.63648092052097</v>
      </c>
      <c r="BC200" s="50">
        <v>7.6759810714034996E-2</v>
      </c>
      <c r="BD200" s="49">
        <v>155789.581662924</v>
      </c>
      <c r="BE200" s="49">
        <v>18364.1496212313</v>
      </c>
      <c r="BF200" s="49">
        <v>18369.586155194</v>
      </c>
      <c r="BG200" s="50">
        <v>1.6167710917402E-2</v>
      </c>
      <c r="BH200" s="49">
        <v>110182120.13107499</v>
      </c>
      <c r="BI200" s="145">
        <v>18508.347711542399</v>
      </c>
      <c r="BJ200" s="94">
        <v>1135367</v>
      </c>
      <c r="BK200" s="94" t="s">
        <v>191</v>
      </c>
      <c r="BL200" s="94">
        <v>-47</v>
      </c>
      <c r="BM200" s="94">
        <v>5</v>
      </c>
      <c r="BN200" s="94">
        <v>17</v>
      </c>
      <c r="BO200" s="94">
        <v>59.1232221407625</v>
      </c>
      <c r="BP200" s="94">
        <v>6</v>
      </c>
      <c r="BQ200" s="96">
        <v>82319724</v>
      </c>
      <c r="BR200" s="96">
        <v>80.3</v>
      </c>
      <c r="BS200" s="96">
        <v>24.6</v>
      </c>
      <c r="BT200" s="96">
        <v>66.900000000000006</v>
      </c>
      <c r="BU200" s="96">
        <v>5.4</v>
      </c>
      <c r="BV200" s="96">
        <v>2.1</v>
      </c>
      <c r="BW200" s="99">
        <v>10.6</v>
      </c>
      <c r="BX200" s="100" t="s">
        <v>145</v>
      </c>
      <c r="BY200" s="100">
        <v>93.2</v>
      </c>
      <c r="BZ200" s="100">
        <v>89.7</v>
      </c>
      <c r="CA200" s="100">
        <v>1</v>
      </c>
      <c r="CB200" s="101">
        <v>157</v>
      </c>
      <c r="CC200" s="97" t="s">
        <v>411</v>
      </c>
      <c r="CD200" s="97" t="s">
        <v>163</v>
      </c>
      <c r="CE200" s="97">
        <v>24.8</v>
      </c>
      <c r="CF200" s="97">
        <v>40.200000000000003</v>
      </c>
      <c r="CG200" s="97">
        <v>0.2</v>
      </c>
      <c r="CH200" s="97">
        <v>1419610</v>
      </c>
      <c r="CI200" s="97">
        <v>68903</v>
      </c>
      <c r="CJ200" s="97">
        <v>771350330455.26697</v>
      </c>
      <c r="CK200" s="97" t="s">
        <v>145</v>
      </c>
      <c r="CL200" s="97">
        <v>52.8</v>
      </c>
      <c r="CM200" s="97">
        <v>46.9</v>
      </c>
      <c r="CN200" s="97">
        <v>2.5</v>
      </c>
      <c r="CO200" s="97">
        <v>100</v>
      </c>
      <c r="CP200" s="102" t="s">
        <v>157</v>
      </c>
      <c r="CQ200" s="102" t="s">
        <v>176</v>
      </c>
      <c r="CR200" s="103">
        <v>35.478535707628197</v>
      </c>
      <c r="CS200" s="98" t="s">
        <v>145</v>
      </c>
      <c r="CT200" s="104">
        <v>2.9699951171875201</v>
      </c>
      <c r="CU200" s="104">
        <v>-7.9992675781226999E-2</v>
      </c>
      <c r="CV200" s="104">
        <v>1.30999145507815</v>
      </c>
      <c r="CW200" s="105">
        <v>7.0100036621094004</v>
      </c>
      <c r="CY200" s="8">
        <f t="shared" si="12"/>
        <v>3</v>
      </c>
      <c r="CZ200" s="9">
        <f t="shared" si="13"/>
        <v>90.909090909090907</v>
      </c>
    </row>
    <row r="201" spans="1:104" x14ac:dyDescent="0.35">
      <c r="A201" s="70" t="s">
        <v>630</v>
      </c>
      <c r="B201" s="93" t="s">
        <v>631</v>
      </c>
      <c r="C201" s="156" t="s">
        <v>157</v>
      </c>
      <c r="D201" s="170" t="s">
        <v>289</v>
      </c>
      <c r="E201" s="164" t="s">
        <v>290</v>
      </c>
      <c r="F201" s="164">
        <f t="shared" si="14"/>
        <v>0</v>
      </c>
      <c r="G201" s="49">
        <v>0.25192327676606102</v>
      </c>
      <c r="H201" s="139">
        <f t="shared" si="10"/>
        <v>0.75058275058275059</v>
      </c>
      <c r="I201" s="49">
        <v>18.012514288773399</v>
      </c>
      <c r="J201" s="49">
        <v>7.5264630118925993E-2</v>
      </c>
      <c r="K201" s="49">
        <v>6.8660377761796001</v>
      </c>
      <c r="L201" s="51">
        <v>99</v>
      </c>
      <c r="M201" s="94">
        <v>2705.4880436163198</v>
      </c>
      <c r="N201" s="94">
        <v>2741.76</v>
      </c>
      <c r="O201" s="94">
        <v>32.01</v>
      </c>
      <c r="P201" s="94">
        <v>0</v>
      </c>
      <c r="Q201" s="94"/>
      <c r="R201" s="96">
        <v>23816775</v>
      </c>
      <c r="S201" s="96">
        <v>40.700000000000003</v>
      </c>
      <c r="T201" s="96"/>
      <c r="U201" s="143" t="str">
        <f t="shared" si="11"/>
        <v/>
      </c>
      <c r="V201" s="96"/>
      <c r="W201" s="99"/>
      <c r="X201" s="99"/>
      <c r="Y201" s="99"/>
      <c r="Z201" s="99"/>
      <c r="AA201" s="95">
        <v>0.80600000000000005</v>
      </c>
      <c r="AB201" s="101"/>
      <c r="AC201" s="101"/>
      <c r="AD201" s="101">
        <v>81.099999999999994</v>
      </c>
      <c r="AE201" s="97"/>
      <c r="AF201" s="97"/>
      <c r="AG201" s="97"/>
      <c r="AH201" s="97"/>
      <c r="AI201" s="97"/>
      <c r="AJ201" s="97"/>
      <c r="AK201" s="97"/>
      <c r="AL201" s="97"/>
      <c r="AM201" s="97"/>
      <c r="AN201" s="97"/>
      <c r="AO201" s="103">
        <v>23.6166491100001</v>
      </c>
      <c r="AP201" s="98"/>
      <c r="AQ201" s="98"/>
      <c r="AR201" s="98"/>
      <c r="AS201" s="98"/>
      <c r="AT201" s="98"/>
      <c r="AU201" s="98"/>
      <c r="AV201" s="98"/>
      <c r="AW201" s="98"/>
      <c r="AX201" s="105">
        <v>16.5700088500977</v>
      </c>
      <c r="AY201" s="48">
        <v>429</v>
      </c>
      <c r="AZ201" s="48">
        <v>6</v>
      </c>
      <c r="BA201" s="48">
        <v>322</v>
      </c>
      <c r="BB201" s="49">
        <v>13.5198825197786</v>
      </c>
      <c r="BC201" s="50">
        <v>0.1025502384306</v>
      </c>
      <c r="BD201" s="49">
        <v>437.647260749341</v>
      </c>
      <c r="BE201" s="49">
        <v>18341.729711280699</v>
      </c>
      <c r="BF201" s="49">
        <v>18344.490664233999</v>
      </c>
      <c r="BG201" s="50">
        <v>1.3171798478875001E-2</v>
      </c>
      <c r="BH201" s="49">
        <v>24701.899000611898</v>
      </c>
      <c r="BI201" s="145">
        <v>18492.0614945323</v>
      </c>
      <c r="BJ201" s="94">
        <v>64436</v>
      </c>
      <c r="BK201" s="94" t="s">
        <v>191</v>
      </c>
      <c r="BL201" s="94">
        <v>-20</v>
      </c>
      <c r="BM201" s="94" t="s">
        <v>145</v>
      </c>
      <c r="BN201" s="94">
        <v>57</v>
      </c>
      <c r="BO201" s="94">
        <v>2.7704543017957701</v>
      </c>
      <c r="BP201" s="94">
        <v>52.5</v>
      </c>
      <c r="BQ201" s="96" t="s">
        <v>145</v>
      </c>
      <c r="BR201" s="96" t="s">
        <v>145</v>
      </c>
      <c r="BS201" s="96" t="s">
        <v>145</v>
      </c>
      <c r="BT201" s="96" t="s">
        <v>145</v>
      </c>
      <c r="BU201" s="96" t="s">
        <v>145</v>
      </c>
      <c r="BV201" s="96" t="s">
        <v>145</v>
      </c>
      <c r="BW201" s="99" t="s">
        <v>145</v>
      </c>
      <c r="BX201" s="100" t="s">
        <v>145</v>
      </c>
      <c r="BY201" s="100" t="s">
        <v>145</v>
      </c>
      <c r="BZ201" s="100" t="s">
        <v>145</v>
      </c>
      <c r="CA201" s="100" t="s">
        <v>145</v>
      </c>
      <c r="CB201" s="101">
        <v>121</v>
      </c>
      <c r="CC201" s="97" t="s">
        <v>180</v>
      </c>
      <c r="CD201" s="97" t="s">
        <v>147</v>
      </c>
      <c r="CE201" s="97" t="s">
        <v>145</v>
      </c>
      <c r="CF201" s="97" t="s">
        <v>145</v>
      </c>
      <c r="CG201" s="97" t="s">
        <v>145</v>
      </c>
      <c r="CH201" s="97" t="s">
        <v>145</v>
      </c>
      <c r="CI201" s="97" t="s">
        <v>145</v>
      </c>
      <c r="CJ201" s="97" t="s">
        <v>145</v>
      </c>
      <c r="CK201" s="97" t="s">
        <v>145</v>
      </c>
      <c r="CL201" s="97" t="s">
        <v>145</v>
      </c>
      <c r="CM201" s="97" t="s">
        <v>145</v>
      </c>
      <c r="CN201" s="97" t="s">
        <v>145</v>
      </c>
      <c r="CO201" s="97" t="s">
        <v>145</v>
      </c>
      <c r="CP201" s="102" t="s">
        <v>157</v>
      </c>
      <c r="CQ201" s="102" t="s">
        <v>203</v>
      </c>
      <c r="CR201" s="103">
        <v>120.827917860905</v>
      </c>
      <c r="CS201" s="98" t="s">
        <v>145</v>
      </c>
      <c r="CT201" s="104">
        <v>16.640008544921901</v>
      </c>
      <c r="CU201" s="104">
        <v>15.3900085449219</v>
      </c>
      <c r="CV201" s="104">
        <v>15.8300109863281</v>
      </c>
      <c r="CW201" s="105">
        <v>18.420007324218801</v>
      </c>
      <c r="CY201" s="8">
        <f t="shared" si="12"/>
        <v>23</v>
      </c>
      <c r="CZ201" s="9">
        <f t="shared" si="13"/>
        <v>30.303030303030297</v>
      </c>
    </row>
    <row r="202" spans="1:104" x14ac:dyDescent="0.35">
      <c r="A202" s="70" t="s">
        <v>632</v>
      </c>
      <c r="B202" s="93" t="s">
        <v>633</v>
      </c>
      <c r="C202" s="156" t="s">
        <v>164</v>
      </c>
      <c r="D202" s="170" t="s">
        <v>213</v>
      </c>
      <c r="E202" s="164" t="s">
        <v>222</v>
      </c>
      <c r="F202" s="164">
        <f t="shared" si="14"/>
        <v>54</v>
      </c>
      <c r="G202" s="49">
        <v>0.26785319830027698</v>
      </c>
      <c r="H202" s="139">
        <f t="shared" ref="H202:H217" si="15">BA202/AY202</f>
        <v>0.34791666666666665</v>
      </c>
      <c r="I202" s="49">
        <v>8.0355959490083197</v>
      </c>
      <c r="J202" s="49">
        <v>5.7078533222121003E-2</v>
      </c>
      <c r="K202" s="49">
        <v>34.582782802297601</v>
      </c>
      <c r="L202" s="51">
        <v>45</v>
      </c>
      <c r="M202" s="94"/>
      <c r="N202" s="94">
        <v>1857.385</v>
      </c>
      <c r="O202" s="94">
        <v>53.57</v>
      </c>
      <c r="P202" s="94">
        <v>8.2467948717948705</v>
      </c>
      <c r="Q202" s="94">
        <v>21</v>
      </c>
      <c r="R202" s="96">
        <v>59734213</v>
      </c>
      <c r="S202" s="96">
        <v>17.7</v>
      </c>
      <c r="T202" s="96">
        <v>63.2</v>
      </c>
      <c r="U202" s="143">
        <f t="shared" ref="U202:U217" si="16">IF(BT202="NA","",IF(BS202="NA","",(100-BS202-BT202)/100))</f>
        <v>2.6000000000000013E-2</v>
      </c>
      <c r="V202" s="96">
        <v>63.6</v>
      </c>
      <c r="W202" s="99">
        <v>17.899999999999999</v>
      </c>
      <c r="X202" s="99"/>
      <c r="Y202" s="99"/>
      <c r="Z202" s="99">
        <v>23.7</v>
      </c>
      <c r="AA202" s="95"/>
      <c r="AB202" s="101">
        <v>7.1</v>
      </c>
      <c r="AC202" s="101">
        <v>5.7</v>
      </c>
      <c r="AD202" s="101"/>
      <c r="AE202" s="97">
        <v>17.100000000000001</v>
      </c>
      <c r="AF202" s="97">
        <v>1481557</v>
      </c>
      <c r="AG202" s="97">
        <v>1190000</v>
      </c>
      <c r="AH202" s="97">
        <v>3140</v>
      </c>
      <c r="AI202" s="97">
        <v>91.7</v>
      </c>
      <c r="AJ202" s="97">
        <v>40.5</v>
      </c>
      <c r="AK202" s="97">
        <v>65.3</v>
      </c>
      <c r="AL202" s="97"/>
      <c r="AM202" s="97">
        <v>602.70000000000005</v>
      </c>
      <c r="AN202" s="97">
        <v>29.4</v>
      </c>
      <c r="AO202" s="103">
        <v>-6.3541177339999404</v>
      </c>
      <c r="AP202" s="98">
        <v>44.8</v>
      </c>
      <c r="AQ202" s="98">
        <v>51.6</v>
      </c>
      <c r="AR202" s="98">
        <v>38.1</v>
      </c>
      <c r="AS202" s="98">
        <v>66.2</v>
      </c>
      <c r="AT202" s="98">
        <v>33.799999999999997</v>
      </c>
      <c r="AU202" s="98">
        <v>1681</v>
      </c>
      <c r="AV202" s="98">
        <v>0.2</v>
      </c>
      <c r="AW202" s="98">
        <v>100</v>
      </c>
      <c r="AX202" s="105">
        <v>21.234994506835999</v>
      </c>
      <c r="AY202" s="48">
        <v>480</v>
      </c>
      <c r="AZ202" s="48">
        <v>16</v>
      </c>
      <c r="BA202" s="48">
        <v>167</v>
      </c>
      <c r="BB202" s="49">
        <v>2.7957177572591401</v>
      </c>
      <c r="BC202" s="50">
        <v>8.1430154387716003E-2</v>
      </c>
      <c r="BD202" s="49">
        <v>806.47586699893805</v>
      </c>
      <c r="BE202" s="49">
        <v>18376.2088140825</v>
      </c>
      <c r="BF202" s="49">
        <v>18379.699892215202</v>
      </c>
      <c r="BG202" s="50">
        <v>2.0352355283440999E-2</v>
      </c>
      <c r="BH202" s="49">
        <v>479234389.47522002</v>
      </c>
      <c r="BI202" s="145">
        <v>18514.556057763501</v>
      </c>
      <c r="BJ202" s="94" t="s">
        <v>145</v>
      </c>
      <c r="BK202" s="94" t="s">
        <v>145</v>
      </c>
      <c r="BL202" s="94">
        <v>-2</v>
      </c>
      <c r="BM202" s="94">
        <v>27</v>
      </c>
      <c r="BN202" s="94">
        <v>27</v>
      </c>
      <c r="BO202" s="94">
        <v>18.637896217539101</v>
      </c>
      <c r="BP202" s="94">
        <v>22.5</v>
      </c>
      <c r="BQ202" s="96">
        <v>56318348</v>
      </c>
      <c r="BR202" s="96">
        <v>66.8</v>
      </c>
      <c r="BS202" s="96">
        <v>44.1</v>
      </c>
      <c r="BT202" s="96">
        <v>53.3</v>
      </c>
      <c r="BU202" s="96">
        <v>6.4</v>
      </c>
      <c r="BV202" s="96">
        <v>4.9000000000000004</v>
      </c>
      <c r="BW202" s="99">
        <v>53</v>
      </c>
      <c r="BX202" s="100" t="s">
        <v>145</v>
      </c>
      <c r="BY202" s="100">
        <v>89.2</v>
      </c>
      <c r="BZ202" s="100" t="s">
        <v>145</v>
      </c>
      <c r="CA202" s="100">
        <v>1</v>
      </c>
      <c r="CB202" s="101">
        <v>108</v>
      </c>
      <c r="CC202" s="97" t="s">
        <v>155</v>
      </c>
      <c r="CD202" s="97" t="s">
        <v>156</v>
      </c>
      <c r="CE202" s="97">
        <v>15.1</v>
      </c>
      <c r="CF202" s="97">
        <v>8.4</v>
      </c>
      <c r="CG202" s="97">
        <v>4.4000000000000004</v>
      </c>
      <c r="CH202" s="97">
        <v>-200381</v>
      </c>
      <c r="CI202" s="97">
        <v>735</v>
      </c>
      <c r="CJ202" s="97">
        <v>58001200572.3965</v>
      </c>
      <c r="CK202" s="97">
        <v>26.4</v>
      </c>
      <c r="CL202" s="97">
        <v>83.4</v>
      </c>
      <c r="CM202" s="97">
        <v>91.1</v>
      </c>
      <c r="CN202" s="97">
        <v>1.2</v>
      </c>
      <c r="CO202" s="97">
        <v>32.799999999999997</v>
      </c>
      <c r="CP202" s="102" t="s">
        <v>164</v>
      </c>
      <c r="CQ202" s="102" t="s">
        <v>166</v>
      </c>
      <c r="CR202" s="103">
        <v>34.208863789602297</v>
      </c>
      <c r="CS202" s="98">
        <v>7</v>
      </c>
      <c r="CT202" s="104">
        <v>21.679986572265602</v>
      </c>
      <c r="CU202" s="104">
        <v>20.879998779296901</v>
      </c>
      <c r="CV202" s="104">
        <v>21.379998779296901</v>
      </c>
      <c r="CW202" s="105">
        <v>20.999993896484401</v>
      </c>
      <c r="CY202" s="8">
        <f t="shared" ref="CY202:CY217" si="17">COUNTIF(BQ202:CW202, "NA")</f>
        <v>2</v>
      </c>
      <c r="CZ202" s="9">
        <f t="shared" ref="CZ202:CZ217" si="18">100-COUNTIF(BQ202:CW202, "NA")/COLUMNS(BQ202:CW202)*100</f>
        <v>93.939393939393938</v>
      </c>
    </row>
    <row r="203" spans="1:104" x14ac:dyDescent="0.35">
      <c r="A203" s="70" t="s">
        <v>634</v>
      </c>
      <c r="B203" s="93" t="s">
        <v>635</v>
      </c>
      <c r="C203" s="156" t="s">
        <v>164</v>
      </c>
      <c r="D203" s="170" t="s">
        <v>213</v>
      </c>
      <c r="E203" s="164" t="s">
        <v>342</v>
      </c>
      <c r="F203" s="164">
        <f t="shared" ref="F203:F217" si="19">E203-$E$47</f>
        <v>59</v>
      </c>
      <c r="G203" s="49">
        <v>0</v>
      </c>
      <c r="H203" s="139">
        <f t="shared" si="15"/>
        <v>0.62650602409638556</v>
      </c>
      <c r="I203" s="49">
        <v>1.8145646138038101</v>
      </c>
      <c r="J203" s="49">
        <v>9.9999998746876997E-2</v>
      </c>
      <c r="K203" s="49">
        <v>3.2799505028224099E-13</v>
      </c>
      <c r="L203" s="51">
        <v>40</v>
      </c>
      <c r="M203" s="94">
        <v>871.12218797140395</v>
      </c>
      <c r="N203" s="94">
        <v>3936.7249999999999</v>
      </c>
      <c r="O203" s="94">
        <v>92.59</v>
      </c>
      <c r="P203" s="94">
        <v>27.925000000000001</v>
      </c>
      <c r="Q203" s="94">
        <v>4</v>
      </c>
      <c r="R203" s="96">
        <v>45741000</v>
      </c>
      <c r="S203" s="96">
        <v>15.8</v>
      </c>
      <c r="T203" s="96">
        <v>60.7</v>
      </c>
      <c r="U203" s="143">
        <f t="shared" si="16"/>
        <v>0.02</v>
      </c>
      <c r="V203" s="96">
        <v>213.1</v>
      </c>
      <c r="W203" s="99">
        <v>21.9</v>
      </c>
      <c r="X203" s="99"/>
      <c r="Y203" s="99"/>
      <c r="Z203" s="99">
        <v>16.2</v>
      </c>
      <c r="AA203" s="95">
        <v>0.52800000000000002</v>
      </c>
      <c r="AB203" s="101">
        <v>4.0999999999999996</v>
      </c>
      <c r="AC203" s="101">
        <v>2.5</v>
      </c>
      <c r="AD203" s="101"/>
      <c r="AE203" s="97">
        <v>25.3</v>
      </c>
      <c r="AF203" s="97">
        <v>21537</v>
      </c>
      <c r="AG203" s="97"/>
      <c r="AH203" s="97">
        <v>1970</v>
      </c>
      <c r="AI203" s="97"/>
      <c r="AJ203" s="97"/>
      <c r="AK203" s="97">
        <v>72.7</v>
      </c>
      <c r="AL203" s="97"/>
      <c r="AM203" s="97">
        <v>673.1</v>
      </c>
      <c r="AN203" s="97">
        <v>18.600000000000001</v>
      </c>
      <c r="AO203" s="103">
        <v>1.38016798850006</v>
      </c>
      <c r="AP203" s="98">
        <v>71.900000000000006</v>
      </c>
      <c r="AQ203" s="98">
        <v>9.6999999999999993</v>
      </c>
      <c r="AR203" s="98">
        <v>16.100000000000001</v>
      </c>
      <c r="AS203" s="98">
        <v>76.2</v>
      </c>
      <c r="AT203" s="98">
        <v>23.8</v>
      </c>
      <c r="AU203" s="98">
        <v>1057</v>
      </c>
      <c r="AV203" s="98">
        <v>0.1</v>
      </c>
      <c r="AW203" s="98">
        <v>100</v>
      </c>
      <c r="AX203" s="105">
        <v>25.5600067138672</v>
      </c>
      <c r="AY203" s="48">
        <v>83</v>
      </c>
      <c r="AZ203" s="48">
        <v>0</v>
      </c>
      <c r="BA203" s="48">
        <v>52</v>
      </c>
      <c r="BB203" s="49">
        <v>1.13683566166022</v>
      </c>
      <c r="BC203" s="50">
        <v>0.109679064540481</v>
      </c>
      <c r="BD203" s="49">
        <v>73.100328473058795</v>
      </c>
      <c r="BE203" s="49">
        <v>18349.726785048199</v>
      </c>
      <c r="BF203" s="49">
        <v>18350.0000000863</v>
      </c>
      <c r="BG203" s="50">
        <v>0.23031303527738001</v>
      </c>
      <c r="BH203" s="49">
        <v>54.523960039875497</v>
      </c>
      <c r="BI203" s="145">
        <v>18368.600408386399</v>
      </c>
      <c r="BJ203" s="94">
        <v>39846</v>
      </c>
      <c r="BK203" s="94" t="s">
        <v>228</v>
      </c>
      <c r="BL203" s="94">
        <v>-61</v>
      </c>
      <c r="BM203" s="94">
        <v>4</v>
      </c>
      <c r="BN203" s="94">
        <v>9</v>
      </c>
      <c r="BO203" s="94">
        <v>57.027067613302897</v>
      </c>
      <c r="BP203" s="94">
        <v>4</v>
      </c>
      <c r="BQ203" s="96">
        <v>42723139</v>
      </c>
      <c r="BR203" s="96">
        <v>65.2</v>
      </c>
      <c r="BS203" s="96">
        <v>46.9</v>
      </c>
      <c r="BT203" s="96">
        <v>51.1</v>
      </c>
      <c r="BU203" s="96">
        <v>6.6</v>
      </c>
      <c r="BV203" s="96">
        <v>5</v>
      </c>
      <c r="BW203" s="99">
        <v>46.4</v>
      </c>
      <c r="BX203" s="100">
        <v>2.6</v>
      </c>
      <c r="BY203" s="100">
        <v>102.7</v>
      </c>
      <c r="BZ203" s="100">
        <v>52.7</v>
      </c>
      <c r="CA203" s="100" t="s">
        <v>145</v>
      </c>
      <c r="CB203" s="101">
        <v>95</v>
      </c>
      <c r="CC203" s="97" t="s">
        <v>155</v>
      </c>
      <c r="CD203" s="97" t="s">
        <v>156</v>
      </c>
      <c r="CE203" s="97">
        <v>18.2</v>
      </c>
      <c r="CF203" s="97">
        <v>3.7</v>
      </c>
      <c r="CG203" s="97">
        <v>7.3</v>
      </c>
      <c r="CH203" s="97">
        <v>843469</v>
      </c>
      <c r="CI203" s="97">
        <v>7035</v>
      </c>
      <c r="CJ203" s="97">
        <v>27461440192.3549</v>
      </c>
      <c r="CK203" s="97" t="s">
        <v>145</v>
      </c>
      <c r="CL203" s="97">
        <v>70.3</v>
      </c>
      <c r="CM203" s="97">
        <v>90.6</v>
      </c>
      <c r="CN203" s="97">
        <v>1.4</v>
      </c>
      <c r="CO203" s="97">
        <v>22</v>
      </c>
      <c r="CP203" s="102" t="s">
        <v>164</v>
      </c>
      <c r="CQ203" s="102" t="s">
        <v>166</v>
      </c>
      <c r="CR203" s="103">
        <v>32.684103576838503</v>
      </c>
      <c r="CS203" s="98">
        <v>12.1</v>
      </c>
      <c r="CT203" s="104">
        <v>24.830010986328102</v>
      </c>
      <c r="CU203" s="104">
        <v>25.439996337890602</v>
      </c>
      <c r="CV203" s="104">
        <v>26.050012207031301</v>
      </c>
      <c r="CW203" s="105">
        <v>25.920007324218801</v>
      </c>
      <c r="CY203" s="8">
        <f t="shared" si="17"/>
        <v>2</v>
      </c>
      <c r="CZ203" s="9">
        <f t="shared" si="18"/>
        <v>93.939393939393938</v>
      </c>
    </row>
    <row r="204" spans="1:104" x14ac:dyDescent="0.35">
      <c r="A204" s="70" t="s">
        <v>636</v>
      </c>
      <c r="B204" s="93" t="s">
        <v>637</v>
      </c>
      <c r="C204" s="156" t="s">
        <v>174</v>
      </c>
      <c r="D204" s="170" t="s">
        <v>232</v>
      </c>
      <c r="E204" s="164" t="s">
        <v>192</v>
      </c>
      <c r="F204" s="164">
        <f t="shared" si="19"/>
        <v>41</v>
      </c>
      <c r="G204" s="49">
        <v>5.9679297176352897</v>
      </c>
      <c r="H204" s="139">
        <f t="shared" si="15"/>
        <v>0.11896982510090333</v>
      </c>
      <c r="I204" s="49">
        <v>237.939757247942</v>
      </c>
      <c r="J204" s="49">
        <v>4.8954846075536997E-2</v>
      </c>
      <c r="K204" s="49">
        <v>584.58937147681604</v>
      </c>
      <c r="L204" s="51">
        <v>58</v>
      </c>
      <c r="M204" s="94">
        <v>2966.1982634513502</v>
      </c>
      <c r="N204" s="94">
        <v>4000.12</v>
      </c>
      <c r="O204" s="94">
        <v>92.06</v>
      </c>
      <c r="P204" s="94"/>
      <c r="Q204" s="94"/>
      <c r="R204" s="96">
        <v>43733759</v>
      </c>
      <c r="S204" s="96">
        <v>40.6</v>
      </c>
      <c r="T204" s="96">
        <v>66.7</v>
      </c>
      <c r="U204" s="143">
        <f t="shared" si="16"/>
        <v>0.16400000000000006</v>
      </c>
      <c r="V204" s="96">
        <v>77</v>
      </c>
      <c r="W204" s="99">
        <v>24.7</v>
      </c>
      <c r="X204" s="99"/>
      <c r="Y204" s="99">
        <v>8.8000000000000007</v>
      </c>
      <c r="Z204" s="99">
        <v>93.6</v>
      </c>
      <c r="AA204" s="95">
        <v>0.75</v>
      </c>
      <c r="AB204" s="101">
        <v>26.1</v>
      </c>
      <c r="AC204" s="101">
        <v>6.1</v>
      </c>
      <c r="AD204" s="101">
        <v>71.900000000000006</v>
      </c>
      <c r="AE204" s="97">
        <v>55.7</v>
      </c>
      <c r="AF204" s="97">
        <v>7854842</v>
      </c>
      <c r="AG204" s="97">
        <v>1179000</v>
      </c>
      <c r="AH204" s="97">
        <v>9030</v>
      </c>
      <c r="AI204" s="97">
        <v>5.6</v>
      </c>
      <c r="AJ204" s="97">
        <v>26</v>
      </c>
      <c r="AK204" s="97">
        <v>14.5</v>
      </c>
      <c r="AL204" s="97">
        <v>0.4</v>
      </c>
      <c r="AM204" s="97">
        <v>10379.9</v>
      </c>
      <c r="AN204" s="97">
        <v>3.8</v>
      </c>
      <c r="AO204" s="103">
        <v>48.791260681000097</v>
      </c>
      <c r="AP204" s="98">
        <v>71.7</v>
      </c>
      <c r="AQ204" s="98">
        <v>16.7</v>
      </c>
      <c r="AR204" s="98">
        <v>4</v>
      </c>
      <c r="AS204" s="98">
        <v>30.6</v>
      </c>
      <c r="AT204" s="98">
        <v>69.400000000000006</v>
      </c>
      <c r="AU204" s="98">
        <v>1217</v>
      </c>
      <c r="AV204" s="98">
        <v>5</v>
      </c>
      <c r="AW204" s="98">
        <v>100</v>
      </c>
      <c r="AX204" s="105">
        <v>2.9049926757812701</v>
      </c>
      <c r="AY204" s="48">
        <v>10406</v>
      </c>
      <c r="AZ204" s="48">
        <v>261</v>
      </c>
      <c r="BA204" s="48">
        <v>1238</v>
      </c>
      <c r="BB204" s="49">
        <v>28.3076513043391</v>
      </c>
      <c r="BC204" s="50">
        <v>4.3126292966369002E-2</v>
      </c>
      <c r="BD204" s="49">
        <v>31691.8919943086</v>
      </c>
      <c r="BE204" s="49">
        <v>18384.364113706499</v>
      </c>
      <c r="BF204" s="49">
        <v>18377.944935341999</v>
      </c>
      <c r="BG204" s="50">
        <v>4.7640647194579999E-2</v>
      </c>
      <c r="BH204" s="49">
        <v>8792.3453935695106</v>
      </c>
      <c r="BI204" s="145">
        <v>18396.199875901199</v>
      </c>
      <c r="BJ204" s="94">
        <v>129723</v>
      </c>
      <c r="BK204" s="94" t="s">
        <v>217</v>
      </c>
      <c r="BL204" s="94">
        <v>0</v>
      </c>
      <c r="BM204" s="94">
        <v>9</v>
      </c>
      <c r="BN204" s="94">
        <v>15</v>
      </c>
      <c r="BO204" s="94" t="s">
        <v>145</v>
      </c>
      <c r="BP204" s="94" t="s">
        <v>145</v>
      </c>
      <c r="BQ204" s="96">
        <v>44622516</v>
      </c>
      <c r="BR204" s="96">
        <v>76.7</v>
      </c>
      <c r="BS204" s="96">
        <v>15.8</v>
      </c>
      <c r="BT204" s="96">
        <v>67.8</v>
      </c>
      <c r="BU204" s="96">
        <v>14.8</v>
      </c>
      <c r="BV204" s="96">
        <v>1.3</v>
      </c>
      <c r="BW204" s="99">
        <v>8.6999999999999993</v>
      </c>
      <c r="BX204" s="100">
        <v>5</v>
      </c>
      <c r="BY204" s="100" t="s">
        <v>145</v>
      </c>
      <c r="BZ204" s="100" t="s">
        <v>145</v>
      </c>
      <c r="CA204" s="100" t="s">
        <v>145</v>
      </c>
      <c r="CB204" s="101">
        <v>119</v>
      </c>
      <c r="CC204" s="97" t="s">
        <v>146</v>
      </c>
      <c r="CD204" s="97" t="s">
        <v>173</v>
      </c>
      <c r="CE204" s="97">
        <v>48</v>
      </c>
      <c r="CF204" s="97">
        <v>20.7</v>
      </c>
      <c r="CG204" s="97">
        <v>1</v>
      </c>
      <c r="CH204" s="97">
        <v>50001</v>
      </c>
      <c r="CI204" s="97">
        <v>93263</v>
      </c>
      <c r="CJ204" s="97">
        <v>130832374404.882</v>
      </c>
      <c r="CK204" s="97">
        <v>1.3</v>
      </c>
      <c r="CL204" s="97">
        <v>54.2</v>
      </c>
      <c r="CM204" s="97">
        <v>74.099999999999994</v>
      </c>
      <c r="CN204" s="97">
        <v>3.8</v>
      </c>
      <c r="CO204" s="97">
        <v>100</v>
      </c>
      <c r="CP204" s="102" t="s">
        <v>174</v>
      </c>
      <c r="CQ204" s="102" t="s">
        <v>176</v>
      </c>
      <c r="CR204" s="103">
        <v>31.061414922712501</v>
      </c>
      <c r="CS204" s="98">
        <v>29.4</v>
      </c>
      <c r="CT204" s="104">
        <v>2.3999877929687701</v>
      </c>
      <c r="CU204" s="104">
        <v>0.35000000000002301</v>
      </c>
      <c r="CV204" s="104">
        <v>2.17998657226565</v>
      </c>
      <c r="CW204" s="105">
        <v>6.6899963378906504</v>
      </c>
      <c r="CY204" s="8">
        <f t="shared" si="17"/>
        <v>3</v>
      </c>
      <c r="CZ204" s="9">
        <f t="shared" si="18"/>
        <v>90.909090909090907</v>
      </c>
    </row>
    <row r="205" spans="1:104" x14ac:dyDescent="0.35">
      <c r="A205" s="70" t="s">
        <v>638</v>
      </c>
      <c r="B205" s="93" t="s">
        <v>639</v>
      </c>
      <c r="C205" s="156" t="s">
        <v>190</v>
      </c>
      <c r="D205" s="170" t="s">
        <v>190</v>
      </c>
      <c r="E205" s="164" t="s">
        <v>310</v>
      </c>
      <c r="F205" s="164">
        <f t="shared" si="19"/>
        <v>52</v>
      </c>
      <c r="G205" s="49">
        <v>4.8938791102467203</v>
      </c>
      <c r="H205" s="139">
        <f t="shared" si="15"/>
        <v>0.64852255054432351</v>
      </c>
      <c r="I205" s="49">
        <v>185.10378046403801</v>
      </c>
      <c r="J205" s="49">
        <v>5.9853470585998998E-2</v>
      </c>
      <c r="K205" s="49">
        <v>22.742474904354498</v>
      </c>
      <c r="L205" s="51">
        <v>47</v>
      </c>
      <c r="M205" s="94">
        <v>6092.5916170153796</v>
      </c>
      <c r="N205" s="94"/>
      <c r="O205" s="94">
        <v>76.98</v>
      </c>
      <c r="P205" s="94">
        <v>17.937637564196599</v>
      </c>
      <c r="Q205" s="94">
        <v>1</v>
      </c>
      <c r="R205" s="96">
        <v>3473727</v>
      </c>
      <c r="S205" s="96">
        <v>35</v>
      </c>
      <c r="T205" s="96">
        <v>74</v>
      </c>
      <c r="U205" s="143">
        <f t="shared" si="16"/>
        <v>0.1480000000000001</v>
      </c>
      <c r="V205" s="96">
        <v>19.7</v>
      </c>
      <c r="W205" s="99">
        <v>16.7</v>
      </c>
      <c r="X205" s="99">
        <v>3.93</v>
      </c>
      <c r="Y205" s="99">
        <v>2.5</v>
      </c>
      <c r="Z205" s="99">
        <v>97.1</v>
      </c>
      <c r="AA205" s="95">
        <v>0.86599999999999999</v>
      </c>
      <c r="AB205" s="101">
        <v>28.9</v>
      </c>
      <c r="AC205" s="101">
        <v>7.3</v>
      </c>
      <c r="AD205" s="101">
        <v>93</v>
      </c>
      <c r="AE205" s="97">
        <v>18.3</v>
      </c>
      <c r="AF205" s="97"/>
      <c r="AG205" s="97">
        <v>797600</v>
      </c>
      <c r="AH205" s="97">
        <v>21940</v>
      </c>
      <c r="AI205" s="97">
        <v>2.8</v>
      </c>
      <c r="AJ205" s="97">
        <v>39.5</v>
      </c>
      <c r="AK205" s="97">
        <v>8.1</v>
      </c>
      <c r="AL205" s="97">
        <v>0.5</v>
      </c>
      <c r="AM205" s="97">
        <v>852.2</v>
      </c>
      <c r="AN205" s="97">
        <v>14.9</v>
      </c>
      <c r="AO205" s="103">
        <v>-32.526632178499902</v>
      </c>
      <c r="AP205" s="98">
        <v>82.6</v>
      </c>
      <c r="AQ205" s="98">
        <v>10.7</v>
      </c>
      <c r="AR205" s="98">
        <v>3.4</v>
      </c>
      <c r="AS205" s="98">
        <v>4.7</v>
      </c>
      <c r="AT205" s="98">
        <v>95.3</v>
      </c>
      <c r="AU205" s="98">
        <v>27114</v>
      </c>
      <c r="AV205" s="98">
        <v>2</v>
      </c>
      <c r="AW205" s="98">
        <v>22</v>
      </c>
      <c r="AX205" s="105">
        <v>23.5025039672852</v>
      </c>
      <c r="AY205" s="48">
        <v>643</v>
      </c>
      <c r="AZ205" s="48">
        <v>17</v>
      </c>
      <c r="BA205" s="48">
        <v>417</v>
      </c>
      <c r="BB205" s="49">
        <v>120.043975821934</v>
      </c>
      <c r="BC205" s="50">
        <v>8.9595733069626995E-2</v>
      </c>
      <c r="BD205" s="49">
        <v>621.37726117362502</v>
      </c>
      <c r="BE205" s="49">
        <v>18347.906791995501</v>
      </c>
      <c r="BF205" s="49">
        <v>18366.053043657099</v>
      </c>
      <c r="BG205" s="50">
        <v>0.106913783173489</v>
      </c>
      <c r="BH205" s="49">
        <v>440.514692441607</v>
      </c>
      <c r="BI205" s="145">
        <v>18360.6655736908</v>
      </c>
      <c r="BJ205" s="94">
        <v>21164</v>
      </c>
      <c r="BK205" s="94" t="s">
        <v>191</v>
      </c>
      <c r="BL205" s="94">
        <v>0</v>
      </c>
      <c r="BM205" s="94">
        <v>1</v>
      </c>
      <c r="BN205" s="94">
        <v>20</v>
      </c>
      <c r="BO205" s="94">
        <v>50.615991763642299</v>
      </c>
      <c r="BP205" s="94">
        <v>0.5</v>
      </c>
      <c r="BQ205" s="96">
        <v>3449299</v>
      </c>
      <c r="BR205" s="96">
        <v>81.400000000000006</v>
      </c>
      <c r="BS205" s="96">
        <v>20.6</v>
      </c>
      <c r="BT205" s="96">
        <v>64.599999999999994</v>
      </c>
      <c r="BU205" s="96">
        <v>9.5</v>
      </c>
      <c r="BV205" s="96">
        <v>2</v>
      </c>
      <c r="BW205" s="99">
        <v>7.6</v>
      </c>
      <c r="BX205" s="100">
        <v>4.8</v>
      </c>
      <c r="BY205" s="100">
        <v>108.5</v>
      </c>
      <c r="BZ205" s="100">
        <v>98.7</v>
      </c>
      <c r="CA205" s="100">
        <v>1</v>
      </c>
      <c r="CB205" s="101">
        <v>131</v>
      </c>
      <c r="CC205" s="97" t="s">
        <v>189</v>
      </c>
      <c r="CD205" s="97" t="s">
        <v>163</v>
      </c>
      <c r="CE205" s="97">
        <v>21.4</v>
      </c>
      <c r="CF205" s="97" t="s">
        <v>145</v>
      </c>
      <c r="CG205" s="97" t="s">
        <v>145</v>
      </c>
      <c r="CH205" s="97">
        <v>-15000</v>
      </c>
      <c r="CI205" s="97">
        <v>19</v>
      </c>
      <c r="CJ205" s="97">
        <v>59596885024.348701</v>
      </c>
      <c r="CK205" s="97">
        <v>8.1</v>
      </c>
      <c r="CL205" s="97">
        <v>64</v>
      </c>
      <c r="CM205" s="97">
        <v>75.8</v>
      </c>
      <c r="CN205" s="97">
        <v>2</v>
      </c>
      <c r="CO205" s="97">
        <v>100</v>
      </c>
      <c r="CP205" s="102" t="s">
        <v>149</v>
      </c>
      <c r="CQ205" s="102" t="s">
        <v>151</v>
      </c>
      <c r="CR205" s="103">
        <v>-55.8186557386326</v>
      </c>
      <c r="CS205" s="98">
        <v>46.3</v>
      </c>
      <c r="CT205" s="104">
        <v>22.550012207031301</v>
      </c>
      <c r="CU205" s="104">
        <v>24.059991455078102</v>
      </c>
      <c r="CV205" s="104">
        <v>23.700006103515602</v>
      </c>
      <c r="CW205" s="105">
        <v>23.700006103515602</v>
      </c>
      <c r="CY205" s="8">
        <f t="shared" si="17"/>
        <v>2</v>
      </c>
      <c r="CZ205" s="9">
        <f t="shared" si="18"/>
        <v>93.939393939393938</v>
      </c>
    </row>
    <row r="206" spans="1:104" x14ac:dyDescent="0.35">
      <c r="A206" s="70" t="s">
        <v>640</v>
      </c>
      <c r="B206" s="93" t="s">
        <v>641</v>
      </c>
      <c r="C206" s="156" t="s">
        <v>148</v>
      </c>
      <c r="D206" s="170" t="s">
        <v>251</v>
      </c>
      <c r="E206" s="164" t="s">
        <v>290</v>
      </c>
      <c r="F206" s="164">
        <f t="shared" si="19"/>
        <v>0</v>
      </c>
      <c r="G206" s="49">
        <v>191.20621213916499</v>
      </c>
      <c r="H206" s="139">
        <f t="shared" si="15"/>
        <v>0.14395319349481589</v>
      </c>
      <c r="I206" s="49">
        <v>3245.92850674192</v>
      </c>
      <c r="J206" s="49">
        <v>6.7175857852145998E-2</v>
      </c>
      <c r="K206" s="49">
        <v>89562.888163386</v>
      </c>
      <c r="L206" s="51">
        <v>99</v>
      </c>
      <c r="M206" s="94">
        <v>21408.460786258998</v>
      </c>
      <c r="N206" s="94">
        <v>3239.855</v>
      </c>
      <c r="O206" s="94">
        <v>71.58</v>
      </c>
      <c r="P206" s="94">
        <v>17.166308243727599</v>
      </c>
      <c r="Q206" s="94">
        <v>54</v>
      </c>
      <c r="R206" s="96">
        <v>329466283</v>
      </c>
      <c r="S206" s="96">
        <v>38.1</v>
      </c>
      <c r="T206" s="96">
        <v>76.099999999999994</v>
      </c>
      <c r="U206" s="143">
        <f t="shared" si="16"/>
        <v>0.15799999999999997</v>
      </c>
      <c r="V206" s="96">
        <v>35.799999999999997</v>
      </c>
      <c r="W206" s="99">
        <v>14.6</v>
      </c>
      <c r="X206" s="99">
        <v>2.59</v>
      </c>
      <c r="Y206" s="99">
        <v>2.9</v>
      </c>
      <c r="Z206" s="99">
        <v>99.9</v>
      </c>
      <c r="AA206" s="95">
        <v>0.92</v>
      </c>
      <c r="AB206" s="101">
        <v>37.299999999999997</v>
      </c>
      <c r="AC206" s="101">
        <v>10.8</v>
      </c>
      <c r="AD206" s="101">
        <v>201.1</v>
      </c>
      <c r="AE206" s="97">
        <v>15</v>
      </c>
      <c r="AF206" s="97">
        <v>889022000</v>
      </c>
      <c r="AG206" s="97">
        <v>54688353</v>
      </c>
      <c r="AH206" s="97">
        <v>63690</v>
      </c>
      <c r="AI206" s="97"/>
      <c r="AJ206" s="97"/>
      <c r="AK206" s="97">
        <v>1.3</v>
      </c>
      <c r="AL206" s="97">
        <v>2.8</v>
      </c>
      <c r="AM206" s="97">
        <v>422807.7</v>
      </c>
      <c r="AN206" s="97">
        <v>10.199999999999999</v>
      </c>
      <c r="AO206" s="103">
        <v>37.246364650500098</v>
      </c>
      <c r="AP206" s="98">
        <v>44.4</v>
      </c>
      <c r="AQ206" s="98">
        <v>33.9</v>
      </c>
      <c r="AR206" s="98">
        <v>13</v>
      </c>
      <c r="AS206" s="98">
        <v>17.7</v>
      </c>
      <c r="AT206" s="98">
        <v>82.3</v>
      </c>
      <c r="AU206" s="98">
        <v>8851</v>
      </c>
      <c r="AV206" s="98">
        <v>16.5</v>
      </c>
      <c r="AW206" s="98">
        <v>3</v>
      </c>
      <c r="AX206" s="105">
        <v>4.81749114990237</v>
      </c>
      <c r="AY206" s="48">
        <v>1069424</v>
      </c>
      <c r="AZ206" s="48">
        <v>62996</v>
      </c>
      <c r="BA206" s="48">
        <v>153947</v>
      </c>
      <c r="BB206" s="49">
        <v>467.26177440135802</v>
      </c>
      <c r="BC206" s="50">
        <v>6.1626939202625998E-2</v>
      </c>
      <c r="BD206" s="49">
        <v>1444293.7223143999</v>
      </c>
      <c r="BE206" s="49">
        <v>18363.485850169702</v>
      </c>
      <c r="BF206" s="49">
        <v>18367.151207145402</v>
      </c>
      <c r="BG206" s="50">
        <v>3.6960862363532999E-2</v>
      </c>
      <c r="BH206" s="49">
        <v>558776.79854404996</v>
      </c>
      <c r="BI206" s="145">
        <v>18391.395917293201</v>
      </c>
      <c r="BJ206" s="94">
        <v>7053366</v>
      </c>
      <c r="BK206" s="94" t="s">
        <v>642</v>
      </c>
      <c r="BL206" s="94">
        <v>11</v>
      </c>
      <c r="BM206" s="94">
        <v>54</v>
      </c>
      <c r="BN206" s="94">
        <v>77</v>
      </c>
      <c r="BO206" s="94">
        <v>40.178095840486698</v>
      </c>
      <c r="BP206" s="94">
        <v>54</v>
      </c>
      <c r="BQ206" s="96">
        <v>326687501</v>
      </c>
      <c r="BR206" s="96">
        <v>81.099999999999994</v>
      </c>
      <c r="BS206" s="96">
        <v>18.7</v>
      </c>
      <c r="BT206" s="96">
        <v>65.5</v>
      </c>
      <c r="BU206" s="96">
        <v>8.6</v>
      </c>
      <c r="BV206" s="96">
        <v>1.7</v>
      </c>
      <c r="BW206" s="99">
        <v>6.5</v>
      </c>
      <c r="BX206" s="100" t="s">
        <v>145</v>
      </c>
      <c r="BY206" s="100">
        <v>101.8</v>
      </c>
      <c r="BZ206" s="100">
        <v>98.8</v>
      </c>
      <c r="CA206" s="100">
        <v>1</v>
      </c>
      <c r="CB206" s="101">
        <v>148</v>
      </c>
      <c r="CC206" s="97" t="s">
        <v>279</v>
      </c>
      <c r="CD206" s="97" t="s">
        <v>200</v>
      </c>
      <c r="CE206" s="97">
        <v>12.1</v>
      </c>
      <c r="CF206" s="97" t="s">
        <v>145</v>
      </c>
      <c r="CG206" s="97" t="s">
        <v>145</v>
      </c>
      <c r="CH206" s="97">
        <v>4774029</v>
      </c>
      <c r="CI206" s="97">
        <v>342</v>
      </c>
      <c r="CJ206" s="97">
        <v>20544343456936.5</v>
      </c>
      <c r="CK206" s="97" t="s">
        <v>145</v>
      </c>
      <c r="CL206" s="97">
        <v>62</v>
      </c>
      <c r="CM206" s="97">
        <v>82.3</v>
      </c>
      <c r="CN206" s="97">
        <v>3.2</v>
      </c>
      <c r="CO206" s="97">
        <v>100</v>
      </c>
      <c r="CP206" s="102" t="s">
        <v>149</v>
      </c>
      <c r="CQ206" s="102" t="s">
        <v>148</v>
      </c>
      <c r="CR206" s="103">
        <v>-99.698427802589606</v>
      </c>
      <c r="CS206" s="98">
        <v>7.5</v>
      </c>
      <c r="CT206" s="104">
        <v>3.4599853515625201</v>
      </c>
      <c r="CU206" s="104">
        <v>2.92998657226565</v>
      </c>
      <c r="CV206" s="104">
        <v>2.80999145507815</v>
      </c>
      <c r="CW206" s="105">
        <v>10.0700012207031</v>
      </c>
      <c r="CY206" s="8">
        <f t="shared" si="17"/>
        <v>4</v>
      </c>
      <c r="CZ206" s="9">
        <f t="shared" si="18"/>
        <v>87.878787878787875</v>
      </c>
    </row>
    <row r="207" spans="1:104" x14ac:dyDescent="0.35">
      <c r="A207" s="70" t="s">
        <v>643</v>
      </c>
      <c r="B207" s="93" t="s">
        <v>644</v>
      </c>
      <c r="C207" s="156" t="s">
        <v>157</v>
      </c>
      <c r="D207" s="170" t="s">
        <v>440</v>
      </c>
      <c r="E207" s="164" t="s">
        <v>276</v>
      </c>
      <c r="F207" s="164">
        <f t="shared" si="19"/>
        <v>53</v>
      </c>
      <c r="G207" s="49">
        <v>0.26890395554432001</v>
      </c>
      <c r="H207" s="139">
        <f t="shared" si="15"/>
        <v>0.55566454144188326</v>
      </c>
      <c r="I207" s="49">
        <v>60.921685039429804</v>
      </c>
      <c r="J207" s="49">
        <v>3.1932720694843E-2</v>
      </c>
      <c r="K207" s="49">
        <v>30.5702304475533</v>
      </c>
      <c r="L207" s="51">
        <v>46</v>
      </c>
      <c r="M207" s="94"/>
      <c r="N207" s="94">
        <v>4159.8999999999996</v>
      </c>
      <c r="O207" s="94">
        <v>92.2</v>
      </c>
      <c r="P207" s="94"/>
      <c r="Q207" s="94"/>
      <c r="R207" s="96">
        <v>33469199</v>
      </c>
      <c r="S207" s="96">
        <v>28.6</v>
      </c>
      <c r="T207" s="96">
        <v>69.400000000000006</v>
      </c>
      <c r="U207" s="143">
        <f t="shared" si="16"/>
        <v>4.3999999999999914E-2</v>
      </c>
      <c r="V207" s="96">
        <v>77.5</v>
      </c>
      <c r="W207" s="99">
        <v>24.5</v>
      </c>
      <c r="X207" s="99"/>
      <c r="Y207" s="99">
        <v>4</v>
      </c>
      <c r="Z207" s="99">
        <v>100</v>
      </c>
      <c r="AA207" s="95">
        <v>0.92</v>
      </c>
      <c r="AB207" s="101">
        <v>15.3</v>
      </c>
      <c r="AC207" s="101">
        <v>6.5</v>
      </c>
      <c r="AD207" s="101">
        <v>307.2</v>
      </c>
      <c r="AE207" s="97">
        <v>23.9</v>
      </c>
      <c r="AF207" s="97">
        <v>3056558</v>
      </c>
      <c r="AG207" s="97"/>
      <c r="AH207" s="97">
        <v>8810</v>
      </c>
      <c r="AI207" s="97"/>
      <c r="AJ207" s="97"/>
      <c r="AK207" s="97">
        <v>23.9</v>
      </c>
      <c r="AL207" s="97">
        <v>0.2</v>
      </c>
      <c r="AM207" s="97">
        <v>353.9</v>
      </c>
      <c r="AN207" s="97">
        <v>9.3000000000000007</v>
      </c>
      <c r="AO207" s="103">
        <v>41.371429341999999</v>
      </c>
      <c r="AP207" s="98">
        <v>62.9</v>
      </c>
      <c r="AQ207" s="98">
        <v>7.5</v>
      </c>
      <c r="AR207" s="98">
        <v>3.4</v>
      </c>
      <c r="AS207" s="98">
        <v>49.5</v>
      </c>
      <c r="AT207" s="98">
        <v>50.5</v>
      </c>
      <c r="AU207" s="98">
        <v>531</v>
      </c>
      <c r="AV207" s="98">
        <v>3.4</v>
      </c>
      <c r="AW207" s="98">
        <v>100</v>
      </c>
      <c r="AX207" s="105">
        <v>5.4125076293945504</v>
      </c>
      <c r="AY207" s="48">
        <v>2039</v>
      </c>
      <c r="AZ207" s="48">
        <v>9</v>
      </c>
      <c r="BA207" s="48">
        <v>1133</v>
      </c>
      <c r="BB207" s="49">
        <v>33.852020181301597</v>
      </c>
      <c r="BC207" s="50">
        <v>0.102752927659829</v>
      </c>
      <c r="BD207" s="49">
        <v>2370.12776947764</v>
      </c>
      <c r="BE207" s="49">
        <v>18363.228813158301</v>
      </c>
      <c r="BF207" s="49">
        <v>18387.842752420001</v>
      </c>
      <c r="BG207" s="50">
        <v>7.6438492988374004E-2</v>
      </c>
      <c r="BH207" s="49">
        <v>3701.46927527348</v>
      </c>
      <c r="BI207" s="145">
        <v>18383.757242005999</v>
      </c>
      <c r="BJ207" s="94" t="s">
        <v>145</v>
      </c>
      <c r="BK207" s="94" t="s">
        <v>145</v>
      </c>
      <c r="BL207" s="94">
        <v>-54</v>
      </c>
      <c r="BM207" s="94">
        <v>1</v>
      </c>
      <c r="BN207" s="94">
        <v>12</v>
      </c>
      <c r="BO207" s="94" t="s">
        <v>145</v>
      </c>
      <c r="BP207" s="94" t="s">
        <v>145</v>
      </c>
      <c r="BQ207" s="96">
        <v>32955400</v>
      </c>
      <c r="BR207" s="96">
        <v>73.7</v>
      </c>
      <c r="BS207" s="96">
        <v>28.7</v>
      </c>
      <c r="BT207" s="96">
        <v>66.900000000000006</v>
      </c>
      <c r="BU207" s="96">
        <v>4.7</v>
      </c>
      <c r="BV207" s="96">
        <v>2.4</v>
      </c>
      <c r="BW207" s="99">
        <v>21.4</v>
      </c>
      <c r="BX207" s="100">
        <v>5.7</v>
      </c>
      <c r="BY207" s="100">
        <v>103.7</v>
      </c>
      <c r="BZ207" s="100">
        <v>98.4</v>
      </c>
      <c r="CA207" s="100">
        <v>1</v>
      </c>
      <c r="CB207" s="101" t="s">
        <v>145</v>
      </c>
      <c r="CC207" s="97" t="s">
        <v>146</v>
      </c>
      <c r="CD207" s="97" t="s">
        <v>173</v>
      </c>
      <c r="CE207" s="97">
        <v>21.8</v>
      </c>
      <c r="CF207" s="97">
        <v>12.7</v>
      </c>
      <c r="CG207" s="97">
        <v>1.1000000000000001</v>
      </c>
      <c r="CH207" s="97">
        <v>-44314</v>
      </c>
      <c r="CI207" s="97">
        <v>3284</v>
      </c>
      <c r="CJ207" s="97">
        <v>50499921557.510498</v>
      </c>
      <c r="CK207" s="97" t="s">
        <v>145</v>
      </c>
      <c r="CL207" s="97">
        <v>65.099999999999994</v>
      </c>
      <c r="CM207" s="97">
        <v>67.099999999999994</v>
      </c>
      <c r="CN207" s="97">
        <v>3.6</v>
      </c>
      <c r="CO207" s="97">
        <v>100</v>
      </c>
      <c r="CP207" s="102" t="s">
        <v>157</v>
      </c>
      <c r="CQ207" s="102" t="s">
        <v>176</v>
      </c>
      <c r="CR207" s="103">
        <v>63.389580179399601</v>
      </c>
      <c r="CS207" s="98" t="s">
        <v>145</v>
      </c>
      <c r="CT207" s="104">
        <v>3.93999633789065</v>
      </c>
      <c r="CU207" s="104">
        <v>0.99001464843752296</v>
      </c>
      <c r="CV207" s="104">
        <v>6.0200134277344004</v>
      </c>
      <c r="CW207" s="105">
        <v>10.7000061035156</v>
      </c>
      <c r="CY207" s="8">
        <f t="shared" si="17"/>
        <v>3</v>
      </c>
      <c r="CZ207" s="9">
        <f t="shared" si="18"/>
        <v>90.909090909090907</v>
      </c>
    </row>
    <row r="208" spans="1:104" x14ac:dyDescent="0.35">
      <c r="A208" s="70" t="s">
        <v>645</v>
      </c>
      <c r="B208" s="93" t="s">
        <v>646</v>
      </c>
      <c r="C208" s="156" t="s">
        <v>174</v>
      </c>
      <c r="D208" s="170" t="s">
        <v>175</v>
      </c>
      <c r="E208" s="164" t="s">
        <v>269</v>
      </c>
      <c r="F208" s="164">
        <f t="shared" si="19"/>
        <v>44</v>
      </c>
      <c r="G208" s="49">
        <v>0</v>
      </c>
      <c r="H208" s="139">
        <f t="shared" si="15"/>
        <v>0.18181818181818182</v>
      </c>
      <c r="I208" s="49">
        <v>13597.033374536501</v>
      </c>
      <c r="J208" s="49">
        <v>9.9999998746876997E-2</v>
      </c>
      <c r="K208" s="49">
        <v>3.2799505028224099E-13</v>
      </c>
      <c r="L208" s="51">
        <v>55</v>
      </c>
      <c r="M208" s="94"/>
      <c r="N208" s="94"/>
      <c r="O208" s="94"/>
      <c r="P208" s="94"/>
      <c r="Q208" s="94"/>
      <c r="R208" s="96">
        <v>809</v>
      </c>
      <c r="S208" s="96"/>
      <c r="T208" s="96"/>
      <c r="U208" s="143" t="str">
        <f t="shared" si="16"/>
        <v/>
      </c>
      <c r="V208" s="96"/>
      <c r="W208" s="99"/>
      <c r="X208" s="99"/>
      <c r="Y208" s="99"/>
      <c r="Z208" s="99"/>
      <c r="AA208" s="95">
        <v>0.80800000000000005</v>
      </c>
      <c r="AB208" s="101"/>
      <c r="AC208" s="101"/>
      <c r="AD208" s="101">
        <v>149.5</v>
      </c>
      <c r="AE208" s="97"/>
      <c r="AF208" s="97"/>
      <c r="AG208" s="97"/>
      <c r="AH208" s="97"/>
      <c r="AI208" s="97"/>
      <c r="AJ208" s="97"/>
      <c r="AK208" s="97"/>
      <c r="AL208" s="97"/>
      <c r="AM208" s="97"/>
      <c r="AN208" s="97"/>
      <c r="AO208" s="103">
        <v>41.903227631</v>
      </c>
      <c r="AP208" s="98"/>
      <c r="AQ208" s="98"/>
      <c r="AR208" s="98"/>
      <c r="AS208" s="98"/>
      <c r="AT208" s="98"/>
      <c r="AU208" s="98"/>
      <c r="AV208" s="98"/>
      <c r="AW208" s="98"/>
      <c r="AX208" s="105">
        <v>13.7025009155274</v>
      </c>
      <c r="AY208" s="48">
        <v>11</v>
      </c>
      <c r="AZ208" s="48">
        <v>0</v>
      </c>
      <c r="BA208" s="48">
        <v>2</v>
      </c>
      <c r="BB208" s="49">
        <v>2472.1878862793601</v>
      </c>
      <c r="BC208" s="50">
        <v>0.11262705770716799</v>
      </c>
      <c r="BD208" s="49">
        <v>9.3793447285850995</v>
      </c>
      <c r="BE208" s="49">
        <v>18345.748700903001</v>
      </c>
      <c r="BF208" s="49">
        <v>18350.0000000863</v>
      </c>
      <c r="BG208" s="50">
        <v>35.923213005790203</v>
      </c>
      <c r="BH208" s="49">
        <v>2</v>
      </c>
      <c r="BI208" s="145">
        <v>18359.098536432099</v>
      </c>
      <c r="BJ208" s="94" t="s">
        <v>145</v>
      </c>
      <c r="BK208" s="94" t="s">
        <v>145</v>
      </c>
      <c r="BL208" s="94" t="s">
        <v>145</v>
      </c>
      <c r="BM208" s="94" t="s">
        <v>145</v>
      </c>
      <c r="BN208" s="94" t="s">
        <v>145</v>
      </c>
      <c r="BO208" s="94" t="s">
        <v>145</v>
      </c>
      <c r="BP208" s="94" t="s">
        <v>145</v>
      </c>
      <c r="BQ208" s="96" t="s">
        <v>145</v>
      </c>
      <c r="BR208" s="96" t="s">
        <v>145</v>
      </c>
      <c r="BS208" s="96" t="s">
        <v>145</v>
      </c>
      <c r="BT208" s="96" t="s">
        <v>145</v>
      </c>
      <c r="BU208" s="96" t="s">
        <v>145</v>
      </c>
      <c r="BV208" s="96" t="s">
        <v>145</v>
      </c>
      <c r="BW208" s="99" t="s">
        <v>145</v>
      </c>
      <c r="BX208" s="100" t="s">
        <v>145</v>
      </c>
      <c r="BY208" s="100" t="s">
        <v>145</v>
      </c>
      <c r="BZ208" s="100" t="s">
        <v>145</v>
      </c>
      <c r="CA208" s="100" t="s">
        <v>145</v>
      </c>
      <c r="CB208" s="101">
        <v>117</v>
      </c>
      <c r="CC208" s="97" t="s">
        <v>180</v>
      </c>
      <c r="CD208" s="97" t="s">
        <v>147</v>
      </c>
      <c r="CE208" s="97" t="s">
        <v>145</v>
      </c>
      <c r="CF208" s="97" t="s">
        <v>145</v>
      </c>
      <c r="CG208" s="97" t="s">
        <v>145</v>
      </c>
      <c r="CH208" s="97" t="s">
        <v>145</v>
      </c>
      <c r="CI208" s="97" t="s">
        <v>145</v>
      </c>
      <c r="CJ208" s="97" t="s">
        <v>145</v>
      </c>
      <c r="CK208" s="97" t="s">
        <v>145</v>
      </c>
      <c r="CL208" s="97" t="s">
        <v>145</v>
      </c>
      <c r="CM208" s="97" t="s">
        <v>145</v>
      </c>
      <c r="CN208" s="97" t="s">
        <v>145</v>
      </c>
      <c r="CO208" s="97" t="s">
        <v>145</v>
      </c>
      <c r="CP208" s="102" t="s">
        <v>174</v>
      </c>
      <c r="CQ208" s="102" t="s">
        <v>176</v>
      </c>
      <c r="CR208" s="103">
        <v>12.453376649639599</v>
      </c>
      <c r="CS208" s="98" t="s">
        <v>145</v>
      </c>
      <c r="CT208" s="104">
        <v>14.6</v>
      </c>
      <c r="CU208" s="104">
        <v>12.540002441406299</v>
      </c>
      <c r="CV208" s="104">
        <v>13.7400146484375</v>
      </c>
      <c r="CW208" s="105">
        <v>13.9299865722656</v>
      </c>
      <c r="CY208" s="8">
        <f t="shared" si="17"/>
        <v>23</v>
      </c>
      <c r="CZ208" s="9">
        <f t="shared" si="18"/>
        <v>30.303030303030297</v>
      </c>
    </row>
    <row r="209" spans="1:104" x14ac:dyDescent="0.35">
      <c r="A209" s="70" t="s">
        <v>647</v>
      </c>
      <c r="B209" s="93" t="s">
        <v>648</v>
      </c>
      <c r="C209" s="156" t="s">
        <v>148</v>
      </c>
      <c r="D209" s="170" t="s">
        <v>150</v>
      </c>
      <c r="E209" s="164" t="s">
        <v>310</v>
      </c>
      <c r="F209" s="164">
        <f t="shared" si="19"/>
        <v>52</v>
      </c>
      <c r="G209" s="49">
        <v>0</v>
      </c>
      <c r="H209" s="139">
        <f t="shared" si="15"/>
        <v>0.5</v>
      </c>
      <c r="I209" s="49">
        <v>144.21300260484699</v>
      </c>
      <c r="J209" s="49">
        <v>9.9999998746876997E-2</v>
      </c>
      <c r="K209" s="49">
        <v>3.2799505028224099E-13</v>
      </c>
      <c r="L209" s="51">
        <v>47</v>
      </c>
      <c r="M209" s="94"/>
      <c r="N209" s="94"/>
      <c r="O209" s="94"/>
      <c r="P209" s="94"/>
      <c r="Q209" s="94"/>
      <c r="R209" s="96">
        <v>110947</v>
      </c>
      <c r="S209" s="96">
        <v>33.6</v>
      </c>
      <c r="T209" s="96">
        <v>70.2</v>
      </c>
      <c r="U209" s="143">
        <f t="shared" si="16"/>
        <v>9.5999999999999946E-2</v>
      </c>
      <c r="V209" s="96">
        <v>282.60000000000002</v>
      </c>
      <c r="W209" s="99">
        <v>23.2</v>
      </c>
      <c r="X209" s="99"/>
      <c r="Y209" s="99">
        <v>2.5</v>
      </c>
      <c r="Z209" s="99"/>
      <c r="AA209" s="95">
        <v>0.71</v>
      </c>
      <c r="AB209" s="101">
        <v>23.8</v>
      </c>
      <c r="AC209" s="101">
        <v>11.6</v>
      </c>
      <c r="AD209" s="101">
        <v>28.3</v>
      </c>
      <c r="AE209" s="97">
        <v>54.7</v>
      </c>
      <c r="AF209" s="97"/>
      <c r="AG209" s="97">
        <v>19800</v>
      </c>
      <c r="AH209" s="97">
        <v>12160</v>
      </c>
      <c r="AI209" s="97"/>
      <c r="AJ209" s="97"/>
      <c r="AK209" s="97">
        <v>10.7</v>
      </c>
      <c r="AL209" s="97"/>
      <c r="AM209" s="97">
        <v>1.2</v>
      </c>
      <c r="AN209" s="97">
        <v>76.3</v>
      </c>
      <c r="AO209" s="103">
        <v>13.263169663500101</v>
      </c>
      <c r="AP209" s="98">
        <v>25.6</v>
      </c>
      <c r="AQ209" s="98">
        <v>69.2</v>
      </c>
      <c r="AR209" s="98">
        <v>22.4</v>
      </c>
      <c r="AS209" s="98">
        <v>47.8</v>
      </c>
      <c r="AT209" s="98">
        <v>52.2</v>
      </c>
      <c r="AU209" s="98">
        <v>919</v>
      </c>
      <c r="AV209" s="98">
        <v>1.9</v>
      </c>
      <c r="AW209" s="98">
        <v>100</v>
      </c>
      <c r="AX209" s="105">
        <v>26.079995727539099</v>
      </c>
      <c r="AY209" s="48">
        <v>16</v>
      </c>
      <c r="AZ209" s="48">
        <v>0</v>
      </c>
      <c r="BA209" s="48">
        <v>8</v>
      </c>
      <c r="BB209" s="49">
        <v>72.106501302423695</v>
      </c>
      <c r="BC209" s="50">
        <v>0.21579342135426199</v>
      </c>
      <c r="BD209" s="49">
        <v>13.9238562953842</v>
      </c>
      <c r="BE209" s="49">
        <v>18355.948063337601</v>
      </c>
      <c r="BF209" s="49">
        <v>18350.0000000863</v>
      </c>
      <c r="BG209" s="50">
        <v>9.4696550339730002E-3</v>
      </c>
      <c r="BH209" s="49">
        <v>6058293.5284724301</v>
      </c>
      <c r="BI209" s="145">
        <v>18656.173133494402</v>
      </c>
      <c r="BJ209" s="94" t="s">
        <v>145</v>
      </c>
      <c r="BK209" s="94" t="s">
        <v>145</v>
      </c>
      <c r="BL209" s="94" t="s">
        <v>145</v>
      </c>
      <c r="BM209" s="94" t="s">
        <v>145</v>
      </c>
      <c r="BN209" s="94" t="s">
        <v>145</v>
      </c>
      <c r="BO209" s="94" t="s">
        <v>145</v>
      </c>
      <c r="BP209" s="94" t="s">
        <v>145</v>
      </c>
      <c r="BQ209" s="96">
        <v>110210</v>
      </c>
      <c r="BR209" s="96">
        <v>75</v>
      </c>
      <c r="BS209" s="96">
        <v>22.5</v>
      </c>
      <c r="BT209" s="96">
        <v>67.900000000000006</v>
      </c>
      <c r="BU209" s="96">
        <v>9.3000000000000007</v>
      </c>
      <c r="BV209" s="96">
        <v>1.9</v>
      </c>
      <c r="BW209" s="99">
        <v>16.399999999999999</v>
      </c>
      <c r="BX209" s="100">
        <v>5.8</v>
      </c>
      <c r="BY209" s="100">
        <v>110.7</v>
      </c>
      <c r="BZ209" s="100">
        <v>92.7</v>
      </c>
      <c r="CA209" s="100">
        <v>1</v>
      </c>
      <c r="CB209" s="101">
        <v>121</v>
      </c>
      <c r="CC209" s="97" t="s">
        <v>146</v>
      </c>
      <c r="CD209" s="97" t="s">
        <v>163</v>
      </c>
      <c r="CE209" s="97">
        <v>34.9</v>
      </c>
      <c r="CF209" s="97">
        <v>11.6</v>
      </c>
      <c r="CG209" s="97">
        <v>2.2000000000000002</v>
      </c>
      <c r="CH209" s="97">
        <v>-1000</v>
      </c>
      <c r="CI209" s="97">
        <v>1255</v>
      </c>
      <c r="CJ209" s="97">
        <v>811300000</v>
      </c>
      <c r="CK209" s="97" t="s">
        <v>145</v>
      </c>
      <c r="CL209" s="97">
        <v>65.900000000000006</v>
      </c>
      <c r="CM209" s="97">
        <v>70.599999999999994</v>
      </c>
      <c r="CN209" s="97" t="s">
        <v>145</v>
      </c>
      <c r="CO209" s="97">
        <v>100</v>
      </c>
      <c r="CP209" s="102" t="s">
        <v>149</v>
      </c>
      <c r="CQ209" s="102" t="s">
        <v>151</v>
      </c>
      <c r="CR209" s="103">
        <v>-61.197048076087199</v>
      </c>
      <c r="CS209" s="98">
        <v>32.4</v>
      </c>
      <c r="CT209" s="104">
        <v>26.679986572265602</v>
      </c>
      <c r="CU209" s="104">
        <v>25.999993896484401</v>
      </c>
      <c r="CV209" s="104">
        <v>25.869989013671901</v>
      </c>
      <c r="CW209" s="105">
        <v>25.770013427734401</v>
      </c>
      <c r="CY209" s="8">
        <f t="shared" si="17"/>
        <v>2</v>
      </c>
      <c r="CZ209" s="9">
        <f t="shared" si="18"/>
        <v>93.939393939393938</v>
      </c>
    </row>
    <row r="210" spans="1:104" x14ac:dyDescent="0.35">
      <c r="A210" s="70" t="s">
        <v>649</v>
      </c>
      <c r="B210" s="93" t="s">
        <v>650</v>
      </c>
      <c r="C210" s="156" t="s">
        <v>190</v>
      </c>
      <c r="D210" s="170" t="s">
        <v>190</v>
      </c>
      <c r="E210" s="164" t="s">
        <v>310</v>
      </c>
      <c r="F210" s="164">
        <f t="shared" si="19"/>
        <v>52</v>
      </c>
      <c r="G210" s="49">
        <v>0.56266816964712596</v>
      </c>
      <c r="H210" s="139">
        <f t="shared" si="15"/>
        <v>0.42642642642642642</v>
      </c>
      <c r="I210" s="49">
        <v>11.710531280780801</v>
      </c>
      <c r="J210" s="49">
        <v>0.18848778681244499</v>
      </c>
      <c r="K210" s="49">
        <v>10.2732922507097</v>
      </c>
      <c r="L210" s="51">
        <v>47</v>
      </c>
      <c r="M210" s="94"/>
      <c r="N210" s="94">
        <v>3745.84</v>
      </c>
      <c r="O210" s="94">
        <v>84.26</v>
      </c>
      <c r="P210" s="94">
        <v>19.973913043478301</v>
      </c>
      <c r="Q210" s="94">
        <v>1</v>
      </c>
      <c r="R210" s="96">
        <v>28435943</v>
      </c>
      <c r="S210" s="96">
        <v>28.3</v>
      </c>
      <c r="T210" s="96">
        <v>68.400000000000006</v>
      </c>
      <c r="U210" s="143">
        <f t="shared" si="16"/>
        <v>7.2000000000000022E-2</v>
      </c>
      <c r="V210" s="96">
        <v>32.700000000000003</v>
      </c>
      <c r="W210" s="99">
        <v>18.100000000000001</v>
      </c>
      <c r="X210" s="99"/>
      <c r="Y210" s="99"/>
      <c r="Z210" s="99"/>
      <c r="AA210" s="95"/>
      <c r="AB210" s="101">
        <v>25.2</v>
      </c>
      <c r="AC210" s="101">
        <v>7</v>
      </c>
      <c r="AD210" s="101"/>
      <c r="AE210" s="97"/>
      <c r="AF210" s="97">
        <v>2137771</v>
      </c>
      <c r="AG210" s="97">
        <v>370800</v>
      </c>
      <c r="AH210" s="97"/>
      <c r="AI210" s="97"/>
      <c r="AJ210" s="97"/>
      <c r="AK210" s="97">
        <v>8.3000000000000007</v>
      </c>
      <c r="AL210" s="97"/>
      <c r="AM210" s="97">
        <v>639</v>
      </c>
      <c r="AN210" s="97">
        <v>1.9</v>
      </c>
      <c r="AO210" s="103">
        <v>6.4206298830000996</v>
      </c>
      <c r="AP210" s="98">
        <v>24.5</v>
      </c>
      <c r="AQ210" s="98">
        <v>52.7</v>
      </c>
      <c r="AR210" s="98">
        <v>54.1</v>
      </c>
      <c r="AS210" s="98">
        <v>11.8</v>
      </c>
      <c r="AT210" s="98">
        <v>88.2</v>
      </c>
      <c r="AU210" s="98">
        <v>26793</v>
      </c>
      <c r="AV210" s="98">
        <v>6.2</v>
      </c>
      <c r="AW210" s="98">
        <v>100</v>
      </c>
      <c r="AX210" s="105">
        <v>24.4925018310547</v>
      </c>
      <c r="AY210" s="48">
        <v>333</v>
      </c>
      <c r="AZ210" s="48">
        <v>16</v>
      </c>
      <c r="BA210" s="48">
        <v>142</v>
      </c>
      <c r="BB210" s="49">
        <v>4.9936800056182404</v>
      </c>
      <c r="BC210" s="50">
        <v>3.709327155152E-2</v>
      </c>
      <c r="BD210" s="49">
        <v>572.97303805429999</v>
      </c>
      <c r="BE210" s="49">
        <v>18364.9223817944</v>
      </c>
      <c r="BF210" s="49">
        <v>18352.398178832598</v>
      </c>
      <c r="BG210" s="50">
        <v>7.6592859094922E-2</v>
      </c>
      <c r="BH210" s="49">
        <v>165.35528816298799</v>
      </c>
      <c r="BI210" s="145">
        <v>18356.784713729601</v>
      </c>
      <c r="BJ210" s="94" t="s">
        <v>145</v>
      </c>
      <c r="BK210" s="94" t="s">
        <v>145</v>
      </c>
      <c r="BL210" s="94">
        <v>-15</v>
      </c>
      <c r="BM210" s="94">
        <v>-1</v>
      </c>
      <c r="BN210" s="94">
        <v>4</v>
      </c>
      <c r="BO210" s="94">
        <v>59.249228611500698</v>
      </c>
      <c r="BP210" s="94">
        <v>1</v>
      </c>
      <c r="BQ210" s="96">
        <v>28870195</v>
      </c>
      <c r="BR210" s="96">
        <v>76.099999999999994</v>
      </c>
      <c r="BS210" s="96">
        <v>27.7</v>
      </c>
      <c r="BT210" s="96">
        <v>65.099999999999994</v>
      </c>
      <c r="BU210" s="96">
        <v>7</v>
      </c>
      <c r="BV210" s="96">
        <v>2.2999999999999998</v>
      </c>
      <c r="BW210" s="99">
        <v>24.5</v>
      </c>
      <c r="BX210" s="100" t="s">
        <v>145</v>
      </c>
      <c r="BY210" s="100">
        <v>97.2</v>
      </c>
      <c r="BZ210" s="100">
        <v>92.6</v>
      </c>
      <c r="CA210" s="100">
        <v>1</v>
      </c>
      <c r="CB210" s="101">
        <v>99</v>
      </c>
      <c r="CC210" s="97" t="s">
        <v>189</v>
      </c>
      <c r="CD210" s="97" t="s">
        <v>163</v>
      </c>
      <c r="CE210" s="97" t="s">
        <v>145</v>
      </c>
      <c r="CF210" s="97" t="s">
        <v>145</v>
      </c>
      <c r="CG210" s="97" t="s">
        <v>145</v>
      </c>
      <c r="CH210" s="97">
        <v>-3266243</v>
      </c>
      <c r="CI210" s="97">
        <v>21046</v>
      </c>
      <c r="CJ210" s="97" t="s">
        <v>145</v>
      </c>
      <c r="CK210" s="97" t="s">
        <v>145</v>
      </c>
      <c r="CL210" s="97">
        <v>59.7</v>
      </c>
      <c r="CM210" s="97">
        <v>60.7</v>
      </c>
      <c r="CN210" s="97" t="s">
        <v>145</v>
      </c>
      <c r="CO210" s="97">
        <v>100</v>
      </c>
      <c r="CP210" s="102" t="s">
        <v>149</v>
      </c>
      <c r="CQ210" s="102" t="s">
        <v>151</v>
      </c>
      <c r="CR210" s="103">
        <v>-65.410330571368107</v>
      </c>
      <c r="CS210" s="98" t="s">
        <v>145</v>
      </c>
      <c r="CT210" s="104">
        <v>22.939996337890602</v>
      </c>
      <c r="CU210" s="104">
        <v>24.300012207031301</v>
      </c>
      <c r="CV210" s="104">
        <v>25.580010986328102</v>
      </c>
      <c r="CW210" s="105">
        <v>25.149987792968801</v>
      </c>
      <c r="CY210" s="8">
        <f t="shared" si="17"/>
        <v>8</v>
      </c>
      <c r="CZ210" s="9">
        <f t="shared" si="18"/>
        <v>75.757575757575751</v>
      </c>
    </row>
    <row r="211" spans="1:104" x14ac:dyDescent="0.35">
      <c r="A211" s="70" t="s">
        <v>651</v>
      </c>
      <c r="B211" s="93" t="s">
        <v>652</v>
      </c>
      <c r="C211" s="156" t="s">
        <v>148</v>
      </c>
      <c r="D211" s="170" t="s">
        <v>150</v>
      </c>
      <c r="E211" s="164" t="s">
        <v>170</v>
      </c>
      <c r="F211" s="164">
        <f t="shared" si="19"/>
        <v>66</v>
      </c>
      <c r="G211" s="49">
        <v>33.072064027515999</v>
      </c>
      <c r="H211" s="139">
        <f t="shared" si="15"/>
        <v>0.5</v>
      </c>
      <c r="I211" s="49">
        <v>198.43238416509601</v>
      </c>
      <c r="J211" s="49">
        <v>2.4129555819299001E-2</v>
      </c>
      <c r="K211" s="49">
        <v>0.25968319316463301</v>
      </c>
      <c r="L211" s="51">
        <v>33</v>
      </c>
      <c r="M211" s="94"/>
      <c r="N211" s="94"/>
      <c r="O211" s="94"/>
      <c r="P211" s="94"/>
      <c r="Q211" s="94"/>
      <c r="R211" s="96">
        <v>30237</v>
      </c>
      <c r="S211" s="96">
        <v>36.5</v>
      </c>
      <c r="T211" s="96"/>
      <c r="U211" s="143" t="str">
        <f t="shared" si="16"/>
        <v/>
      </c>
      <c r="V211" s="96">
        <v>198.7</v>
      </c>
      <c r="W211" s="99"/>
      <c r="X211" s="99"/>
      <c r="Y211" s="99"/>
      <c r="Z211" s="99"/>
      <c r="AA211" s="95">
        <v>0.72599999999999998</v>
      </c>
      <c r="AB211" s="101"/>
      <c r="AC211" s="101">
        <v>14.2</v>
      </c>
      <c r="AD211" s="101">
        <v>99.4</v>
      </c>
      <c r="AE211" s="97"/>
      <c r="AF211" s="97"/>
      <c r="AG211" s="97"/>
      <c r="AH211" s="97"/>
      <c r="AI211" s="97"/>
      <c r="AJ211" s="97"/>
      <c r="AK211" s="97"/>
      <c r="AL211" s="97"/>
      <c r="AM211" s="97"/>
      <c r="AN211" s="97"/>
      <c r="AO211" s="103">
        <v>18.4184634460001</v>
      </c>
      <c r="AP211" s="98">
        <v>46.7</v>
      </c>
      <c r="AQ211" s="98">
        <v>24.1</v>
      </c>
      <c r="AR211" s="98">
        <v>9.1</v>
      </c>
      <c r="AS211" s="98">
        <v>52.3</v>
      </c>
      <c r="AT211" s="98">
        <v>47.7</v>
      </c>
      <c r="AU211" s="98"/>
      <c r="AV211" s="98">
        <v>6.2</v>
      </c>
      <c r="AW211" s="98"/>
      <c r="AX211" s="105">
        <v>26.820001220703102</v>
      </c>
      <c r="AY211" s="48">
        <v>6</v>
      </c>
      <c r="AZ211" s="48">
        <v>1</v>
      </c>
      <c r="BA211" s="48">
        <v>3</v>
      </c>
      <c r="BB211" s="49">
        <v>99.216192082547906</v>
      </c>
      <c r="BC211" s="50">
        <v>5.6360427559344999E-2</v>
      </c>
      <c r="BD211" s="49">
        <v>7.8951602095675399</v>
      </c>
      <c r="BE211" s="49">
        <v>18360.1957831789</v>
      </c>
      <c r="BF211" s="49">
        <v>18300.750634051201</v>
      </c>
      <c r="BG211" s="50">
        <v>0.28312352429781701</v>
      </c>
      <c r="BH211" s="49">
        <v>2.9684989348208801</v>
      </c>
      <c r="BI211" s="145">
        <v>18363.130785223599</v>
      </c>
      <c r="BJ211" s="94" t="s">
        <v>145</v>
      </c>
      <c r="BK211" s="94" t="s">
        <v>145</v>
      </c>
      <c r="BL211" s="94" t="s">
        <v>145</v>
      </c>
      <c r="BM211" s="94" t="s">
        <v>145</v>
      </c>
      <c r="BN211" s="94" t="s">
        <v>145</v>
      </c>
      <c r="BO211" s="94" t="s">
        <v>145</v>
      </c>
      <c r="BP211" s="94" t="s">
        <v>145</v>
      </c>
      <c r="BQ211" s="96">
        <v>29802</v>
      </c>
      <c r="BR211" s="96" t="s">
        <v>145</v>
      </c>
      <c r="BS211" s="96" t="s">
        <v>145</v>
      </c>
      <c r="BT211" s="96" t="s">
        <v>145</v>
      </c>
      <c r="BU211" s="96" t="s">
        <v>145</v>
      </c>
      <c r="BV211" s="96" t="s">
        <v>145</v>
      </c>
      <c r="BW211" s="99" t="s">
        <v>145</v>
      </c>
      <c r="BX211" s="100" t="s">
        <v>145</v>
      </c>
      <c r="BY211" s="100">
        <v>128.80000000000001</v>
      </c>
      <c r="BZ211" s="100">
        <v>95.5</v>
      </c>
      <c r="CA211" s="100">
        <v>1</v>
      </c>
      <c r="CB211" s="101" t="s">
        <v>145</v>
      </c>
      <c r="CC211" s="97" t="s">
        <v>180</v>
      </c>
      <c r="CD211" s="97" t="s">
        <v>200</v>
      </c>
      <c r="CE211" s="97" t="s">
        <v>145</v>
      </c>
      <c r="CF211" s="97" t="s">
        <v>145</v>
      </c>
      <c r="CG211" s="97" t="s">
        <v>145</v>
      </c>
      <c r="CH211" s="97" t="s">
        <v>145</v>
      </c>
      <c r="CI211" s="97" t="s">
        <v>145</v>
      </c>
      <c r="CJ211" s="97" t="s">
        <v>145</v>
      </c>
      <c r="CK211" s="97" t="s">
        <v>145</v>
      </c>
      <c r="CL211" s="97" t="s">
        <v>145</v>
      </c>
      <c r="CM211" s="97" t="s">
        <v>145</v>
      </c>
      <c r="CN211" s="97" t="s">
        <v>145</v>
      </c>
      <c r="CO211" s="97">
        <v>100</v>
      </c>
      <c r="CP211" s="102" t="s">
        <v>149</v>
      </c>
      <c r="CQ211" s="102" t="s">
        <v>151</v>
      </c>
      <c r="CR211" s="103">
        <v>-64.641932846919502</v>
      </c>
      <c r="CS211" s="98" t="s">
        <v>145</v>
      </c>
      <c r="CT211" s="104">
        <v>27.240014648437501</v>
      </c>
      <c r="CU211" s="104">
        <v>26.459985351562501</v>
      </c>
      <c r="CV211" s="104">
        <v>27.309991455078102</v>
      </c>
      <c r="CW211" s="105">
        <v>26.270013427734401</v>
      </c>
      <c r="CY211" s="8">
        <f t="shared" si="17"/>
        <v>19</v>
      </c>
      <c r="CZ211" s="9">
        <f t="shared" si="18"/>
        <v>42.424242424242422</v>
      </c>
    </row>
    <row r="212" spans="1:104" x14ac:dyDescent="0.35">
      <c r="A212" s="70" t="s">
        <v>653</v>
      </c>
      <c r="B212" s="93" t="s">
        <v>654</v>
      </c>
      <c r="C212" s="156" t="s">
        <v>157</v>
      </c>
      <c r="D212" s="170" t="s">
        <v>266</v>
      </c>
      <c r="E212" s="164" t="s">
        <v>580</v>
      </c>
      <c r="F212" s="164">
        <f t="shared" si="19"/>
        <v>1</v>
      </c>
      <c r="G212" s="49">
        <v>0</v>
      </c>
      <c r="H212" s="139">
        <f t="shared" si="15"/>
        <v>0.81111111111111112</v>
      </c>
      <c r="I212" s="49">
        <v>2.7738229967863801</v>
      </c>
      <c r="J212" s="49">
        <v>9.9999998746876997E-2</v>
      </c>
      <c r="K212" s="49">
        <v>3.2799505028224099E-13</v>
      </c>
      <c r="L212" s="51">
        <v>98</v>
      </c>
      <c r="M212" s="94">
        <v>2681.40332390086</v>
      </c>
      <c r="N212" s="94">
        <v>5025.9250000000002</v>
      </c>
      <c r="O212" s="94">
        <v>97.35</v>
      </c>
      <c r="P212" s="94">
        <v>9.6745644599303091</v>
      </c>
      <c r="Q212" s="94">
        <v>63</v>
      </c>
      <c r="R212" s="96">
        <v>97338583</v>
      </c>
      <c r="S212" s="96">
        <v>30.5</v>
      </c>
      <c r="T212" s="96">
        <v>71.2</v>
      </c>
      <c r="U212" s="143">
        <f t="shared" si="16"/>
        <v>7.2000000000000022E-2</v>
      </c>
      <c r="V212" s="96">
        <v>308.10000000000002</v>
      </c>
      <c r="W212" s="99">
        <v>17.100000000000001</v>
      </c>
      <c r="X212" s="99">
        <v>0.82</v>
      </c>
      <c r="Y212" s="99"/>
      <c r="Z212" s="99">
        <v>77.7</v>
      </c>
      <c r="AA212" s="95">
        <v>0.69299999999999995</v>
      </c>
      <c r="AB212" s="101">
        <v>2.1</v>
      </c>
      <c r="AC212" s="101">
        <v>6</v>
      </c>
      <c r="AD212" s="101">
        <v>37</v>
      </c>
      <c r="AE212" s="97">
        <v>98.8</v>
      </c>
      <c r="AF212" s="97">
        <v>47049671</v>
      </c>
      <c r="AG212" s="97">
        <v>16374195</v>
      </c>
      <c r="AH212" s="97">
        <v>6930</v>
      </c>
      <c r="AI212" s="97"/>
      <c r="AJ212" s="97"/>
      <c r="AK212" s="97">
        <v>37.4</v>
      </c>
      <c r="AL212" s="97">
        <v>0.5</v>
      </c>
      <c r="AM212" s="97">
        <v>4286.5</v>
      </c>
      <c r="AN212" s="97">
        <v>3.9</v>
      </c>
      <c r="AO212" s="103">
        <v>15.962429103500099</v>
      </c>
      <c r="AP212" s="98">
        <v>39.299999999999997</v>
      </c>
      <c r="AQ212" s="98">
        <v>48.1</v>
      </c>
      <c r="AR212" s="98">
        <v>7.6</v>
      </c>
      <c r="AS212" s="98">
        <v>64.099999999999994</v>
      </c>
      <c r="AT212" s="98">
        <v>35.9</v>
      </c>
      <c r="AU212" s="98">
        <v>3919</v>
      </c>
      <c r="AV212" s="98">
        <v>1.8</v>
      </c>
      <c r="AW212" s="98">
        <v>100</v>
      </c>
      <c r="AX212" s="105">
        <v>21.447496032714898</v>
      </c>
      <c r="AY212" s="48">
        <v>270</v>
      </c>
      <c r="AZ212" s="48">
        <v>0</v>
      </c>
      <c r="BA212" s="48">
        <v>219</v>
      </c>
      <c r="BB212" s="49">
        <v>2.2498786529489498</v>
      </c>
      <c r="BC212" s="50">
        <v>9.9274144462531994E-2</v>
      </c>
      <c r="BD212" s="49">
        <v>284.292361665123</v>
      </c>
      <c r="BE212" s="49">
        <v>18341.111363006501</v>
      </c>
      <c r="BF212" s="49">
        <v>18350.0000000863</v>
      </c>
      <c r="BG212" s="50">
        <v>9.1364059681572005E-2</v>
      </c>
      <c r="BH212" s="49">
        <v>259.68646360646699</v>
      </c>
      <c r="BI212" s="145">
        <v>18356.8184086213</v>
      </c>
      <c r="BJ212" s="94">
        <v>261004</v>
      </c>
      <c r="BK212" s="94" t="s">
        <v>217</v>
      </c>
      <c r="BL212" s="94">
        <v>2</v>
      </c>
      <c r="BM212" s="94">
        <v>63</v>
      </c>
      <c r="BN212" s="94">
        <v>69</v>
      </c>
      <c r="BO212" s="94">
        <v>29.380470269408601</v>
      </c>
      <c r="BP212" s="94">
        <v>63</v>
      </c>
      <c r="BQ212" s="96">
        <v>95540395</v>
      </c>
      <c r="BR212" s="96">
        <v>79.400000000000006</v>
      </c>
      <c r="BS212" s="96">
        <v>23.2</v>
      </c>
      <c r="BT212" s="96">
        <v>69.599999999999994</v>
      </c>
      <c r="BU212" s="96">
        <v>6.3</v>
      </c>
      <c r="BV212" s="96">
        <v>2</v>
      </c>
      <c r="BW212" s="99">
        <v>20.7</v>
      </c>
      <c r="BX212" s="100">
        <v>4.3</v>
      </c>
      <c r="BY212" s="100">
        <v>109.2</v>
      </c>
      <c r="BZ212" s="100">
        <v>110</v>
      </c>
      <c r="CA212" s="100" t="s">
        <v>145</v>
      </c>
      <c r="CB212" s="101">
        <v>126</v>
      </c>
      <c r="CC212" s="97" t="s">
        <v>189</v>
      </c>
      <c r="CD212" s="97" t="s">
        <v>173</v>
      </c>
      <c r="CE212" s="97">
        <v>101.6</v>
      </c>
      <c r="CF212" s="97">
        <v>5.9</v>
      </c>
      <c r="CG212" s="97">
        <v>0.7</v>
      </c>
      <c r="CH212" s="97">
        <v>-399999</v>
      </c>
      <c r="CI212" s="97">
        <v>334475</v>
      </c>
      <c r="CJ212" s="97">
        <v>245213686369.15701</v>
      </c>
      <c r="CK212" s="97">
        <v>6.7</v>
      </c>
      <c r="CL212" s="97">
        <v>77.400000000000006</v>
      </c>
      <c r="CM212" s="97">
        <v>88.3</v>
      </c>
      <c r="CN212" s="97">
        <v>2.2999999999999998</v>
      </c>
      <c r="CO212" s="97">
        <v>100</v>
      </c>
      <c r="CP212" s="102" t="s">
        <v>157</v>
      </c>
      <c r="CQ212" s="102" t="s">
        <v>203</v>
      </c>
      <c r="CR212" s="103">
        <v>107.85285441102999</v>
      </c>
      <c r="CS212" s="98" t="s">
        <v>145</v>
      </c>
      <c r="CT212" s="104">
        <v>20.100000000000001</v>
      </c>
      <c r="CU212" s="104">
        <v>21.179986572265602</v>
      </c>
      <c r="CV212" s="104">
        <v>21.010003662109401</v>
      </c>
      <c r="CW212" s="105">
        <v>23.499993896484401</v>
      </c>
      <c r="CY212" s="8">
        <f t="shared" si="17"/>
        <v>2</v>
      </c>
      <c r="CZ212" s="9">
        <f t="shared" si="18"/>
        <v>93.939393939393938</v>
      </c>
    </row>
    <row r="213" spans="1:104" x14ac:dyDescent="0.35">
      <c r="A213" s="70" t="s">
        <v>655</v>
      </c>
      <c r="B213" s="93" t="s">
        <v>656</v>
      </c>
      <c r="C213" s="156" t="s">
        <v>174</v>
      </c>
      <c r="D213" s="170" t="s">
        <v>175</v>
      </c>
      <c r="E213" s="164" t="s">
        <v>657</v>
      </c>
      <c r="F213" s="164">
        <f t="shared" si="19"/>
        <v>64</v>
      </c>
      <c r="G213" s="49">
        <v>12.1522388290545</v>
      </c>
      <c r="H213" s="139">
        <f t="shared" si="15"/>
        <v>0.33622828784119108</v>
      </c>
      <c r="I213" s="49">
        <v>445.21384073717701</v>
      </c>
      <c r="J213" s="49">
        <v>8.4517452615652994E-2</v>
      </c>
      <c r="K213" s="49">
        <v>32.801870054410301</v>
      </c>
      <c r="L213" s="51">
        <v>35</v>
      </c>
      <c r="M213" s="94"/>
      <c r="N213" s="94">
        <v>4098.2049999999999</v>
      </c>
      <c r="O213" s="94">
        <v>94.71</v>
      </c>
      <c r="P213" s="94"/>
      <c r="Q213" s="94"/>
      <c r="R213" s="96">
        <v>1810366</v>
      </c>
      <c r="S213" s="96">
        <v>29.1</v>
      </c>
      <c r="T213" s="96">
        <v>70</v>
      </c>
      <c r="U213" s="143" t="str">
        <f t="shared" si="16"/>
        <v/>
      </c>
      <c r="V213" s="96"/>
      <c r="W213" s="99"/>
      <c r="X213" s="99"/>
      <c r="Y213" s="99"/>
      <c r="Z213" s="99"/>
      <c r="AA213" s="95">
        <v>0.69</v>
      </c>
      <c r="AB213" s="101"/>
      <c r="AC213" s="101"/>
      <c r="AD213" s="101"/>
      <c r="AE213" s="97">
        <v>52.5</v>
      </c>
      <c r="AF213" s="97"/>
      <c r="AG213" s="97"/>
      <c r="AH213" s="97">
        <v>11540</v>
      </c>
      <c r="AI213" s="97">
        <v>21.6</v>
      </c>
      <c r="AJ213" s="97">
        <v>29</v>
      </c>
      <c r="AK213" s="97"/>
      <c r="AL213" s="97"/>
      <c r="AM213" s="97">
        <v>278.39999999999998</v>
      </c>
      <c r="AN213" s="97"/>
      <c r="AO213" s="103">
        <v>42.555530192500001</v>
      </c>
      <c r="AP213" s="98"/>
      <c r="AQ213" s="98"/>
      <c r="AR213" s="98"/>
      <c r="AS213" s="98"/>
      <c r="AT213" s="98"/>
      <c r="AU213" s="98"/>
      <c r="AV213" s="98"/>
      <c r="AW213" s="98"/>
      <c r="AX213" s="105">
        <v>1.8975006103515899</v>
      </c>
      <c r="AY213" s="48">
        <v>806</v>
      </c>
      <c r="AZ213" s="48">
        <v>22</v>
      </c>
      <c r="BA213" s="48">
        <v>271</v>
      </c>
      <c r="BB213" s="49">
        <v>149.69348739426201</v>
      </c>
      <c r="BC213" s="50">
        <v>5.3711087818750003E-2</v>
      </c>
      <c r="BD213" s="49">
        <v>1571.1034325073099</v>
      </c>
      <c r="BE213" s="49">
        <v>18372.6577525787</v>
      </c>
      <c r="BF213" s="49">
        <v>18369.104387545802</v>
      </c>
      <c r="BG213" s="50">
        <v>2.6259464928533999E-2</v>
      </c>
      <c r="BH213" s="49">
        <v>4044.17815440298</v>
      </c>
      <c r="BI213" s="145">
        <v>18420.3991747892</v>
      </c>
      <c r="BJ213" s="94" t="s">
        <v>145</v>
      </c>
      <c r="BK213" s="94" t="s">
        <v>145</v>
      </c>
      <c r="BL213" s="94">
        <v>-18</v>
      </c>
      <c r="BM213" s="94">
        <v>-13</v>
      </c>
      <c r="BN213" s="94">
        <v>-2</v>
      </c>
      <c r="BO213" s="94" t="s">
        <v>145</v>
      </c>
      <c r="BP213" s="94" t="s">
        <v>145</v>
      </c>
      <c r="BQ213" s="96">
        <v>1845300</v>
      </c>
      <c r="BR213" s="96">
        <v>74.5</v>
      </c>
      <c r="BS213" s="96" t="s">
        <v>145</v>
      </c>
      <c r="BT213" s="96" t="s">
        <v>145</v>
      </c>
      <c r="BU213" s="96">
        <v>7</v>
      </c>
      <c r="BV213" s="96">
        <v>2</v>
      </c>
      <c r="BW213" s="99" t="s">
        <v>145</v>
      </c>
      <c r="BX213" s="100" t="s">
        <v>145</v>
      </c>
      <c r="BY213" s="100" t="s">
        <v>145</v>
      </c>
      <c r="BZ213" s="100" t="s">
        <v>145</v>
      </c>
      <c r="CA213" s="100" t="s">
        <v>145</v>
      </c>
      <c r="CB213" s="101" t="s">
        <v>145</v>
      </c>
      <c r="CC213" s="97" t="s">
        <v>146</v>
      </c>
      <c r="CD213" s="97" t="s">
        <v>173</v>
      </c>
      <c r="CE213" s="97">
        <v>26.7</v>
      </c>
      <c r="CF213" s="97">
        <v>8.8000000000000007</v>
      </c>
      <c r="CG213" s="97">
        <v>4.3</v>
      </c>
      <c r="CH213" s="97" t="s">
        <v>145</v>
      </c>
      <c r="CI213" s="97" t="s">
        <v>145</v>
      </c>
      <c r="CJ213" s="97">
        <v>7938990793.2011299</v>
      </c>
      <c r="CK213" s="97" t="s">
        <v>145</v>
      </c>
      <c r="CL213" s="97" t="s">
        <v>145</v>
      </c>
      <c r="CM213" s="97" t="s">
        <v>145</v>
      </c>
      <c r="CN213" s="97">
        <v>0.8</v>
      </c>
      <c r="CO213" s="97">
        <v>100</v>
      </c>
      <c r="CP213" s="102" t="s">
        <v>174</v>
      </c>
      <c r="CQ213" s="102" t="s">
        <v>176</v>
      </c>
      <c r="CR213" s="103">
        <v>20.896300907977999</v>
      </c>
      <c r="CS213" s="98">
        <v>9.8000000000000007</v>
      </c>
      <c r="CT213" s="104">
        <v>1.7499938964844</v>
      </c>
      <c r="CU213" s="104">
        <v>-0.98999633789060204</v>
      </c>
      <c r="CV213" s="104">
        <v>2.45000610351565</v>
      </c>
      <c r="CW213" s="105">
        <v>4.3799987792969004</v>
      </c>
      <c r="CY213" s="8">
        <f t="shared" si="17"/>
        <v>13</v>
      </c>
      <c r="CZ213" s="9">
        <f t="shared" si="18"/>
        <v>60.606060606060609</v>
      </c>
    </row>
    <row r="214" spans="1:104" x14ac:dyDescent="0.35">
      <c r="A214" s="70" t="s">
        <v>658</v>
      </c>
      <c r="B214" s="93" t="s">
        <v>659</v>
      </c>
      <c r="C214" s="156" t="s">
        <v>157</v>
      </c>
      <c r="D214" s="170" t="s">
        <v>184</v>
      </c>
      <c r="E214" s="164" t="s">
        <v>660</v>
      </c>
      <c r="F214" s="164">
        <f t="shared" si="19"/>
        <v>79</v>
      </c>
      <c r="G214" s="49">
        <v>6.7055661026659996E-2</v>
      </c>
      <c r="H214" s="139">
        <f t="shared" si="15"/>
        <v>0.16666666666666666</v>
      </c>
      <c r="I214" s="49">
        <v>0.20116698307997899</v>
      </c>
      <c r="J214" s="49">
        <v>2.1770787059722001E-2</v>
      </c>
      <c r="K214" s="49">
        <v>4.5073542881750001E-2</v>
      </c>
      <c r="L214" s="51">
        <v>20</v>
      </c>
      <c r="M214" s="94"/>
      <c r="N214" s="94"/>
      <c r="O214" s="94"/>
      <c r="P214" s="94">
        <v>3.18606271777004</v>
      </c>
      <c r="Q214" s="94">
        <v>-21</v>
      </c>
      <c r="R214" s="96">
        <v>29825968</v>
      </c>
      <c r="S214" s="96">
        <v>19.5</v>
      </c>
      <c r="T214" s="96">
        <v>64.400000000000006</v>
      </c>
      <c r="U214" s="143">
        <f t="shared" si="16"/>
        <v>2.8999999999999984E-2</v>
      </c>
      <c r="V214" s="96">
        <v>54</v>
      </c>
      <c r="W214" s="99">
        <v>30.6</v>
      </c>
      <c r="X214" s="99"/>
      <c r="Y214" s="99">
        <v>0.7</v>
      </c>
      <c r="Z214" s="99">
        <v>42.8</v>
      </c>
      <c r="AA214" s="95"/>
      <c r="AB214" s="101">
        <v>14.1</v>
      </c>
      <c r="AC214" s="101">
        <v>5.4</v>
      </c>
      <c r="AD214" s="101"/>
      <c r="AE214" s="97"/>
      <c r="AF214" s="97">
        <v>336310</v>
      </c>
      <c r="AG214" s="97"/>
      <c r="AH214" s="97"/>
      <c r="AI214" s="97"/>
      <c r="AJ214" s="97"/>
      <c r="AK214" s="97">
        <v>29</v>
      </c>
      <c r="AL214" s="97"/>
      <c r="AM214" s="97">
        <v>137.4</v>
      </c>
      <c r="AN214" s="97">
        <v>12.4</v>
      </c>
      <c r="AO214" s="103">
        <v>15.802394924000099</v>
      </c>
      <c r="AP214" s="98">
        <v>44.6</v>
      </c>
      <c r="AQ214" s="98">
        <v>1</v>
      </c>
      <c r="AR214" s="98">
        <v>0.8</v>
      </c>
      <c r="AS214" s="98">
        <v>63.4</v>
      </c>
      <c r="AT214" s="98">
        <v>36.6</v>
      </c>
      <c r="AU214" s="98">
        <v>81</v>
      </c>
      <c r="AV214" s="98">
        <v>0.9</v>
      </c>
      <c r="AW214" s="98">
        <v>100</v>
      </c>
      <c r="AX214" s="105">
        <v>21.854997253417999</v>
      </c>
      <c r="AY214" s="48">
        <v>6</v>
      </c>
      <c r="AZ214" s="48">
        <v>2</v>
      </c>
      <c r="BA214" s="48">
        <v>1</v>
      </c>
      <c r="BB214" s="49">
        <v>3.3527830513329998E-2</v>
      </c>
      <c r="BC214" s="50">
        <v>2.1665064337272E-2</v>
      </c>
      <c r="BD214" s="49">
        <v>233815843.443744</v>
      </c>
      <c r="BE214" s="49">
        <v>18513.978757254001</v>
      </c>
      <c r="BF214" s="49">
        <v>18300.035095759398</v>
      </c>
      <c r="BG214" s="50">
        <v>36.061522631932696</v>
      </c>
      <c r="BH214" s="49">
        <v>1</v>
      </c>
      <c r="BI214" s="145">
        <v>18375.098423476</v>
      </c>
      <c r="BJ214" s="94" t="s">
        <v>145</v>
      </c>
      <c r="BK214" s="94" t="s">
        <v>145</v>
      </c>
      <c r="BL214" s="94" t="s">
        <v>145</v>
      </c>
      <c r="BM214" s="94" t="s">
        <v>145</v>
      </c>
      <c r="BN214" s="94" t="s">
        <v>145</v>
      </c>
      <c r="BO214" s="94">
        <v>12.1268767969139</v>
      </c>
      <c r="BP214" s="94">
        <v>-20</v>
      </c>
      <c r="BQ214" s="96">
        <v>28498687</v>
      </c>
      <c r="BR214" s="96">
        <v>67.8</v>
      </c>
      <c r="BS214" s="96">
        <v>39.6</v>
      </c>
      <c r="BT214" s="96">
        <v>57.5</v>
      </c>
      <c r="BU214" s="96">
        <v>6</v>
      </c>
      <c r="BV214" s="96">
        <v>3.8</v>
      </c>
      <c r="BW214" s="99">
        <v>55</v>
      </c>
      <c r="BX214" s="100" t="s">
        <v>145</v>
      </c>
      <c r="BY214" s="100" t="s">
        <v>145</v>
      </c>
      <c r="BZ214" s="100" t="s">
        <v>145</v>
      </c>
      <c r="CA214" s="100" t="s">
        <v>145</v>
      </c>
      <c r="CB214" s="101">
        <v>91</v>
      </c>
      <c r="CC214" s="97" t="s">
        <v>155</v>
      </c>
      <c r="CD214" s="97" t="s">
        <v>173</v>
      </c>
      <c r="CE214" s="97" t="s">
        <v>145</v>
      </c>
      <c r="CF214" s="97" t="s">
        <v>145</v>
      </c>
      <c r="CG214" s="97" t="s">
        <v>145</v>
      </c>
      <c r="CH214" s="97">
        <v>-150000</v>
      </c>
      <c r="CI214" s="97">
        <v>31154</v>
      </c>
      <c r="CJ214" s="97">
        <v>26914402223.782799</v>
      </c>
      <c r="CK214" s="97" t="s">
        <v>145</v>
      </c>
      <c r="CL214" s="97">
        <v>38</v>
      </c>
      <c r="CM214" s="97">
        <v>8.3000000000000007</v>
      </c>
      <c r="CN214" s="97" t="s">
        <v>145</v>
      </c>
      <c r="CO214" s="97">
        <v>79.2</v>
      </c>
      <c r="CP214" s="102" t="s">
        <v>157</v>
      </c>
      <c r="CQ214" s="102" t="s">
        <v>185</v>
      </c>
      <c r="CR214" s="103">
        <v>47.485854502637999</v>
      </c>
      <c r="CS214" s="98">
        <v>35.299999999999997</v>
      </c>
      <c r="CT214" s="104">
        <v>21.999993896484401</v>
      </c>
      <c r="CU214" s="104">
        <v>19.980004882812501</v>
      </c>
      <c r="CV214" s="104">
        <v>21.980004882812501</v>
      </c>
      <c r="CW214" s="105">
        <v>23.459985351562501</v>
      </c>
      <c r="CY214" s="8">
        <f t="shared" si="17"/>
        <v>9</v>
      </c>
      <c r="CZ214" s="9">
        <f t="shared" si="18"/>
        <v>72.727272727272734</v>
      </c>
    </row>
    <row r="215" spans="1:104" x14ac:dyDescent="0.35">
      <c r="A215" s="70" t="s">
        <v>661</v>
      </c>
      <c r="B215" s="93" t="s">
        <v>662</v>
      </c>
      <c r="C215" s="156" t="s">
        <v>164</v>
      </c>
      <c r="D215" s="170" t="s">
        <v>272</v>
      </c>
      <c r="E215" s="164" t="s">
        <v>239</v>
      </c>
      <c r="F215" s="164">
        <f t="shared" si="19"/>
        <v>43</v>
      </c>
      <c r="G215" s="49">
        <v>1.7366763622666399</v>
      </c>
      <c r="H215" s="139">
        <f t="shared" si="15"/>
        <v>0.3670975739330618</v>
      </c>
      <c r="I215" s="49">
        <v>95.213703084657595</v>
      </c>
      <c r="J215" s="49">
        <v>5.5108609180057E-2</v>
      </c>
      <c r="K215" s="49">
        <v>233.023043802828</v>
      </c>
      <c r="L215" s="51">
        <v>56</v>
      </c>
      <c r="M215" s="94">
        <v>4143.5243300770899</v>
      </c>
      <c r="N215" s="94">
        <v>3610.37</v>
      </c>
      <c r="O215" s="94">
        <v>91.4</v>
      </c>
      <c r="P215" s="94">
        <v>31.292682926829301</v>
      </c>
      <c r="Q215" s="94">
        <v>21</v>
      </c>
      <c r="R215" s="96">
        <v>59308690</v>
      </c>
      <c r="S215" s="96">
        <v>27.1</v>
      </c>
      <c r="T215" s="96">
        <v>60.5</v>
      </c>
      <c r="U215" s="143">
        <f t="shared" si="16"/>
        <v>5.3000000000000116E-2</v>
      </c>
      <c r="V215" s="96">
        <v>47.6</v>
      </c>
      <c r="W215" s="99">
        <v>26.2</v>
      </c>
      <c r="X215" s="99">
        <v>0.8</v>
      </c>
      <c r="Y215" s="99"/>
      <c r="Z215" s="99">
        <v>74.7</v>
      </c>
      <c r="AA215" s="95">
        <v>0.46300000000000002</v>
      </c>
      <c r="AB215" s="101">
        <v>27</v>
      </c>
      <c r="AC215" s="101">
        <v>12.7</v>
      </c>
      <c r="AD215" s="101"/>
      <c r="AE215" s="97">
        <v>28.3</v>
      </c>
      <c r="AF215" s="97">
        <v>23921748.100000001</v>
      </c>
      <c r="AG215" s="97">
        <v>4892400</v>
      </c>
      <c r="AH215" s="97">
        <v>13250</v>
      </c>
      <c r="AI215" s="97"/>
      <c r="AJ215" s="97"/>
      <c r="AK215" s="97">
        <v>5.0999999999999996</v>
      </c>
      <c r="AL215" s="97"/>
      <c r="AM215" s="97">
        <v>13008.7</v>
      </c>
      <c r="AN215" s="97">
        <v>8.9</v>
      </c>
      <c r="AO215" s="103">
        <v>-28.474591572999898</v>
      </c>
      <c r="AP215" s="98">
        <v>79.8</v>
      </c>
      <c r="AQ215" s="98">
        <v>7.6</v>
      </c>
      <c r="AR215" s="98">
        <v>8</v>
      </c>
      <c r="AS215" s="98">
        <v>33.6</v>
      </c>
      <c r="AT215" s="98">
        <v>66.400000000000006</v>
      </c>
      <c r="AU215" s="98">
        <v>821</v>
      </c>
      <c r="AV215" s="98">
        <v>9</v>
      </c>
      <c r="AW215" s="98">
        <v>100</v>
      </c>
      <c r="AX215" s="105">
        <v>22.142503356933599</v>
      </c>
      <c r="AY215" s="48">
        <v>5647</v>
      </c>
      <c r="AZ215" s="48">
        <v>103</v>
      </c>
      <c r="BA215" s="48">
        <v>2073</v>
      </c>
      <c r="BB215" s="49">
        <v>34.9527194075607</v>
      </c>
      <c r="BC215" s="50">
        <v>2.0330214383288001E-2</v>
      </c>
      <c r="BD215" s="49">
        <v>38144.154359331602</v>
      </c>
      <c r="BE215" s="49">
        <v>18415.053668319099</v>
      </c>
      <c r="BF215" s="49">
        <v>18377.855890189701</v>
      </c>
      <c r="BG215" s="50">
        <v>5.8716563848803999E-2</v>
      </c>
      <c r="BH215" s="49">
        <v>5079.3391727342996</v>
      </c>
      <c r="BI215" s="145">
        <v>18380.115921009099</v>
      </c>
      <c r="BJ215" s="94">
        <v>245747</v>
      </c>
      <c r="BK215" s="94" t="s">
        <v>217</v>
      </c>
      <c r="BL215" s="94">
        <v>-42</v>
      </c>
      <c r="BM215" s="94">
        <v>13</v>
      </c>
      <c r="BN215" s="94">
        <v>21</v>
      </c>
      <c r="BO215" s="94">
        <v>64.918188153310098</v>
      </c>
      <c r="BP215" s="94">
        <v>21</v>
      </c>
      <c r="BQ215" s="96">
        <v>57779622</v>
      </c>
      <c r="BR215" s="96">
        <v>67.400000000000006</v>
      </c>
      <c r="BS215" s="96">
        <v>29.1</v>
      </c>
      <c r="BT215" s="96">
        <v>65.599999999999994</v>
      </c>
      <c r="BU215" s="96">
        <v>9.4</v>
      </c>
      <c r="BV215" s="96">
        <v>2.4</v>
      </c>
      <c r="BW215" s="99">
        <v>33.799999999999997</v>
      </c>
      <c r="BX215" s="100">
        <v>5.9</v>
      </c>
      <c r="BY215" s="100">
        <v>100.9</v>
      </c>
      <c r="BZ215" s="100" t="s">
        <v>145</v>
      </c>
      <c r="CA215" s="100">
        <v>1</v>
      </c>
      <c r="CB215" s="101">
        <v>125</v>
      </c>
      <c r="CC215" s="97" t="s">
        <v>189</v>
      </c>
      <c r="CD215" s="97" t="s">
        <v>163</v>
      </c>
      <c r="CE215" s="97">
        <v>29.6</v>
      </c>
      <c r="CF215" s="97">
        <v>13.4</v>
      </c>
      <c r="CG215" s="97">
        <v>0.3</v>
      </c>
      <c r="CH215" s="97">
        <v>727026</v>
      </c>
      <c r="CI215" s="97">
        <v>489</v>
      </c>
      <c r="CJ215" s="97">
        <v>368288939768.32202</v>
      </c>
      <c r="CK215" s="97" t="s">
        <v>145</v>
      </c>
      <c r="CL215" s="97">
        <v>56</v>
      </c>
      <c r="CM215" s="97">
        <v>79.099999999999994</v>
      </c>
      <c r="CN215" s="97">
        <v>1</v>
      </c>
      <c r="CO215" s="97">
        <v>84.4</v>
      </c>
      <c r="CP215" s="102" t="s">
        <v>164</v>
      </c>
      <c r="CQ215" s="102" t="s">
        <v>166</v>
      </c>
      <c r="CR215" s="103">
        <v>26.120891654071499</v>
      </c>
      <c r="CS215" s="98">
        <v>14.5</v>
      </c>
      <c r="CT215" s="104">
        <v>22.480004882812501</v>
      </c>
      <c r="CU215" s="104">
        <v>23.540002441406301</v>
      </c>
      <c r="CV215" s="104">
        <v>22.300012207031301</v>
      </c>
      <c r="CW215" s="105">
        <v>20.249993896484401</v>
      </c>
      <c r="CY215" s="8">
        <f t="shared" si="17"/>
        <v>2</v>
      </c>
      <c r="CZ215" s="9">
        <f t="shared" si="18"/>
        <v>93.939393939393938</v>
      </c>
    </row>
    <row r="216" spans="1:104" x14ac:dyDescent="0.35">
      <c r="A216" s="70" t="s">
        <v>663</v>
      </c>
      <c r="B216" s="93" t="s">
        <v>664</v>
      </c>
      <c r="C216" s="156" t="s">
        <v>164</v>
      </c>
      <c r="D216" s="170" t="s">
        <v>213</v>
      </c>
      <c r="E216" s="164" t="s">
        <v>322</v>
      </c>
      <c r="F216" s="164">
        <f t="shared" si="19"/>
        <v>56</v>
      </c>
      <c r="G216" s="49">
        <v>0.16318576915654101</v>
      </c>
      <c r="H216" s="139">
        <f t="shared" si="15"/>
        <v>0.51886792452830188</v>
      </c>
      <c r="I216" s="49">
        <v>5.7658971768644403</v>
      </c>
      <c r="J216" s="49">
        <v>0.11825763119516899</v>
      </c>
      <c r="K216" s="49">
        <v>3.3609654540433098</v>
      </c>
      <c r="L216" s="51">
        <v>43</v>
      </c>
      <c r="M216" s="94"/>
      <c r="N216" s="94">
        <v>2289.9050000000002</v>
      </c>
      <c r="O216" s="94">
        <v>62.45</v>
      </c>
      <c r="P216" s="94">
        <v>9.4404181184668996</v>
      </c>
      <c r="Q216" s="94">
        <v>8</v>
      </c>
      <c r="R216" s="96">
        <v>18383956</v>
      </c>
      <c r="S216" s="96">
        <v>16.8</v>
      </c>
      <c r="T216" s="96">
        <v>60.5</v>
      </c>
      <c r="U216" s="143">
        <f t="shared" si="16"/>
        <v>2.1000000000000015E-2</v>
      </c>
      <c r="V216" s="96">
        <v>23.3</v>
      </c>
      <c r="W216" s="99">
        <v>17.899999999999999</v>
      </c>
      <c r="X216" s="99">
        <v>0.09</v>
      </c>
      <c r="Y216" s="99"/>
      <c r="Z216" s="99">
        <v>18.899999999999999</v>
      </c>
      <c r="AA216" s="95">
        <v>0.59099999999999997</v>
      </c>
      <c r="AB216" s="101">
        <v>6.5</v>
      </c>
      <c r="AC216" s="101">
        <v>4.5</v>
      </c>
      <c r="AD216" s="101"/>
      <c r="AE216" s="97">
        <v>33.799999999999997</v>
      </c>
      <c r="AF216" s="97">
        <v>8904</v>
      </c>
      <c r="AG216" s="97"/>
      <c r="AH216" s="97">
        <v>4100</v>
      </c>
      <c r="AI216" s="97"/>
      <c r="AJ216" s="97"/>
      <c r="AK216" s="97">
        <v>48.8</v>
      </c>
      <c r="AL216" s="97"/>
      <c r="AM216" s="97">
        <v>213.1</v>
      </c>
      <c r="AN216" s="97">
        <v>7.4</v>
      </c>
      <c r="AO216" s="103">
        <v>-13.125502624499999</v>
      </c>
      <c r="AP216" s="98">
        <v>32.1</v>
      </c>
      <c r="AQ216" s="98">
        <v>65.2</v>
      </c>
      <c r="AR216" s="98">
        <v>37.9</v>
      </c>
      <c r="AS216" s="98">
        <v>56.5</v>
      </c>
      <c r="AT216" s="98">
        <v>43.5</v>
      </c>
      <c r="AU216" s="98">
        <v>5208</v>
      </c>
      <c r="AV216" s="98">
        <v>0.3</v>
      </c>
      <c r="AW216" s="98">
        <v>100</v>
      </c>
      <c r="AX216" s="105">
        <v>23.790002441406301</v>
      </c>
      <c r="AY216" s="48">
        <v>106</v>
      </c>
      <c r="AZ216" s="48">
        <v>3</v>
      </c>
      <c r="BA216" s="48">
        <v>55</v>
      </c>
      <c r="BB216" s="49">
        <v>2.9917391012032399</v>
      </c>
      <c r="BC216" s="50">
        <v>2.9250283499724E-2</v>
      </c>
      <c r="BD216" s="49">
        <v>277.03889952652702</v>
      </c>
      <c r="BE216" s="49">
        <v>18383.397234415101</v>
      </c>
      <c r="BF216" s="49">
        <v>18359.610134648599</v>
      </c>
      <c r="BG216" s="50">
        <v>0.16389932489900799</v>
      </c>
      <c r="BH216" s="49">
        <v>44.763541186594502</v>
      </c>
      <c r="BI216" s="145">
        <v>18361.115212884899</v>
      </c>
      <c r="BJ216" s="94" t="s">
        <v>145</v>
      </c>
      <c r="BK216" s="94" t="s">
        <v>145</v>
      </c>
      <c r="BL216" s="94">
        <v>-26</v>
      </c>
      <c r="BM216" s="94">
        <v>22</v>
      </c>
      <c r="BN216" s="94">
        <v>28</v>
      </c>
      <c r="BO216" s="94">
        <v>15.651818188541499</v>
      </c>
      <c r="BP216" s="94">
        <v>8</v>
      </c>
      <c r="BQ216" s="96">
        <v>17351822</v>
      </c>
      <c r="BR216" s="96">
        <v>66.400000000000006</v>
      </c>
      <c r="BS216" s="96">
        <v>44.9</v>
      </c>
      <c r="BT216" s="96">
        <v>53</v>
      </c>
      <c r="BU216" s="96">
        <v>6.5</v>
      </c>
      <c r="BV216" s="96">
        <v>4.5999999999999996</v>
      </c>
      <c r="BW216" s="99">
        <v>57.8</v>
      </c>
      <c r="BX216" s="100">
        <v>3.7</v>
      </c>
      <c r="BY216" s="100">
        <v>98.7</v>
      </c>
      <c r="BZ216" s="100" t="s">
        <v>145</v>
      </c>
      <c r="CA216" s="100" t="s">
        <v>145</v>
      </c>
      <c r="CB216" s="101">
        <v>91</v>
      </c>
      <c r="CC216" s="97" t="s">
        <v>155</v>
      </c>
      <c r="CD216" s="97" t="s">
        <v>173</v>
      </c>
      <c r="CE216" s="97">
        <v>35.200000000000003</v>
      </c>
      <c r="CF216" s="97">
        <v>9.3000000000000007</v>
      </c>
      <c r="CG216" s="97">
        <v>3.8</v>
      </c>
      <c r="CH216" s="97">
        <v>-40000</v>
      </c>
      <c r="CI216" s="97">
        <v>284</v>
      </c>
      <c r="CJ216" s="97">
        <v>26720073435.901402</v>
      </c>
      <c r="CK216" s="97" t="s">
        <v>145</v>
      </c>
      <c r="CL216" s="97">
        <v>74.599999999999994</v>
      </c>
      <c r="CM216" s="97">
        <v>89</v>
      </c>
      <c r="CN216" s="97">
        <v>1.4</v>
      </c>
      <c r="CO216" s="97">
        <v>40.299999999999997</v>
      </c>
      <c r="CP216" s="102" t="s">
        <v>164</v>
      </c>
      <c r="CQ216" s="102" t="s">
        <v>166</v>
      </c>
      <c r="CR216" s="103">
        <v>25.4152401229547</v>
      </c>
      <c r="CS216" s="98">
        <v>10.5</v>
      </c>
      <c r="CT216" s="104">
        <v>24.520013427734401</v>
      </c>
      <c r="CU216" s="104">
        <v>23.749993896484401</v>
      </c>
      <c r="CV216" s="104">
        <v>23.999993896484401</v>
      </c>
      <c r="CW216" s="105">
        <v>22.890008544921901</v>
      </c>
      <c r="CY216" s="8">
        <f t="shared" si="17"/>
        <v>3</v>
      </c>
      <c r="CZ216" s="9">
        <f t="shared" si="18"/>
        <v>90.909090909090907</v>
      </c>
    </row>
    <row r="217" spans="1:104" ht="15" thickBot="1" x14ac:dyDescent="0.4">
      <c r="A217" s="106" t="s">
        <v>665</v>
      </c>
      <c r="B217" s="107" t="s">
        <v>666</v>
      </c>
      <c r="C217" s="157" t="s">
        <v>164</v>
      </c>
      <c r="D217" s="171" t="s">
        <v>213</v>
      </c>
      <c r="E217" s="165" t="s">
        <v>167</v>
      </c>
      <c r="F217" s="164">
        <f t="shared" si="19"/>
        <v>58</v>
      </c>
      <c r="G217" s="54">
        <v>0.269125993823424</v>
      </c>
      <c r="H217" s="158">
        <f t="shared" si="15"/>
        <v>0.125</v>
      </c>
      <c r="I217" s="54">
        <v>2.6912599382342401</v>
      </c>
      <c r="J217" s="54">
        <v>7.0231156356381996E-2</v>
      </c>
      <c r="K217" s="54">
        <v>4.9500603044097096</v>
      </c>
      <c r="L217" s="56">
        <v>41</v>
      </c>
      <c r="M217" s="108"/>
      <c r="N217" s="108">
        <v>3535</v>
      </c>
      <c r="O217" s="108">
        <v>91.4</v>
      </c>
      <c r="P217" s="108">
        <v>35.747159090909101</v>
      </c>
      <c r="Q217" s="108">
        <v>9</v>
      </c>
      <c r="R217" s="110">
        <v>14862927</v>
      </c>
      <c r="S217" s="110">
        <v>20</v>
      </c>
      <c r="T217" s="110">
        <v>59.5</v>
      </c>
      <c r="U217" s="143">
        <f t="shared" si="16"/>
        <v>2.8999999999999984E-2</v>
      </c>
      <c r="V217" s="110">
        <v>37.299999999999997</v>
      </c>
      <c r="W217" s="113">
        <v>19.3</v>
      </c>
      <c r="X217" s="113"/>
      <c r="Y217" s="113"/>
      <c r="Z217" s="113">
        <v>31.5</v>
      </c>
      <c r="AA217" s="109">
        <v>0.56299999999999994</v>
      </c>
      <c r="AB217" s="115">
        <v>12.3</v>
      </c>
      <c r="AC217" s="115">
        <v>1.8</v>
      </c>
      <c r="AD217" s="115"/>
      <c r="AE217" s="111">
        <v>29.3</v>
      </c>
      <c r="AF217" s="111">
        <v>282539</v>
      </c>
      <c r="AG217" s="111"/>
      <c r="AH217" s="111">
        <v>3020</v>
      </c>
      <c r="AI217" s="111">
        <v>81.3</v>
      </c>
      <c r="AJ217" s="111">
        <v>44.3</v>
      </c>
      <c r="AK217" s="111">
        <v>66.5</v>
      </c>
      <c r="AL217" s="111"/>
      <c r="AM217" s="111">
        <v>359.3</v>
      </c>
      <c r="AN217" s="111">
        <v>3.4</v>
      </c>
      <c r="AO217" s="117">
        <v>-19.007624206499901</v>
      </c>
      <c r="AP217" s="112">
        <v>41.9</v>
      </c>
      <c r="AQ217" s="112">
        <v>35.5</v>
      </c>
      <c r="AR217" s="112">
        <v>27.2</v>
      </c>
      <c r="AS217" s="112">
        <v>67.8</v>
      </c>
      <c r="AT217" s="112">
        <v>32.200000000000003</v>
      </c>
      <c r="AU217" s="112">
        <v>902</v>
      </c>
      <c r="AV217" s="112">
        <v>0.9</v>
      </c>
      <c r="AW217" s="112">
        <v>100</v>
      </c>
      <c r="AX217" s="119">
        <v>22.064996337890602</v>
      </c>
      <c r="AY217" s="53">
        <v>40</v>
      </c>
      <c r="AZ217" s="53">
        <v>4</v>
      </c>
      <c r="BA217" s="53">
        <v>5</v>
      </c>
      <c r="BB217" s="54">
        <v>0.33640749227928002</v>
      </c>
      <c r="BC217" s="55">
        <v>4.0945243024862001E-2</v>
      </c>
      <c r="BD217" s="54">
        <v>73.642632956809294</v>
      </c>
      <c r="BE217" s="54">
        <v>18373.732978182299</v>
      </c>
      <c r="BF217" s="54">
        <v>18357.3928983035</v>
      </c>
      <c r="BG217" s="55">
        <v>3.5926061928958003E-2</v>
      </c>
      <c r="BH217" s="54">
        <v>88.635104603795895</v>
      </c>
      <c r="BI217" s="146">
        <v>18410.886301125</v>
      </c>
      <c r="BJ217" s="108" t="s">
        <v>145</v>
      </c>
      <c r="BK217" s="108" t="s">
        <v>145</v>
      </c>
      <c r="BL217" s="108">
        <v>-53</v>
      </c>
      <c r="BM217" s="108">
        <v>3</v>
      </c>
      <c r="BN217" s="108">
        <v>10</v>
      </c>
      <c r="BO217" s="108">
        <v>62.9568181818182</v>
      </c>
      <c r="BP217" s="108">
        <v>9</v>
      </c>
      <c r="BQ217" s="110">
        <v>14439018</v>
      </c>
      <c r="BR217" s="110">
        <v>62.6</v>
      </c>
      <c r="BS217" s="110">
        <v>42.4</v>
      </c>
      <c r="BT217" s="110">
        <v>54.7</v>
      </c>
      <c r="BU217" s="110">
        <v>7.9</v>
      </c>
      <c r="BV217" s="110">
        <v>3.6</v>
      </c>
      <c r="BW217" s="113">
        <v>46.2</v>
      </c>
      <c r="BX217" s="114" t="s">
        <v>145</v>
      </c>
      <c r="BY217" s="114" t="s">
        <v>145</v>
      </c>
      <c r="BZ217" s="114" t="s">
        <v>145</v>
      </c>
      <c r="CA217" s="114" t="s">
        <v>145</v>
      </c>
      <c r="CB217" s="115">
        <v>85</v>
      </c>
      <c r="CC217" s="111" t="s">
        <v>189</v>
      </c>
      <c r="CD217" s="111" t="s">
        <v>156</v>
      </c>
      <c r="CE217" s="111">
        <v>19</v>
      </c>
      <c r="CF217" s="111">
        <v>14.3</v>
      </c>
      <c r="CG217" s="111">
        <v>2.6</v>
      </c>
      <c r="CH217" s="111">
        <v>-584288</v>
      </c>
      <c r="CI217" s="111">
        <v>15629</v>
      </c>
      <c r="CJ217" s="111">
        <v>31000519447.174999</v>
      </c>
      <c r="CK217" s="111" t="s">
        <v>145</v>
      </c>
      <c r="CL217" s="111">
        <v>83.1</v>
      </c>
      <c r="CM217" s="111">
        <v>87.8</v>
      </c>
      <c r="CN217" s="111">
        <v>2.2000000000000002</v>
      </c>
      <c r="CO217" s="111">
        <v>40.4</v>
      </c>
      <c r="CP217" s="116" t="s">
        <v>164</v>
      </c>
      <c r="CQ217" s="116" t="s">
        <v>166</v>
      </c>
      <c r="CR217" s="117">
        <v>29.328271790517999</v>
      </c>
      <c r="CS217" s="112" t="s">
        <v>145</v>
      </c>
      <c r="CT217" s="118">
        <v>23.969995117187501</v>
      </c>
      <c r="CU217" s="118">
        <v>22.570001220703102</v>
      </c>
      <c r="CV217" s="118">
        <v>21.219995117187501</v>
      </c>
      <c r="CW217" s="119">
        <v>20.499993896484401</v>
      </c>
      <c r="CY217" s="8">
        <f t="shared" si="17"/>
        <v>6</v>
      </c>
      <c r="CZ217" s="9">
        <f t="shared" si="18"/>
        <v>81.818181818181813</v>
      </c>
    </row>
    <row r="218" spans="1:104" ht="15" thickTop="1" x14ac:dyDescent="0.35">
      <c r="CY218" s="8"/>
    </row>
    <row r="219" spans="1:104" ht="18.5" x14ac:dyDescent="0.45">
      <c r="B219" s="159" t="s">
        <v>667</v>
      </c>
      <c r="C219" s="160">
        <f>COUNTIF(AO10:AO217, "NA")</f>
        <v>0</v>
      </c>
      <c r="D219" s="160">
        <f t="shared" ref="D219:S219" si="20">COUNTIF(D10:D217, "")</f>
        <v>0</v>
      </c>
      <c r="E219" s="160">
        <f t="shared" si="20"/>
        <v>0</v>
      </c>
      <c r="F219" s="160">
        <f t="shared" si="20"/>
        <v>0</v>
      </c>
      <c r="G219" s="160">
        <f t="shared" si="20"/>
        <v>0</v>
      </c>
      <c r="H219" s="160">
        <f t="shared" si="20"/>
        <v>0</v>
      </c>
      <c r="I219" s="160">
        <f t="shared" si="20"/>
        <v>0</v>
      </c>
      <c r="J219" s="160">
        <f t="shared" si="20"/>
        <v>0</v>
      </c>
      <c r="K219" s="160">
        <f t="shared" si="20"/>
        <v>0</v>
      </c>
      <c r="L219" s="160">
        <f t="shared" si="20"/>
        <v>0</v>
      </c>
      <c r="M219" s="160">
        <f t="shared" si="20"/>
        <v>128</v>
      </c>
      <c r="N219" s="160">
        <f t="shared" si="20"/>
        <v>71</v>
      </c>
      <c r="O219" s="160">
        <f t="shared" si="20"/>
        <v>58</v>
      </c>
      <c r="P219" s="160">
        <f t="shared" si="20"/>
        <v>81</v>
      </c>
      <c r="Q219" s="160">
        <f t="shared" si="20"/>
        <v>84</v>
      </c>
      <c r="R219" s="160">
        <f t="shared" si="20"/>
        <v>0</v>
      </c>
      <c r="S219" s="160">
        <f t="shared" si="20"/>
        <v>6</v>
      </c>
      <c r="T219" s="160">
        <f>COUNTIF(T10:T217, "")</f>
        <v>26</v>
      </c>
      <c r="U219" s="160">
        <f t="shared" ref="U219:AX219" si="21">COUNTIF(U10:U217, "")</f>
        <v>31</v>
      </c>
      <c r="V219" s="160">
        <f t="shared" si="21"/>
        <v>21</v>
      </c>
      <c r="W219" s="160">
        <f t="shared" si="21"/>
        <v>36</v>
      </c>
      <c r="X219" s="160">
        <f t="shared" si="21"/>
        <v>99</v>
      </c>
      <c r="Y219" s="160">
        <f t="shared" si="21"/>
        <v>114</v>
      </c>
      <c r="Z219" s="160">
        <f t="shared" si="21"/>
        <v>53</v>
      </c>
      <c r="AA219" s="160">
        <f t="shared" si="21"/>
        <v>32</v>
      </c>
      <c r="AB219" s="160">
        <f t="shared" si="21"/>
        <v>34</v>
      </c>
      <c r="AC219" s="160">
        <f t="shared" si="21"/>
        <v>18</v>
      </c>
      <c r="AD219" s="160">
        <f t="shared" si="21"/>
        <v>129</v>
      </c>
      <c r="AE219" s="160">
        <f t="shared" si="21"/>
        <v>42</v>
      </c>
      <c r="AF219" s="160">
        <f t="shared" si="21"/>
        <v>65</v>
      </c>
      <c r="AG219" s="160">
        <f t="shared" si="21"/>
        <v>79</v>
      </c>
      <c r="AH219" s="160">
        <f t="shared" si="21"/>
        <v>41</v>
      </c>
      <c r="AI219" s="160">
        <f t="shared" si="21"/>
        <v>143</v>
      </c>
      <c r="AJ219" s="160">
        <f t="shared" si="21"/>
        <v>143</v>
      </c>
      <c r="AK219" s="160">
        <f t="shared" si="21"/>
        <v>35</v>
      </c>
      <c r="AL219" s="160">
        <f t="shared" si="21"/>
        <v>128</v>
      </c>
      <c r="AM219" s="160">
        <f t="shared" si="21"/>
        <v>27</v>
      </c>
      <c r="AN219" s="160">
        <f t="shared" si="21"/>
        <v>40</v>
      </c>
      <c r="AO219" s="160">
        <f t="shared" si="21"/>
        <v>0</v>
      </c>
      <c r="AP219" s="160">
        <f t="shared" si="21"/>
        <v>21</v>
      </c>
      <c r="AQ219" s="160">
        <f t="shared" si="21"/>
        <v>20</v>
      </c>
      <c r="AR219" s="160">
        <f t="shared" si="21"/>
        <v>17</v>
      </c>
      <c r="AS219" s="160">
        <f t="shared" si="21"/>
        <v>16</v>
      </c>
      <c r="AT219" s="160">
        <f t="shared" si="21"/>
        <v>16</v>
      </c>
      <c r="AU219" s="160">
        <f t="shared" si="21"/>
        <v>35</v>
      </c>
      <c r="AV219" s="160">
        <f t="shared" si="21"/>
        <v>21</v>
      </c>
      <c r="AW219" s="160">
        <f t="shared" si="21"/>
        <v>31</v>
      </c>
      <c r="AX219" s="160">
        <f t="shared" si="21"/>
        <v>0</v>
      </c>
      <c r="AY219" s="160">
        <f t="shared" ref="AY219:BI219" si="22">COUNTIF(AY10:AY217, "NA")</f>
        <v>0</v>
      </c>
      <c r="AZ219" s="160">
        <f t="shared" si="22"/>
        <v>0</v>
      </c>
      <c r="BA219" s="160">
        <f t="shared" si="22"/>
        <v>0</v>
      </c>
      <c r="BB219" s="160">
        <f t="shared" si="22"/>
        <v>0</v>
      </c>
      <c r="BC219" s="160">
        <f t="shared" si="22"/>
        <v>0</v>
      </c>
      <c r="BD219" s="160">
        <f t="shared" si="22"/>
        <v>0</v>
      </c>
      <c r="BE219" s="160">
        <f t="shared" si="22"/>
        <v>0</v>
      </c>
      <c r="BF219" s="160">
        <f t="shared" si="22"/>
        <v>0</v>
      </c>
      <c r="BG219" s="160">
        <f t="shared" si="22"/>
        <v>0</v>
      </c>
      <c r="BH219" s="160">
        <f t="shared" si="22"/>
        <v>0</v>
      </c>
      <c r="BI219" s="160">
        <f t="shared" si="22"/>
        <v>0</v>
      </c>
      <c r="BJ219" s="160">
        <f t="shared" ref="BJ219:CD219" si="23">COUNTIF(BJ10:BJ217, "NA")</f>
        <v>128</v>
      </c>
      <c r="BK219" s="160">
        <f t="shared" si="23"/>
        <v>128</v>
      </c>
      <c r="BL219" s="160">
        <f t="shared" si="23"/>
        <v>59</v>
      </c>
      <c r="BM219" s="160">
        <f t="shared" si="23"/>
        <v>63</v>
      </c>
      <c r="BN219" s="160">
        <f t="shared" si="23"/>
        <v>58</v>
      </c>
      <c r="BO219" s="160">
        <f t="shared" si="23"/>
        <v>81</v>
      </c>
      <c r="BP219" s="160">
        <f t="shared" si="23"/>
        <v>81</v>
      </c>
      <c r="BQ219" s="160">
        <f t="shared" si="23"/>
        <v>14</v>
      </c>
      <c r="BR219" s="160">
        <f t="shared" si="23"/>
        <v>26</v>
      </c>
      <c r="BS219" s="160">
        <f t="shared" si="23"/>
        <v>31</v>
      </c>
      <c r="BT219" s="160">
        <f t="shared" si="23"/>
        <v>31</v>
      </c>
      <c r="BU219" s="160">
        <f t="shared" si="23"/>
        <v>20</v>
      </c>
      <c r="BV219" s="160">
        <f t="shared" si="23"/>
        <v>24</v>
      </c>
      <c r="BW219" s="160">
        <f t="shared" si="23"/>
        <v>30</v>
      </c>
      <c r="BX219" s="160">
        <f t="shared" si="23"/>
        <v>104</v>
      </c>
      <c r="BY219" s="160">
        <f t="shared" si="23"/>
        <v>65</v>
      </c>
      <c r="BZ219" s="160">
        <f t="shared" si="23"/>
        <v>87</v>
      </c>
      <c r="CA219" s="160">
        <f t="shared" si="23"/>
        <v>84</v>
      </c>
      <c r="CB219" s="160">
        <f t="shared" si="23"/>
        <v>38</v>
      </c>
      <c r="CC219" s="160">
        <f t="shared" si="23"/>
        <v>6</v>
      </c>
      <c r="CD219" s="160">
        <f t="shared" si="23"/>
        <v>6</v>
      </c>
      <c r="CE219" s="160">
        <f t="shared" ref="CE219:CS219" si="24">COUNTIF(CE10:CE217, "NA")</f>
        <v>42</v>
      </c>
      <c r="CF219" s="160">
        <f t="shared" si="24"/>
        <v>104</v>
      </c>
      <c r="CG219" s="160">
        <f t="shared" si="24"/>
        <v>94</v>
      </c>
      <c r="CH219" s="160">
        <f t="shared" si="24"/>
        <v>30</v>
      </c>
      <c r="CI219" s="160">
        <f t="shared" si="24"/>
        <v>26</v>
      </c>
      <c r="CJ219" s="160">
        <f t="shared" si="24"/>
        <v>32</v>
      </c>
      <c r="CK219" s="160">
        <f t="shared" si="24"/>
        <v>183</v>
      </c>
      <c r="CL219" s="160">
        <f t="shared" si="24"/>
        <v>35</v>
      </c>
      <c r="CM219" s="160">
        <f t="shared" si="24"/>
        <v>35</v>
      </c>
      <c r="CN219" s="160">
        <f t="shared" si="24"/>
        <v>59</v>
      </c>
      <c r="CO219" s="160">
        <f>COUNTIF(CO10:CO217, "NA")</f>
        <v>14</v>
      </c>
      <c r="CP219" s="160">
        <f>COUNTIF(CT10:CT217, "NA")</f>
        <v>0</v>
      </c>
      <c r="CQ219" s="160">
        <f>COUNTIF(CV10:CV217, "NA")</f>
        <v>0</v>
      </c>
      <c r="CR219" s="160">
        <f>COUNTIF(CW10:CW217, "NA")</f>
        <v>0</v>
      </c>
      <c r="CS219" s="160">
        <f t="shared" si="24"/>
        <v>91</v>
      </c>
      <c r="CT219" s="160">
        <f>COUNTIF(C10:C217, "NA")</f>
        <v>0</v>
      </c>
      <c r="CU219" s="160">
        <f>COUNTIF(CP10:CP217, "NA")</f>
        <v>6</v>
      </c>
      <c r="CV219" s="160">
        <f>COUNTIF(D10:D217, "NA")</f>
        <v>0</v>
      </c>
      <c r="CW219" s="160">
        <f>COUNTIF(CQ10:CQ217, "NA")</f>
        <v>6</v>
      </c>
      <c r="CY219" s="8">
        <f>SUM(CY$10:CY$217)</f>
        <v>1323</v>
      </c>
      <c r="CZ219" t="s">
        <v>668</v>
      </c>
    </row>
    <row r="220" spans="1:104" ht="18.5" x14ac:dyDescent="0.45">
      <c r="B220" s="161" t="s">
        <v>669</v>
      </c>
      <c r="C220" s="162">
        <f>100-(COUNTIF(AO10:AO217, "NA")/ROWS(AO10:AO217))*100</f>
        <v>100</v>
      </c>
      <c r="D220" s="162">
        <f t="shared" ref="D220:S220" si="25">100-(COUNTIF(D10:D217, "")/ROWS(D10:D217))*100</f>
        <v>100</v>
      </c>
      <c r="E220" s="162">
        <f t="shared" si="25"/>
        <v>100</v>
      </c>
      <c r="F220" s="162">
        <f t="shared" si="25"/>
        <v>100</v>
      </c>
      <c r="G220" s="162">
        <f t="shared" si="25"/>
        <v>100</v>
      </c>
      <c r="H220" s="162">
        <f t="shared" si="25"/>
        <v>100</v>
      </c>
      <c r="I220" s="162">
        <f t="shared" si="25"/>
        <v>100</v>
      </c>
      <c r="J220" s="162">
        <f t="shared" si="25"/>
        <v>100</v>
      </c>
      <c r="K220" s="162">
        <f t="shared" si="25"/>
        <v>100</v>
      </c>
      <c r="L220" s="162">
        <f t="shared" si="25"/>
        <v>100</v>
      </c>
      <c r="M220" s="162">
        <f t="shared" si="25"/>
        <v>38.46153846153846</v>
      </c>
      <c r="N220" s="162">
        <f t="shared" si="25"/>
        <v>65.865384615384613</v>
      </c>
      <c r="O220" s="162">
        <f t="shared" si="25"/>
        <v>72.115384615384613</v>
      </c>
      <c r="P220" s="162">
        <f t="shared" si="25"/>
        <v>61.057692307692307</v>
      </c>
      <c r="Q220" s="162">
        <f t="shared" si="25"/>
        <v>59.615384615384613</v>
      </c>
      <c r="R220" s="162">
        <f t="shared" si="25"/>
        <v>100</v>
      </c>
      <c r="S220" s="162">
        <f t="shared" si="25"/>
        <v>97.115384615384613</v>
      </c>
      <c r="T220" s="162">
        <f>100-(COUNTIF(T10:T217, "")/ROWS(T10:T217))*100</f>
        <v>87.5</v>
      </c>
      <c r="U220" s="162">
        <f t="shared" ref="U220:AX220" si="26">100-(COUNTIF(U10:U217, "")/ROWS(U10:U217))*100</f>
        <v>85.09615384615384</v>
      </c>
      <c r="V220" s="162">
        <f t="shared" si="26"/>
        <v>89.90384615384616</v>
      </c>
      <c r="W220" s="162">
        <f t="shared" si="26"/>
        <v>82.692307692307693</v>
      </c>
      <c r="X220" s="162">
        <f t="shared" si="26"/>
        <v>52.403846153846153</v>
      </c>
      <c r="Y220" s="162">
        <f t="shared" si="26"/>
        <v>45.192307692307686</v>
      </c>
      <c r="Z220" s="162">
        <f t="shared" si="26"/>
        <v>74.519230769230774</v>
      </c>
      <c r="AA220" s="162">
        <f t="shared" si="26"/>
        <v>84.615384615384613</v>
      </c>
      <c r="AB220" s="162">
        <f t="shared" si="26"/>
        <v>83.65384615384616</v>
      </c>
      <c r="AC220" s="162">
        <f t="shared" si="26"/>
        <v>91.34615384615384</v>
      </c>
      <c r="AD220" s="162">
        <f t="shared" si="26"/>
        <v>37.980769230769226</v>
      </c>
      <c r="AE220" s="162">
        <f t="shared" si="26"/>
        <v>79.807692307692307</v>
      </c>
      <c r="AF220" s="162">
        <f t="shared" si="26"/>
        <v>68.75</v>
      </c>
      <c r="AG220" s="162">
        <f t="shared" si="26"/>
        <v>62.019230769230774</v>
      </c>
      <c r="AH220" s="162">
        <f t="shared" si="26"/>
        <v>80.288461538461547</v>
      </c>
      <c r="AI220" s="162">
        <f t="shared" si="26"/>
        <v>31.25</v>
      </c>
      <c r="AJ220" s="162">
        <f t="shared" si="26"/>
        <v>31.25</v>
      </c>
      <c r="AK220" s="162">
        <f t="shared" si="26"/>
        <v>83.17307692307692</v>
      </c>
      <c r="AL220" s="162">
        <f t="shared" si="26"/>
        <v>38.46153846153846</v>
      </c>
      <c r="AM220" s="162">
        <f t="shared" si="26"/>
        <v>87.019230769230774</v>
      </c>
      <c r="AN220" s="162">
        <f t="shared" si="26"/>
        <v>80.769230769230774</v>
      </c>
      <c r="AO220" s="162">
        <f t="shared" si="26"/>
        <v>100</v>
      </c>
      <c r="AP220" s="162">
        <f t="shared" si="26"/>
        <v>89.90384615384616</v>
      </c>
      <c r="AQ220" s="162">
        <f t="shared" si="26"/>
        <v>90.384615384615387</v>
      </c>
      <c r="AR220" s="162">
        <f t="shared" si="26"/>
        <v>91.82692307692308</v>
      </c>
      <c r="AS220" s="162">
        <f t="shared" si="26"/>
        <v>92.307692307692307</v>
      </c>
      <c r="AT220" s="162">
        <f t="shared" si="26"/>
        <v>92.307692307692307</v>
      </c>
      <c r="AU220" s="162">
        <f t="shared" si="26"/>
        <v>83.17307692307692</v>
      </c>
      <c r="AV220" s="162">
        <f t="shared" si="26"/>
        <v>89.90384615384616</v>
      </c>
      <c r="AW220" s="162">
        <f t="shared" si="26"/>
        <v>85.09615384615384</v>
      </c>
      <c r="AX220" s="162">
        <f t="shared" si="26"/>
        <v>100</v>
      </c>
      <c r="AY220" s="162">
        <f t="shared" ref="AY220:BI220" si="27">100-(COUNTIF(AY10:AY217, "NA")/ROWS(AY10:AY217))*100</f>
        <v>100</v>
      </c>
      <c r="AZ220" s="162">
        <f t="shared" si="27"/>
        <v>100</v>
      </c>
      <c r="BA220" s="162">
        <f t="shared" si="27"/>
        <v>100</v>
      </c>
      <c r="BB220" s="162">
        <f t="shared" si="27"/>
        <v>100</v>
      </c>
      <c r="BC220" s="162">
        <f t="shared" si="27"/>
        <v>100</v>
      </c>
      <c r="BD220" s="162">
        <f t="shared" si="27"/>
        <v>100</v>
      </c>
      <c r="BE220" s="162">
        <f t="shared" si="27"/>
        <v>100</v>
      </c>
      <c r="BF220" s="162">
        <f t="shared" si="27"/>
        <v>100</v>
      </c>
      <c r="BG220" s="162">
        <f t="shared" si="27"/>
        <v>100</v>
      </c>
      <c r="BH220" s="162">
        <f t="shared" si="27"/>
        <v>100</v>
      </c>
      <c r="BI220" s="162">
        <f t="shared" si="27"/>
        <v>100</v>
      </c>
      <c r="BJ220" s="162">
        <f t="shared" ref="BJ220:CD220" si="28">100-(COUNTIF(BJ10:BJ217, "NA")/ROWS(BJ10:BJ217))*100</f>
        <v>38.46153846153846</v>
      </c>
      <c r="BK220" s="162">
        <f t="shared" si="28"/>
        <v>38.46153846153846</v>
      </c>
      <c r="BL220" s="162">
        <f t="shared" si="28"/>
        <v>71.634615384615387</v>
      </c>
      <c r="BM220" s="162">
        <f t="shared" si="28"/>
        <v>69.711538461538467</v>
      </c>
      <c r="BN220" s="162">
        <f t="shared" si="28"/>
        <v>72.115384615384613</v>
      </c>
      <c r="BO220" s="162">
        <f t="shared" si="28"/>
        <v>61.057692307692307</v>
      </c>
      <c r="BP220" s="162">
        <f t="shared" si="28"/>
        <v>61.057692307692307</v>
      </c>
      <c r="BQ220" s="162">
        <f t="shared" si="28"/>
        <v>93.269230769230774</v>
      </c>
      <c r="BR220" s="162">
        <f t="shared" si="28"/>
        <v>87.5</v>
      </c>
      <c r="BS220" s="162">
        <f t="shared" si="28"/>
        <v>85.09615384615384</v>
      </c>
      <c r="BT220" s="162">
        <f t="shared" si="28"/>
        <v>85.09615384615384</v>
      </c>
      <c r="BU220" s="162">
        <f t="shared" si="28"/>
        <v>90.384615384615387</v>
      </c>
      <c r="BV220" s="162">
        <f t="shared" si="28"/>
        <v>88.461538461538467</v>
      </c>
      <c r="BW220" s="162">
        <f t="shared" si="28"/>
        <v>85.57692307692308</v>
      </c>
      <c r="BX220" s="162">
        <f t="shared" si="28"/>
        <v>50</v>
      </c>
      <c r="BY220" s="162">
        <f t="shared" si="28"/>
        <v>68.75</v>
      </c>
      <c r="BZ220" s="162">
        <f t="shared" si="28"/>
        <v>58.17307692307692</v>
      </c>
      <c r="CA220" s="162">
        <f t="shared" si="28"/>
        <v>59.615384615384613</v>
      </c>
      <c r="CB220" s="162">
        <f t="shared" si="28"/>
        <v>81.730769230769226</v>
      </c>
      <c r="CC220" s="162">
        <f t="shared" si="28"/>
        <v>97.115384615384613</v>
      </c>
      <c r="CD220" s="162">
        <f t="shared" si="28"/>
        <v>97.115384615384613</v>
      </c>
      <c r="CE220" s="162">
        <f t="shared" ref="CE220:CS220" si="29">100-(COUNTIF(CE10:CE217, "NA")/ROWS(CE10:CE217))*100</f>
        <v>79.807692307692307</v>
      </c>
      <c r="CF220" s="162">
        <f t="shared" si="29"/>
        <v>50</v>
      </c>
      <c r="CG220" s="162">
        <f t="shared" si="29"/>
        <v>54.807692307692307</v>
      </c>
      <c r="CH220" s="162">
        <f t="shared" si="29"/>
        <v>85.57692307692308</v>
      </c>
      <c r="CI220" s="162">
        <f t="shared" si="29"/>
        <v>87.5</v>
      </c>
      <c r="CJ220" s="162">
        <f t="shared" si="29"/>
        <v>84.615384615384613</v>
      </c>
      <c r="CK220" s="162">
        <f t="shared" si="29"/>
        <v>12.019230769230774</v>
      </c>
      <c r="CL220" s="162">
        <f t="shared" si="29"/>
        <v>83.17307692307692</v>
      </c>
      <c r="CM220" s="162">
        <f t="shared" si="29"/>
        <v>83.17307692307692</v>
      </c>
      <c r="CN220" s="162">
        <f t="shared" si="29"/>
        <v>71.634615384615387</v>
      </c>
      <c r="CO220" s="162">
        <f>100-(COUNTIF(CO10:CO217, "NA")/ROWS(CO10:CO217))*100</f>
        <v>93.269230769230774</v>
      </c>
      <c r="CP220" s="162">
        <f>100-(COUNTIF(CT10:CT217, "NA")/ROWS(CT10:CT217))*100</f>
        <v>100</v>
      </c>
      <c r="CQ220" s="162">
        <f>100-(COUNTIF(CV10:CV217, "NA")/ROWS(CV10:CV217))*100</f>
        <v>100</v>
      </c>
      <c r="CR220" s="162">
        <f>100-(COUNTIF(CW10:CW217, "NA")/ROWS(CW10:CW217))*100</f>
        <v>100</v>
      </c>
      <c r="CS220" s="162">
        <f t="shared" si="29"/>
        <v>56.25</v>
      </c>
      <c r="CT220" s="162">
        <f>100-(COUNTIF(C10:C217, "NA")/ROWS(C10:C217))*100</f>
        <v>100</v>
      </c>
      <c r="CU220" s="162">
        <f>100-(COUNTIF(CP10:CP217, "NA")/ROWS(CP10:CP217))*100</f>
        <v>97.115384615384613</v>
      </c>
      <c r="CV220" s="162">
        <f>100-(COUNTIF(D10:D217, "NA")/ROWS(D10:D217))*100</f>
        <v>100</v>
      </c>
      <c r="CW220" s="162">
        <f>100-(COUNTIF(CQ10:CQ217, "NA")/ROWS(CQ10:CQ217))*100</f>
        <v>97.115384615384613</v>
      </c>
      <c r="CY220" s="8">
        <f>MIN(CY$10:CY$217)</f>
        <v>0</v>
      </c>
      <c r="CZ220" t="s">
        <v>670</v>
      </c>
    </row>
    <row r="221" spans="1:104" x14ac:dyDescent="0.35">
      <c r="CY221" s="8">
        <f>MAX(CY$10:CY$217)</f>
        <v>28</v>
      </c>
      <c r="CZ221" t="s">
        <v>671</v>
      </c>
    </row>
    <row r="222" spans="1:104" x14ac:dyDescent="0.35">
      <c r="CY222" s="13">
        <f>AVERAGE(CY$10:CY$217)</f>
        <v>6.3605769230769234</v>
      </c>
      <c r="CZ222" t="s">
        <v>672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>
    <tabColor rgb="FF007800"/>
  </sheetPr>
  <dimension ref="B1:AU137"/>
  <sheetViews>
    <sheetView tabSelected="1" topLeftCell="A8" zoomScaleNormal="100" workbookViewId="0">
      <pane xSplit="2" ySplit="3" topLeftCell="C11" activePane="bottomRight" state="frozen"/>
      <selection activeCell="A8" sqref="A8"/>
      <selection pane="topRight" activeCell="C8" sqref="C8"/>
      <selection pane="bottomLeft" activeCell="A11" sqref="A11"/>
      <selection pane="bottomRight" activeCell="D17" sqref="D17"/>
    </sheetView>
  </sheetViews>
  <sheetFormatPr baseColWidth="10" defaultRowHeight="14.5" x14ac:dyDescent="0.35"/>
  <cols>
    <col min="1" max="1" width="5.7265625" customWidth="1"/>
    <col min="2" max="2" width="26.7265625" customWidth="1"/>
    <col min="3" max="5" width="11.1796875" bestFit="1" customWidth="1"/>
    <col min="6" max="6" width="11.26953125" bestFit="1" customWidth="1"/>
    <col min="7" max="7" width="11.1796875" bestFit="1" customWidth="1"/>
    <col min="8" max="8" width="14.26953125" bestFit="1" customWidth="1"/>
    <col min="9" max="9" width="11.1796875" bestFit="1" customWidth="1"/>
    <col min="10" max="10" width="12.26953125" bestFit="1" customWidth="1"/>
    <col min="11" max="14" width="11.1796875" bestFit="1" customWidth="1"/>
    <col min="15" max="15" width="16.36328125" bestFit="1" customWidth="1"/>
    <col min="16" max="28" width="11.1796875" bestFit="1" customWidth="1"/>
    <col min="29" max="30" width="15.26953125" bestFit="1" customWidth="1"/>
    <col min="31" max="31" width="12.26953125" bestFit="1" customWidth="1"/>
    <col min="32" max="35" width="11.1796875" bestFit="1" customWidth="1"/>
    <col min="36" max="36" width="12.26953125" bestFit="1" customWidth="1"/>
    <col min="37" max="43" width="11.1796875" bestFit="1" customWidth="1"/>
    <col min="44" max="44" width="12.26953125" bestFit="1" customWidth="1"/>
    <col min="45" max="47" width="11.1796875" bestFit="1" customWidth="1"/>
  </cols>
  <sheetData>
    <row r="1" spans="2:47" x14ac:dyDescent="0.35">
      <c r="B1" t="s">
        <v>935</v>
      </c>
    </row>
    <row r="2" spans="2:47" x14ac:dyDescent="0.35">
      <c r="B2" t="s">
        <v>912</v>
      </c>
    </row>
    <row r="3" spans="2:47" x14ac:dyDescent="0.35">
      <c r="B3" t="s">
        <v>913</v>
      </c>
    </row>
    <row r="4" spans="2:47" ht="34.25" customHeight="1" x14ac:dyDescent="0.35"/>
    <row r="5" spans="2:47" ht="16" customHeight="1" x14ac:dyDescent="0.35">
      <c r="B5" s="173"/>
    </row>
    <row r="8" spans="2:47" x14ac:dyDescent="0.35">
      <c r="B8" s="174" t="s">
        <v>914</v>
      </c>
    </row>
    <row r="9" spans="2:47" ht="15" thickBot="1" x14ac:dyDescent="0.4"/>
    <row r="10" spans="2:47" ht="71" customHeight="1" thickBot="1" x14ac:dyDescent="0.4">
      <c r="B10" s="176" t="s">
        <v>915</v>
      </c>
      <c r="C10" s="202" t="s">
        <v>911</v>
      </c>
      <c r="D10" s="202" t="s">
        <v>30</v>
      </c>
      <c r="E10" s="202" t="s">
        <v>907</v>
      </c>
      <c r="F10" s="202" t="s">
        <v>910</v>
      </c>
      <c r="G10" s="202" t="s">
        <v>35</v>
      </c>
      <c r="H10" s="202" t="s">
        <v>36</v>
      </c>
      <c r="I10" s="203" t="s">
        <v>42</v>
      </c>
      <c r="J10" s="204" t="s">
        <v>15</v>
      </c>
      <c r="K10" s="204" t="s">
        <v>17</v>
      </c>
      <c r="L10" s="204" t="s">
        <v>21</v>
      </c>
      <c r="M10" s="204" t="s">
        <v>22</v>
      </c>
      <c r="N10" s="204" t="s">
        <v>23</v>
      </c>
      <c r="O10" s="205" t="s">
        <v>806</v>
      </c>
      <c r="P10" s="205" t="s">
        <v>781</v>
      </c>
      <c r="Q10" s="205" t="s">
        <v>681</v>
      </c>
      <c r="R10" s="205" t="s">
        <v>908</v>
      </c>
      <c r="S10" s="205" t="s">
        <v>689</v>
      </c>
      <c r="T10" s="206" t="s">
        <v>756</v>
      </c>
      <c r="U10" s="206" t="s">
        <v>760</v>
      </c>
      <c r="V10" s="206" t="s">
        <v>762</v>
      </c>
      <c r="W10" s="206" t="s">
        <v>772</v>
      </c>
      <c r="X10" s="207" t="s">
        <v>784</v>
      </c>
      <c r="Y10" s="208" t="s">
        <v>780</v>
      </c>
      <c r="Z10" s="208" t="s">
        <v>754</v>
      </c>
      <c r="AA10" s="208" t="s">
        <v>785</v>
      </c>
      <c r="AB10" s="209" t="s">
        <v>697</v>
      </c>
      <c r="AC10" s="209" t="s">
        <v>709</v>
      </c>
      <c r="AD10" s="209" t="s">
        <v>711</v>
      </c>
      <c r="AE10" s="209" t="s">
        <v>713</v>
      </c>
      <c r="AF10" s="209" t="s">
        <v>720</v>
      </c>
      <c r="AG10" s="209" t="s">
        <v>722</v>
      </c>
      <c r="AH10" s="209" t="s">
        <v>726</v>
      </c>
      <c r="AI10" s="209" t="s">
        <v>730</v>
      </c>
      <c r="AJ10" s="209" t="s">
        <v>733</v>
      </c>
      <c r="AK10" s="209" t="s">
        <v>776</v>
      </c>
      <c r="AL10" s="210" t="s">
        <v>797</v>
      </c>
      <c r="AM10" s="211" t="s">
        <v>737</v>
      </c>
      <c r="AN10" s="211" t="s">
        <v>739</v>
      </c>
      <c r="AO10" s="211" t="s">
        <v>741</v>
      </c>
      <c r="AP10" s="211" t="s">
        <v>695</v>
      </c>
      <c r="AQ10" s="211" t="s">
        <v>743</v>
      </c>
      <c r="AR10" s="211" t="s">
        <v>748</v>
      </c>
      <c r="AS10" s="211" t="s">
        <v>750</v>
      </c>
      <c r="AT10" s="211" t="s">
        <v>752</v>
      </c>
      <c r="AU10" s="212" t="s">
        <v>12</v>
      </c>
    </row>
    <row r="11" spans="2:47" ht="15" thickTop="1" x14ac:dyDescent="0.35">
      <c r="B11" s="178" t="s">
        <v>916</v>
      </c>
      <c r="C11" s="181">
        <v>208</v>
      </c>
      <c r="D11" s="181">
        <v>208</v>
      </c>
      <c r="E11" s="181">
        <v>208</v>
      </c>
      <c r="F11" s="181">
        <v>208</v>
      </c>
      <c r="G11" s="181">
        <v>208</v>
      </c>
      <c r="H11" s="181">
        <v>208</v>
      </c>
      <c r="I11" s="181">
        <v>208</v>
      </c>
      <c r="J11" s="181">
        <v>208</v>
      </c>
      <c r="K11" s="181">
        <v>208</v>
      </c>
      <c r="L11" s="181">
        <v>208</v>
      </c>
      <c r="M11" s="181">
        <v>208</v>
      </c>
      <c r="N11" s="181">
        <v>208</v>
      </c>
      <c r="O11" s="181">
        <v>208</v>
      </c>
      <c r="P11" s="181">
        <v>208</v>
      </c>
      <c r="Q11" s="181">
        <v>208</v>
      </c>
      <c r="R11" s="181">
        <v>208</v>
      </c>
      <c r="S11" s="181">
        <v>208</v>
      </c>
      <c r="T11" s="181">
        <v>208</v>
      </c>
      <c r="U11" s="181">
        <v>208</v>
      </c>
      <c r="V11" s="181">
        <v>208</v>
      </c>
      <c r="W11" s="181">
        <v>208</v>
      </c>
      <c r="X11" s="181">
        <v>208</v>
      </c>
      <c r="Y11" s="181">
        <v>208</v>
      </c>
      <c r="Z11" s="181">
        <v>208</v>
      </c>
      <c r="AA11" s="181">
        <v>208</v>
      </c>
      <c r="AB11" s="181">
        <v>208</v>
      </c>
      <c r="AC11" s="181">
        <v>208</v>
      </c>
      <c r="AD11" s="181">
        <v>208</v>
      </c>
      <c r="AE11" s="181">
        <v>208</v>
      </c>
      <c r="AF11" s="181">
        <v>208</v>
      </c>
      <c r="AG11" s="181">
        <v>208</v>
      </c>
      <c r="AH11" s="181">
        <v>208</v>
      </c>
      <c r="AI11" s="181">
        <v>208</v>
      </c>
      <c r="AJ11" s="181">
        <v>208</v>
      </c>
      <c r="AK11" s="181">
        <v>208</v>
      </c>
      <c r="AL11" s="181">
        <v>208</v>
      </c>
      <c r="AM11" s="181">
        <v>208</v>
      </c>
      <c r="AN11" s="181">
        <v>208</v>
      </c>
      <c r="AO11" s="181">
        <v>208</v>
      </c>
      <c r="AP11" s="181">
        <v>208</v>
      </c>
      <c r="AQ11" s="181">
        <v>208</v>
      </c>
      <c r="AR11" s="181">
        <v>208</v>
      </c>
      <c r="AS11" s="181">
        <v>208</v>
      </c>
      <c r="AT11" s="181">
        <v>208</v>
      </c>
      <c r="AU11" s="181">
        <v>208</v>
      </c>
    </row>
    <row r="12" spans="2:47" x14ac:dyDescent="0.35">
      <c r="B12" s="175" t="s">
        <v>917</v>
      </c>
      <c r="C12" s="182">
        <v>0</v>
      </c>
      <c r="D12" s="182">
        <v>0</v>
      </c>
      <c r="E12" s="182">
        <v>0</v>
      </c>
      <c r="F12" s="182">
        <v>0</v>
      </c>
      <c r="G12" s="182">
        <v>0</v>
      </c>
      <c r="H12" s="182">
        <v>0</v>
      </c>
      <c r="I12" s="182">
        <v>0</v>
      </c>
      <c r="J12" s="182">
        <v>128</v>
      </c>
      <c r="K12" s="182">
        <v>71</v>
      </c>
      <c r="L12" s="182">
        <v>58</v>
      </c>
      <c r="M12" s="182">
        <v>81</v>
      </c>
      <c r="N12" s="182">
        <v>84</v>
      </c>
      <c r="O12" s="182">
        <v>0</v>
      </c>
      <c r="P12" s="182">
        <v>6</v>
      </c>
      <c r="Q12" s="182">
        <v>26</v>
      </c>
      <c r="R12" s="182">
        <v>31</v>
      </c>
      <c r="S12" s="182">
        <v>21</v>
      </c>
      <c r="T12" s="182">
        <v>36</v>
      </c>
      <c r="U12" s="182">
        <v>99</v>
      </c>
      <c r="V12" s="182">
        <v>114</v>
      </c>
      <c r="W12" s="182">
        <v>53</v>
      </c>
      <c r="X12" s="182">
        <v>32</v>
      </c>
      <c r="Y12" s="182">
        <v>34</v>
      </c>
      <c r="Z12" s="182">
        <v>18</v>
      </c>
      <c r="AA12" s="182">
        <v>129</v>
      </c>
      <c r="AB12" s="182">
        <v>42</v>
      </c>
      <c r="AC12" s="182">
        <v>65</v>
      </c>
      <c r="AD12" s="182">
        <v>79</v>
      </c>
      <c r="AE12" s="182">
        <v>41</v>
      </c>
      <c r="AF12" s="182">
        <v>143</v>
      </c>
      <c r="AG12" s="182">
        <v>143</v>
      </c>
      <c r="AH12" s="182">
        <v>35</v>
      </c>
      <c r="AI12" s="182">
        <v>128</v>
      </c>
      <c r="AJ12" s="182">
        <v>27</v>
      </c>
      <c r="AK12" s="182">
        <v>40</v>
      </c>
      <c r="AL12" s="182">
        <v>0</v>
      </c>
      <c r="AM12" s="182">
        <v>21</v>
      </c>
      <c r="AN12" s="182">
        <v>20</v>
      </c>
      <c r="AO12" s="182">
        <v>17</v>
      </c>
      <c r="AP12" s="182">
        <v>16</v>
      </c>
      <c r="AQ12" s="182">
        <v>16</v>
      </c>
      <c r="AR12" s="182">
        <v>35</v>
      </c>
      <c r="AS12" s="182">
        <v>21</v>
      </c>
      <c r="AT12" s="182">
        <v>31</v>
      </c>
      <c r="AU12" s="182">
        <v>0</v>
      </c>
    </row>
    <row r="13" spans="2:47" x14ac:dyDescent="0.35">
      <c r="B13" s="175" t="s">
        <v>918</v>
      </c>
      <c r="C13" s="180">
        <v>0</v>
      </c>
      <c r="D13" s="180">
        <v>0</v>
      </c>
      <c r="E13" s="200">
        <v>0</v>
      </c>
      <c r="F13" s="180">
        <v>0.20116698307997899</v>
      </c>
      <c r="G13" s="180">
        <v>-3.0472371117363202</v>
      </c>
      <c r="H13" s="180">
        <v>-8.9335500108589403E-10</v>
      </c>
      <c r="I13" s="180">
        <v>20</v>
      </c>
      <c r="J13" s="180">
        <v>80.469744998567407</v>
      </c>
      <c r="K13" s="180">
        <v>714.21500000000003</v>
      </c>
      <c r="L13" s="180">
        <v>0</v>
      </c>
      <c r="M13" s="180">
        <v>-5.3165266106442601</v>
      </c>
      <c r="N13" s="180">
        <v>-21</v>
      </c>
      <c r="O13" s="180">
        <v>809</v>
      </c>
      <c r="P13" s="180">
        <v>15.4</v>
      </c>
      <c r="Q13" s="180">
        <v>50.6</v>
      </c>
      <c r="R13" s="180">
        <v>1.1000000000000086E-2</v>
      </c>
      <c r="S13" s="180">
        <v>0.1</v>
      </c>
      <c r="T13" s="180">
        <v>7.8</v>
      </c>
      <c r="U13" s="180">
        <v>0.02</v>
      </c>
      <c r="V13" s="180">
        <v>0.5</v>
      </c>
      <c r="W13" s="180">
        <v>1.9</v>
      </c>
      <c r="X13" s="180">
        <v>0.377</v>
      </c>
      <c r="Y13" s="180">
        <v>2.1</v>
      </c>
      <c r="Z13" s="180">
        <v>1</v>
      </c>
      <c r="AA13" s="180">
        <v>6.7</v>
      </c>
      <c r="AB13" s="180">
        <v>11.6</v>
      </c>
      <c r="AC13" s="180">
        <v>316</v>
      </c>
      <c r="AD13" s="180">
        <v>8160</v>
      </c>
      <c r="AE13" s="180">
        <v>750</v>
      </c>
      <c r="AF13" s="180">
        <v>0.1</v>
      </c>
      <c r="AG13" s="180">
        <v>24.2</v>
      </c>
      <c r="AH13" s="180">
        <v>0.1</v>
      </c>
      <c r="AI13" s="180">
        <v>0</v>
      </c>
      <c r="AJ13" s="180">
        <v>0.7</v>
      </c>
      <c r="AK13" s="180">
        <v>0.1</v>
      </c>
      <c r="AL13" s="180">
        <v>-51.794244073499897</v>
      </c>
      <c r="AM13" s="180">
        <v>0.6</v>
      </c>
      <c r="AN13" s="180">
        <v>0</v>
      </c>
      <c r="AO13" s="180">
        <v>0</v>
      </c>
      <c r="AP13" s="180">
        <v>0</v>
      </c>
      <c r="AQ13" s="180">
        <v>13</v>
      </c>
      <c r="AR13" s="180">
        <v>0</v>
      </c>
      <c r="AS13" s="180">
        <v>0</v>
      </c>
      <c r="AT13" s="180">
        <v>0</v>
      </c>
      <c r="AU13" s="180">
        <v>-27.8500045776367</v>
      </c>
    </row>
    <row r="14" spans="2:47" x14ac:dyDescent="0.35">
      <c r="B14" s="175" t="s">
        <v>919</v>
      </c>
      <c r="C14" s="180">
        <v>79</v>
      </c>
      <c r="D14" s="180">
        <v>1208.08533207614</v>
      </c>
      <c r="E14" s="200">
        <v>1</v>
      </c>
      <c r="F14" s="180">
        <v>16765.867169544501</v>
      </c>
      <c r="G14" s="180">
        <v>37.737432012606</v>
      </c>
      <c r="H14" s="180">
        <v>15861731.37435</v>
      </c>
      <c r="I14" s="180">
        <v>99</v>
      </c>
      <c r="J14" s="180">
        <v>147797.802197802</v>
      </c>
      <c r="K14" s="180">
        <v>5851.27</v>
      </c>
      <c r="L14" s="180">
        <v>100</v>
      </c>
      <c r="M14" s="180">
        <v>36.584229390681003</v>
      </c>
      <c r="N14" s="180">
        <v>76</v>
      </c>
      <c r="O14" s="180">
        <v>1404676330</v>
      </c>
      <c r="P14" s="180">
        <v>53.1</v>
      </c>
      <c r="Q14" s="180">
        <v>81.599999999999994</v>
      </c>
      <c r="R14" s="180">
        <v>0.27599999999999997</v>
      </c>
      <c r="S14" s="180">
        <v>7953</v>
      </c>
      <c r="T14" s="180">
        <v>30.6</v>
      </c>
      <c r="U14" s="180">
        <v>5.4</v>
      </c>
      <c r="V14" s="180">
        <v>11</v>
      </c>
      <c r="W14" s="180">
        <v>100</v>
      </c>
      <c r="X14" s="180">
        <v>0.95399999999999996</v>
      </c>
      <c r="Y14" s="180">
        <v>37.299999999999997</v>
      </c>
      <c r="Z14" s="180">
        <v>22.1</v>
      </c>
      <c r="AA14" s="180">
        <v>307.2</v>
      </c>
      <c r="AB14" s="180">
        <v>182.5</v>
      </c>
      <c r="AC14" s="180">
        <v>889022000</v>
      </c>
      <c r="AD14" s="180">
        <v>225828900</v>
      </c>
      <c r="AE14" s="180">
        <v>124410</v>
      </c>
      <c r="AF14" s="180">
        <v>91.7</v>
      </c>
      <c r="AG14" s="180">
        <v>56.3</v>
      </c>
      <c r="AH14" s="180">
        <v>92</v>
      </c>
      <c r="AI14" s="180">
        <v>4.5999999999999996</v>
      </c>
      <c r="AJ14" s="180">
        <v>528263.30000000005</v>
      </c>
      <c r="AK14" s="180">
        <v>84.3</v>
      </c>
      <c r="AL14" s="180">
        <v>79.851772365499997</v>
      </c>
      <c r="AM14" s="180">
        <v>82.6</v>
      </c>
      <c r="AN14" s="180">
        <v>98.3</v>
      </c>
      <c r="AO14" s="180">
        <v>54.4</v>
      </c>
      <c r="AP14" s="180">
        <v>87</v>
      </c>
      <c r="AQ14" s="180">
        <v>100</v>
      </c>
      <c r="AR14" s="180">
        <v>519265</v>
      </c>
      <c r="AS14" s="180">
        <v>43.9</v>
      </c>
      <c r="AT14" s="180">
        <v>100</v>
      </c>
      <c r="AU14" s="180">
        <v>33.507493591308602</v>
      </c>
    </row>
    <row r="15" spans="2:47" x14ac:dyDescent="0.35">
      <c r="B15" s="175" t="s">
        <v>920</v>
      </c>
      <c r="C15" s="180">
        <v>6</v>
      </c>
      <c r="D15" s="180">
        <v>36</v>
      </c>
      <c r="E15" s="180">
        <v>5</v>
      </c>
      <c r="F15" s="180">
        <v>1</v>
      </c>
      <c r="G15" s="180">
        <v>1</v>
      </c>
      <c r="H15" s="180">
        <v>1</v>
      </c>
      <c r="I15" s="180">
        <v>1</v>
      </c>
      <c r="J15" s="180">
        <v>1</v>
      </c>
      <c r="K15" s="180">
        <v>1</v>
      </c>
      <c r="L15" s="180">
        <v>1</v>
      </c>
      <c r="M15" s="180">
        <v>1</v>
      </c>
      <c r="N15" s="180">
        <v>1</v>
      </c>
      <c r="O15" s="180">
        <v>1</v>
      </c>
      <c r="P15" s="180">
        <v>1</v>
      </c>
      <c r="Q15" s="180">
        <v>1</v>
      </c>
      <c r="R15" s="180">
        <v>1</v>
      </c>
      <c r="S15" s="180">
        <v>1</v>
      </c>
      <c r="T15" s="180">
        <v>1</v>
      </c>
      <c r="U15" s="180">
        <v>1</v>
      </c>
      <c r="V15" s="180">
        <v>2</v>
      </c>
      <c r="W15" s="180">
        <v>1</v>
      </c>
      <c r="X15" s="180">
        <v>1</v>
      </c>
      <c r="Y15" s="180">
        <v>1</v>
      </c>
      <c r="Z15" s="180">
        <v>1</v>
      </c>
      <c r="AA15" s="180">
        <v>1</v>
      </c>
      <c r="AB15" s="180">
        <v>1</v>
      </c>
      <c r="AC15" s="180">
        <v>1</v>
      </c>
      <c r="AD15" s="180">
        <v>1</v>
      </c>
      <c r="AE15" s="180">
        <v>1</v>
      </c>
      <c r="AF15" s="180">
        <v>5</v>
      </c>
      <c r="AG15" s="180">
        <v>1</v>
      </c>
      <c r="AH15" s="180">
        <v>1</v>
      </c>
      <c r="AI15" s="180">
        <v>5</v>
      </c>
      <c r="AJ15" s="180">
        <v>1</v>
      </c>
      <c r="AK15" s="180">
        <v>1</v>
      </c>
      <c r="AL15" s="180">
        <v>1</v>
      </c>
      <c r="AM15" s="180">
        <v>2</v>
      </c>
      <c r="AN15" s="180">
        <v>5</v>
      </c>
      <c r="AO15" s="180">
        <v>1</v>
      </c>
      <c r="AP15" s="180">
        <v>7</v>
      </c>
      <c r="AQ15" s="180">
        <v>1</v>
      </c>
      <c r="AR15" s="180">
        <v>1</v>
      </c>
      <c r="AS15" s="180">
        <v>2</v>
      </c>
      <c r="AT15" s="180">
        <v>7</v>
      </c>
      <c r="AU15" s="180">
        <v>1</v>
      </c>
    </row>
    <row r="16" spans="2:47" x14ac:dyDescent="0.35">
      <c r="B16" s="175" t="s">
        <v>921</v>
      </c>
      <c r="C16" s="180">
        <v>46.5</v>
      </c>
      <c r="D16" s="201">
        <v>3.0235002983760753</v>
      </c>
      <c r="E16" s="200">
        <v>0.41522007209258205</v>
      </c>
      <c r="F16" s="180">
        <v>179.552837776421</v>
      </c>
      <c r="G16" s="180">
        <v>8.4979588804814987E-2</v>
      </c>
      <c r="H16" s="180">
        <v>21.137612057089651</v>
      </c>
      <c r="I16" s="180">
        <v>52.5</v>
      </c>
      <c r="J16" s="180">
        <v>10048.1149021366</v>
      </c>
      <c r="K16" s="180">
        <v>3722.61</v>
      </c>
      <c r="L16" s="180">
        <v>86.835000000000008</v>
      </c>
      <c r="M16" s="180">
        <v>19.073863636363601</v>
      </c>
      <c r="N16" s="180">
        <v>15</v>
      </c>
      <c r="O16" s="180">
        <v>6909866</v>
      </c>
      <c r="P16" s="180">
        <v>30.3</v>
      </c>
      <c r="Q16" s="180">
        <v>71.25</v>
      </c>
      <c r="R16" s="180">
        <v>7.0000000000000007E-2</v>
      </c>
      <c r="S16" s="180">
        <v>85.3</v>
      </c>
      <c r="T16" s="180">
        <v>18.149999999999999</v>
      </c>
      <c r="U16" s="180">
        <v>1.94</v>
      </c>
      <c r="V16" s="180">
        <v>2.8499999999999996</v>
      </c>
      <c r="W16" s="180">
        <v>78.599999999999994</v>
      </c>
      <c r="X16" s="180">
        <v>0.74199999999999999</v>
      </c>
      <c r="Y16" s="180">
        <v>20.7</v>
      </c>
      <c r="Z16" s="180">
        <v>6.75</v>
      </c>
      <c r="AA16" s="180">
        <v>99.4</v>
      </c>
      <c r="AB16" s="180">
        <v>41.8</v>
      </c>
      <c r="AC16" s="180">
        <v>2576898</v>
      </c>
      <c r="AD16" s="180">
        <v>988500</v>
      </c>
      <c r="AE16" s="180">
        <v>13710</v>
      </c>
      <c r="AF16" s="180">
        <v>8.6</v>
      </c>
      <c r="AG16" s="180">
        <v>35.6</v>
      </c>
      <c r="AH16" s="180">
        <v>17.100000000000001</v>
      </c>
      <c r="AI16" s="180">
        <v>0.64999999999999991</v>
      </c>
      <c r="AJ16" s="180">
        <v>507.4</v>
      </c>
      <c r="AK16" s="180">
        <v>8.8000000000000007</v>
      </c>
      <c r="AL16" s="180">
        <v>18.162325951000049</v>
      </c>
      <c r="AM16" s="180">
        <v>39.5</v>
      </c>
      <c r="AN16" s="180">
        <v>31.75</v>
      </c>
      <c r="AO16" s="180">
        <v>15.5</v>
      </c>
      <c r="AP16" s="180">
        <v>38.299999999999997</v>
      </c>
      <c r="AQ16" s="180">
        <v>61.7</v>
      </c>
      <c r="AR16" s="180">
        <v>2710</v>
      </c>
      <c r="AS16" s="180">
        <v>3.1</v>
      </c>
      <c r="AT16" s="180">
        <v>100</v>
      </c>
      <c r="AU16" s="180">
        <v>21.65124664306645</v>
      </c>
    </row>
    <row r="17" spans="2:47" x14ac:dyDescent="0.35">
      <c r="B17" s="175" t="s">
        <v>922</v>
      </c>
      <c r="C17" s="180">
        <v>43.360576923076913</v>
      </c>
      <c r="D17" s="201">
        <v>41.185246678434169</v>
      </c>
      <c r="E17" s="200">
        <v>0.4303523864822078</v>
      </c>
      <c r="F17" s="180">
        <v>874.19044986229733</v>
      </c>
      <c r="G17" s="180">
        <v>2.475880916791021</v>
      </c>
      <c r="H17" s="180">
        <v>141259.47907287555</v>
      </c>
      <c r="I17" s="180">
        <v>55.639423076923087</v>
      </c>
      <c r="J17" s="180">
        <v>17276.292540732564</v>
      </c>
      <c r="K17" s="180">
        <v>3633.0472627737222</v>
      </c>
      <c r="L17" s="180">
        <v>83.276866666666635</v>
      </c>
      <c r="M17" s="180">
        <v>19.081427431293612</v>
      </c>
      <c r="N17" s="180">
        <v>18.733870967741943</v>
      </c>
      <c r="O17" s="180">
        <v>37033875.413461521</v>
      </c>
      <c r="P17" s="180">
        <v>30.755445544554451</v>
      </c>
      <c r="Q17" s="180">
        <v>70.370879120879152</v>
      </c>
      <c r="R17" s="180">
        <v>9.0096045197740116E-2</v>
      </c>
      <c r="S17" s="180">
        <v>232.84385026737971</v>
      </c>
      <c r="T17" s="180">
        <v>18.484302325581407</v>
      </c>
      <c r="U17" s="180">
        <v>1.9221100917431193</v>
      </c>
      <c r="V17" s="180">
        <v>3.4010638297872333</v>
      </c>
      <c r="W17" s="180">
        <v>66.446451612903289</v>
      </c>
      <c r="X17" s="180">
        <v>0.71678409090909101</v>
      </c>
      <c r="Y17" s="180">
        <v>18.25344827586207</v>
      </c>
      <c r="Z17" s="180">
        <v>7.8400000000000043</v>
      </c>
      <c r="AA17" s="180">
        <v>112.86455696202529</v>
      </c>
      <c r="AB17" s="180">
        <v>47.570481927710816</v>
      </c>
      <c r="AC17" s="180">
        <v>29218568.567132872</v>
      </c>
      <c r="AD17" s="180">
        <v>5872113.1651162812</v>
      </c>
      <c r="AE17" s="180">
        <v>21544.730538922158</v>
      </c>
      <c r="AF17" s="180">
        <v>19.250769230769233</v>
      </c>
      <c r="AG17" s="180">
        <v>36.030769230769245</v>
      </c>
      <c r="AH17" s="180">
        <v>23.947398843930639</v>
      </c>
      <c r="AI17" s="180">
        <v>1.0375000000000008</v>
      </c>
      <c r="AJ17" s="180">
        <v>13945.460220994471</v>
      </c>
      <c r="AK17" s="180">
        <v>17.340476190476188</v>
      </c>
      <c r="AL17" s="180">
        <v>20.324147131772804</v>
      </c>
      <c r="AM17" s="180">
        <v>38.238502673796773</v>
      </c>
      <c r="AN17" s="180">
        <v>30.637765957446824</v>
      </c>
      <c r="AO17" s="180">
        <v>17.401570680628286</v>
      </c>
      <c r="AP17" s="180">
        <v>39.133854166666673</v>
      </c>
      <c r="AQ17" s="180">
        <v>60.866145833333334</v>
      </c>
      <c r="AR17" s="180">
        <v>16100.583815028906</v>
      </c>
      <c r="AS17" s="180">
        <v>5.159893048128338</v>
      </c>
      <c r="AT17" s="180">
        <v>89.079096045197744</v>
      </c>
      <c r="AU17" s="180">
        <v>16.656347223126929</v>
      </c>
    </row>
    <row r="18" spans="2:47" ht="15" thickBot="1" x14ac:dyDescent="0.4">
      <c r="B18" s="179" t="s">
        <v>923</v>
      </c>
      <c r="C18" s="183">
        <v>0.408116053941882</v>
      </c>
      <c r="D18" s="183">
        <v>3.0422686480065235</v>
      </c>
      <c r="E18" s="183">
        <v>0.63305298642618602</v>
      </c>
      <c r="F18" s="183">
        <v>2.1892278419993856</v>
      </c>
      <c r="G18" s="183">
        <v>3.5920200309946044</v>
      </c>
      <c r="H18" s="183">
        <v>9.0417995015280557</v>
      </c>
      <c r="I18" s="183">
        <v>0.31805052194779504</v>
      </c>
      <c r="J18" s="183">
        <v>1.3096708698421224</v>
      </c>
      <c r="K18" s="183">
        <v>0.22637108506157294</v>
      </c>
      <c r="L18" s="183">
        <v>0.18852223845418964</v>
      </c>
      <c r="M18" s="183">
        <v>0.42121190831804084</v>
      </c>
      <c r="N18" s="183">
        <v>0.96149851831322375</v>
      </c>
      <c r="O18" s="183">
        <v>3.8123668448926837</v>
      </c>
      <c r="P18" s="183">
        <v>0.2934626305717683</v>
      </c>
      <c r="Q18" s="183">
        <v>0.10489564303090494</v>
      </c>
      <c r="R18" s="183">
        <v>0.70301229513748542</v>
      </c>
      <c r="S18" s="183">
        <v>2.8867475687422206</v>
      </c>
      <c r="T18" s="183">
        <v>0.2975711517236454</v>
      </c>
      <c r="U18" s="183">
        <v>0.74850615994463421</v>
      </c>
      <c r="V18" s="183">
        <v>0.6621655662353243</v>
      </c>
      <c r="W18" s="183">
        <v>0.50055549554663337</v>
      </c>
      <c r="X18" s="183">
        <v>0.21250082620873412</v>
      </c>
      <c r="Y18" s="183">
        <v>0.5178079765230893</v>
      </c>
      <c r="Z18" s="183">
        <v>0.52558678125592606</v>
      </c>
      <c r="AA18" s="183">
        <v>0.53400853350264688</v>
      </c>
      <c r="AB18" s="183">
        <v>0.56195988338090552</v>
      </c>
      <c r="AC18" s="183">
        <v>3.2304019741272971</v>
      </c>
      <c r="AD18" s="183">
        <v>3.5596671402385245</v>
      </c>
      <c r="AE18" s="183">
        <v>0.9949390659362215</v>
      </c>
      <c r="AF18" s="183">
        <v>1.2554413952124848</v>
      </c>
      <c r="AG18" s="183">
        <v>0.20907818415785223</v>
      </c>
      <c r="AH18" s="183">
        <v>0.9156730033428927</v>
      </c>
      <c r="AI18" s="183">
        <v>1.0219112051689312</v>
      </c>
      <c r="AJ18" s="183">
        <v>3.8299328699895097</v>
      </c>
      <c r="AK18" s="183">
        <v>1.1673931757800449</v>
      </c>
      <c r="AL18" s="183">
        <v>1.1904826591387214</v>
      </c>
      <c r="AM18" s="183">
        <v>0.57656886836472065</v>
      </c>
      <c r="AN18" s="183">
        <v>0.74540180798407585</v>
      </c>
      <c r="AO18" s="183">
        <v>0.71143208794925572</v>
      </c>
      <c r="AP18" s="183">
        <v>0.5874447505440914</v>
      </c>
      <c r="AQ18" s="183">
        <v>0.37769727134877074</v>
      </c>
      <c r="AR18" s="183">
        <v>3.1106319699270406</v>
      </c>
      <c r="AS18" s="183">
        <v>1.2868822470015149</v>
      </c>
      <c r="AT18" s="183">
        <v>0.30208009181303602</v>
      </c>
      <c r="AU18" s="183">
        <v>0.70244725894042614</v>
      </c>
    </row>
    <row r="21" spans="2:47" x14ac:dyDescent="0.35">
      <c r="B21" s="174" t="s">
        <v>924</v>
      </c>
    </row>
    <row r="22" spans="2:47" ht="15" thickBot="1" x14ac:dyDescent="0.4"/>
    <row r="23" spans="2:47" ht="43.5" x14ac:dyDescent="0.35">
      <c r="B23" s="177" t="s">
        <v>926</v>
      </c>
      <c r="C23" s="177" t="s">
        <v>916</v>
      </c>
      <c r="D23" s="177" t="s">
        <v>927</v>
      </c>
      <c r="E23" s="177" t="s">
        <v>928</v>
      </c>
      <c r="F23" s="177" t="s">
        <v>929</v>
      </c>
      <c r="G23" s="177" t="s">
        <v>930</v>
      </c>
      <c r="H23" s="177" t="s">
        <v>931</v>
      </c>
    </row>
    <row r="24" spans="2:47" x14ac:dyDescent="0.35">
      <c r="B24" s="187" t="s">
        <v>2</v>
      </c>
      <c r="C24" s="187">
        <v>208</v>
      </c>
      <c r="D24" s="187">
        <v>8</v>
      </c>
      <c r="E24" s="184" t="s">
        <v>164</v>
      </c>
      <c r="F24" s="187">
        <v>51</v>
      </c>
      <c r="G24" s="198" t="s">
        <v>164</v>
      </c>
      <c r="H24" s="199">
        <v>51</v>
      </c>
    </row>
    <row r="25" spans="2:47" x14ac:dyDescent="0.35">
      <c r="B25" s="188" t="s">
        <v>925</v>
      </c>
      <c r="C25" s="188"/>
      <c r="D25" s="188"/>
      <c r="E25" s="185" t="s">
        <v>925</v>
      </c>
      <c r="F25" s="188"/>
      <c r="G25" s="194" t="s">
        <v>157</v>
      </c>
      <c r="H25" s="191">
        <v>45</v>
      </c>
    </row>
    <row r="26" spans="2:47" x14ac:dyDescent="0.35">
      <c r="B26" s="188" t="s">
        <v>925</v>
      </c>
      <c r="C26" s="188"/>
      <c r="D26" s="188"/>
      <c r="E26" s="185" t="s">
        <v>925</v>
      </c>
      <c r="F26" s="188"/>
      <c r="G26" s="196" t="s">
        <v>330</v>
      </c>
      <c r="H26" s="197">
        <v>6</v>
      </c>
    </row>
    <row r="27" spans="2:47" x14ac:dyDescent="0.35">
      <c r="B27" s="188" t="s">
        <v>925</v>
      </c>
      <c r="C27" s="188"/>
      <c r="D27" s="188"/>
      <c r="E27" s="185" t="s">
        <v>925</v>
      </c>
      <c r="F27" s="188"/>
      <c r="G27" s="194" t="s">
        <v>174</v>
      </c>
      <c r="H27" s="191">
        <v>48</v>
      </c>
    </row>
    <row r="28" spans="2:47" x14ac:dyDescent="0.35">
      <c r="B28" s="188" t="s">
        <v>925</v>
      </c>
      <c r="C28" s="188"/>
      <c r="D28" s="188"/>
      <c r="E28" s="185" t="s">
        <v>925</v>
      </c>
      <c r="F28" s="188"/>
      <c r="G28" s="194" t="s">
        <v>148</v>
      </c>
      <c r="H28" s="191">
        <v>36</v>
      </c>
    </row>
    <row r="29" spans="2:47" x14ac:dyDescent="0.35">
      <c r="B29" s="188" t="s">
        <v>925</v>
      </c>
      <c r="C29" s="188"/>
      <c r="D29" s="188"/>
      <c r="E29" s="185" t="s">
        <v>925</v>
      </c>
      <c r="F29" s="188"/>
      <c r="G29" s="194" t="s">
        <v>201</v>
      </c>
      <c r="H29" s="191">
        <v>6</v>
      </c>
    </row>
    <row r="30" spans="2:47" x14ac:dyDescent="0.35">
      <c r="B30" s="188" t="s">
        <v>925</v>
      </c>
      <c r="C30" s="188"/>
      <c r="D30" s="188"/>
      <c r="E30" s="185" t="s">
        <v>925</v>
      </c>
      <c r="F30" s="188"/>
      <c r="G30" s="194" t="s">
        <v>486</v>
      </c>
      <c r="H30" s="191">
        <v>3</v>
      </c>
    </row>
    <row r="31" spans="2:47" x14ac:dyDescent="0.35">
      <c r="B31" s="188" t="s">
        <v>925</v>
      </c>
      <c r="C31" s="188"/>
      <c r="D31" s="188"/>
      <c r="E31" s="185" t="s">
        <v>925</v>
      </c>
      <c r="F31" s="188"/>
      <c r="G31" s="194" t="s">
        <v>190</v>
      </c>
      <c r="H31" s="191">
        <v>13</v>
      </c>
    </row>
    <row r="32" spans="2:47" x14ac:dyDescent="0.35">
      <c r="B32" s="187" t="s">
        <v>4</v>
      </c>
      <c r="C32" s="187">
        <v>208</v>
      </c>
      <c r="D32" s="187">
        <v>22</v>
      </c>
      <c r="E32" s="184" t="s">
        <v>150</v>
      </c>
      <c r="F32" s="187">
        <v>23</v>
      </c>
      <c r="G32" s="193" t="s">
        <v>202</v>
      </c>
      <c r="H32" s="190">
        <v>2</v>
      </c>
    </row>
    <row r="33" spans="2:8" x14ac:dyDescent="0.35">
      <c r="B33" s="188" t="s">
        <v>925</v>
      </c>
      <c r="C33" s="188"/>
      <c r="D33" s="188"/>
      <c r="E33" s="185" t="s">
        <v>925</v>
      </c>
      <c r="F33" s="188"/>
      <c r="G33" s="196" t="s">
        <v>150</v>
      </c>
      <c r="H33" s="197">
        <v>23</v>
      </c>
    </row>
    <row r="34" spans="2:8" x14ac:dyDescent="0.35">
      <c r="B34" s="188" t="s">
        <v>925</v>
      </c>
      <c r="C34" s="188"/>
      <c r="D34" s="188"/>
      <c r="E34" s="185" t="s">
        <v>925</v>
      </c>
      <c r="F34" s="188"/>
      <c r="G34" s="194" t="s">
        <v>247</v>
      </c>
      <c r="H34" s="191">
        <v>8</v>
      </c>
    </row>
    <row r="35" spans="2:8" x14ac:dyDescent="0.35">
      <c r="B35" s="188" t="s">
        <v>925</v>
      </c>
      <c r="C35" s="188"/>
      <c r="D35" s="188"/>
      <c r="E35" s="185" t="s">
        <v>925</v>
      </c>
      <c r="F35" s="188"/>
      <c r="G35" s="194" t="s">
        <v>440</v>
      </c>
      <c r="H35" s="191">
        <v>3</v>
      </c>
    </row>
    <row r="36" spans="2:8" x14ac:dyDescent="0.35">
      <c r="B36" s="188" t="s">
        <v>925</v>
      </c>
      <c r="C36" s="188"/>
      <c r="D36" s="188"/>
      <c r="E36" s="185" t="s">
        <v>925</v>
      </c>
      <c r="F36" s="188"/>
      <c r="G36" s="194" t="s">
        <v>330</v>
      </c>
      <c r="H36" s="191">
        <v>6</v>
      </c>
    </row>
    <row r="37" spans="2:8" x14ac:dyDescent="0.35">
      <c r="B37" s="188" t="s">
        <v>925</v>
      </c>
      <c r="C37" s="188"/>
      <c r="D37" s="188"/>
      <c r="E37" s="185" t="s">
        <v>925</v>
      </c>
      <c r="F37" s="188"/>
      <c r="G37" s="194" t="s">
        <v>213</v>
      </c>
      <c r="H37" s="191">
        <v>17</v>
      </c>
    </row>
    <row r="38" spans="2:8" x14ac:dyDescent="0.35">
      <c r="B38" s="188" t="s">
        <v>925</v>
      </c>
      <c r="C38" s="188"/>
      <c r="D38" s="188"/>
      <c r="E38" s="185" t="s">
        <v>925</v>
      </c>
      <c r="F38" s="188"/>
      <c r="G38" s="194" t="s">
        <v>289</v>
      </c>
      <c r="H38" s="191">
        <v>5</v>
      </c>
    </row>
    <row r="39" spans="2:8" x14ac:dyDescent="0.35">
      <c r="B39" s="188" t="s">
        <v>925</v>
      </c>
      <c r="C39" s="188"/>
      <c r="D39" s="188"/>
      <c r="E39" s="185" t="s">
        <v>925</v>
      </c>
      <c r="F39" s="188"/>
      <c r="G39" s="194" t="s">
        <v>232</v>
      </c>
      <c r="H39" s="191">
        <v>10</v>
      </c>
    </row>
    <row r="40" spans="2:8" x14ac:dyDescent="0.35">
      <c r="B40" s="188" t="s">
        <v>925</v>
      </c>
      <c r="C40" s="188"/>
      <c r="D40" s="188"/>
      <c r="E40" s="185" t="s">
        <v>925</v>
      </c>
      <c r="F40" s="188"/>
      <c r="G40" s="194" t="s">
        <v>357</v>
      </c>
      <c r="H40" s="191">
        <v>3</v>
      </c>
    </row>
    <row r="41" spans="2:8" x14ac:dyDescent="0.35">
      <c r="B41" s="188" t="s">
        <v>925</v>
      </c>
      <c r="C41" s="188"/>
      <c r="D41" s="188"/>
      <c r="E41" s="185" t="s">
        <v>925</v>
      </c>
      <c r="F41" s="188"/>
      <c r="G41" s="194" t="s">
        <v>165</v>
      </c>
      <c r="H41" s="191">
        <v>9</v>
      </c>
    </row>
    <row r="42" spans="2:8" x14ac:dyDescent="0.35">
      <c r="B42" s="188" t="s">
        <v>925</v>
      </c>
      <c r="C42" s="188"/>
      <c r="D42" s="188"/>
      <c r="E42" s="185" t="s">
        <v>925</v>
      </c>
      <c r="F42" s="188"/>
      <c r="G42" s="194" t="s">
        <v>334</v>
      </c>
      <c r="H42" s="191">
        <v>7</v>
      </c>
    </row>
    <row r="43" spans="2:8" x14ac:dyDescent="0.35">
      <c r="B43" s="188" t="s">
        <v>925</v>
      </c>
      <c r="C43" s="188"/>
      <c r="D43" s="188"/>
      <c r="E43" s="185" t="s">
        <v>925</v>
      </c>
      <c r="F43" s="188"/>
      <c r="G43" s="194" t="s">
        <v>251</v>
      </c>
      <c r="H43" s="191">
        <v>5</v>
      </c>
    </row>
    <row r="44" spans="2:8" x14ac:dyDescent="0.35">
      <c r="B44" s="188" t="s">
        <v>925</v>
      </c>
      <c r="C44" s="188"/>
      <c r="D44" s="188"/>
      <c r="E44" s="185" t="s">
        <v>925</v>
      </c>
      <c r="F44" s="188"/>
      <c r="G44" s="194" t="s">
        <v>328</v>
      </c>
      <c r="H44" s="191">
        <v>12</v>
      </c>
    </row>
    <row r="45" spans="2:8" x14ac:dyDescent="0.35">
      <c r="B45" s="188" t="s">
        <v>925</v>
      </c>
      <c r="C45" s="188"/>
      <c r="D45" s="188"/>
      <c r="E45" s="185" t="s">
        <v>925</v>
      </c>
      <c r="F45" s="188"/>
      <c r="G45" s="194" t="s">
        <v>560</v>
      </c>
      <c r="H45" s="191">
        <v>1</v>
      </c>
    </row>
    <row r="46" spans="2:8" x14ac:dyDescent="0.35">
      <c r="B46" s="188" t="s">
        <v>925</v>
      </c>
      <c r="C46" s="188"/>
      <c r="D46" s="188"/>
      <c r="E46" s="185" t="s">
        <v>925</v>
      </c>
      <c r="F46" s="188"/>
      <c r="G46" s="194" t="s">
        <v>190</v>
      </c>
      <c r="H46" s="191">
        <v>13</v>
      </c>
    </row>
    <row r="47" spans="2:8" x14ac:dyDescent="0.35">
      <c r="B47" s="188" t="s">
        <v>925</v>
      </c>
      <c r="C47" s="188"/>
      <c r="D47" s="188"/>
      <c r="E47" s="185" t="s">
        <v>925</v>
      </c>
      <c r="F47" s="188"/>
      <c r="G47" s="194" t="s">
        <v>266</v>
      </c>
      <c r="H47" s="191">
        <v>11</v>
      </c>
    </row>
    <row r="48" spans="2:8" x14ac:dyDescent="0.35">
      <c r="B48" s="188" t="s">
        <v>925</v>
      </c>
      <c r="C48" s="188"/>
      <c r="D48" s="188"/>
      <c r="E48" s="185" t="s">
        <v>925</v>
      </c>
      <c r="F48" s="188"/>
      <c r="G48" s="194" t="s">
        <v>272</v>
      </c>
      <c r="H48" s="191">
        <v>4</v>
      </c>
    </row>
    <row r="49" spans="2:8" x14ac:dyDescent="0.35">
      <c r="B49" s="188" t="s">
        <v>925</v>
      </c>
      <c r="C49" s="188"/>
      <c r="D49" s="188"/>
      <c r="E49" s="185" t="s">
        <v>925</v>
      </c>
      <c r="F49" s="188"/>
      <c r="G49" s="194" t="s">
        <v>158</v>
      </c>
      <c r="H49" s="191">
        <v>9</v>
      </c>
    </row>
    <row r="50" spans="2:8" x14ac:dyDescent="0.35">
      <c r="B50" s="188" t="s">
        <v>925</v>
      </c>
      <c r="C50" s="188"/>
      <c r="D50" s="188"/>
      <c r="E50" s="185" t="s">
        <v>925</v>
      </c>
      <c r="F50" s="188"/>
      <c r="G50" s="194" t="s">
        <v>175</v>
      </c>
      <c r="H50" s="191">
        <v>17</v>
      </c>
    </row>
    <row r="51" spans="2:8" x14ac:dyDescent="0.35">
      <c r="B51" s="188" t="s">
        <v>925</v>
      </c>
      <c r="C51" s="188"/>
      <c r="D51" s="188"/>
      <c r="E51" s="185" t="s">
        <v>925</v>
      </c>
      <c r="F51" s="188"/>
      <c r="G51" s="194" t="s">
        <v>221</v>
      </c>
      <c r="H51" s="191">
        <v>16</v>
      </c>
    </row>
    <row r="52" spans="2:8" x14ac:dyDescent="0.35">
      <c r="B52" s="188" t="s">
        <v>925</v>
      </c>
      <c r="C52" s="188"/>
      <c r="D52" s="188"/>
      <c r="E52" s="185" t="s">
        <v>925</v>
      </c>
      <c r="F52" s="188"/>
      <c r="G52" s="194" t="s">
        <v>184</v>
      </c>
      <c r="H52" s="191">
        <v>18</v>
      </c>
    </row>
    <row r="53" spans="2:8" ht="15" thickBot="1" x14ac:dyDescent="0.4">
      <c r="B53" s="189" t="s">
        <v>925</v>
      </c>
      <c r="C53" s="189"/>
      <c r="D53" s="189"/>
      <c r="E53" s="186" t="s">
        <v>925</v>
      </c>
      <c r="F53" s="189"/>
      <c r="G53" s="195" t="s">
        <v>207</v>
      </c>
      <c r="H53" s="192">
        <v>9</v>
      </c>
    </row>
    <row r="56" spans="2:8" x14ac:dyDescent="0.35">
      <c r="B56" s="174" t="s">
        <v>932</v>
      </c>
    </row>
    <row r="75" spans="6:6" x14ac:dyDescent="0.35">
      <c r="F75" t="s">
        <v>933</v>
      </c>
    </row>
    <row r="95" spans="6:6" x14ac:dyDescent="0.35">
      <c r="F95" t="s">
        <v>933</v>
      </c>
    </row>
    <row r="98" spans="2:2" x14ac:dyDescent="0.35">
      <c r="B98" s="174" t="s">
        <v>934</v>
      </c>
    </row>
    <row r="117" spans="6:6" x14ac:dyDescent="0.35">
      <c r="F117" t="s">
        <v>933</v>
      </c>
    </row>
    <row r="137" spans="6:6" x14ac:dyDescent="0.35">
      <c r="F137" t="s">
        <v>933</v>
      </c>
    </row>
  </sheetData>
  <pageMargins left="0.7" right="0.7" top="0.75" bottom="0.75" header="0.3" footer="0.3"/>
  <ignoredErrors>
    <ignoredError sqref="E24:E53 G24:G53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D612312">
              <controlPr defaultSize="0" autoFill="0" autoPict="0" macro="[0]!GoToResultsNew1305202022342462">
                <anchor moveWithCells="1">
                  <from>
                    <xdr:col>1</xdr:col>
                    <xdr:colOff>6350</xdr:colOff>
                    <xdr:row>4</xdr:row>
                    <xdr:rowOff>6350</xdr:rowOff>
                  </from>
                  <to>
                    <xdr:col>3</xdr:col>
                    <xdr:colOff>406400</xdr:colOff>
                    <xdr:row>5</xdr:row>
                    <xdr:rowOff>6350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4:CZ126"/>
  <sheetViews>
    <sheetView zoomScale="75" zoomScaleNormal="75" workbookViewId="0">
      <selection activeCell="E8" sqref="E8"/>
    </sheetView>
  </sheetViews>
  <sheetFormatPr baseColWidth="10" defaultColWidth="10.81640625" defaultRowHeight="14.5" x14ac:dyDescent="0.35"/>
  <cols>
    <col min="1" max="2" width="21" customWidth="1"/>
    <col min="3" max="3" width="39.7265625" customWidth="1"/>
    <col min="4" max="4" width="18.26953125" style="14" customWidth="1"/>
    <col min="5" max="5" width="72.08984375" customWidth="1"/>
    <col min="6" max="6" width="77.08984375" style="15" customWidth="1"/>
    <col min="7" max="7" width="14.7265625" customWidth="1"/>
  </cols>
  <sheetData>
    <row r="4" spans="2:104" ht="30.75" customHeight="1" x14ac:dyDescent="0.35">
      <c r="B4" s="3" t="s">
        <v>673</v>
      </c>
      <c r="C4" s="3" t="s">
        <v>674</v>
      </c>
      <c r="D4" s="3" t="s">
        <v>675</v>
      </c>
      <c r="E4" s="3" t="s">
        <v>676</v>
      </c>
      <c r="F4" s="3" t="s">
        <v>677</v>
      </c>
      <c r="G4" s="3"/>
      <c r="H4" s="3" t="s">
        <v>673</v>
      </c>
      <c r="I4" s="3" t="s">
        <v>45</v>
      </c>
      <c r="J4" s="3" t="s">
        <v>46</v>
      </c>
      <c r="K4" s="3" t="s">
        <v>47</v>
      </c>
      <c r="L4" s="3" t="s">
        <v>48</v>
      </c>
      <c r="M4" s="3" t="s">
        <v>49</v>
      </c>
      <c r="N4" t="s">
        <v>50</v>
      </c>
      <c r="O4" t="s">
        <v>51</v>
      </c>
      <c r="P4" t="s">
        <v>52</v>
      </c>
      <c r="Q4" t="s">
        <v>53</v>
      </c>
      <c r="R4" t="s">
        <v>54</v>
      </c>
      <c r="S4" t="s">
        <v>55</v>
      </c>
      <c r="T4" t="s">
        <v>56</v>
      </c>
      <c r="U4" t="s">
        <v>57</v>
      </c>
      <c r="V4" t="s">
        <v>58</v>
      </c>
      <c r="W4" t="s">
        <v>59</v>
      </c>
      <c r="X4" t="s">
        <v>60</v>
      </c>
      <c r="Y4" t="s">
        <v>61</v>
      </c>
      <c r="Z4" t="s">
        <v>62</v>
      </c>
      <c r="AA4" t="s">
        <v>63</v>
      </c>
      <c r="AB4" t="s">
        <v>64</v>
      </c>
      <c r="AC4" t="s">
        <v>65</v>
      </c>
      <c r="AD4" t="s">
        <v>66</v>
      </c>
      <c r="AE4" t="s">
        <v>67</v>
      </c>
      <c r="AF4" t="s">
        <v>68</v>
      </c>
      <c r="AG4" t="s">
        <v>69</v>
      </c>
      <c r="AH4" t="s">
        <v>70</v>
      </c>
      <c r="AI4" t="s">
        <v>71</v>
      </c>
      <c r="AJ4" t="s">
        <v>72</v>
      </c>
      <c r="AK4" t="s">
        <v>73</v>
      </c>
      <c r="AL4" t="s">
        <v>74</v>
      </c>
      <c r="AM4" t="s">
        <v>75</v>
      </c>
      <c r="AN4" t="s">
        <v>76</v>
      </c>
      <c r="AO4" t="s">
        <v>77</v>
      </c>
      <c r="AP4" t="s">
        <v>78</v>
      </c>
      <c r="AQ4" t="s">
        <v>79</v>
      </c>
      <c r="AR4" t="s">
        <v>80</v>
      </c>
      <c r="AS4" t="s">
        <v>81</v>
      </c>
      <c r="AT4" t="s">
        <v>82</v>
      </c>
      <c r="AU4" t="s">
        <v>83</v>
      </c>
      <c r="AV4" t="s">
        <v>84</v>
      </c>
      <c r="AW4" t="s">
        <v>85</v>
      </c>
      <c r="AX4" t="s">
        <v>86</v>
      </c>
      <c r="AY4" t="s">
        <v>87</v>
      </c>
      <c r="AZ4" t="s">
        <v>88</v>
      </c>
      <c r="BA4" t="s">
        <v>89</v>
      </c>
      <c r="BB4" t="s">
        <v>90</v>
      </c>
      <c r="BC4" t="s">
        <v>91</v>
      </c>
      <c r="BD4" t="s">
        <v>92</v>
      </c>
      <c r="BE4" t="s">
        <v>93</v>
      </c>
      <c r="BF4" t="s">
        <v>94</v>
      </c>
      <c r="BG4" t="s">
        <v>95</v>
      </c>
      <c r="BH4" t="s">
        <v>96</v>
      </c>
      <c r="BI4" t="s">
        <v>97</v>
      </c>
      <c r="BJ4" t="s">
        <v>98</v>
      </c>
      <c r="BK4" t="s">
        <v>99</v>
      </c>
      <c r="BL4" t="s">
        <v>100</v>
      </c>
      <c r="BM4" t="s">
        <v>101</v>
      </c>
      <c r="BN4" t="s">
        <v>102</v>
      </c>
      <c r="BO4" t="s">
        <v>103</v>
      </c>
      <c r="BP4" t="s">
        <v>104</v>
      </c>
      <c r="BQ4" t="s">
        <v>105</v>
      </c>
      <c r="BR4" t="s">
        <v>106</v>
      </c>
      <c r="BS4" t="s">
        <v>107</v>
      </c>
      <c r="BT4" t="s">
        <v>108</v>
      </c>
      <c r="BU4" t="s">
        <v>109</v>
      </c>
      <c r="BV4" t="s">
        <v>110</v>
      </c>
      <c r="BW4" t="s">
        <v>111</v>
      </c>
      <c r="BX4" t="s">
        <v>112</v>
      </c>
      <c r="BY4" t="s">
        <v>113</v>
      </c>
      <c r="BZ4" t="s">
        <v>114</v>
      </c>
      <c r="CA4" t="s">
        <v>115</v>
      </c>
      <c r="CB4" t="s">
        <v>116</v>
      </c>
      <c r="CC4" t="s">
        <v>117</v>
      </c>
      <c r="CD4" t="s">
        <v>118</v>
      </c>
      <c r="CE4" t="s">
        <v>119</v>
      </c>
      <c r="CF4" t="s">
        <v>120</v>
      </c>
      <c r="CG4" t="s">
        <v>121</v>
      </c>
      <c r="CH4" t="s">
        <v>122</v>
      </c>
      <c r="CI4" t="s">
        <v>123</v>
      </c>
      <c r="CJ4" t="s">
        <v>124</v>
      </c>
      <c r="CK4" t="s">
        <v>125</v>
      </c>
      <c r="CL4" t="s">
        <v>126</v>
      </c>
      <c r="CM4" t="s">
        <v>127</v>
      </c>
      <c r="CN4" t="s">
        <v>128</v>
      </c>
      <c r="CO4" t="s">
        <v>129</v>
      </c>
      <c r="CP4" t="s">
        <v>130</v>
      </c>
      <c r="CQ4" t="s">
        <v>131</v>
      </c>
      <c r="CR4" t="s">
        <v>132</v>
      </c>
      <c r="CS4" t="s">
        <v>133</v>
      </c>
      <c r="CT4" t="s">
        <v>134</v>
      </c>
      <c r="CU4" t="s">
        <v>135</v>
      </c>
      <c r="CV4" t="s">
        <v>136</v>
      </c>
      <c r="CW4" t="s">
        <v>137</v>
      </c>
      <c r="CX4" t="s">
        <v>138</v>
      </c>
      <c r="CY4" t="s">
        <v>139</v>
      </c>
      <c r="CZ4" t="s">
        <v>140</v>
      </c>
    </row>
    <row r="5" spans="2:104" ht="30" customHeight="1" x14ac:dyDescent="0.35">
      <c r="B5" s="16" t="s">
        <v>45</v>
      </c>
      <c r="C5" s="16" t="s">
        <v>678</v>
      </c>
      <c r="D5" s="16">
        <v>2018</v>
      </c>
      <c r="E5" s="17" t="s">
        <v>679</v>
      </c>
      <c r="F5" s="17" t="s">
        <v>680</v>
      </c>
      <c r="H5" t="s">
        <v>674</v>
      </c>
      <c r="I5" t="s">
        <v>678</v>
      </c>
      <c r="J5" t="s">
        <v>681</v>
      </c>
      <c r="K5" t="s">
        <v>683</v>
      </c>
      <c r="L5" t="s">
        <v>685</v>
      </c>
      <c r="M5" t="s">
        <v>687</v>
      </c>
      <c r="N5" t="s">
        <v>689</v>
      </c>
      <c r="O5" t="s">
        <v>691</v>
      </c>
      <c r="P5" t="s">
        <v>693</v>
      </c>
      <c r="Q5" t="s">
        <v>695</v>
      </c>
      <c r="R5" t="s">
        <v>697</v>
      </c>
      <c r="S5" t="s">
        <v>699</v>
      </c>
      <c r="T5" t="s">
        <v>701</v>
      </c>
      <c r="U5" t="s">
        <v>703</v>
      </c>
      <c r="V5" t="s">
        <v>705</v>
      </c>
      <c r="W5" t="s">
        <v>707</v>
      </c>
      <c r="X5" t="s">
        <v>709</v>
      </c>
      <c r="Y5" t="s">
        <v>711</v>
      </c>
      <c r="Z5" t="s">
        <v>713</v>
      </c>
      <c r="AA5" t="s">
        <v>715</v>
      </c>
      <c r="AB5" t="s">
        <v>717</v>
      </c>
      <c r="AC5" t="s">
        <v>720</v>
      </c>
      <c r="AD5" t="s">
        <v>722</v>
      </c>
      <c r="AE5" t="s">
        <v>724</v>
      </c>
      <c r="AF5" t="s">
        <v>726</v>
      </c>
      <c r="AG5" t="s">
        <v>728</v>
      </c>
      <c r="AH5" t="s">
        <v>730</v>
      </c>
      <c r="AI5" t="s">
        <v>733</v>
      </c>
      <c r="AJ5" t="s">
        <v>735</v>
      </c>
      <c r="AK5" t="s">
        <v>737</v>
      </c>
      <c r="AL5" t="s">
        <v>739</v>
      </c>
      <c r="AM5" t="s">
        <v>741</v>
      </c>
      <c r="AN5" t="s">
        <v>743</v>
      </c>
      <c r="AO5" t="s">
        <v>745</v>
      </c>
      <c r="AP5" t="s">
        <v>748</v>
      </c>
      <c r="AQ5" t="s">
        <v>750</v>
      </c>
      <c r="AR5" t="s">
        <v>752</v>
      </c>
      <c r="AS5" t="s">
        <v>754</v>
      </c>
      <c r="AT5" t="s">
        <v>756</v>
      </c>
      <c r="AU5" t="s">
        <v>758</v>
      </c>
      <c r="AV5" t="s">
        <v>760</v>
      </c>
      <c r="AW5" t="s">
        <v>762</v>
      </c>
      <c r="AX5" t="s">
        <v>764</v>
      </c>
      <c r="AY5" t="s">
        <v>766</v>
      </c>
      <c r="AZ5" t="s">
        <v>768</v>
      </c>
      <c r="BA5" t="s">
        <v>770</v>
      </c>
      <c r="BB5" t="s">
        <v>772</v>
      </c>
      <c r="BC5" t="s">
        <v>774</v>
      </c>
      <c r="BD5" t="s">
        <v>776</v>
      </c>
      <c r="BE5" t="s">
        <v>778</v>
      </c>
      <c r="BF5" t="s">
        <v>780</v>
      </c>
      <c r="BG5" t="s">
        <v>781</v>
      </c>
      <c r="BH5" t="s">
        <v>784</v>
      </c>
      <c r="BI5" t="s">
        <v>785</v>
      </c>
      <c r="BJ5" t="s">
        <v>787</v>
      </c>
      <c r="BK5" t="s">
        <v>790</v>
      </c>
      <c r="BL5" t="s">
        <v>791</v>
      </c>
      <c r="BM5" t="s">
        <v>792</v>
      </c>
      <c r="BN5" t="s">
        <v>793</v>
      </c>
      <c r="BO5" t="s">
        <v>794</v>
      </c>
      <c r="BP5" t="s">
        <v>795</v>
      </c>
      <c r="BQ5" t="s">
        <v>797</v>
      </c>
      <c r="BR5" t="s">
        <v>798</v>
      </c>
      <c r="BS5" t="s">
        <v>798</v>
      </c>
      <c r="BT5" t="s">
        <v>798</v>
      </c>
      <c r="BU5" t="s">
        <v>798</v>
      </c>
      <c r="BV5" t="s">
        <v>804</v>
      </c>
      <c r="BW5" t="s">
        <v>806</v>
      </c>
      <c r="BX5" t="s">
        <v>809</v>
      </c>
      <c r="BY5" t="s">
        <v>812</v>
      </c>
      <c r="BZ5" t="s">
        <v>814</v>
      </c>
      <c r="CA5" t="s">
        <v>815</v>
      </c>
      <c r="CB5" t="s">
        <v>818</v>
      </c>
      <c r="CC5" t="s">
        <v>819</v>
      </c>
      <c r="CD5" t="s">
        <v>820</v>
      </c>
      <c r="CE5" t="s">
        <v>821</v>
      </c>
      <c r="CF5" t="s">
        <v>822</v>
      </c>
      <c r="CG5" t="s">
        <v>825</v>
      </c>
      <c r="CH5" t="s">
        <v>826</v>
      </c>
      <c r="CI5" t="s">
        <v>827</v>
      </c>
      <c r="CJ5" t="s">
        <v>828</v>
      </c>
      <c r="CK5" t="s">
        <v>831</v>
      </c>
      <c r="CL5" t="s">
        <v>833</v>
      </c>
      <c r="CM5" t="s">
        <v>835</v>
      </c>
      <c r="CN5" t="s">
        <v>836</v>
      </c>
      <c r="CO5" t="s">
        <v>837</v>
      </c>
      <c r="CP5" t="s">
        <v>838</v>
      </c>
      <c r="CQ5" t="s">
        <v>840</v>
      </c>
      <c r="CR5" t="s">
        <v>841</v>
      </c>
      <c r="CS5" t="s">
        <v>838</v>
      </c>
      <c r="CT5" t="s">
        <v>840</v>
      </c>
      <c r="CU5" t="s">
        <v>841</v>
      </c>
      <c r="CV5" t="s">
        <v>838</v>
      </c>
      <c r="CW5" t="s">
        <v>840</v>
      </c>
      <c r="CX5" t="s">
        <v>841</v>
      </c>
      <c r="CY5" t="s">
        <v>842</v>
      </c>
      <c r="CZ5" t="s">
        <v>844</v>
      </c>
    </row>
    <row r="6" spans="2:104" ht="30" customHeight="1" x14ac:dyDescent="0.35">
      <c r="B6" s="16" t="s">
        <v>46</v>
      </c>
      <c r="C6" s="16" t="s">
        <v>681</v>
      </c>
      <c r="D6" s="16">
        <v>2018</v>
      </c>
      <c r="E6" s="17" t="s">
        <v>679</v>
      </c>
      <c r="F6" s="17" t="s">
        <v>682</v>
      </c>
      <c r="H6" t="s">
        <v>675</v>
      </c>
      <c r="I6">
        <v>2018</v>
      </c>
      <c r="J6">
        <v>2018</v>
      </c>
      <c r="K6">
        <v>2018</v>
      </c>
      <c r="L6">
        <v>2018</v>
      </c>
      <c r="M6">
        <v>2018</v>
      </c>
      <c r="N6">
        <v>2018</v>
      </c>
      <c r="O6">
        <v>2018</v>
      </c>
      <c r="P6">
        <v>2018</v>
      </c>
      <c r="Q6">
        <v>2018</v>
      </c>
      <c r="R6">
        <v>2017</v>
      </c>
      <c r="S6">
        <v>2017</v>
      </c>
      <c r="T6">
        <v>2017</v>
      </c>
      <c r="U6">
        <v>2018</v>
      </c>
      <c r="V6">
        <v>2017</v>
      </c>
      <c r="W6">
        <v>2018</v>
      </c>
      <c r="X6">
        <v>2018</v>
      </c>
      <c r="Y6">
        <v>2018</v>
      </c>
      <c r="Z6">
        <v>2018</v>
      </c>
      <c r="AA6">
        <v>2018</v>
      </c>
      <c r="AB6">
        <v>2018</v>
      </c>
      <c r="AC6">
        <v>2017</v>
      </c>
      <c r="AD6">
        <v>2017</v>
      </c>
      <c r="AE6">
        <v>2019</v>
      </c>
      <c r="AF6">
        <v>2019</v>
      </c>
      <c r="AG6">
        <v>2019</v>
      </c>
      <c r="AH6">
        <v>2017</v>
      </c>
      <c r="AI6">
        <v>2018</v>
      </c>
      <c r="AJ6">
        <v>2018</v>
      </c>
      <c r="AK6">
        <v>2016</v>
      </c>
      <c r="AL6">
        <v>2016</v>
      </c>
      <c r="AM6">
        <v>2018</v>
      </c>
      <c r="AN6">
        <v>2018</v>
      </c>
      <c r="AO6">
        <v>2018</v>
      </c>
      <c r="AP6">
        <v>2014</v>
      </c>
      <c r="AQ6">
        <v>2014</v>
      </c>
      <c r="AR6">
        <v>2017</v>
      </c>
      <c r="AS6">
        <v>2019</v>
      </c>
      <c r="AT6">
        <v>2016</v>
      </c>
      <c r="AU6">
        <v>2018</v>
      </c>
      <c r="AV6">
        <v>2016</v>
      </c>
      <c r="AW6">
        <v>2013</v>
      </c>
      <c r="AX6">
        <v>2016</v>
      </c>
      <c r="AY6">
        <v>2017</v>
      </c>
      <c r="AZ6">
        <v>2017</v>
      </c>
      <c r="BA6">
        <v>2017</v>
      </c>
      <c r="BB6">
        <v>2017</v>
      </c>
      <c r="BC6">
        <v>2017</v>
      </c>
      <c r="BD6">
        <v>2018</v>
      </c>
      <c r="BE6" t="s">
        <v>779</v>
      </c>
      <c r="BF6">
        <v>2016</v>
      </c>
      <c r="BG6" t="s">
        <v>782</v>
      </c>
      <c r="BH6">
        <v>2018</v>
      </c>
      <c r="BI6">
        <v>2013</v>
      </c>
      <c r="BJ6">
        <v>2020</v>
      </c>
      <c r="BK6">
        <v>2020</v>
      </c>
      <c r="BL6">
        <v>2020</v>
      </c>
      <c r="BM6">
        <v>2020</v>
      </c>
      <c r="BN6">
        <v>2020</v>
      </c>
      <c r="BO6">
        <v>2020</v>
      </c>
      <c r="BP6">
        <v>2020</v>
      </c>
      <c r="BQ6">
        <v>2020</v>
      </c>
      <c r="BR6">
        <v>2020</v>
      </c>
      <c r="BS6">
        <v>2020</v>
      </c>
      <c r="BT6">
        <v>2020</v>
      </c>
      <c r="BU6">
        <v>2020</v>
      </c>
      <c r="BV6">
        <v>2020</v>
      </c>
      <c r="BW6">
        <v>2019</v>
      </c>
      <c r="BX6">
        <v>2020</v>
      </c>
      <c r="BY6">
        <v>2020</v>
      </c>
      <c r="BZ6">
        <v>2020</v>
      </c>
      <c r="CA6">
        <v>2020</v>
      </c>
      <c r="CB6">
        <v>2020</v>
      </c>
      <c r="CC6">
        <v>2020</v>
      </c>
      <c r="CD6">
        <v>2020</v>
      </c>
      <c r="CE6">
        <v>2020</v>
      </c>
      <c r="CF6">
        <v>2020</v>
      </c>
      <c r="CG6">
        <v>2020</v>
      </c>
      <c r="CH6">
        <v>2020</v>
      </c>
      <c r="CI6">
        <v>2020</v>
      </c>
      <c r="CJ6">
        <v>2020</v>
      </c>
      <c r="CK6">
        <v>2020</v>
      </c>
      <c r="CL6">
        <v>2020</v>
      </c>
      <c r="CM6">
        <v>2020</v>
      </c>
      <c r="CN6">
        <v>2020</v>
      </c>
      <c r="CO6">
        <v>2020</v>
      </c>
      <c r="CP6">
        <v>2020</v>
      </c>
      <c r="CQ6">
        <v>2020</v>
      </c>
      <c r="CR6">
        <v>2020</v>
      </c>
      <c r="CS6">
        <v>2020</v>
      </c>
      <c r="CT6">
        <v>2020</v>
      </c>
      <c r="CU6">
        <v>2020</v>
      </c>
      <c r="CV6">
        <v>2020</v>
      </c>
      <c r="CW6">
        <v>2020</v>
      </c>
      <c r="CX6">
        <v>2020</v>
      </c>
      <c r="CY6">
        <v>2020</v>
      </c>
      <c r="CZ6">
        <v>2020</v>
      </c>
    </row>
    <row r="7" spans="2:104" ht="30" customHeight="1" x14ac:dyDescent="0.35">
      <c r="B7" s="16" t="s">
        <v>47</v>
      </c>
      <c r="C7" s="16" t="s">
        <v>683</v>
      </c>
      <c r="D7" s="16">
        <v>2018</v>
      </c>
      <c r="E7" s="17" t="s">
        <v>679</v>
      </c>
      <c r="F7" s="17" t="s">
        <v>684</v>
      </c>
      <c r="H7" t="s">
        <v>676</v>
      </c>
      <c r="I7" t="s">
        <v>679</v>
      </c>
      <c r="J7" t="s">
        <v>679</v>
      </c>
      <c r="K7" t="s">
        <v>679</v>
      </c>
      <c r="L7" t="s">
        <v>679</v>
      </c>
      <c r="M7" t="s">
        <v>679</v>
      </c>
      <c r="N7" t="s">
        <v>679</v>
      </c>
      <c r="O7" t="s">
        <v>679</v>
      </c>
      <c r="P7" t="s">
        <v>679</v>
      </c>
      <c r="Q7" t="s">
        <v>679</v>
      </c>
      <c r="R7" t="s">
        <v>679</v>
      </c>
      <c r="S7" t="s">
        <v>679</v>
      </c>
      <c r="T7" t="s">
        <v>679</v>
      </c>
      <c r="U7" t="s">
        <v>679</v>
      </c>
      <c r="V7" t="s">
        <v>679</v>
      </c>
      <c r="W7" t="s">
        <v>679</v>
      </c>
      <c r="X7" t="s">
        <v>679</v>
      </c>
      <c r="Y7" t="s">
        <v>679</v>
      </c>
      <c r="Z7" t="s">
        <v>679</v>
      </c>
      <c r="AA7" t="s">
        <v>679</v>
      </c>
      <c r="AB7" t="s">
        <v>679</v>
      </c>
      <c r="AC7" t="s">
        <v>679</v>
      </c>
      <c r="AD7" t="s">
        <v>679</v>
      </c>
      <c r="AE7" t="s">
        <v>679</v>
      </c>
      <c r="AF7" t="s">
        <v>679</v>
      </c>
      <c r="AG7" t="s">
        <v>679</v>
      </c>
      <c r="AH7" t="s">
        <v>679</v>
      </c>
      <c r="AI7" t="s">
        <v>679</v>
      </c>
      <c r="AJ7" t="s">
        <v>679</v>
      </c>
      <c r="AK7" t="s">
        <v>679</v>
      </c>
      <c r="AL7" t="s">
        <v>679</v>
      </c>
      <c r="AM7" t="s">
        <v>679</v>
      </c>
      <c r="AN7" t="s">
        <v>679</v>
      </c>
      <c r="AO7" t="s">
        <v>679</v>
      </c>
      <c r="AP7" t="s">
        <v>679</v>
      </c>
      <c r="AQ7" t="s">
        <v>679</v>
      </c>
      <c r="AR7" t="s">
        <v>679</v>
      </c>
      <c r="AS7" t="s">
        <v>679</v>
      </c>
      <c r="AT7" t="s">
        <v>679</v>
      </c>
      <c r="AU7" t="s">
        <v>679</v>
      </c>
      <c r="AV7" t="s">
        <v>679</v>
      </c>
      <c r="AW7" t="s">
        <v>679</v>
      </c>
      <c r="AX7" t="s">
        <v>679</v>
      </c>
      <c r="AY7" t="s">
        <v>679</v>
      </c>
      <c r="AZ7" t="s">
        <v>679</v>
      </c>
      <c r="BA7" t="s">
        <v>679</v>
      </c>
      <c r="BB7" t="s">
        <v>679</v>
      </c>
      <c r="BC7" t="s">
        <v>679</v>
      </c>
      <c r="BD7" t="s">
        <v>679</v>
      </c>
      <c r="BG7" t="s">
        <v>783</v>
      </c>
      <c r="BI7" t="s">
        <v>786</v>
      </c>
      <c r="BJ7" t="s">
        <v>788</v>
      </c>
      <c r="BK7" t="s">
        <v>788</v>
      </c>
      <c r="BL7" t="s">
        <v>788</v>
      </c>
      <c r="BM7" t="s">
        <v>788</v>
      </c>
      <c r="BN7" t="s">
        <v>788</v>
      </c>
      <c r="BO7" t="s">
        <v>788</v>
      </c>
      <c r="BP7" t="s">
        <v>796</v>
      </c>
      <c r="BQ7" t="s">
        <v>796</v>
      </c>
      <c r="BR7" t="s">
        <v>799</v>
      </c>
      <c r="BS7" t="s">
        <v>799</v>
      </c>
      <c r="BT7" t="s">
        <v>799</v>
      </c>
      <c r="BU7" t="s">
        <v>799</v>
      </c>
      <c r="BV7" t="s">
        <v>805</v>
      </c>
      <c r="BW7" t="s">
        <v>807</v>
      </c>
      <c r="BX7" t="s">
        <v>810</v>
      </c>
      <c r="BY7" t="s">
        <v>813</v>
      </c>
      <c r="BZ7" t="s">
        <v>810</v>
      </c>
      <c r="CA7" t="s">
        <v>816</v>
      </c>
      <c r="CB7" t="s">
        <v>816</v>
      </c>
      <c r="CC7" t="s">
        <v>816</v>
      </c>
      <c r="CD7" t="s">
        <v>816</v>
      </c>
      <c r="CE7" t="s">
        <v>816</v>
      </c>
      <c r="CF7" t="s">
        <v>823</v>
      </c>
      <c r="CG7" t="s">
        <v>823</v>
      </c>
      <c r="CH7" t="s">
        <v>823</v>
      </c>
      <c r="CI7" t="s">
        <v>823</v>
      </c>
      <c r="CJ7" t="s">
        <v>829</v>
      </c>
      <c r="CK7" t="s">
        <v>829</v>
      </c>
      <c r="CL7" t="s">
        <v>829</v>
      </c>
      <c r="CM7" t="s">
        <v>813</v>
      </c>
      <c r="CN7" t="s">
        <v>813</v>
      </c>
      <c r="CO7" t="s">
        <v>813</v>
      </c>
      <c r="CP7" t="s">
        <v>839</v>
      </c>
      <c r="CQ7" t="s">
        <v>839</v>
      </c>
      <c r="CR7" t="s">
        <v>839</v>
      </c>
      <c r="CS7" t="s">
        <v>839</v>
      </c>
      <c r="CT7" t="s">
        <v>839</v>
      </c>
      <c r="CU7" t="s">
        <v>839</v>
      </c>
      <c r="CV7" t="s">
        <v>839</v>
      </c>
      <c r="CW7" t="s">
        <v>839</v>
      </c>
      <c r="CX7" t="s">
        <v>839</v>
      </c>
      <c r="CY7" t="s">
        <v>843</v>
      </c>
      <c r="CZ7" t="s">
        <v>843</v>
      </c>
    </row>
    <row r="8" spans="2:104" ht="30" customHeight="1" x14ac:dyDescent="0.35">
      <c r="B8" s="16" t="s">
        <v>48</v>
      </c>
      <c r="C8" s="16" t="s">
        <v>685</v>
      </c>
      <c r="D8" s="16">
        <v>2018</v>
      </c>
      <c r="E8" s="17" t="s">
        <v>679</v>
      </c>
      <c r="F8" s="16" t="s">
        <v>686</v>
      </c>
      <c r="H8" t="s">
        <v>677</v>
      </c>
      <c r="I8" t="s">
        <v>680</v>
      </c>
      <c r="J8" t="s">
        <v>682</v>
      </c>
      <c r="K8" t="s">
        <v>684</v>
      </c>
      <c r="L8" t="s">
        <v>686</v>
      </c>
      <c r="M8" t="s">
        <v>688</v>
      </c>
      <c r="N8" t="s">
        <v>690</v>
      </c>
      <c r="O8" t="s">
        <v>692</v>
      </c>
      <c r="P8" t="s">
        <v>694</v>
      </c>
      <c r="Q8" t="s">
        <v>696</v>
      </c>
      <c r="R8" t="s">
        <v>698</v>
      </c>
      <c r="S8" t="s">
        <v>700</v>
      </c>
      <c r="T8" t="s">
        <v>702</v>
      </c>
      <c r="U8" t="s">
        <v>704</v>
      </c>
      <c r="V8" t="s">
        <v>706</v>
      </c>
      <c r="W8" t="s">
        <v>708</v>
      </c>
      <c r="X8" t="s">
        <v>710</v>
      </c>
      <c r="Y8" t="s">
        <v>712</v>
      </c>
      <c r="Z8" t="s">
        <v>714</v>
      </c>
      <c r="AA8" t="s">
        <v>716</v>
      </c>
      <c r="AB8" t="s">
        <v>718</v>
      </c>
      <c r="AC8" t="s">
        <v>721</v>
      </c>
      <c r="AD8" t="s">
        <v>723</v>
      </c>
      <c r="AE8" t="s">
        <v>725</v>
      </c>
      <c r="AF8" t="s">
        <v>727</v>
      </c>
      <c r="AG8" t="s">
        <v>729</v>
      </c>
      <c r="AH8" t="s">
        <v>731</v>
      </c>
      <c r="AI8" t="s">
        <v>734</v>
      </c>
      <c r="AJ8" t="s">
        <v>736</v>
      </c>
      <c r="AK8" t="s">
        <v>738</v>
      </c>
      <c r="AL8" t="s">
        <v>740</v>
      </c>
      <c r="AM8" t="s">
        <v>742</v>
      </c>
      <c r="AN8" t="s">
        <v>744</v>
      </c>
      <c r="AO8" t="s">
        <v>746</v>
      </c>
      <c r="AP8" t="s">
        <v>749</v>
      </c>
      <c r="AQ8" t="s">
        <v>751</v>
      </c>
      <c r="AR8" t="s">
        <v>753</v>
      </c>
      <c r="AS8" t="s">
        <v>755</v>
      </c>
      <c r="AT8" t="s">
        <v>757</v>
      </c>
      <c r="AU8" t="s">
        <v>759</v>
      </c>
      <c r="AV8" t="s">
        <v>761</v>
      </c>
      <c r="AW8" t="s">
        <v>763</v>
      </c>
      <c r="AX8" t="s">
        <v>765</v>
      </c>
      <c r="AY8" t="s">
        <v>767</v>
      </c>
      <c r="AZ8" t="s">
        <v>769</v>
      </c>
      <c r="BA8" t="s">
        <v>771</v>
      </c>
      <c r="BB8" t="s">
        <v>773</v>
      </c>
      <c r="BC8" t="s">
        <v>775</v>
      </c>
      <c r="BD8" t="s">
        <v>777</v>
      </c>
      <c r="BJ8" t="s">
        <v>789</v>
      </c>
      <c r="BK8" t="s">
        <v>789</v>
      </c>
      <c r="BL8" t="s">
        <v>789</v>
      </c>
      <c r="BM8" t="s">
        <v>789</v>
      </c>
      <c r="BN8" t="s">
        <v>789</v>
      </c>
      <c r="BO8" t="s">
        <v>789</v>
      </c>
      <c r="BP8" t="s">
        <v>789</v>
      </c>
      <c r="BQ8" t="s">
        <v>789</v>
      </c>
      <c r="BR8" t="s">
        <v>800</v>
      </c>
      <c r="BS8" t="s">
        <v>801</v>
      </c>
      <c r="BT8" t="s">
        <v>802</v>
      </c>
      <c r="BU8" t="s">
        <v>803</v>
      </c>
      <c r="BV8" t="s">
        <v>789</v>
      </c>
      <c r="BW8" t="s">
        <v>808</v>
      </c>
      <c r="BX8" t="s">
        <v>811</v>
      </c>
      <c r="BY8" t="s">
        <v>789</v>
      </c>
      <c r="BZ8" t="s">
        <v>811</v>
      </c>
      <c r="CA8" t="s">
        <v>817</v>
      </c>
      <c r="CB8" t="s">
        <v>817</v>
      </c>
      <c r="CC8" t="s">
        <v>817</v>
      </c>
      <c r="CD8" t="s">
        <v>817</v>
      </c>
      <c r="CE8" t="s">
        <v>817</v>
      </c>
      <c r="CF8" t="s">
        <v>824</v>
      </c>
      <c r="CG8" t="s">
        <v>824</v>
      </c>
      <c r="CH8" t="s">
        <v>824</v>
      </c>
      <c r="CI8" t="s">
        <v>824</v>
      </c>
      <c r="CJ8" t="s">
        <v>830</v>
      </c>
      <c r="CK8" t="s">
        <v>832</v>
      </c>
      <c r="CL8" t="s">
        <v>834</v>
      </c>
      <c r="CM8" t="s">
        <v>789</v>
      </c>
      <c r="CN8" t="s">
        <v>789</v>
      </c>
      <c r="CO8" t="s">
        <v>789</v>
      </c>
      <c r="CP8" t="s">
        <v>789</v>
      </c>
      <c r="CQ8" t="s">
        <v>789</v>
      </c>
      <c r="CR8" t="s">
        <v>789</v>
      </c>
      <c r="CS8" t="s">
        <v>789</v>
      </c>
      <c r="CT8" t="s">
        <v>789</v>
      </c>
      <c r="CU8" t="s">
        <v>789</v>
      </c>
      <c r="CV8" t="s">
        <v>789</v>
      </c>
      <c r="CW8" t="s">
        <v>789</v>
      </c>
      <c r="CX8" t="s">
        <v>789</v>
      </c>
      <c r="CY8" t="s">
        <v>789</v>
      </c>
      <c r="CZ8" t="s">
        <v>789</v>
      </c>
    </row>
    <row r="9" spans="2:104" ht="30" customHeight="1" x14ac:dyDescent="0.35">
      <c r="B9" s="16" t="s">
        <v>49</v>
      </c>
      <c r="C9" s="16" t="s">
        <v>687</v>
      </c>
      <c r="D9" s="16">
        <v>2018</v>
      </c>
      <c r="E9" s="17" t="s">
        <v>679</v>
      </c>
      <c r="F9" s="16" t="s">
        <v>688</v>
      </c>
    </row>
    <row r="10" spans="2:104" ht="30" customHeight="1" x14ac:dyDescent="0.35">
      <c r="B10" s="16" t="s">
        <v>50</v>
      </c>
      <c r="C10" s="16" t="s">
        <v>689</v>
      </c>
      <c r="D10" s="16">
        <v>2018</v>
      </c>
      <c r="E10" s="17" t="s">
        <v>679</v>
      </c>
      <c r="F10" s="16" t="s">
        <v>690</v>
      </c>
    </row>
    <row r="11" spans="2:104" ht="30" customHeight="1" x14ac:dyDescent="0.35">
      <c r="B11" s="16" t="s">
        <v>51</v>
      </c>
      <c r="C11" s="16" t="s">
        <v>691</v>
      </c>
      <c r="D11" s="16">
        <v>2018</v>
      </c>
      <c r="E11" s="17" t="s">
        <v>679</v>
      </c>
      <c r="F11" s="16" t="s">
        <v>692</v>
      </c>
    </row>
    <row r="12" spans="2:104" ht="30" customHeight="1" x14ac:dyDescent="0.35">
      <c r="B12" s="16" t="s">
        <v>52</v>
      </c>
      <c r="C12" s="16" t="s">
        <v>693</v>
      </c>
      <c r="D12" s="16">
        <v>2018</v>
      </c>
      <c r="E12" s="17" t="s">
        <v>679</v>
      </c>
      <c r="F12" s="16" t="s">
        <v>694</v>
      </c>
    </row>
    <row r="13" spans="2:104" ht="30" customHeight="1" x14ac:dyDescent="0.35">
      <c r="B13" s="16" t="s">
        <v>53</v>
      </c>
      <c r="C13" s="16" t="s">
        <v>695</v>
      </c>
      <c r="D13" s="16">
        <v>2018</v>
      </c>
      <c r="E13" s="17" t="s">
        <v>679</v>
      </c>
      <c r="F13" s="16" t="s">
        <v>696</v>
      </c>
    </row>
    <row r="14" spans="2:104" ht="30" customHeight="1" x14ac:dyDescent="0.35">
      <c r="B14" s="16" t="s">
        <v>54</v>
      </c>
      <c r="C14" s="16" t="s">
        <v>697</v>
      </c>
      <c r="D14" s="16">
        <v>2017</v>
      </c>
      <c r="E14" s="17" t="s">
        <v>679</v>
      </c>
      <c r="F14" s="16" t="s">
        <v>698</v>
      </c>
    </row>
    <row r="15" spans="2:104" ht="30" customHeight="1" x14ac:dyDescent="0.35">
      <c r="B15" s="16" t="s">
        <v>55</v>
      </c>
      <c r="C15" s="16" t="s">
        <v>699</v>
      </c>
      <c r="D15" s="16">
        <v>2017</v>
      </c>
      <c r="E15" s="17" t="s">
        <v>679</v>
      </c>
      <c r="F15" s="16" t="s">
        <v>700</v>
      </c>
    </row>
    <row r="16" spans="2:104" ht="30" customHeight="1" x14ac:dyDescent="0.35">
      <c r="B16" s="16" t="s">
        <v>56</v>
      </c>
      <c r="C16" s="16" t="s">
        <v>701</v>
      </c>
      <c r="D16" s="16">
        <v>2017</v>
      </c>
      <c r="E16" s="17" t="s">
        <v>679</v>
      </c>
      <c r="F16" s="16" t="s">
        <v>702</v>
      </c>
    </row>
    <row r="17" spans="2:7" ht="30" customHeight="1" x14ac:dyDescent="0.35">
      <c r="B17" s="16" t="s">
        <v>57</v>
      </c>
      <c r="C17" s="16" t="s">
        <v>703</v>
      </c>
      <c r="D17" s="16">
        <v>2018</v>
      </c>
      <c r="E17" s="17" t="s">
        <v>679</v>
      </c>
      <c r="F17" s="16" t="s">
        <v>704</v>
      </c>
    </row>
    <row r="18" spans="2:7" ht="30" customHeight="1" x14ac:dyDescent="0.35">
      <c r="B18" s="16" t="s">
        <v>58</v>
      </c>
      <c r="C18" s="16" t="s">
        <v>705</v>
      </c>
      <c r="D18" s="16">
        <v>2017</v>
      </c>
      <c r="E18" s="17" t="s">
        <v>679</v>
      </c>
      <c r="F18" s="16" t="s">
        <v>706</v>
      </c>
    </row>
    <row r="19" spans="2:7" ht="30" customHeight="1" x14ac:dyDescent="0.35">
      <c r="B19" s="16" t="s">
        <v>59</v>
      </c>
      <c r="C19" s="16" t="s">
        <v>707</v>
      </c>
      <c r="D19" s="16">
        <v>2018</v>
      </c>
      <c r="E19" s="17" t="s">
        <v>679</v>
      </c>
      <c r="F19" s="16" t="s">
        <v>708</v>
      </c>
    </row>
    <row r="20" spans="2:7" ht="30" customHeight="1" x14ac:dyDescent="0.35">
      <c r="B20" s="16" t="s">
        <v>60</v>
      </c>
      <c r="C20" s="16" t="s">
        <v>709</v>
      </c>
      <c r="D20" s="16">
        <v>2018</v>
      </c>
      <c r="E20" s="17" t="s">
        <v>679</v>
      </c>
      <c r="F20" s="16" t="s">
        <v>710</v>
      </c>
    </row>
    <row r="21" spans="2:7" ht="30" customHeight="1" x14ac:dyDescent="0.35">
      <c r="B21" s="16" t="s">
        <v>61</v>
      </c>
      <c r="C21" s="16" t="s">
        <v>711</v>
      </c>
      <c r="D21" s="16">
        <v>2018</v>
      </c>
      <c r="E21" s="17" t="s">
        <v>679</v>
      </c>
      <c r="F21" s="16" t="s">
        <v>712</v>
      </c>
    </row>
    <row r="22" spans="2:7" ht="30" customHeight="1" x14ac:dyDescent="0.35">
      <c r="B22" s="16" t="s">
        <v>62</v>
      </c>
      <c r="C22" s="16" t="s">
        <v>713</v>
      </c>
      <c r="D22" s="16">
        <v>2018</v>
      </c>
      <c r="E22" s="17" t="s">
        <v>679</v>
      </c>
      <c r="F22" s="16" t="s">
        <v>714</v>
      </c>
    </row>
    <row r="23" spans="2:7" ht="30" customHeight="1" x14ac:dyDescent="0.35">
      <c r="B23" s="16" t="s">
        <v>63</v>
      </c>
      <c r="C23" s="16" t="s">
        <v>715</v>
      </c>
      <c r="D23" s="16">
        <v>2018</v>
      </c>
      <c r="E23" s="17" t="s">
        <v>679</v>
      </c>
      <c r="F23" s="16" t="s">
        <v>716</v>
      </c>
    </row>
    <row r="24" spans="2:7" ht="30" customHeight="1" x14ac:dyDescent="0.35">
      <c r="B24" s="16" t="s">
        <v>64</v>
      </c>
      <c r="C24" s="16" t="s">
        <v>717</v>
      </c>
      <c r="D24" s="16">
        <v>2018</v>
      </c>
      <c r="E24" s="17" t="s">
        <v>679</v>
      </c>
      <c r="F24" s="16" t="s">
        <v>718</v>
      </c>
      <c r="G24" s="18" t="s">
        <v>719</v>
      </c>
    </row>
    <row r="25" spans="2:7" ht="30" customHeight="1" x14ac:dyDescent="0.35">
      <c r="B25" s="16" t="s">
        <v>65</v>
      </c>
      <c r="C25" s="16" t="s">
        <v>720</v>
      </c>
      <c r="D25" s="16">
        <v>2017</v>
      </c>
      <c r="E25" s="17" t="s">
        <v>679</v>
      </c>
      <c r="F25" s="16" t="s">
        <v>721</v>
      </c>
      <c r="G25" s="18" t="s">
        <v>719</v>
      </c>
    </row>
    <row r="26" spans="2:7" ht="30" customHeight="1" x14ac:dyDescent="0.35">
      <c r="B26" s="16" t="s">
        <v>66</v>
      </c>
      <c r="C26" s="16" t="s">
        <v>722</v>
      </c>
      <c r="D26" s="16">
        <v>2017</v>
      </c>
      <c r="E26" s="17" t="s">
        <v>679</v>
      </c>
      <c r="F26" s="16" t="s">
        <v>723</v>
      </c>
      <c r="G26" s="18" t="s">
        <v>719</v>
      </c>
    </row>
    <row r="27" spans="2:7" ht="30" customHeight="1" x14ac:dyDescent="0.35">
      <c r="B27" s="16" t="s">
        <v>67</v>
      </c>
      <c r="C27" s="16" t="s">
        <v>724</v>
      </c>
      <c r="D27" s="16">
        <v>2019</v>
      </c>
      <c r="E27" s="17" t="s">
        <v>679</v>
      </c>
      <c r="F27" s="16" t="s">
        <v>725</v>
      </c>
    </row>
    <row r="28" spans="2:7" ht="30" customHeight="1" x14ac:dyDescent="0.35">
      <c r="B28" s="16" t="s">
        <v>68</v>
      </c>
      <c r="C28" s="16" t="s">
        <v>726</v>
      </c>
      <c r="D28" s="16">
        <v>2019</v>
      </c>
      <c r="E28" s="17" t="s">
        <v>679</v>
      </c>
      <c r="F28" s="16" t="s">
        <v>727</v>
      </c>
    </row>
    <row r="29" spans="2:7" ht="30" customHeight="1" x14ac:dyDescent="0.35">
      <c r="B29" s="16" t="s">
        <v>69</v>
      </c>
      <c r="C29" s="16" t="s">
        <v>728</v>
      </c>
      <c r="D29" s="16">
        <v>2019</v>
      </c>
      <c r="E29" s="17" t="s">
        <v>679</v>
      </c>
      <c r="F29" s="16" t="s">
        <v>729</v>
      </c>
    </row>
    <row r="30" spans="2:7" ht="30" customHeight="1" x14ac:dyDescent="0.35">
      <c r="B30" s="16" t="s">
        <v>70</v>
      </c>
      <c r="C30" s="16" t="s">
        <v>730</v>
      </c>
      <c r="D30" s="16">
        <v>2017</v>
      </c>
      <c r="E30" s="17" t="s">
        <v>679</v>
      </c>
      <c r="F30" s="16" t="s">
        <v>731</v>
      </c>
      <c r="G30" s="18" t="s">
        <v>732</v>
      </c>
    </row>
    <row r="31" spans="2:7" ht="30" customHeight="1" x14ac:dyDescent="0.35">
      <c r="B31" s="16" t="s">
        <v>71</v>
      </c>
      <c r="C31" s="16" t="s">
        <v>733</v>
      </c>
      <c r="D31" s="16">
        <v>2018</v>
      </c>
      <c r="E31" s="17" t="s">
        <v>679</v>
      </c>
      <c r="F31" s="16" t="s">
        <v>734</v>
      </c>
    </row>
    <row r="32" spans="2:7" ht="30" customHeight="1" x14ac:dyDescent="0.35">
      <c r="B32" s="16" t="s">
        <v>72</v>
      </c>
      <c r="C32" s="16" t="s">
        <v>735</v>
      </c>
      <c r="D32" s="16">
        <v>2018</v>
      </c>
      <c r="E32" s="17" t="s">
        <v>679</v>
      </c>
      <c r="F32" s="16" t="s">
        <v>736</v>
      </c>
    </row>
    <row r="33" spans="2:7" ht="30" customHeight="1" x14ac:dyDescent="0.35">
      <c r="B33" s="16" t="s">
        <v>73</v>
      </c>
      <c r="C33" s="16" t="s">
        <v>737</v>
      </c>
      <c r="D33" s="16">
        <v>2016</v>
      </c>
      <c r="E33" s="17" t="s">
        <v>679</v>
      </c>
      <c r="F33" s="16" t="s">
        <v>738</v>
      </c>
    </row>
    <row r="34" spans="2:7" ht="30" customHeight="1" x14ac:dyDescent="0.35">
      <c r="B34" s="16" t="s">
        <v>74</v>
      </c>
      <c r="C34" s="16" t="s">
        <v>739</v>
      </c>
      <c r="D34" s="16">
        <v>2016</v>
      </c>
      <c r="E34" s="17" t="s">
        <v>679</v>
      </c>
      <c r="F34" s="16" t="s">
        <v>740</v>
      </c>
    </row>
    <row r="35" spans="2:7" ht="30" customHeight="1" x14ac:dyDescent="0.35">
      <c r="B35" s="16" t="s">
        <v>75</v>
      </c>
      <c r="C35" s="16" t="s">
        <v>741</v>
      </c>
      <c r="D35" s="16">
        <v>2018</v>
      </c>
      <c r="E35" s="17" t="s">
        <v>679</v>
      </c>
      <c r="F35" s="16" t="s">
        <v>742</v>
      </c>
    </row>
    <row r="36" spans="2:7" ht="30" customHeight="1" x14ac:dyDescent="0.35">
      <c r="B36" s="16" t="s">
        <v>76</v>
      </c>
      <c r="C36" s="16" t="s">
        <v>743</v>
      </c>
      <c r="D36" s="16">
        <v>2018</v>
      </c>
      <c r="E36" s="17" t="s">
        <v>679</v>
      </c>
      <c r="F36" s="16" t="s">
        <v>744</v>
      </c>
    </row>
    <row r="37" spans="2:7" ht="30" customHeight="1" x14ac:dyDescent="0.35">
      <c r="B37" s="16" t="s">
        <v>77</v>
      </c>
      <c r="C37" s="16" t="s">
        <v>745</v>
      </c>
      <c r="D37" s="16">
        <v>2018</v>
      </c>
      <c r="E37" s="17" t="s">
        <v>679</v>
      </c>
      <c r="F37" s="16" t="s">
        <v>746</v>
      </c>
      <c r="G37" s="18" t="s">
        <v>747</v>
      </c>
    </row>
    <row r="38" spans="2:7" ht="30" customHeight="1" x14ac:dyDescent="0.35">
      <c r="B38" s="16" t="s">
        <v>78</v>
      </c>
      <c r="C38" s="16" t="s">
        <v>748</v>
      </c>
      <c r="D38" s="16">
        <v>2014</v>
      </c>
      <c r="E38" s="17" t="s">
        <v>679</v>
      </c>
      <c r="F38" s="16" t="s">
        <v>749</v>
      </c>
    </row>
    <row r="39" spans="2:7" ht="30" customHeight="1" x14ac:dyDescent="0.35">
      <c r="B39" s="16" t="s">
        <v>79</v>
      </c>
      <c r="C39" s="16" t="s">
        <v>750</v>
      </c>
      <c r="D39" s="16">
        <v>2014</v>
      </c>
      <c r="E39" s="17" t="s">
        <v>679</v>
      </c>
      <c r="F39" s="16" t="s">
        <v>751</v>
      </c>
    </row>
    <row r="40" spans="2:7" ht="30" customHeight="1" x14ac:dyDescent="0.35">
      <c r="B40" s="16" t="s">
        <v>80</v>
      </c>
      <c r="C40" s="16" t="s">
        <v>752</v>
      </c>
      <c r="D40" s="16">
        <v>2017</v>
      </c>
      <c r="E40" s="17" t="s">
        <v>679</v>
      </c>
      <c r="F40" s="16" t="s">
        <v>753</v>
      </c>
    </row>
    <row r="41" spans="2:7" ht="30" customHeight="1" x14ac:dyDescent="0.35">
      <c r="B41" s="16" t="s">
        <v>81</v>
      </c>
      <c r="C41" s="16" t="s">
        <v>754</v>
      </c>
      <c r="D41" s="16">
        <v>2019</v>
      </c>
      <c r="E41" s="17" t="s">
        <v>679</v>
      </c>
      <c r="F41" s="16" t="s">
        <v>755</v>
      </c>
    </row>
    <row r="42" spans="2:7" ht="30" customHeight="1" x14ac:dyDescent="0.35">
      <c r="B42" s="16" t="s">
        <v>82</v>
      </c>
      <c r="C42" s="16" t="s">
        <v>756</v>
      </c>
      <c r="D42" s="16">
        <v>2016</v>
      </c>
      <c r="E42" s="17" t="s">
        <v>679</v>
      </c>
      <c r="F42" s="16" t="s">
        <v>757</v>
      </c>
    </row>
    <row r="43" spans="2:7" ht="30" customHeight="1" x14ac:dyDescent="0.35">
      <c r="B43" s="16" t="s">
        <v>83</v>
      </c>
      <c r="C43" s="16" t="s">
        <v>758</v>
      </c>
      <c r="D43" s="16">
        <v>2018</v>
      </c>
      <c r="E43" s="17" t="s">
        <v>679</v>
      </c>
      <c r="F43" s="16" t="s">
        <v>759</v>
      </c>
    </row>
    <row r="44" spans="2:7" ht="30" customHeight="1" x14ac:dyDescent="0.35">
      <c r="B44" s="16" t="s">
        <v>84</v>
      </c>
      <c r="C44" s="16" t="s">
        <v>760</v>
      </c>
      <c r="D44" s="16">
        <v>2016</v>
      </c>
      <c r="E44" s="17" t="s">
        <v>679</v>
      </c>
      <c r="F44" s="16" t="s">
        <v>761</v>
      </c>
    </row>
    <row r="45" spans="2:7" ht="30" customHeight="1" x14ac:dyDescent="0.35">
      <c r="B45" s="16" t="s">
        <v>85</v>
      </c>
      <c r="C45" s="16" t="s">
        <v>762</v>
      </c>
      <c r="D45" s="16">
        <v>2013</v>
      </c>
      <c r="E45" s="17" t="s">
        <v>679</v>
      </c>
      <c r="F45" s="16" t="s">
        <v>763</v>
      </c>
      <c r="G45" s="18" t="s">
        <v>732</v>
      </c>
    </row>
    <row r="46" spans="2:7" ht="30" customHeight="1" x14ac:dyDescent="0.35">
      <c r="B46" s="16" t="s">
        <v>86</v>
      </c>
      <c r="C46" s="16" t="s">
        <v>764</v>
      </c>
      <c r="D46" s="16">
        <v>2016</v>
      </c>
      <c r="E46" s="17" t="s">
        <v>679</v>
      </c>
      <c r="F46" s="16" t="s">
        <v>765</v>
      </c>
    </row>
    <row r="47" spans="2:7" ht="30" customHeight="1" x14ac:dyDescent="0.35">
      <c r="B47" s="16" t="s">
        <v>87</v>
      </c>
      <c r="C47" s="16" t="s">
        <v>766</v>
      </c>
      <c r="D47" s="16">
        <v>2017</v>
      </c>
      <c r="E47" s="17" t="s">
        <v>679</v>
      </c>
      <c r="F47" s="16" t="s">
        <v>767</v>
      </c>
    </row>
    <row r="48" spans="2:7" ht="30" customHeight="1" x14ac:dyDescent="0.35">
      <c r="B48" s="16" t="s">
        <v>88</v>
      </c>
      <c r="C48" s="16" t="s">
        <v>768</v>
      </c>
      <c r="D48" s="16">
        <v>2017</v>
      </c>
      <c r="E48" s="17" t="s">
        <v>679</v>
      </c>
      <c r="F48" s="16" t="s">
        <v>769</v>
      </c>
    </row>
    <row r="49" spans="1:6" ht="30" customHeight="1" x14ac:dyDescent="0.35">
      <c r="B49" s="16" t="s">
        <v>89</v>
      </c>
      <c r="C49" s="16" t="s">
        <v>770</v>
      </c>
      <c r="D49" s="16">
        <v>2017</v>
      </c>
      <c r="E49" s="17" t="s">
        <v>679</v>
      </c>
      <c r="F49" s="16" t="s">
        <v>771</v>
      </c>
    </row>
    <row r="50" spans="1:6" ht="30" customHeight="1" x14ac:dyDescent="0.35">
      <c r="B50" s="16" t="s">
        <v>90</v>
      </c>
      <c r="C50" s="16" t="s">
        <v>772</v>
      </c>
      <c r="D50" s="16">
        <v>2017</v>
      </c>
      <c r="E50" s="17" t="s">
        <v>679</v>
      </c>
      <c r="F50" s="16" t="s">
        <v>773</v>
      </c>
    </row>
    <row r="51" spans="1:6" ht="30" customHeight="1" x14ac:dyDescent="0.35">
      <c r="B51" s="16" t="s">
        <v>91</v>
      </c>
      <c r="C51" s="16" t="s">
        <v>774</v>
      </c>
      <c r="D51" s="16">
        <v>2017</v>
      </c>
      <c r="E51" s="17" t="s">
        <v>679</v>
      </c>
      <c r="F51" s="16" t="s">
        <v>775</v>
      </c>
    </row>
    <row r="52" spans="1:6" ht="30" customHeight="1" x14ac:dyDescent="0.35">
      <c r="B52" s="16" t="s">
        <v>92</v>
      </c>
      <c r="C52" s="16" t="s">
        <v>776</v>
      </c>
      <c r="D52" s="16">
        <v>2018</v>
      </c>
      <c r="E52" s="17" t="s">
        <v>679</v>
      </c>
      <c r="F52" s="16" t="s">
        <v>777</v>
      </c>
    </row>
    <row r="53" spans="1:6" ht="26.5" x14ac:dyDescent="0.35">
      <c r="B53" s="16" t="s">
        <v>93</v>
      </c>
      <c r="C53" s="19" t="s">
        <v>778</v>
      </c>
      <c r="D53" s="14" t="s">
        <v>779</v>
      </c>
      <c r="E53" s="20"/>
    </row>
    <row r="54" spans="1:6" ht="26.5" x14ac:dyDescent="0.35">
      <c r="B54" s="16" t="s">
        <v>94</v>
      </c>
      <c r="C54" s="19" t="s">
        <v>780</v>
      </c>
      <c r="D54" s="14">
        <v>2016</v>
      </c>
      <c r="E54" s="20"/>
    </row>
    <row r="55" spans="1:6" x14ac:dyDescent="0.35">
      <c r="B55" s="16" t="s">
        <v>95</v>
      </c>
      <c r="C55" s="16" t="s">
        <v>781</v>
      </c>
      <c r="D55" s="14" t="s">
        <v>782</v>
      </c>
      <c r="E55" s="20" t="s">
        <v>783</v>
      </c>
    </row>
    <row r="56" spans="1:6" x14ac:dyDescent="0.35">
      <c r="B56" s="16" t="s">
        <v>96</v>
      </c>
      <c r="C56" s="21" t="s">
        <v>784</v>
      </c>
      <c r="D56" s="14">
        <v>2018</v>
      </c>
      <c r="E56" s="20"/>
    </row>
    <row r="57" spans="1:6" ht="72.5" x14ac:dyDescent="0.35">
      <c r="B57" s="16" t="s">
        <v>97</v>
      </c>
      <c r="C57" s="22" t="s">
        <v>785</v>
      </c>
      <c r="D57" s="14">
        <v>2013</v>
      </c>
      <c r="E57" s="22" t="s">
        <v>786</v>
      </c>
    </row>
    <row r="58" spans="1:6" ht="29" x14ac:dyDescent="0.35">
      <c r="A58" s="16" t="s">
        <v>0</v>
      </c>
      <c r="B58" s="16" t="s">
        <v>98</v>
      </c>
      <c r="C58" s="14" t="s">
        <v>787</v>
      </c>
      <c r="D58" s="23">
        <v>2020</v>
      </c>
      <c r="E58" s="16" t="s">
        <v>788</v>
      </c>
      <c r="F58" s="23" t="s">
        <v>789</v>
      </c>
    </row>
    <row r="59" spans="1:6" ht="29" x14ac:dyDescent="0.35">
      <c r="A59" s="16" t="s">
        <v>1</v>
      </c>
      <c r="B59" s="16" t="s">
        <v>99</v>
      </c>
      <c r="C59" s="14" t="s">
        <v>790</v>
      </c>
      <c r="D59" s="23">
        <v>2020</v>
      </c>
      <c r="E59" s="16" t="s">
        <v>788</v>
      </c>
      <c r="F59" s="23" t="s">
        <v>789</v>
      </c>
    </row>
    <row r="60" spans="1:6" ht="29" x14ac:dyDescent="0.35">
      <c r="A60" s="16" t="s">
        <v>2</v>
      </c>
      <c r="B60" s="16" t="s">
        <v>100</v>
      </c>
      <c r="C60" s="14" t="s">
        <v>791</v>
      </c>
      <c r="D60" s="23">
        <v>2020</v>
      </c>
      <c r="E60" s="16" t="s">
        <v>788</v>
      </c>
      <c r="F60" s="23" t="s">
        <v>789</v>
      </c>
    </row>
    <row r="61" spans="1:6" ht="29" x14ac:dyDescent="0.35">
      <c r="A61" s="16" t="s">
        <v>3</v>
      </c>
      <c r="B61" s="16" t="s">
        <v>101</v>
      </c>
      <c r="C61" s="14" t="s">
        <v>792</v>
      </c>
      <c r="D61" s="23">
        <v>2020</v>
      </c>
      <c r="E61" s="16" t="s">
        <v>788</v>
      </c>
      <c r="F61" s="23" t="s">
        <v>789</v>
      </c>
    </row>
    <row r="62" spans="1:6" ht="29" x14ac:dyDescent="0.35">
      <c r="A62" s="16" t="s">
        <v>4</v>
      </c>
      <c r="B62" s="16" t="s">
        <v>102</v>
      </c>
      <c r="C62" s="14" t="s">
        <v>793</v>
      </c>
      <c r="D62" s="23">
        <v>2020</v>
      </c>
      <c r="E62" s="16" t="s">
        <v>788</v>
      </c>
      <c r="F62" s="23" t="s">
        <v>789</v>
      </c>
    </row>
    <row r="63" spans="1:6" ht="29" x14ac:dyDescent="0.35">
      <c r="A63" s="16" t="s">
        <v>5</v>
      </c>
      <c r="B63" s="16" t="s">
        <v>103</v>
      </c>
      <c r="C63" s="14" t="s">
        <v>794</v>
      </c>
      <c r="D63" s="23">
        <v>2020</v>
      </c>
      <c r="E63" s="16" t="s">
        <v>788</v>
      </c>
      <c r="F63" s="23" t="s">
        <v>789</v>
      </c>
    </row>
    <row r="64" spans="1:6" ht="29" x14ac:dyDescent="0.35">
      <c r="A64" s="16" t="s">
        <v>6</v>
      </c>
      <c r="B64" s="16" t="s">
        <v>104</v>
      </c>
      <c r="C64" s="14" t="s">
        <v>795</v>
      </c>
      <c r="D64" s="23">
        <v>2020</v>
      </c>
      <c r="E64" s="16" t="s">
        <v>796</v>
      </c>
      <c r="F64" s="23" t="s">
        <v>789</v>
      </c>
    </row>
    <row r="65" spans="1:6" ht="29" x14ac:dyDescent="0.35">
      <c r="A65" s="16" t="s">
        <v>7</v>
      </c>
      <c r="B65" s="16" t="s">
        <v>105</v>
      </c>
      <c r="C65" s="14" t="s">
        <v>797</v>
      </c>
      <c r="D65" s="23">
        <v>2020</v>
      </c>
      <c r="E65" s="16" t="s">
        <v>796</v>
      </c>
      <c r="F65" s="23" t="s">
        <v>789</v>
      </c>
    </row>
    <row r="66" spans="1:6" ht="58" x14ac:dyDescent="0.35">
      <c r="A66" s="16" t="s">
        <v>8</v>
      </c>
      <c r="B66" s="16" t="s">
        <v>106</v>
      </c>
      <c r="C66" s="22" t="s">
        <v>798</v>
      </c>
      <c r="D66" s="23">
        <v>2020</v>
      </c>
      <c r="E66" s="22" t="s">
        <v>799</v>
      </c>
      <c r="F66" s="16" t="s">
        <v>800</v>
      </c>
    </row>
    <row r="67" spans="1:6" ht="58" x14ac:dyDescent="0.35">
      <c r="A67" s="16" t="s">
        <v>9</v>
      </c>
      <c r="B67" s="16" t="s">
        <v>107</v>
      </c>
      <c r="C67" s="22" t="s">
        <v>798</v>
      </c>
      <c r="D67" s="23">
        <v>2020</v>
      </c>
      <c r="E67" s="22" t="s">
        <v>799</v>
      </c>
      <c r="F67" s="16" t="s">
        <v>801</v>
      </c>
    </row>
    <row r="68" spans="1:6" ht="58" x14ac:dyDescent="0.35">
      <c r="A68" s="16" t="s">
        <v>10</v>
      </c>
      <c r="B68" s="16" t="s">
        <v>108</v>
      </c>
      <c r="C68" s="22" t="s">
        <v>798</v>
      </c>
      <c r="D68" s="23">
        <v>2020</v>
      </c>
      <c r="E68" s="22" t="s">
        <v>799</v>
      </c>
      <c r="F68" s="16" t="s">
        <v>802</v>
      </c>
    </row>
    <row r="69" spans="1:6" ht="58" x14ac:dyDescent="0.35">
      <c r="A69" s="16" t="s">
        <v>11</v>
      </c>
      <c r="B69" s="16" t="s">
        <v>109</v>
      </c>
      <c r="C69" s="22" t="s">
        <v>798</v>
      </c>
      <c r="D69" s="23">
        <v>2020</v>
      </c>
      <c r="E69" s="22" t="s">
        <v>799</v>
      </c>
      <c r="F69" s="16" t="s">
        <v>803</v>
      </c>
    </row>
    <row r="70" spans="1:6" ht="43.5" x14ac:dyDescent="0.35">
      <c r="A70" s="16" t="s">
        <v>12</v>
      </c>
      <c r="B70" s="16" t="s">
        <v>110</v>
      </c>
      <c r="C70" s="16" t="s">
        <v>804</v>
      </c>
      <c r="D70" s="23">
        <v>2020</v>
      </c>
      <c r="E70" s="23" t="s">
        <v>805</v>
      </c>
      <c r="F70" s="23" t="s">
        <v>789</v>
      </c>
    </row>
    <row r="71" spans="1:6" ht="29" x14ac:dyDescent="0.35">
      <c r="A71" s="16" t="s">
        <v>13</v>
      </c>
      <c r="B71" s="16" t="s">
        <v>111</v>
      </c>
      <c r="C71" s="22" t="s">
        <v>806</v>
      </c>
      <c r="D71" s="24">
        <v>2019</v>
      </c>
      <c r="E71" s="22" t="s">
        <v>807</v>
      </c>
      <c r="F71" s="22" t="s">
        <v>808</v>
      </c>
    </row>
    <row r="72" spans="1:6" ht="29" x14ac:dyDescent="0.35">
      <c r="A72" s="14" t="s">
        <v>14</v>
      </c>
      <c r="B72" s="16" t="s">
        <v>112</v>
      </c>
      <c r="C72" s="24" t="s">
        <v>809</v>
      </c>
      <c r="D72" s="14">
        <v>2020</v>
      </c>
      <c r="E72" s="22" t="s">
        <v>810</v>
      </c>
      <c r="F72" s="22" t="s">
        <v>811</v>
      </c>
    </row>
    <row r="73" spans="1:6" ht="29" x14ac:dyDescent="0.35">
      <c r="A73" s="14" t="s">
        <v>15</v>
      </c>
      <c r="B73" s="16" t="s">
        <v>113</v>
      </c>
      <c r="C73" s="20" t="s">
        <v>812</v>
      </c>
      <c r="D73" s="14">
        <v>2020</v>
      </c>
      <c r="E73" s="22" t="s">
        <v>813</v>
      </c>
      <c r="F73" s="23" t="s">
        <v>789</v>
      </c>
    </row>
    <row r="74" spans="1:6" ht="29" x14ac:dyDescent="0.35">
      <c r="A74" s="14" t="s">
        <v>16</v>
      </c>
      <c r="B74" s="16" t="s">
        <v>114</v>
      </c>
      <c r="C74" s="24" t="s">
        <v>814</v>
      </c>
      <c r="D74" s="14">
        <v>2020</v>
      </c>
      <c r="E74" s="22" t="s">
        <v>810</v>
      </c>
      <c r="F74" s="22" t="s">
        <v>811</v>
      </c>
    </row>
    <row r="75" spans="1:6" ht="29" x14ac:dyDescent="0.35">
      <c r="A75" s="14" t="s">
        <v>17</v>
      </c>
      <c r="B75" s="16" t="s">
        <v>115</v>
      </c>
      <c r="C75" s="25" t="s">
        <v>815</v>
      </c>
      <c r="D75" s="14">
        <v>2020</v>
      </c>
      <c r="E75" s="22" t="s">
        <v>816</v>
      </c>
      <c r="F75" s="22" t="s">
        <v>817</v>
      </c>
    </row>
    <row r="76" spans="1:6" ht="29" x14ac:dyDescent="0.35">
      <c r="A76" s="14" t="s">
        <v>18</v>
      </c>
      <c r="B76" s="16" t="s">
        <v>116</v>
      </c>
      <c r="C76" s="25" t="s">
        <v>818</v>
      </c>
      <c r="D76" s="14">
        <v>2020</v>
      </c>
      <c r="E76" s="22" t="s">
        <v>816</v>
      </c>
      <c r="F76" s="22" t="s">
        <v>817</v>
      </c>
    </row>
    <row r="77" spans="1:6" ht="43.5" x14ac:dyDescent="0.35">
      <c r="A77" s="14" t="s">
        <v>19</v>
      </c>
      <c r="B77" s="16" t="s">
        <v>117</v>
      </c>
      <c r="C77" s="25" t="s">
        <v>819</v>
      </c>
      <c r="D77" s="14">
        <v>2020</v>
      </c>
      <c r="E77" s="22" t="s">
        <v>816</v>
      </c>
      <c r="F77" s="22" t="s">
        <v>817</v>
      </c>
    </row>
    <row r="78" spans="1:6" ht="43.5" x14ac:dyDescent="0.35">
      <c r="A78" s="14" t="s">
        <v>20</v>
      </c>
      <c r="B78" s="16" t="s">
        <v>118</v>
      </c>
      <c r="C78" s="25" t="s">
        <v>820</v>
      </c>
      <c r="D78" s="14">
        <v>2020</v>
      </c>
      <c r="E78" s="22" t="s">
        <v>816</v>
      </c>
      <c r="F78" s="22" t="s">
        <v>817</v>
      </c>
    </row>
    <row r="79" spans="1:6" ht="29" x14ac:dyDescent="0.35">
      <c r="A79" s="14" t="s">
        <v>21</v>
      </c>
      <c r="B79" s="16" t="s">
        <v>119</v>
      </c>
      <c r="C79" t="s">
        <v>821</v>
      </c>
      <c r="D79" s="14">
        <v>2020</v>
      </c>
      <c r="E79" s="22" t="s">
        <v>816</v>
      </c>
      <c r="F79" s="22" t="s">
        <v>817</v>
      </c>
    </row>
    <row r="80" spans="1:6" ht="29" x14ac:dyDescent="0.35">
      <c r="A80" s="16" t="s">
        <v>22</v>
      </c>
      <c r="B80" s="16" t="s">
        <v>120</v>
      </c>
      <c r="C80" s="16" t="s">
        <v>822</v>
      </c>
      <c r="D80" s="14">
        <v>2020</v>
      </c>
      <c r="E80" s="22" t="s">
        <v>823</v>
      </c>
      <c r="F80" s="22" t="s">
        <v>824</v>
      </c>
    </row>
    <row r="81" spans="1:6" ht="43.5" x14ac:dyDescent="0.35">
      <c r="A81" s="16" t="s">
        <v>23</v>
      </c>
      <c r="B81" s="16" t="s">
        <v>121</v>
      </c>
      <c r="C81" s="16" t="s">
        <v>825</v>
      </c>
      <c r="D81" s="14">
        <v>2020</v>
      </c>
      <c r="E81" s="22" t="s">
        <v>823</v>
      </c>
      <c r="F81" s="22" t="s">
        <v>824</v>
      </c>
    </row>
    <row r="82" spans="1:6" ht="58" x14ac:dyDescent="0.35">
      <c r="A82" s="16" t="s">
        <v>24</v>
      </c>
      <c r="B82" s="16" t="s">
        <v>122</v>
      </c>
      <c r="C82" s="16" t="s">
        <v>826</v>
      </c>
      <c r="D82" s="14">
        <v>2020</v>
      </c>
      <c r="E82" s="22" t="s">
        <v>823</v>
      </c>
      <c r="F82" s="22" t="s">
        <v>824</v>
      </c>
    </row>
    <row r="83" spans="1:6" ht="43.5" x14ac:dyDescent="0.35">
      <c r="A83" s="16" t="s">
        <v>25</v>
      </c>
      <c r="B83" s="16" t="s">
        <v>123</v>
      </c>
      <c r="C83" s="16" t="s">
        <v>827</v>
      </c>
      <c r="D83" s="14">
        <v>2020</v>
      </c>
      <c r="E83" s="22" t="s">
        <v>823</v>
      </c>
      <c r="F83" s="22" t="s">
        <v>824</v>
      </c>
    </row>
    <row r="84" spans="1:6" ht="29" x14ac:dyDescent="0.35">
      <c r="A84" s="16" t="s">
        <v>26</v>
      </c>
      <c r="B84" s="16" t="s">
        <v>124</v>
      </c>
      <c r="C84" s="22" t="s">
        <v>828</v>
      </c>
      <c r="D84" s="23">
        <v>2020</v>
      </c>
      <c r="E84" s="22" t="s">
        <v>829</v>
      </c>
      <c r="F84" s="22" t="s">
        <v>830</v>
      </c>
    </row>
    <row r="85" spans="1:6" ht="29" x14ac:dyDescent="0.35">
      <c r="A85" s="16" t="s">
        <v>27</v>
      </c>
      <c r="B85" s="16" t="s">
        <v>125</v>
      </c>
      <c r="C85" s="22" t="s">
        <v>831</v>
      </c>
      <c r="D85" s="23">
        <v>2020</v>
      </c>
      <c r="E85" s="22" t="s">
        <v>829</v>
      </c>
      <c r="F85" s="22" t="s">
        <v>832</v>
      </c>
    </row>
    <row r="86" spans="1:6" ht="29" x14ac:dyDescent="0.35">
      <c r="A86" s="16" t="s">
        <v>28</v>
      </c>
      <c r="B86" s="16" t="s">
        <v>126</v>
      </c>
      <c r="C86" s="22" t="s">
        <v>833</v>
      </c>
      <c r="D86" s="23">
        <v>2020</v>
      </c>
      <c r="E86" s="22" t="s">
        <v>829</v>
      </c>
      <c r="F86" s="22" t="s">
        <v>834</v>
      </c>
    </row>
    <row r="87" spans="1:6" ht="29" x14ac:dyDescent="0.35">
      <c r="A87" s="16" t="s">
        <v>29</v>
      </c>
      <c r="B87" s="16" t="s">
        <v>127</v>
      </c>
      <c r="C87" s="22" t="s">
        <v>835</v>
      </c>
      <c r="D87" s="23">
        <v>2020</v>
      </c>
      <c r="E87" s="24" t="s">
        <v>813</v>
      </c>
      <c r="F87" s="23" t="s">
        <v>789</v>
      </c>
    </row>
    <row r="88" spans="1:6" ht="29" x14ac:dyDescent="0.35">
      <c r="A88" s="16" t="s">
        <v>30</v>
      </c>
      <c r="B88" s="16" t="s">
        <v>128</v>
      </c>
      <c r="C88" s="22" t="s">
        <v>836</v>
      </c>
      <c r="D88" s="23">
        <v>2020</v>
      </c>
      <c r="E88" s="24" t="s">
        <v>813</v>
      </c>
      <c r="F88" s="23" t="s">
        <v>789</v>
      </c>
    </row>
    <row r="89" spans="1:6" ht="29" x14ac:dyDescent="0.35">
      <c r="A89" s="16" t="s">
        <v>31</v>
      </c>
      <c r="B89" s="16" t="s">
        <v>129</v>
      </c>
      <c r="C89" s="22" t="s">
        <v>837</v>
      </c>
      <c r="D89" s="23">
        <v>2020</v>
      </c>
      <c r="E89" s="24" t="s">
        <v>813</v>
      </c>
      <c r="F89" s="23" t="s">
        <v>789</v>
      </c>
    </row>
    <row r="90" spans="1:6" ht="29" x14ac:dyDescent="0.35">
      <c r="A90" s="16" t="s">
        <v>32</v>
      </c>
      <c r="B90" s="16" t="s">
        <v>130</v>
      </c>
      <c r="C90" s="22" t="s">
        <v>838</v>
      </c>
      <c r="D90" s="23">
        <v>2020</v>
      </c>
      <c r="E90" s="23" t="s">
        <v>839</v>
      </c>
      <c r="F90" s="23" t="s">
        <v>789</v>
      </c>
    </row>
    <row r="91" spans="1:6" ht="29" x14ac:dyDescent="0.35">
      <c r="A91" s="16" t="s">
        <v>33</v>
      </c>
      <c r="B91" s="16" t="s">
        <v>131</v>
      </c>
      <c r="C91" s="22" t="s">
        <v>840</v>
      </c>
      <c r="D91" s="23">
        <v>2020</v>
      </c>
      <c r="E91" s="23" t="s">
        <v>839</v>
      </c>
      <c r="F91" s="23" t="s">
        <v>789</v>
      </c>
    </row>
    <row r="92" spans="1:6" ht="29" x14ac:dyDescent="0.35">
      <c r="A92" s="14" t="s">
        <v>34</v>
      </c>
      <c r="B92" s="16" t="s">
        <v>132</v>
      </c>
      <c r="C92" s="22" t="s">
        <v>841</v>
      </c>
      <c r="D92" s="23">
        <v>2020</v>
      </c>
      <c r="E92" s="23" t="s">
        <v>839</v>
      </c>
      <c r="F92" s="23" t="s">
        <v>789</v>
      </c>
    </row>
    <row r="93" spans="1:6" ht="29" x14ac:dyDescent="0.35">
      <c r="A93" s="16" t="s">
        <v>35</v>
      </c>
      <c r="B93" s="16" t="s">
        <v>133</v>
      </c>
      <c r="C93" s="22" t="s">
        <v>838</v>
      </c>
      <c r="D93" s="23">
        <v>2020</v>
      </c>
      <c r="E93" s="23" t="s">
        <v>839</v>
      </c>
      <c r="F93" s="23" t="s">
        <v>789</v>
      </c>
    </row>
    <row r="94" spans="1:6" ht="29" x14ac:dyDescent="0.35">
      <c r="A94" s="16" t="s">
        <v>36</v>
      </c>
      <c r="B94" s="16" t="s">
        <v>134</v>
      </c>
      <c r="C94" s="22" t="s">
        <v>840</v>
      </c>
      <c r="D94" s="23">
        <v>2020</v>
      </c>
      <c r="E94" s="23" t="s">
        <v>839</v>
      </c>
      <c r="F94" s="23" t="s">
        <v>789</v>
      </c>
    </row>
    <row r="95" spans="1:6" ht="29" x14ac:dyDescent="0.35">
      <c r="A95" s="16" t="s">
        <v>37</v>
      </c>
      <c r="B95" s="16" t="s">
        <v>135</v>
      </c>
      <c r="C95" s="22" t="s">
        <v>841</v>
      </c>
      <c r="D95" s="23">
        <v>2020</v>
      </c>
      <c r="E95" s="23" t="s">
        <v>839</v>
      </c>
      <c r="F95" s="23" t="s">
        <v>789</v>
      </c>
    </row>
    <row r="96" spans="1:6" ht="29" x14ac:dyDescent="0.35">
      <c r="A96" s="16" t="s">
        <v>38</v>
      </c>
      <c r="B96" s="16" t="s">
        <v>136</v>
      </c>
      <c r="C96" s="22" t="s">
        <v>838</v>
      </c>
      <c r="D96" s="23">
        <v>2020</v>
      </c>
      <c r="E96" s="23" t="s">
        <v>839</v>
      </c>
      <c r="F96" s="23" t="s">
        <v>789</v>
      </c>
    </row>
    <row r="97" spans="1:6" ht="29" x14ac:dyDescent="0.35">
      <c r="A97" s="16" t="s">
        <v>39</v>
      </c>
      <c r="B97" s="16" t="s">
        <v>137</v>
      </c>
      <c r="C97" s="22" t="s">
        <v>840</v>
      </c>
      <c r="D97" s="23">
        <v>2020</v>
      </c>
      <c r="E97" s="23" t="s">
        <v>839</v>
      </c>
      <c r="F97" s="23" t="s">
        <v>789</v>
      </c>
    </row>
    <row r="98" spans="1:6" ht="29" x14ac:dyDescent="0.35">
      <c r="A98" s="16" t="s">
        <v>40</v>
      </c>
      <c r="B98" s="16" t="s">
        <v>138</v>
      </c>
      <c r="C98" s="22" t="s">
        <v>841</v>
      </c>
      <c r="D98" s="23">
        <v>2020</v>
      </c>
      <c r="E98" s="23" t="s">
        <v>839</v>
      </c>
      <c r="F98" s="23" t="s">
        <v>789</v>
      </c>
    </row>
    <row r="99" spans="1:6" x14ac:dyDescent="0.35">
      <c r="A99" s="14" t="s">
        <v>41</v>
      </c>
      <c r="B99" s="16" t="s">
        <v>139</v>
      </c>
      <c r="C99" s="24" t="s">
        <v>842</v>
      </c>
      <c r="D99" s="14">
        <v>2020</v>
      </c>
      <c r="E99" s="22" t="s">
        <v>843</v>
      </c>
      <c r="F99" s="23" t="s">
        <v>789</v>
      </c>
    </row>
    <row r="100" spans="1:6" x14ac:dyDescent="0.35">
      <c r="A100" s="14" t="s">
        <v>42</v>
      </c>
      <c r="B100" s="16" t="s">
        <v>140</v>
      </c>
      <c r="C100" s="24" t="s">
        <v>844</v>
      </c>
      <c r="D100" s="14">
        <v>2020</v>
      </c>
      <c r="E100" s="22" t="s">
        <v>843</v>
      </c>
      <c r="F100" s="23" t="s">
        <v>789</v>
      </c>
    </row>
    <row r="109" spans="1:6" x14ac:dyDescent="0.35">
      <c r="A109" s="4" t="s">
        <v>845</v>
      </c>
      <c r="D109"/>
      <c r="F109"/>
    </row>
    <row r="111" spans="1:6" ht="26.5" customHeight="1" x14ac:dyDescent="0.35">
      <c r="A111" s="26" t="s">
        <v>846</v>
      </c>
      <c r="B111" s="27"/>
      <c r="C111" s="26" t="s">
        <v>847</v>
      </c>
      <c r="D111" s="26">
        <v>2020</v>
      </c>
      <c r="E111" s="27" t="s">
        <v>810</v>
      </c>
      <c r="F111" s="27" t="s">
        <v>811</v>
      </c>
    </row>
    <row r="112" spans="1:6" ht="21.5" customHeight="1" x14ac:dyDescent="0.35">
      <c r="A112" s="28" t="s">
        <v>848</v>
      </c>
      <c r="B112" s="29"/>
      <c r="C112" s="29" t="s">
        <v>849</v>
      </c>
      <c r="D112" s="30">
        <v>2020</v>
      </c>
      <c r="E112" s="30" t="s">
        <v>839</v>
      </c>
      <c r="F112" s="30" t="s">
        <v>789</v>
      </c>
    </row>
    <row r="113" spans="1:6" ht="19" customHeight="1" x14ac:dyDescent="0.35">
      <c r="A113" s="28" t="s">
        <v>850</v>
      </c>
      <c r="B113" s="29"/>
      <c r="C113" s="29" t="s">
        <v>851</v>
      </c>
      <c r="D113" s="30">
        <v>2020</v>
      </c>
      <c r="E113" s="30" t="s">
        <v>839</v>
      </c>
      <c r="F113" s="30" t="s">
        <v>789</v>
      </c>
    </row>
    <row r="114" spans="1:6" ht="18.25" customHeight="1" x14ac:dyDescent="0.35">
      <c r="A114" s="28" t="s">
        <v>852</v>
      </c>
      <c r="B114" s="29"/>
      <c r="C114" s="29" t="s">
        <v>853</v>
      </c>
      <c r="D114" s="30">
        <v>2020</v>
      </c>
      <c r="E114" s="30" t="s">
        <v>839</v>
      </c>
      <c r="F114" s="30" t="s">
        <v>789</v>
      </c>
    </row>
    <row r="115" spans="1:6" ht="29" x14ac:dyDescent="0.35">
      <c r="A115" s="28" t="s">
        <v>854</v>
      </c>
      <c r="B115" s="29"/>
      <c r="C115" s="29" t="s">
        <v>855</v>
      </c>
      <c r="D115" s="30">
        <v>2020</v>
      </c>
      <c r="E115" s="30" t="s">
        <v>839</v>
      </c>
      <c r="F115" s="30" t="s">
        <v>789</v>
      </c>
    </row>
    <row r="116" spans="1:6" ht="18.25" customHeight="1" x14ac:dyDescent="0.35">
      <c r="A116" s="29" t="s">
        <v>856</v>
      </c>
      <c r="B116" s="29"/>
      <c r="C116" s="29" t="s">
        <v>857</v>
      </c>
      <c r="D116" s="30">
        <v>2020</v>
      </c>
      <c r="E116" s="30" t="s">
        <v>839</v>
      </c>
      <c r="F116" s="30" t="s">
        <v>789</v>
      </c>
    </row>
    <row r="117" spans="1:6" ht="20.75" customHeight="1" x14ac:dyDescent="0.35">
      <c r="A117" s="27" t="s">
        <v>858</v>
      </c>
      <c r="B117" s="27"/>
      <c r="C117" s="27" t="s">
        <v>849</v>
      </c>
      <c r="D117" s="26">
        <v>2020</v>
      </c>
      <c r="E117" s="26" t="s">
        <v>839</v>
      </c>
      <c r="F117" s="26" t="s">
        <v>789</v>
      </c>
    </row>
    <row r="118" spans="1:6" ht="17.399999999999999" customHeight="1" x14ac:dyDescent="0.35">
      <c r="A118" s="27" t="s">
        <v>859</v>
      </c>
      <c r="B118" s="27"/>
      <c r="C118" s="27" t="s">
        <v>851</v>
      </c>
      <c r="D118" s="26">
        <v>2020</v>
      </c>
      <c r="E118" s="26" t="s">
        <v>839</v>
      </c>
      <c r="F118" s="26" t="s">
        <v>789</v>
      </c>
    </row>
    <row r="119" spans="1:6" ht="19" customHeight="1" x14ac:dyDescent="0.35">
      <c r="A119" s="27" t="s">
        <v>860</v>
      </c>
      <c r="B119" s="27"/>
      <c r="C119" s="27" t="s">
        <v>853</v>
      </c>
      <c r="D119" s="26">
        <v>2020</v>
      </c>
      <c r="E119" s="26" t="s">
        <v>839</v>
      </c>
      <c r="F119" s="26" t="s">
        <v>789</v>
      </c>
    </row>
    <row r="120" spans="1:6" ht="29" x14ac:dyDescent="0.35">
      <c r="A120" s="27" t="s">
        <v>861</v>
      </c>
      <c r="B120" s="27"/>
      <c r="C120" s="27" t="s">
        <v>855</v>
      </c>
      <c r="D120" s="26">
        <v>2020</v>
      </c>
      <c r="E120" s="26" t="s">
        <v>839</v>
      </c>
      <c r="F120" s="26" t="s">
        <v>789</v>
      </c>
    </row>
    <row r="121" spans="1:6" ht="19" customHeight="1" x14ac:dyDescent="0.35">
      <c r="A121" s="27" t="s">
        <v>862</v>
      </c>
      <c r="B121" s="27"/>
      <c r="C121" s="27" t="s">
        <v>857</v>
      </c>
      <c r="D121" s="26">
        <v>2020</v>
      </c>
      <c r="E121" s="26" t="s">
        <v>839</v>
      </c>
      <c r="F121" s="26" t="s">
        <v>789</v>
      </c>
    </row>
    <row r="122" spans="1:6" ht="16.5" customHeight="1" x14ac:dyDescent="0.35">
      <c r="A122" s="29" t="s">
        <v>863</v>
      </c>
      <c r="B122" s="29"/>
      <c r="C122" s="29" t="s">
        <v>849</v>
      </c>
      <c r="D122" s="30">
        <v>2020</v>
      </c>
      <c r="E122" s="30" t="s">
        <v>839</v>
      </c>
      <c r="F122" s="30" t="s">
        <v>789</v>
      </c>
    </row>
    <row r="123" spans="1:6" ht="21.5" customHeight="1" x14ac:dyDescent="0.35">
      <c r="A123" s="28" t="s">
        <v>864</v>
      </c>
      <c r="B123" s="29"/>
      <c r="C123" s="29" t="s">
        <v>851</v>
      </c>
      <c r="D123" s="30">
        <v>2020</v>
      </c>
      <c r="E123" s="30" t="s">
        <v>839</v>
      </c>
      <c r="F123" s="30" t="s">
        <v>789</v>
      </c>
    </row>
    <row r="124" spans="1:6" ht="17.399999999999999" customHeight="1" x14ac:dyDescent="0.35">
      <c r="A124" s="28" t="s">
        <v>865</v>
      </c>
      <c r="B124" s="29"/>
      <c r="C124" s="29" t="s">
        <v>853</v>
      </c>
      <c r="D124" s="30">
        <v>2020</v>
      </c>
      <c r="E124" s="30" t="s">
        <v>839</v>
      </c>
      <c r="F124" s="30" t="s">
        <v>789</v>
      </c>
    </row>
    <row r="125" spans="1:6" ht="29" x14ac:dyDescent="0.35">
      <c r="A125" s="28" t="s">
        <v>866</v>
      </c>
      <c r="B125" s="29"/>
      <c r="C125" s="29" t="s">
        <v>855</v>
      </c>
      <c r="D125" s="30">
        <v>2020</v>
      </c>
      <c r="E125" s="30" t="s">
        <v>839</v>
      </c>
      <c r="F125" s="30" t="s">
        <v>789</v>
      </c>
    </row>
    <row r="126" spans="1:6" ht="17.399999999999999" customHeight="1" x14ac:dyDescent="0.35">
      <c r="A126" s="28" t="s">
        <v>867</v>
      </c>
      <c r="B126" s="29"/>
      <c r="C126" s="29" t="s">
        <v>857</v>
      </c>
      <c r="D126" s="30">
        <v>2020</v>
      </c>
      <c r="E126" s="30" t="s">
        <v>839</v>
      </c>
      <c r="F126" s="30" t="s">
        <v>789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R214"/>
  <sheetViews>
    <sheetView zoomScale="75" zoomScaleNormal="75" workbookViewId="0">
      <selection activeCell="E2" sqref="E2"/>
    </sheetView>
  </sheetViews>
  <sheetFormatPr baseColWidth="10" defaultColWidth="11.54296875" defaultRowHeight="14.5" x14ac:dyDescent="0.35"/>
  <cols>
    <col min="1" max="1" width="8.1796875" style="31" customWidth="1"/>
    <col min="2" max="2" width="22.6328125" style="31" customWidth="1"/>
    <col min="3" max="3" width="13.90625" customWidth="1"/>
    <col min="4" max="6" width="13.90625" style="31" customWidth="1"/>
    <col min="7" max="7" width="10.81640625" style="31" customWidth="1"/>
    <col min="8" max="8" width="9.453125" style="31" customWidth="1"/>
    <col min="9" max="9" width="15.26953125" customWidth="1"/>
    <col min="10" max="11" width="13.90625" customWidth="1"/>
    <col min="12" max="12" width="11.26953125" customWidth="1"/>
    <col min="13" max="13" width="7.81640625" customWidth="1"/>
    <col min="14" max="18" width="13.90625" style="31" customWidth="1"/>
    <col min="19" max="19" width="10.7265625" customWidth="1"/>
  </cols>
  <sheetData>
    <row r="1" spans="1:18" x14ac:dyDescent="0.35">
      <c r="A1"/>
      <c r="B1"/>
      <c r="D1"/>
      <c r="E1"/>
      <c r="F1"/>
      <c r="G1"/>
      <c r="H1"/>
      <c r="N1"/>
      <c r="O1"/>
      <c r="P1"/>
      <c r="Q1"/>
      <c r="R1"/>
    </row>
    <row r="2" spans="1:18" x14ac:dyDescent="0.35">
      <c r="A2"/>
      <c r="B2"/>
      <c r="D2"/>
      <c r="E2"/>
      <c r="F2"/>
      <c r="G2"/>
      <c r="H2"/>
      <c r="N2"/>
      <c r="O2"/>
      <c r="P2"/>
      <c r="Q2"/>
      <c r="R2"/>
    </row>
    <row r="3" spans="1:18" s="2" customFormat="1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8" ht="29" x14ac:dyDescent="0.35">
      <c r="A4" s="32" t="s">
        <v>43</v>
      </c>
      <c r="B4" s="32" t="s">
        <v>44</v>
      </c>
      <c r="C4" s="3" t="s">
        <v>846</v>
      </c>
      <c r="D4" s="33" t="s">
        <v>848</v>
      </c>
      <c r="E4" s="33" t="s">
        <v>850</v>
      </c>
      <c r="F4" s="33" t="s">
        <v>852</v>
      </c>
      <c r="G4" s="33" t="s">
        <v>854</v>
      </c>
      <c r="H4" s="33" t="s">
        <v>856</v>
      </c>
      <c r="I4" s="3" t="s">
        <v>858</v>
      </c>
      <c r="J4" s="3" t="s">
        <v>859</v>
      </c>
      <c r="K4" s="3" t="s">
        <v>860</v>
      </c>
      <c r="L4" s="3" t="s">
        <v>861</v>
      </c>
      <c r="M4" s="3" t="s">
        <v>862</v>
      </c>
      <c r="N4" s="33" t="s">
        <v>863</v>
      </c>
      <c r="O4" s="33" t="s">
        <v>864</v>
      </c>
      <c r="P4" s="33" t="s">
        <v>865</v>
      </c>
      <c r="Q4" s="33" t="s">
        <v>866</v>
      </c>
      <c r="R4" s="33" t="s">
        <v>867</v>
      </c>
    </row>
    <row r="5" spans="1:18" x14ac:dyDescent="0.35">
      <c r="A5" s="31" t="s">
        <v>143</v>
      </c>
      <c r="B5" s="31" t="s">
        <v>144</v>
      </c>
      <c r="C5" t="s">
        <v>145</v>
      </c>
      <c r="D5" s="31">
        <v>4.8744800982501002E-56</v>
      </c>
      <c r="E5" s="31">
        <v>8.2557769191649196E-110</v>
      </c>
      <c r="F5" s="31">
        <v>0</v>
      </c>
      <c r="G5" s="31">
        <v>1</v>
      </c>
      <c r="H5" s="31">
        <v>24</v>
      </c>
      <c r="I5">
        <v>2.43087376927186E-119</v>
      </c>
      <c r="J5">
        <v>0</v>
      </c>
      <c r="K5">
        <v>0</v>
      </c>
      <c r="L5">
        <v>0</v>
      </c>
      <c r="M5">
        <v>98</v>
      </c>
      <c r="N5" s="31">
        <v>1.60589576091143E-28</v>
      </c>
      <c r="O5" s="31">
        <v>4.2347823300547402E-45</v>
      </c>
      <c r="P5" s="31">
        <v>0</v>
      </c>
      <c r="Q5" s="31">
        <v>1</v>
      </c>
      <c r="R5" s="31">
        <v>16</v>
      </c>
    </row>
    <row r="6" spans="1:18" x14ac:dyDescent="0.35">
      <c r="A6" s="31" t="s">
        <v>153</v>
      </c>
      <c r="B6" s="31" t="s">
        <v>154</v>
      </c>
      <c r="C6" t="s">
        <v>145</v>
      </c>
      <c r="D6" s="31">
        <v>5.4384281591568102E-17</v>
      </c>
      <c r="E6" s="31">
        <v>1.5889282069999001E-2</v>
      </c>
      <c r="F6" s="31">
        <v>1.02320338409792E-209</v>
      </c>
      <c r="G6" s="31">
        <v>1</v>
      </c>
      <c r="H6" s="31">
        <v>44</v>
      </c>
      <c r="I6">
        <v>1.1521434634300101E-28</v>
      </c>
      <c r="J6">
        <v>1.4933468460994899E-11</v>
      </c>
      <c r="K6">
        <v>2.1537797582064602E-270</v>
      </c>
      <c r="L6">
        <v>1</v>
      </c>
      <c r="M6">
        <v>10</v>
      </c>
      <c r="N6" s="31">
        <v>4.8271254063835698E-22</v>
      </c>
      <c r="O6" s="31">
        <v>3.0091337571837499E-20</v>
      </c>
      <c r="P6" s="34" t="s">
        <v>868</v>
      </c>
      <c r="Q6" s="31">
        <v>1</v>
      </c>
      <c r="R6" s="31">
        <v>37</v>
      </c>
    </row>
    <row r="7" spans="1:18" x14ac:dyDescent="0.35">
      <c r="A7" s="31" t="s">
        <v>161</v>
      </c>
      <c r="B7" s="31" t="s">
        <v>162</v>
      </c>
      <c r="C7" t="s">
        <v>145</v>
      </c>
      <c r="D7" s="31">
        <v>2.5826108210279802E-33</v>
      </c>
      <c r="E7" s="31">
        <v>3.7388262921922901E-63</v>
      </c>
      <c r="F7" s="31">
        <v>0</v>
      </c>
      <c r="G7" s="31">
        <v>1</v>
      </c>
      <c r="H7" s="31">
        <v>28</v>
      </c>
      <c r="I7">
        <v>4.5620229855764302E-111</v>
      </c>
      <c r="J7">
        <v>0</v>
      </c>
      <c r="K7">
        <v>0</v>
      </c>
      <c r="L7">
        <v>1</v>
      </c>
      <c r="M7">
        <v>47</v>
      </c>
      <c r="N7" s="31">
        <v>2.13699654862233E-26</v>
      </c>
      <c r="O7" s="31">
        <v>2.8847409177955999E-58</v>
      </c>
      <c r="P7" s="31">
        <v>0</v>
      </c>
      <c r="Q7" s="31">
        <v>1</v>
      </c>
      <c r="R7" s="31">
        <v>28</v>
      </c>
    </row>
    <row r="8" spans="1:18" x14ac:dyDescent="0.35">
      <c r="A8" s="31" t="s">
        <v>168</v>
      </c>
      <c r="B8" s="31" t="s">
        <v>169</v>
      </c>
      <c r="C8" t="s">
        <v>145</v>
      </c>
      <c r="D8" s="31">
        <v>1.21679079123256E-19</v>
      </c>
      <c r="E8" s="31">
        <v>6.2224459545878502E-103</v>
      </c>
      <c r="F8" s="31">
        <v>0</v>
      </c>
      <c r="G8" s="31">
        <v>1</v>
      </c>
      <c r="H8" s="31">
        <v>28</v>
      </c>
      <c r="I8">
        <v>0.140571932114336</v>
      </c>
      <c r="J8">
        <v>6.7659044142605096E-5</v>
      </c>
      <c r="K8">
        <v>1.18844362977857E-257</v>
      </c>
      <c r="L8">
        <v>1</v>
      </c>
      <c r="M8">
        <v>2</v>
      </c>
      <c r="N8" s="31">
        <v>0.63870414479319704</v>
      </c>
      <c r="O8" s="31">
        <v>0.97439734965413805</v>
      </c>
      <c r="P8" s="31">
        <v>6.4728713513984101E-37</v>
      </c>
      <c r="Q8" s="31">
        <v>0</v>
      </c>
      <c r="R8" s="31">
        <v>97</v>
      </c>
    </row>
    <row r="9" spans="1:18" x14ac:dyDescent="0.35">
      <c r="A9" s="31" t="s">
        <v>171</v>
      </c>
      <c r="B9" s="31" t="s">
        <v>172</v>
      </c>
      <c r="C9" t="s">
        <v>145</v>
      </c>
      <c r="D9" s="31">
        <v>4.6720857182941703E-52</v>
      </c>
      <c r="E9" s="31">
        <v>2.5653437120020299E-54</v>
      </c>
      <c r="F9" s="31">
        <v>0</v>
      </c>
      <c r="G9" s="31">
        <v>1</v>
      </c>
      <c r="H9" s="31">
        <v>26</v>
      </c>
      <c r="I9">
        <v>3.5674480198299502E-50</v>
      </c>
      <c r="J9">
        <v>3.0877826482436E-99</v>
      </c>
      <c r="K9">
        <v>0</v>
      </c>
      <c r="L9">
        <v>1</v>
      </c>
      <c r="M9">
        <v>8</v>
      </c>
      <c r="N9" s="31">
        <v>1.2304520449998101E-77</v>
      </c>
      <c r="O9" s="31">
        <v>5.74568736093121E-84</v>
      </c>
      <c r="P9" s="31">
        <v>0</v>
      </c>
      <c r="Q9" s="31">
        <v>1</v>
      </c>
      <c r="R9" s="31">
        <v>17</v>
      </c>
    </row>
    <row r="10" spans="1:18" x14ac:dyDescent="0.35">
      <c r="A10" s="31" t="s">
        <v>178</v>
      </c>
      <c r="B10" s="31" t="s">
        <v>179</v>
      </c>
      <c r="C10" t="s">
        <v>145</v>
      </c>
      <c r="D10" s="31">
        <v>1.5008493550993801E-92</v>
      </c>
      <c r="E10" s="31">
        <v>1.1516534502091999E-139</v>
      </c>
      <c r="F10" s="31">
        <v>0</v>
      </c>
      <c r="G10" s="31">
        <v>1</v>
      </c>
      <c r="H10" s="31">
        <v>24</v>
      </c>
      <c r="I10">
        <v>3.2674124544817699E-61</v>
      </c>
      <c r="J10">
        <v>3.6024229917940701E-99</v>
      </c>
      <c r="K10">
        <v>0</v>
      </c>
      <c r="L10">
        <v>1</v>
      </c>
      <c r="M10">
        <v>7</v>
      </c>
      <c r="N10" s="31">
        <v>4.3093397910244102E-40</v>
      </c>
      <c r="O10" s="31">
        <v>2.27384678789332E-39</v>
      </c>
      <c r="P10" s="31">
        <v>0</v>
      </c>
      <c r="Q10" s="31">
        <v>1</v>
      </c>
      <c r="R10" s="31">
        <v>28</v>
      </c>
    </row>
    <row r="11" spans="1:18" x14ac:dyDescent="0.35">
      <c r="A11" s="31" t="s">
        <v>182</v>
      </c>
      <c r="B11" s="31" t="s">
        <v>183</v>
      </c>
      <c r="C11" t="s">
        <v>145</v>
      </c>
      <c r="D11" s="31">
        <v>1.1431348539149701E-63</v>
      </c>
      <c r="E11" s="31">
        <v>1.0383208755122201E-49</v>
      </c>
      <c r="F11" s="31">
        <v>0</v>
      </c>
      <c r="G11" s="31">
        <v>1</v>
      </c>
      <c r="H11" s="31">
        <v>29</v>
      </c>
      <c r="I11">
        <v>3.7037291307024797E-12</v>
      </c>
      <c r="J11">
        <v>0.211276544174406</v>
      </c>
      <c r="K11">
        <v>1.8316826548209401E-183</v>
      </c>
      <c r="L11">
        <v>1</v>
      </c>
      <c r="M11">
        <v>36</v>
      </c>
      <c r="N11" s="31">
        <v>1.9865065017671298E-34</v>
      </c>
      <c r="O11" s="31">
        <v>3.7732722569338199E-35</v>
      </c>
      <c r="P11" s="31">
        <v>0</v>
      </c>
      <c r="Q11" s="31">
        <v>1</v>
      </c>
      <c r="R11" s="31">
        <v>38</v>
      </c>
    </row>
    <row r="12" spans="1:18" x14ac:dyDescent="0.35">
      <c r="A12" s="31" t="s">
        <v>187</v>
      </c>
      <c r="B12" s="31" t="s">
        <v>188</v>
      </c>
      <c r="C12" s="7" t="s">
        <v>869</v>
      </c>
      <c r="D12" s="31">
        <v>1.3651786928449799E-41</v>
      </c>
      <c r="E12" s="31">
        <v>5.3058173141469398E-34</v>
      </c>
      <c r="F12" s="31">
        <v>3.0857353341880198E-306</v>
      </c>
      <c r="G12" s="31">
        <v>1</v>
      </c>
      <c r="H12" s="31">
        <v>28</v>
      </c>
      <c r="I12">
        <v>5.8426761409900503E-56</v>
      </c>
      <c r="J12">
        <v>1.17138464682042E-45</v>
      </c>
      <c r="K12">
        <v>0</v>
      </c>
      <c r="L12">
        <v>1</v>
      </c>
      <c r="M12">
        <v>8</v>
      </c>
      <c r="N12" s="31">
        <v>9.6493046416731099E-26</v>
      </c>
      <c r="O12" s="31">
        <v>3.4674639540472902E-13</v>
      </c>
      <c r="P12" s="31">
        <v>3.0666792138252201E-272</v>
      </c>
      <c r="Q12" s="31">
        <v>1</v>
      </c>
      <c r="R12" s="31">
        <v>30</v>
      </c>
    </row>
    <row r="13" spans="1:18" x14ac:dyDescent="0.35">
      <c r="A13" s="31" t="s">
        <v>193</v>
      </c>
      <c r="B13" s="31" t="s">
        <v>194</v>
      </c>
      <c r="C13" t="s">
        <v>145</v>
      </c>
      <c r="D13" s="31">
        <v>3.4946156792239703E-29</v>
      </c>
      <c r="E13" s="31">
        <v>1.2590789287224899E-23</v>
      </c>
      <c r="F13" s="31">
        <v>5.8357104281095403E-289</v>
      </c>
      <c r="G13" s="31">
        <v>1</v>
      </c>
      <c r="H13" s="31">
        <v>33</v>
      </c>
      <c r="I13">
        <v>3.7823764747684201E-45</v>
      </c>
      <c r="J13">
        <v>7.2493870019899198E-47</v>
      </c>
      <c r="K13">
        <v>0</v>
      </c>
      <c r="L13">
        <v>1</v>
      </c>
      <c r="M13">
        <v>10</v>
      </c>
      <c r="N13" s="31">
        <v>1.4486505343407E-40</v>
      </c>
      <c r="O13" s="31">
        <v>5.6817365813533104E-45</v>
      </c>
      <c r="P13" s="31">
        <v>0</v>
      </c>
      <c r="Q13" s="31">
        <v>1</v>
      </c>
      <c r="R13" s="31">
        <v>35</v>
      </c>
    </row>
    <row r="14" spans="1:18" x14ac:dyDescent="0.35">
      <c r="A14" s="31" t="s">
        <v>196</v>
      </c>
      <c r="B14" s="31" t="s">
        <v>197</v>
      </c>
      <c r="C14" t="s">
        <v>145</v>
      </c>
      <c r="D14" s="31">
        <v>4.7738441902835998E-36</v>
      </c>
      <c r="E14" s="31">
        <v>3.9143170955013597E-83</v>
      </c>
      <c r="F14" s="31">
        <v>0</v>
      </c>
      <c r="G14" s="31">
        <v>1</v>
      </c>
      <c r="H14" s="31">
        <v>29</v>
      </c>
      <c r="I14">
        <v>3.7452417354370402E-19</v>
      </c>
      <c r="J14">
        <v>6.5749303265902297E-77</v>
      </c>
      <c r="K14">
        <v>0</v>
      </c>
      <c r="L14">
        <v>1</v>
      </c>
      <c r="M14">
        <v>15</v>
      </c>
      <c r="N14" s="31">
        <v>8.9759544881180698E-13</v>
      </c>
      <c r="O14" s="31">
        <v>2.2972130791460101E-32</v>
      </c>
      <c r="P14" s="31">
        <v>0</v>
      </c>
      <c r="Q14" s="31">
        <v>1</v>
      </c>
      <c r="R14" s="31">
        <v>16</v>
      </c>
    </row>
    <row r="15" spans="1:18" x14ac:dyDescent="0.35">
      <c r="A15" s="31" t="s">
        <v>198</v>
      </c>
      <c r="B15" s="31" t="s">
        <v>199</v>
      </c>
      <c r="C15" s="7" t="s">
        <v>869</v>
      </c>
      <c r="D15" s="31">
        <v>1.6003477405800801E-87</v>
      </c>
      <c r="E15" s="31">
        <v>1.76175787392489E-150</v>
      </c>
      <c r="F15" s="31">
        <v>0</v>
      </c>
      <c r="G15" s="31">
        <v>1</v>
      </c>
      <c r="H15" s="31">
        <v>22</v>
      </c>
      <c r="I15">
        <v>2.22176854967178E-32</v>
      </c>
      <c r="J15">
        <v>5.5922947372799899E-48</v>
      </c>
      <c r="K15">
        <v>0</v>
      </c>
      <c r="L15">
        <v>1</v>
      </c>
      <c r="M15">
        <v>11</v>
      </c>
      <c r="N15" s="31">
        <v>6.6384517380282805E-24</v>
      </c>
      <c r="O15" s="31">
        <v>4.5628547094839503E-30</v>
      </c>
      <c r="P15" s="31">
        <v>0</v>
      </c>
      <c r="Q15" s="31">
        <v>1</v>
      </c>
      <c r="R15" s="31">
        <v>27</v>
      </c>
    </row>
    <row r="16" spans="1:18" x14ac:dyDescent="0.35">
      <c r="A16" s="31" t="s">
        <v>205</v>
      </c>
      <c r="B16" s="31" t="s">
        <v>206</v>
      </c>
      <c r="C16" s="7" t="s">
        <v>869</v>
      </c>
      <c r="D16" s="31">
        <v>1.4012565119024001E-95</v>
      </c>
      <c r="E16" s="31">
        <v>7.9396782421733402E-153</v>
      </c>
      <c r="F16" s="31">
        <v>0</v>
      </c>
      <c r="G16" s="31">
        <v>1</v>
      </c>
      <c r="H16" s="31">
        <v>18</v>
      </c>
      <c r="I16">
        <v>5.7963343354410598E-89</v>
      </c>
      <c r="J16">
        <v>6.4018383456811299E-111</v>
      </c>
      <c r="K16">
        <v>0</v>
      </c>
      <c r="L16">
        <v>1</v>
      </c>
      <c r="M16">
        <v>8</v>
      </c>
      <c r="N16" s="31">
        <v>4.9988675079603497E-87</v>
      </c>
      <c r="O16" s="31">
        <v>1.1146560813692401E-117</v>
      </c>
      <c r="P16" s="31">
        <v>0</v>
      </c>
      <c r="Q16" s="31">
        <v>1</v>
      </c>
      <c r="R16" s="31">
        <v>13</v>
      </c>
    </row>
    <row r="17" spans="1:18" x14ac:dyDescent="0.35">
      <c r="A17" s="31" t="s">
        <v>209</v>
      </c>
      <c r="B17" s="31" t="s">
        <v>210</v>
      </c>
      <c r="C17" t="s">
        <v>145</v>
      </c>
      <c r="D17" s="31">
        <v>1.8046451069534701E-71</v>
      </c>
      <c r="E17" s="31">
        <v>7.0537689292286602E-98</v>
      </c>
      <c r="F17" s="31">
        <v>0</v>
      </c>
      <c r="G17" s="31">
        <v>1</v>
      </c>
      <c r="H17" s="31">
        <v>29</v>
      </c>
      <c r="I17">
        <v>2.8464130432478598E-31</v>
      </c>
      <c r="J17">
        <v>1.49394730687621E-30</v>
      </c>
      <c r="K17" s="7" t="s">
        <v>870</v>
      </c>
      <c r="L17">
        <v>1</v>
      </c>
      <c r="M17">
        <v>12</v>
      </c>
      <c r="N17" s="31">
        <v>9.7084972465165595E-66</v>
      </c>
      <c r="O17" s="31">
        <v>1.23451624890971E-77</v>
      </c>
      <c r="P17" s="31">
        <v>0</v>
      </c>
      <c r="Q17" s="31">
        <v>1</v>
      </c>
      <c r="R17" s="31">
        <v>32</v>
      </c>
    </row>
    <row r="18" spans="1:18" x14ac:dyDescent="0.35">
      <c r="A18" s="31" t="s">
        <v>211</v>
      </c>
      <c r="B18" s="31" t="s">
        <v>212</v>
      </c>
      <c r="C18" t="s">
        <v>145</v>
      </c>
      <c r="D18" s="31">
        <v>8.42142443404329E-5</v>
      </c>
      <c r="E18" s="31">
        <v>2.1420500485557999E-2</v>
      </c>
      <c r="F18" s="31">
        <v>1.71856383724817E-220</v>
      </c>
      <c r="G18" s="31">
        <v>1</v>
      </c>
      <c r="H18" s="31">
        <v>29</v>
      </c>
      <c r="I18">
        <v>4.0293329541048198E-96</v>
      </c>
      <c r="J18">
        <v>0</v>
      </c>
      <c r="K18">
        <v>0</v>
      </c>
      <c r="L18">
        <v>1</v>
      </c>
      <c r="M18">
        <v>53</v>
      </c>
      <c r="N18" s="31">
        <v>1.11402035699897E-90</v>
      </c>
      <c r="O18" s="31">
        <v>0</v>
      </c>
      <c r="P18" s="31">
        <v>0</v>
      </c>
      <c r="Q18" s="31">
        <v>1</v>
      </c>
      <c r="R18" s="31">
        <v>49</v>
      </c>
    </row>
    <row r="19" spans="1:18" x14ac:dyDescent="0.35">
      <c r="A19" s="31" t="s">
        <v>215</v>
      </c>
      <c r="B19" s="31" t="s">
        <v>216</v>
      </c>
      <c r="C19" s="7" t="s">
        <v>869</v>
      </c>
      <c r="D19" s="31">
        <v>9.7405841006033506E-97</v>
      </c>
      <c r="E19" s="31">
        <v>6.8257313614284201E-112</v>
      </c>
      <c r="F19" s="31">
        <v>0</v>
      </c>
      <c r="G19" s="31">
        <v>1</v>
      </c>
      <c r="H19" s="31">
        <v>10</v>
      </c>
      <c r="I19">
        <v>1.5329468608385099E-82</v>
      </c>
      <c r="J19">
        <v>4.2926924023048303E-101</v>
      </c>
      <c r="K19">
        <v>0</v>
      </c>
      <c r="L19">
        <v>1</v>
      </c>
      <c r="M19">
        <v>12</v>
      </c>
      <c r="N19" s="31">
        <v>1.12310309842425E-85</v>
      </c>
      <c r="O19" s="31">
        <v>2.02325551919311E-102</v>
      </c>
      <c r="P19" s="31">
        <v>0</v>
      </c>
      <c r="Q19" s="31">
        <v>1</v>
      </c>
      <c r="R19" s="31">
        <v>28</v>
      </c>
    </row>
    <row r="20" spans="1:18" x14ac:dyDescent="0.35">
      <c r="A20" s="31" t="s">
        <v>219</v>
      </c>
      <c r="B20" s="31" t="s">
        <v>220</v>
      </c>
      <c r="C20" t="s">
        <v>145</v>
      </c>
      <c r="D20" s="31">
        <v>2.03796028740486E-17</v>
      </c>
      <c r="E20" s="31">
        <v>2.9382745065882601E-16</v>
      </c>
      <c r="F20" s="31">
        <v>3.2880014532256799E-285</v>
      </c>
      <c r="G20" s="31">
        <v>1</v>
      </c>
      <c r="H20" s="31">
        <v>22</v>
      </c>
      <c r="I20">
        <v>0.99999999924145799</v>
      </c>
      <c r="J20">
        <v>0.99999999683470098</v>
      </c>
      <c r="K20">
        <v>0.99999411385884895</v>
      </c>
      <c r="L20">
        <v>1</v>
      </c>
      <c r="M20">
        <v>3</v>
      </c>
      <c r="N20" s="31">
        <v>6.2868779734499405E-17</v>
      </c>
      <c r="O20" s="31">
        <v>2.1779567022654902E-28</v>
      </c>
      <c r="P20" s="31">
        <v>0</v>
      </c>
      <c r="Q20" s="31">
        <v>1</v>
      </c>
      <c r="R20" s="31">
        <v>22</v>
      </c>
    </row>
    <row r="21" spans="1:18" x14ac:dyDescent="0.35">
      <c r="A21" s="31" t="s">
        <v>223</v>
      </c>
      <c r="B21" s="31" t="s">
        <v>224</v>
      </c>
      <c r="C21" t="s">
        <v>145</v>
      </c>
      <c r="D21" s="31">
        <v>1.5948884225037301E-78</v>
      </c>
      <c r="E21" s="31">
        <v>1.3981891132858199E-111</v>
      </c>
      <c r="F21" s="31">
        <v>0</v>
      </c>
      <c r="G21" s="31">
        <v>1</v>
      </c>
      <c r="H21" s="31">
        <v>24</v>
      </c>
      <c r="I21">
        <v>3.0626750011382201E-48</v>
      </c>
      <c r="J21">
        <v>9.2363086498321004E-66</v>
      </c>
      <c r="K21">
        <v>0</v>
      </c>
      <c r="L21">
        <v>1</v>
      </c>
      <c r="M21">
        <v>7</v>
      </c>
      <c r="N21" s="31">
        <v>1.6956457464068401E-35</v>
      </c>
      <c r="O21" s="31">
        <v>2.2709553683626202E-34</v>
      </c>
      <c r="P21" s="34" t="s">
        <v>871</v>
      </c>
      <c r="Q21" s="31">
        <v>1</v>
      </c>
      <c r="R21" s="31">
        <v>21</v>
      </c>
    </row>
    <row r="22" spans="1:18" x14ac:dyDescent="0.35">
      <c r="A22" s="31" t="s">
        <v>226</v>
      </c>
      <c r="B22" s="31" t="s">
        <v>227</v>
      </c>
      <c r="C22" s="7" t="s">
        <v>869</v>
      </c>
      <c r="D22" s="31">
        <v>8.7928086218194108E-65</v>
      </c>
      <c r="E22" s="31">
        <v>2.56265553420497E-47</v>
      </c>
      <c r="F22" s="31">
        <v>0</v>
      </c>
      <c r="G22" s="31">
        <v>1</v>
      </c>
      <c r="H22" s="31">
        <v>35</v>
      </c>
      <c r="I22">
        <v>2.2085164734643399E-43</v>
      </c>
      <c r="J22">
        <v>5.0481906808484296E-47</v>
      </c>
      <c r="K22">
        <v>0</v>
      </c>
      <c r="L22">
        <v>1</v>
      </c>
      <c r="M22">
        <v>13</v>
      </c>
      <c r="N22" s="31">
        <v>8.7057366891099997E-4</v>
      </c>
      <c r="O22" s="31">
        <v>0.68153132086470403</v>
      </c>
      <c r="P22" s="31">
        <v>3.1541958366459899E-125</v>
      </c>
      <c r="Q22" s="31">
        <v>1</v>
      </c>
      <c r="R22" s="31">
        <v>67</v>
      </c>
    </row>
    <row r="23" spans="1:18" x14ac:dyDescent="0.35">
      <c r="A23" s="31" t="s">
        <v>230</v>
      </c>
      <c r="B23" s="31" t="s">
        <v>231</v>
      </c>
      <c r="C23" s="7" t="s">
        <v>869</v>
      </c>
      <c r="D23" s="31">
        <v>5.5538437404295299E-19</v>
      </c>
      <c r="E23" s="31">
        <v>3.8846417781696501E-7</v>
      </c>
      <c r="F23" s="31">
        <v>1.17280916939686E-240</v>
      </c>
      <c r="G23" s="31">
        <v>1</v>
      </c>
      <c r="H23" s="31">
        <v>29</v>
      </c>
      <c r="I23">
        <v>6.85646608314379E-40</v>
      </c>
      <c r="J23">
        <v>1.7530724901310901E-37</v>
      </c>
      <c r="K23" s="7" t="s">
        <v>872</v>
      </c>
      <c r="L23">
        <v>1</v>
      </c>
      <c r="M23">
        <v>10</v>
      </c>
      <c r="N23" s="31">
        <v>2.29287701514758E-24</v>
      </c>
      <c r="O23" s="31">
        <v>5.5320853183699906E-20</v>
      </c>
      <c r="P23" s="31">
        <v>1.28062694055732E-300</v>
      </c>
      <c r="Q23" s="31">
        <v>1</v>
      </c>
      <c r="R23" s="31">
        <v>23</v>
      </c>
    </row>
    <row r="24" spans="1:18" x14ac:dyDescent="0.35">
      <c r="A24" s="31" t="s">
        <v>233</v>
      </c>
      <c r="B24" s="31" t="s">
        <v>234</v>
      </c>
      <c r="C24" s="7" t="s">
        <v>869</v>
      </c>
      <c r="D24" s="31">
        <v>6.8705353507744902E-11</v>
      </c>
      <c r="E24" s="31">
        <v>9.1054915544304005E-2</v>
      </c>
      <c r="F24" s="31">
        <v>5.0190172124015002E-183</v>
      </c>
      <c r="G24" s="31">
        <v>1</v>
      </c>
      <c r="H24" s="31">
        <v>43</v>
      </c>
      <c r="I24">
        <v>1.7636205737531099E-24</v>
      </c>
      <c r="J24">
        <v>8.5929150264461099E-47</v>
      </c>
      <c r="K24">
        <v>0</v>
      </c>
      <c r="L24">
        <v>1</v>
      </c>
      <c r="M24">
        <v>9</v>
      </c>
      <c r="N24" s="31">
        <v>1.40296100876908E-8</v>
      </c>
      <c r="O24" s="31">
        <v>0.14109171091552999</v>
      </c>
      <c r="P24" s="31">
        <v>6.3078154038296699E-177</v>
      </c>
      <c r="Q24" s="31">
        <v>1</v>
      </c>
      <c r="R24" s="31">
        <v>41</v>
      </c>
    </row>
    <row r="25" spans="1:18" x14ac:dyDescent="0.35">
      <c r="A25" s="31" t="s">
        <v>235</v>
      </c>
      <c r="B25" s="31" t="s">
        <v>236</v>
      </c>
      <c r="C25" t="s">
        <v>145</v>
      </c>
      <c r="D25" s="31">
        <v>2.5622448491550101E-40</v>
      </c>
      <c r="E25" s="31">
        <v>2.01813466484546E-47</v>
      </c>
      <c r="F25" s="31">
        <v>0</v>
      </c>
      <c r="G25" s="31">
        <v>1</v>
      </c>
      <c r="H25" s="31">
        <v>25</v>
      </c>
      <c r="I25">
        <v>1.7124331389578201E-26</v>
      </c>
      <c r="J25">
        <v>8.3282097043134102E-81</v>
      </c>
      <c r="K25">
        <v>0</v>
      </c>
      <c r="L25">
        <v>1</v>
      </c>
      <c r="M25">
        <v>13</v>
      </c>
      <c r="N25" s="31">
        <v>6.8316745147119998E-3</v>
      </c>
      <c r="O25" s="31">
        <v>0.66016814599905105</v>
      </c>
      <c r="P25" s="31">
        <v>5.4577849145195298E-141</v>
      </c>
      <c r="Q25" s="31">
        <v>1</v>
      </c>
      <c r="R25" s="31">
        <v>51</v>
      </c>
    </row>
    <row r="26" spans="1:18" x14ac:dyDescent="0.35">
      <c r="A26" s="31" t="s">
        <v>237</v>
      </c>
      <c r="B26" s="31" t="s">
        <v>238</v>
      </c>
      <c r="C26" t="s">
        <v>145</v>
      </c>
      <c r="D26" s="31">
        <v>9.4002540970900397E-68</v>
      </c>
      <c r="E26" s="31">
        <v>1.7447157014924701E-81</v>
      </c>
      <c r="F26" s="31">
        <v>0</v>
      </c>
      <c r="G26" s="31">
        <v>1</v>
      </c>
      <c r="H26" s="31">
        <v>26</v>
      </c>
      <c r="I26">
        <v>2.0944807832501799E-39</v>
      </c>
      <c r="J26">
        <v>6.2480096398259602E-62</v>
      </c>
      <c r="K26">
        <v>0</v>
      </c>
      <c r="L26">
        <v>1</v>
      </c>
      <c r="M26">
        <v>8</v>
      </c>
      <c r="N26" s="31">
        <v>7.5201132243169295E-51</v>
      </c>
      <c r="O26" s="31">
        <v>5.8419371580906503E-43</v>
      </c>
      <c r="P26" s="31">
        <v>0</v>
      </c>
      <c r="Q26" s="31">
        <v>1</v>
      </c>
      <c r="R26" s="31">
        <v>20</v>
      </c>
    </row>
    <row r="27" spans="1:18" x14ac:dyDescent="0.35">
      <c r="A27" s="31" t="s">
        <v>240</v>
      </c>
      <c r="B27" s="31" t="s">
        <v>241</v>
      </c>
      <c r="C27" t="s">
        <v>145</v>
      </c>
      <c r="D27" s="31">
        <v>5.9745323276287597E-13</v>
      </c>
      <c r="E27" s="31">
        <v>3.4148976697197401E-43</v>
      </c>
      <c r="F27" s="34" t="s">
        <v>873</v>
      </c>
      <c r="G27" s="31">
        <v>1</v>
      </c>
      <c r="H27" s="31">
        <v>14</v>
      </c>
      <c r="I27">
        <v>0.140571932114336</v>
      </c>
      <c r="J27">
        <v>6.7659044142605096E-5</v>
      </c>
      <c r="K27">
        <v>1.18844362977857E-257</v>
      </c>
      <c r="L27">
        <v>1</v>
      </c>
      <c r="M27">
        <v>2</v>
      </c>
      <c r="N27" s="31">
        <v>1.24014654889809E-15</v>
      </c>
      <c r="O27" s="31">
        <v>2.9557547914219402E-40</v>
      </c>
      <c r="P27" s="31">
        <v>0</v>
      </c>
      <c r="Q27" s="31">
        <v>1</v>
      </c>
      <c r="R27" s="31">
        <v>48</v>
      </c>
    </row>
    <row r="28" spans="1:18" x14ac:dyDescent="0.35">
      <c r="A28" s="31" t="s">
        <v>240</v>
      </c>
      <c r="B28" s="31" t="s">
        <v>243</v>
      </c>
      <c r="C28" s="7" t="s">
        <v>874</v>
      </c>
      <c r="D28" s="31">
        <v>3.0544864671670498E-36</v>
      </c>
      <c r="E28" s="31">
        <v>1.5023151117539101E-13</v>
      </c>
      <c r="F28" s="31">
        <v>1.23411541306903E-284</v>
      </c>
      <c r="G28" s="31">
        <v>1</v>
      </c>
      <c r="H28" s="31">
        <v>22</v>
      </c>
      <c r="I28">
        <v>9.9553557360216708E-50</v>
      </c>
      <c r="J28">
        <v>3.3578816753761701E-47</v>
      </c>
      <c r="K28">
        <v>0</v>
      </c>
      <c r="L28">
        <v>1</v>
      </c>
      <c r="M28">
        <v>9</v>
      </c>
      <c r="N28" s="31">
        <v>1.6509840264644799E-8</v>
      </c>
      <c r="O28" s="31">
        <v>3.9055600975910001E-2</v>
      </c>
      <c r="P28" s="31">
        <v>3.0512501280475799E-237</v>
      </c>
      <c r="Q28" s="31">
        <v>1</v>
      </c>
      <c r="R28" s="31">
        <v>37</v>
      </c>
    </row>
    <row r="29" spans="1:18" x14ac:dyDescent="0.35">
      <c r="A29" s="31" t="s">
        <v>245</v>
      </c>
      <c r="B29" s="31" t="s">
        <v>246</v>
      </c>
      <c r="C29" t="s">
        <v>145</v>
      </c>
      <c r="D29" s="31">
        <v>3.9851788431938603E-24</v>
      </c>
      <c r="E29" s="31">
        <v>1.8318948773738799E-73</v>
      </c>
      <c r="F29" s="31">
        <v>0</v>
      </c>
      <c r="G29" s="31">
        <v>1</v>
      </c>
      <c r="H29" s="31">
        <v>27</v>
      </c>
      <c r="I29">
        <v>2.4521226080184499E-21</v>
      </c>
      <c r="J29">
        <v>1.41309851982049E-96</v>
      </c>
      <c r="K29">
        <v>0</v>
      </c>
      <c r="L29">
        <v>1</v>
      </c>
      <c r="M29">
        <v>16</v>
      </c>
      <c r="N29" s="31">
        <v>2.5635860258181598E-10</v>
      </c>
      <c r="O29" s="31">
        <v>1.7042802974328399E-9</v>
      </c>
      <c r="P29" s="34" t="s">
        <v>875</v>
      </c>
      <c r="Q29" s="31">
        <v>1</v>
      </c>
      <c r="R29" s="31">
        <v>14</v>
      </c>
    </row>
    <row r="30" spans="1:18" x14ac:dyDescent="0.35">
      <c r="A30" s="31" t="s">
        <v>249</v>
      </c>
      <c r="B30" s="31" t="s">
        <v>250</v>
      </c>
      <c r="C30" t="s">
        <v>145</v>
      </c>
      <c r="D30" s="31">
        <v>4.2206348002136004E-27</v>
      </c>
      <c r="E30" s="31">
        <v>8.3270168306314592E-28</v>
      </c>
      <c r="F30" s="31">
        <v>2.1602802633420502E-304</v>
      </c>
      <c r="G30" s="31">
        <v>1</v>
      </c>
      <c r="H30" s="31">
        <v>23</v>
      </c>
      <c r="I30">
        <v>1.6903722440442901E-24</v>
      </c>
      <c r="J30">
        <v>2.0167814324277899E-95</v>
      </c>
      <c r="K30">
        <v>0</v>
      </c>
      <c r="L30">
        <v>1</v>
      </c>
      <c r="M30">
        <v>13</v>
      </c>
      <c r="N30" s="31">
        <v>1.1169370722684099E-39</v>
      </c>
      <c r="O30" s="31">
        <v>6.1800430637003501E-70</v>
      </c>
      <c r="P30" s="31">
        <v>0</v>
      </c>
      <c r="Q30" s="31">
        <v>1</v>
      </c>
      <c r="R30" s="31">
        <v>17</v>
      </c>
    </row>
    <row r="31" spans="1:18" x14ac:dyDescent="0.35">
      <c r="A31" s="31" t="s">
        <v>253</v>
      </c>
      <c r="B31" s="31" t="s">
        <v>254</v>
      </c>
      <c r="C31" s="7" t="s">
        <v>869</v>
      </c>
      <c r="D31" s="31">
        <v>4.2110122306783599E-16</v>
      </c>
      <c r="E31" s="31">
        <v>2.1712397724044E-2</v>
      </c>
      <c r="F31" s="31">
        <v>8.4478103768827998E-210</v>
      </c>
      <c r="G31" s="31">
        <v>1</v>
      </c>
      <c r="H31" s="31">
        <v>30</v>
      </c>
      <c r="I31">
        <v>1.4727966979154899E-23</v>
      </c>
      <c r="J31">
        <v>6.8546392087766604E-17</v>
      </c>
      <c r="K31">
        <v>1.2483662236707801E-288</v>
      </c>
      <c r="L31">
        <v>1</v>
      </c>
      <c r="M31">
        <v>10</v>
      </c>
      <c r="N31" s="31">
        <v>1.4434561619273401E-7</v>
      </c>
      <c r="O31" s="31">
        <v>5.1430056489326997E-2</v>
      </c>
      <c r="P31" s="31">
        <v>4.4213998803755401E-235</v>
      </c>
      <c r="Q31" s="31">
        <v>1</v>
      </c>
      <c r="R31" s="31">
        <v>15</v>
      </c>
    </row>
    <row r="32" spans="1:18" x14ac:dyDescent="0.35">
      <c r="A32" s="31" t="s">
        <v>257</v>
      </c>
      <c r="B32" s="31" t="s">
        <v>258</v>
      </c>
      <c r="C32" s="7" t="s">
        <v>876</v>
      </c>
      <c r="D32" s="31">
        <v>4.4471141486259799E-22</v>
      </c>
      <c r="E32" s="31">
        <v>6.3691307322619999E-3</v>
      </c>
      <c r="F32" s="31">
        <v>6.9850879663561799E-217</v>
      </c>
      <c r="G32" s="31">
        <v>1</v>
      </c>
      <c r="H32" s="31">
        <v>34</v>
      </c>
      <c r="I32">
        <v>2.7597934928143801E-25</v>
      </c>
      <c r="J32">
        <v>2.6801265635299998E-4</v>
      </c>
      <c r="K32">
        <v>6.7955703571923499E-238</v>
      </c>
      <c r="L32">
        <v>1</v>
      </c>
      <c r="M32">
        <v>14</v>
      </c>
      <c r="N32" s="31">
        <v>3.95584437352671E-28</v>
      </c>
      <c r="O32" s="31">
        <v>2.5398026402187497E-63</v>
      </c>
      <c r="P32" s="31">
        <v>0</v>
      </c>
      <c r="Q32" s="31">
        <v>1</v>
      </c>
      <c r="R32" s="31">
        <v>18</v>
      </c>
    </row>
    <row r="33" spans="1:18" x14ac:dyDescent="0.35">
      <c r="A33" s="31" t="s">
        <v>261</v>
      </c>
      <c r="B33" s="31" t="s">
        <v>262</v>
      </c>
      <c r="C33" t="s">
        <v>145</v>
      </c>
      <c r="D33" s="31">
        <v>2.3010719279244699E-58</v>
      </c>
      <c r="E33" s="31">
        <v>1.40132690194202E-108</v>
      </c>
      <c r="F33" s="31">
        <v>0</v>
      </c>
      <c r="G33" s="31">
        <v>1</v>
      </c>
      <c r="H33" s="31">
        <v>21</v>
      </c>
      <c r="I33">
        <v>2.9217133636983E-24</v>
      </c>
      <c r="J33">
        <v>1.5434038728281199E-70</v>
      </c>
      <c r="K33">
        <v>0</v>
      </c>
      <c r="L33">
        <v>1</v>
      </c>
      <c r="M33">
        <v>14</v>
      </c>
      <c r="N33" s="31">
        <v>1.98594447021196E-12</v>
      </c>
      <c r="O33" s="31">
        <v>1.53015130885163E-6</v>
      </c>
      <c r="P33" s="31">
        <v>2.6834937909269798E-264</v>
      </c>
      <c r="Q33" s="31">
        <v>1</v>
      </c>
      <c r="R33" s="31">
        <v>22</v>
      </c>
    </row>
    <row r="34" spans="1:18" x14ac:dyDescent="0.35">
      <c r="A34" s="31" t="s">
        <v>264</v>
      </c>
      <c r="B34" s="31" t="s">
        <v>265</v>
      </c>
      <c r="C34" t="s">
        <v>145</v>
      </c>
      <c r="D34" s="31">
        <v>5.7837237490679899E-66</v>
      </c>
      <c r="E34" s="31">
        <v>1.0946885482630799E-137</v>
      </c>
      <c r="F34" s="31">
        <v>0</v>
      </c>
      <c r="G34" s="31">
        <v>1</v>
      </c>
      <c r="H34" s="31">
        <v>18</v>
      </c>
      <c r="I34">
        <v>0.99999999964979103</v>
      </c>
      <c r="J34">
        <v>0.999999995212696</v>
      </c>
      <c r="K34">
        <v>0.99998755414221896</v>
      </c>
      <c r="L34">
        <v>1</v>
      </c>
      <c r="M34">
        <v>3</v>
      </c>
      <c r="N34" s="31">
        <v>1.8218605138605499E-69</v>
      </c>
      <c r="O34" s="31">
        <v>1.8470945898612901E-126</v>
      </c>
      <c r="P34" s="31">
        <v>0</v>
      </c>
      <c r="Q34" s="31">
        <v>1</v>
      </c>
      <c r="R34" s="31">
        <v>30</v>
      </c>
    </row>
    <row r="35" spans="1:18" x14ac:dyDescent="0.35">
      <c r="A35" s="31" t="s">
        <v>267</v>
      </c>
      <c r="B35" s="31" t="s">
        <v>268</v>
      </c>
      <c r="C35" t="s">
        <v>145</v>
      </c>
      <c r="D35" s="31">
        <v>6.0026725465482303E-19</v>
      </c>
      <c r="E35" s="31">
        <v>2.5279074027571501E-35</v>
      </c>
      <c r="F35" s="34" t="s">
        <v>877</v>
      </c>
      <c r="G35" s="31">
        <v>1</v>
      </c>
      <c r="H35" s="31">
        <v>17</v>
      </c>
      <c r="I35">
        <v>0.140571932114336</v>
      </c>
      <c r="J35">
        <v>6.7659044142605096E-5</v>
      </c>
      <c r="K35">
        <v>1.18844362977857E-257</v>
      </c>
      <c r="L35">
        <v>1</v>
      </c>
      <c r="M35">
        <v>2</v>
      </c>
      <c r="N35" s="31">
        <v>4.7006243364224001E-2</v>
      </c>
      <c r="O35" s="31">
        <v>0.53043079553894801</v>
      </c>
      <c r="P35" s="31">
        <v>1.8975592557937499E-150</v>
      </c>
      <c r="Q35" s="31">
        <v>1</v>
      </c>
      <c r="R35" s="31">
        <v>27</v>
      </c>
    </row>
    <row r="36" spans="1:18" x14ac:dyDescent="0.35">
      <c r="A36" s="31" t="s">
        <v>270</v>
      </c>
      <c r="B36" s="31" t="s">
        <v>271</v>
      </c>
      <c r="C36" t="s">
        <v>145</v>
      </c>
      <c r="D36" s="31">
        <v>7.0341557567579004E-26</v>
      </c>
      <c r="E36" s="31">
        <v>1.9076932425341698E-45</v>
      </c>
      <c r="F36" s="31">
        <v>0</v>
      </c>
      <c r="G36" s="31">
        <v>1</v>
      </c>
      <c r="H36" s="31">
        <v>22</v>
      </c>
      <c r="I36">
        <v>1.7108267721043899E-92</v>
      </c>
      <c r="J36">
        <v>0</v>
      </c>
      <c r="K36">
        <v>0</v>
      </c>
      <c r="L36">
        <v>1</v>
      </c>
      <c r="M36">
        <v>45</v>
      </c>
      <c r="N36" s="31">
        <v>7.6596557948553099E-81</v>
      </c>
      <c r="O36" s="31">
        <v>0</v>
      </c>
      <c r="P36" s="31">
        <v>0</v>
      </c>
      <c r="Q36" s="31">
        <v>1</v>
      </c>
      <c r="R36" s="31">
        <v>65</v>
      </c>
    </row>
    <row r="37" spans="1:18" x14ac:dyDescent="0.35">
      <c r="A37" s="31" t="s">
        <v>274</v>
      </c>
      <c r="B37" s="31" t="s">
        <v>275</v>
      </c>
      <c r="C37" t="s">
        <v>145</v>
      </c>
      <c r="D37" s="31">
        <v>0.68693629836648495</v>
      </c>
      <c r="E37" s="31">
        <v>0.98052050694430604</v>
      </c>
      <c r="F37" s="31">
        <v>1.9712682194328001E-22</v>
      </c>
      <c r="G37" s="31">
        <v>0</v>
      </c>
      <c r="H37" s="31">
        <v>97</v>
      </c>
      <c r="I37">
        <v>0.140571932114336</v>
      </c>
      <c r="J37">
        <v>6.7659044142605096E-5</v>
      </c>
      <c r="K37">
        <v>1.18844362977857E-257</v>
      </c>
      <c r="L37">
        <v>1</v>
      </c>
      <c r="M37">
        <v>2</v>
      </c>
      <c r="N37" s="31">
        <v>4.4050983571443397E-12</v>
      </c>
      <c r="O37" s="31">
        <v>9.3694013361318392E-34</v>
      </c>
      <c r="P37" s="31">
        <v>0</v>
      </c>
      <c r="Q37" s="31">
        <v>1</v>
      </c>
      <c r="R37" s="31">
        <v>19</v>
      </c>
    </row>
    <row r="38" spans="1:18" x14ac:dyDescent="0.35">
      <c r="A38" s="31" t="s">
        <v>277</v>
      </c>
      <c r="B38" s="31" t="s">
        <v>278</v>
      </c>
      <c r="C38" s="7" t="s">
        <v>869</v>
      </c>
      <c r="D38" s="31">
        <v>3.1148266552757599E-72</v>
      </c>
      <c r="E38" s="31">
        <v>6.56479803668089E-67</v>
      </c>
      <c r="F38" s="31">
        <v>0</v>
      </c>
      <c r="G38" s="31">
        <v>1</v>
      </c>
      <c r="H38" s="31">
        <v>17</v>
      </c>
      <c r="I38">
        <v>9.3862313389783599E-63</v>
      </c>
      <c r="J38">
        <v>4.8006899003147904E-46</v>
      </c>
      <c r="K38">
        <v>0</v>
      </c>
      <c r="L38">
        <v>1</v>
      </c>
      <c r="M38">
        <v>11</v>
      </c>
      <c r="N38" s="31">
        <v>1.29243298206633E-49</v>
      </c>
      <c r="O38" s="31">
        <v>1.7494888658138101E-40</v>
      </c>
      <c r="P38" s="31">
        <v>0</v>
      </c>
      <c r="Q38" s="31">
        <v>1</v>
      </c>
      <c r="R38" s="31">
        <v>22</v>
      </c>
    </row>
    <row r="39" spans="1:18" x14ac:dyDescent="0.35">
      <c r="A39" s="31" t="s">
        <v>281</v>
      </c>
      <c r="B39" s="31" t="s">
        <v>282</v>
      </c>
      <c r="C39" s="7" t="s">
        <v>869</v>
      </c>
      <c r="D39" s="31">
        <v>1.00843084724914E-113</v>
      </c>
      <c r="E39" s="31">
        <v>2.68228006198866E-160</v>
      </c>
      <c r="F39" s="31">
        <v>0</v>
      </c>
      <c r="G39" s="31">
        <v>1</v>
      </c>
      <c r="H39" s="31">
        <v>11</v>
      </c>
      <c r="I39">
        <v>3.5422038089670802E-105</v>
      </c>
      <c r="J39">
        <v>2.9499749971183197E-129</v>
      </c>
      <c r="K39">
        <v>0</v>
      </c>
      <c r="L39">
        <v>1</v>
      </c>
      <c r="M39">
        <v>7</v>
      </c>
      <c r="N39" s="31">
        <v>2.11962495498543E-72</v>
      </c>
      <c r="O39" s="31">
        <v>3.4988365841380298E-98</v>
      </c>
      <c r="P39" s="31">
        <v>0</v>
      </c>
      <c r="Q39" s="31">
        <v>1</v>
      </c>
      <c r="R39" s="31">
        <v>21</v>
      </c>
    </row>
    <row r="40" spans="1:18" x14ac:dyDescent="0.35">
      <c r="A40" s="31" t="s">
        <v>283</v>
      </c>
      <c r="B40" s="31" t="s">
        <v>284</v>
      </c>
      <c r="C40" t="s">
        <v>145</v>
      </c>
      <c r="D40" s="31">
        <v>1.5420492966066199E-73</v>
      </c>
      <c r="E40" s="31">
        <v>4.3081479217870601E-119</v>
      </c>
      <c r="F40" s="31">
        <v>0</v>
      </c>
      <c r="G40" s="31">
        <v>1</v>
      </c>
      <c r="H40" s="31">
        <v>28</v>
      </c>
      <c r="I40">
        <v>4.0856535930431401E-23</v>
      </c>
      <c r="J40">
        <v>7.2516899280095502E-15</v>
      </c>
      <c r="K40">
        <v>2.24551340077902E-288</v>
      </c>
      <c r="L40">
        <v>1</v>
      </c>
      <c r="M40">
        <v>10</v>
      </c>
      <c r="N40" s="31">
        <v>3.2222420595464099E-10</v>
      </c>
      <c r="O40" s="31">
        <v>6.86769456795643E-18</v>
      </c>
      <c r="P40" s="31">
        <v>0</v>
      </c>
      <c r="Q40" s="31">
        <v>1</v>
      </c>
      <c r="R40" s="31">
        <v>45</v>
      </c>
    </row>
    <row r="41" spans="1:18" x14ac:dyDescent="0.35">
      <c r="A41" s="31" t="s">
        <v>285</v>
      </c>
      <c r="B41" s="31" t="s">
        <v>286</v>
      </c>
      <c r="C41" s="7" t="s">
        <v>869</v>
      </c>
      <c r="D41" s="31">
        <v>5.91568692035891E-58</v>
      </c>
      <c r="E41" s="31">
        <v>1.95546314843865E-50</v>
      </c>
      <c r="F41" s="31">
        <v>0</v>
      </c>
      <c r="G41" s="31">
        <v>1</v>
      </c>
      <c r="H41" s="31">
        <v>16</v>
      </c>
      <c r="I41">
        <v>8.2473210519642005E-75</v>
      </c>
      <c r="J41">
        <v>8.1122837812709294E-70</v>
      </c>
      <c r="K41">
        <v>0</v>
      </c>
      <c r="L41">
        <v>1</v>
      </c>
      <c r="M41">
        <v>12</v>
      </c>
      <c r="N41" s="31">
        <v>2.2592920085772401E-90</v>
      </c>
      <c r="O41" s="31">
        <v>7.1174044040359199E-81</v>
      </c>
      <c r="P41" s="31">
        <v>0</v>
      </c>
      <c r="Q41" s="31">
        <v>1</v>
      </c>
      <c r="R41" s="31">
        <v>35</v>
      </c>
    </row>
    <row r="42" spans="1:18" x14ac:dyDescent="0.35">
      <c r="A42" s="31" t="s">
        <v>287</v>
      </c>
      <c r="B42" s="31" t="s">
        <v>288</v>
      </c>
      <c r="C42" t="s">
        <v>145</v>
      </c>
      <c r="D42" s="31">
        <v>3.7582198954552502E-59</v>
      </c>
      <c r="E42" s="31">
        <v>1.83596517955103E-144</v>
      </c>
      <c r="F42" s="31">
        <v>0</v>
      </c>
      <c r="G42" s="31">
        <v>1</v>
      </c>
      <c r="H42" s="31">
        <v>7</v>
      </c>
      <c r="I42">
        <v>4.7625164832988697E-20</v>
      </c>
      <c r="J42">
        <v>1.3876964020077101E-64</v>
      </c>
      <c r="K42" s="7" t="s">
        <v>878</v>
      </c>
      <c r="L42">
        <v>1</v>
      </c>
      <c r="M42">
        <v>19</v>
      </c>
      <c r="N42" s="31">
        <v>2.3529555741231999E-95</v>
      </c>
      <c r="O42" s="31">
        <v>1.9775453589897599E-160</v>
      </c>
      <c r="P42" s="31">
        <v>0</v>
      </c>
      <c r="Q42" s="31">
        <v>1</v>
      </c>
      <c r="R42" s="31">
        <v>9</v>
      </c>
    </row>
    <row r="43" spans="1:18" x14ac:dyDescent="0.35">
      <c r="A43" s="31" t="s">
        <v>291</v>
      </c>
      <c r="B43" s="31" t="s">
        <v>292</v>
      </c>
      <c r="C43" t="s">
        <v>145</v>
      </c>
      <c r="D43" s="31">
        <v>3.0297687527843599E-49</v>
      </c>
      <c r="E43" s="31">
        <v>6.8753326759898597E-43</v>
      </c>
      <c r="F43" s="31">
        <v>0</v>
      </c>
      <c r="G43" s="31">
        <v>1</v>
      </c>
      <c r="H43" s="31">
        <v>20</v>
      </c>
      <c r="I43">
        <v>9.5466653704049998E-15</v>
      </c>
      <c r="J43">
        <v>5.4637911214100898E-18</v>
      </c>
      <c r="K43">
        <v>9.45946246967612E-306</v>
      </c>
      <c r="L43">
        <v>1</v>
      </c>
      <c r="M43">
        <v>14</v>
      </c>
      <c r="N43" s="31">
        <v>2.2206120051842299E-33</v>
      </c>
      <c r="O43" s="31">
        <v>3.2537472594848502E-22</v>
      </c>
      <c r="P43" s="34" t="s">
        <v>879</v>
      </c>
      <c r="Q43" s="31">
        <v>1</v>
      </c>
      <c r="R43" s="31">
        <v>21</v>
      </c>
    </row>
    <row r="44" spans="1:18" x14ac:dyDescent="0.35">
      <c r="A44" s="31" t="s">
        <v>293</v>
      </c>
      <c r="B44" s="31" t="s">
        <v>294</v>
      </c>
      <c r="C44" t="s">
        <v>145</v>
      </c>
      <c r="D44" s="31">
        <v>3.4822910165933801E-16</v>
      </c>
      <c r="E44" s="31">
        <v>1.05622216264085E-11</v>
      </c>
      <c r="F44" s="31">
        <v>2.6930524612178899E-272</v>
      </c>
      <c r="G44" s="31">
        <v>1</v>
      </c>
      <c r="H44" s="31">
        <v>25</v>
      </c>
      <c r="I44">
        <v>8.6664779932546503E-8</v>
      </c>
      <c r="J44">
        <v>4.9722285538469999E-3</v>
      </c>
      <c r="K44">
        <v>1.5416585722141699E-234</v>
      </c>
      <c r="L44">
        <v>1</v>
      </c>
      <c r="M44">
        <v>13</v>
      </c>
      <c r="N44" s="31">
        <v>2.2980549276162199E-12</v>
      </c>
      <c r="O44" s="31">
        <v>4.5248400701831102E-7</v>
      </c>
      <c r="P44" s="31">
        <v>5.6610461864933099E-284</v>
      </c>
      <c r="Q44" s="31">
        <v>1</v>
      </c>
      <c r="R44" s="31">
        <v>22</v>
      </c>
    </row>
    <row r="45" spans="1:18" x14ac:dyDescent="0.35">
      <c r="A45" s="31" t="s">
        <v>295</v>
      </c>
      <c r="B45" s="31" t="s">
        <v>296</v>
      </c>
      <c r="C45" t="s">
        <v>145</v>
      </c>
      <c r="D45" s="31">
        <v>4.0903422216823701E-25</v>
      </c>
      <c r="E45" s="31">
        <v>9.9676221950778605E-13</v>
      </c>
      <c r="F45" s="31">
        <v>1.3708608772498501E-266</v>
      </c>
      <c r="G45" s="31">
        <v>1</v>
      </c>
      <c r="H45" s="31">
        <v>34</v>
      </c>
      <c r="I45">
        <v>3.0042390150486E-33</v>
      </c>
      <c r="J45">
        <v>5.1441920391614798E-70</v>
      </c>
      <c r="K45">
        <v>0</v>
      </c>
      <c r="L45">
        <v>1</v>
      </c>
      <c r="M45">
        <v>8</v>
      </c>
      <c r="N45" s="31">
        <v>1.3874778574386099E-12</v>
      </c>
      <c r="O45" s="31">
        <v>1.52878401775E-4</v>
      </c>
      <c r="P45" s="31">
        <v>2.5421518576988501E-249</v>
      </c>
      <c r="Q45" s="31">
        <v>1</v>
      </c>
      <c r="R45" s="31">
        <v>18</v>
      </c>
    </row>
    <row r="46" spans="1:18" x14ac:dyDescent="0.35">
      <c r="A46" s="31" t="s">
        <v>297</v>
      </c>
      <c r="B46" s="31" t="s">
        <v>298</v>
      </c>
      <c r="C46" t="s">
        <v>145</v>
      </c>
      <c r="D46" s="31">
        <v>4.3782398855952398E-20</v>
      </c>
      <c r="E46" s="31">
        <v>1.9987301735148001E-23</v>
      </c>
      <c r="F46" s="34" t="s">
        <v>880</v>
      </c>
      <c r="G46" s="31">
        <v>1</v>
      </c>
      <c r="H46" s="31">
        <v>20</v>
      </c>
      <c r="I46">
        <v>2.56641304894623E-12</v>
      </c>
      <c r="J46">
        <v>2.2249386096240399E-66</v>
      </c>
      <c r="K46">
        <v>0</v>
      </c>
      <c r="L46">
        <v>1</v>
      </c>
      <c r="M46">
        <v>23</v>
      </c>
      <c r="N46" s="31">
        <v>3.3066893927050002E-21</v>
      </c>
      <c r="O46" s="31">
        <v>7.80077286042691E-35</v>
      </c>
      <c r="P46" s="31">
        <v>0</v>
      </c>
      <c r="Q46" s="31">
        <v>1</v>
      </c>
      <c r="R46" s="31">
        <v>21</v>
      </c>
    </row>
    <row r="47" spans="1:18" x14ac:dyDescent="0.35">
      <c r="A47" s="31" t="s">
        <v>299</v>
      </c>
      <c r="B47" s="31" t="s">
        <v>300</v>
      </c>
      <c r="C47" s="7" t="s">
        <v>869</v>
      </c>
      <c r="D47" s="31">
        <v>1.55297713192284E-39</v>
      </c>
      <c r="E47" s="31">
        <v>6.6030059875262E-24</v>
      </c>
      <c r="F47" s="31">
        <v>4.4266050069066901E-291</v>
      </c>
      <c r="G47" s="31">
        <v>1</v>
      </c>
      <c r="H47" s="31">
        <v>32</v>
      </c>
      <c r="I47">
        <v>3.4976667600782E-59</v>
      </c>
      <c r="J47">
        <v>1.23622561756361E-60</v>
      </c>
      <c r="K47">
        <v>0</v>
      </c>
      <c r="L47">
        <v>1</v>
      </c>
      <c r="M47">
        <v>8</v>
      </c>
      <c r="N47" s="31">
        <v>1.1604643299288799E-43</v>
      </c>
      <c r="O47" s="31">
        <v>3.38862191529187E-36</v>
      </c>
      <c r="P47" s="31">
        <v>0</v>
      </c>
      <c r="Q47" s="31">
        <v>1</v>
      </c>
      <c r="R47" s="31">
        <v>30</v>
      </c>
    </row>
    <row r="48" spans="1:18" x14ac:dyDescent="0.35">
      <c r="A48" s="31" t="s">
        <v>301</v>
      </c>
      <c r="B48" s="31" t="s">
        <v>302</v>
      </c>
      <c r="C48" t="s">
        <v>145</v>
      </c>
      <c r="D48" s="31">
        <v>1.60683669114532E-15</v>
      </c>
      <c r="E48" s="31">
        <v>8.2080824925280205E-24</v>
      </c>
      <c r="F48" s="31">
        <v>0</v>
      </c>
      <c r="G48" s="31">
        <v>1</v>
      </c>
      <c r="H48" s="31">
        <v>39</v>
      </c>
      <c r="I48">
        <v>1.2575931838756399E-85</v>
      </c>
      <c r="J48">
        <v>0</v>
      </c>
      <c r="K48">
        <v>0</v>
      </c>
      <c r="L48">
        <v>1</v>
      </c>
      <c r="M48">
        <v>48</v>
      </c>
      <c r="N48" s="31">
        <v>0.717913236472283</v>
      </c>
      <c r="O48" s="31">
        <v>0.97824915054300199</v>
      </c>
      <c r="P48" s="31">
        <v>1.4502963317404701E-18</v>
      </c>
      <c r="Q48" s="31">
        <v>0</v>
      </c>
      <c r="R48" s="31">
        <v>97</v>
      </c>
    </row>
    <row r="49" spans="1:18" x14ac:dyDescent="0.35">
      <c r="A49" s="31" t="s">
        <v>303</v>
      </c>
      <c r="B49" s="31" t="s">
        <v>304</v>
      </c>
      <c r="C49" s="7" t="s">
        <v>869</v>
      </c>
      <c r="D49" s="31">
        <v>8.8534171371694899E-92</v>
      </c>
      <c r="E49" s="31">
        <v>2.3617905854128201E-132</v>
      </c>
      <c r="F49" s="31">
        <v>0</v>
      </c>
      <c r="G49" s="31">
        <v>1</v>
      </c>
      <c r="H49" s="31">
        <v>24</v>
      </c>
      <c r="I49">
        <v>6.4865840827731703E-7</v>
      </c>
      <c r="J49">
        <v>1.0167276027720001E-3</v>
      </c>
      <c r="K49">
        <v>7.6768484443985204E-223</v>
      </c>
      <c r="L49">
        <v>1</v>
      </c>
      <c r="M49">
        <v>12</v>
      </c>
      <c r="N49" s="31">
        <v>4.9314446863735401E-22</v>
      </c>
      <c r="O49" s="31">
        <v>1.0114796121208799E-5</v>
      </c>
      <c r="P49" s="31">
        <v>1.07792979675978E-259</v>
      </c>
      <c r="Q49" s="31">
        <v>1</v>
      </c>
      <c r="R49" s="31">
        <v>20</v>
      </c>
    </row>
    <row r="50" spans="1:18" x14ac:dyDescent="0.35">
      <c r="A50" s="31" t="s">
        <v>305</v>
      </c>
      <c r="B50" s="31" t="s">
        <v>306</v>
      </c>
      <c r="C50" s="7" t="s">
        <v>869</v>
      </c>
      <c r="D50" s="31">
        <v>8.0428317410316298E-84</v>
      </c>
      <c r="E50" s="31">
        <v>1.1116617190097E-86</v>
      </c>
      <c r="F50" s="31">
        <v>0</v>
      </c>
      <c r="G50" s="31">
        <v>1</v>
      </c>
      <c r="H50" s="31">
        <v>23</v>
      </c>
      <c r="I50">
        <v>1.4068898707369199E-40</v>
      </c>
      <c r="J50">
        <v>4.3863867330155899E-25</v>
      </c>
      <c r="K50">
        <v>7.5151312232680302E-302</v>
      </c>
      <c r="L50">
        <v>1</v>
      </c>
      <c r="M50">
        <v>10</v>
      </c>
      <c r="N50" s="31">
        <v>2.3227250138229902E-44</v>
      </c>
      <c r="O50" s="31">
        <v>1.8933492484059901E-23</v>
      </c>
      <c r="P50" s="34" t="s">
        <v>881</v>
      </c>
      <c r="Q50" s="31">
        <v>1</v>
      </c>
      <c r="R50" s="31">
        <v>18</v>
      </c>
    </row>
    <row r="51" spans="1:18" x14ac:dyDescent="0.35">
      <c r="A51" s="31" t="s">
        <v>308</v>
      </c>
      <c r="B51" s="31" t="s">
        <v>309</v>
      </c>
      <c r="C51" t="s">
        <v>145</v>
      </c>
      <c r="D51" s="31">
        <v>2.7118524439853802E-41</v>
      </c>
      <c r="E51" s="31">
        <v>1.8909187103718701E-92</v>
      </c>
      <c r="F51" s="31">
        <v>0</v>
      </c>
      <c r="G51" s="31">
        <v>1</v>
      </c>
      <c r="H51" s="31">
        <v>20</v>
      </c>
      <c r="I51">
        <v>0.99999999962227404</v>
      </c>
      <c r="J51">
        <v>0.99999998898771003</v>
      </c>
      <c r="K51">
        <v>0.99996075151366204</v>
      </c>
      <c r="L51">
        <v>1</v>
      </c>
      <c r="M51">
        <v>3</v>
      </c>
      <c r="N51" s="31">
        <v>1.13233038660912E-34</v>
      </c>
      <c r="O51" s="31">
        <v>1.30895104449924E-68</v>
      </c>
      <c r="P51" s="31">
        <v>0</v>
      </c>
      <c r="Q51" s="31">
        <v>1</v>
      </c>
      <c r="R51" s="31">
        <v>25</v>
      </c>
    </row>
    <row r="52" spans="1:18" x14ac:dyDescent="0.35">
      <c r="A52" s="31" t="s">
        <v>311</v>
      </c>
      <c r="B52" s="31" t="s">
        <v>312</v>
      </c>
      <c r="C52" t="s">
        <v>145</v>
      </c>
      <c r="D52" s="31">
        <v>1.7714080122134101E-48</v>
      </c>
      <c r="E52" s="31">
        <v>7.2559086652897406E-86</v>
      </c>
      <c r="F52" s="31">
        <v>0</v>
      </c>
      <c r="G52" s="31">
        <v>1</v>
      </c>
      <c r="H52" s="31">
        <v>31</v>
      </c>
      <c r="I52">
        <v>0.99999999966801401</v>
      </c>
      <c r="J52">
        <v>0.99999998704644899</v>
      </c>
      <c r="K52">
        <v>0.99995572726292004</v>
      </c>
      <c r="L52">
        <v>1</v>
      </c>
      <c r="M52">
        <v>3</v>
      </c>
      <c r="N52" s="31">
        <v>1.1021650074561201E-12</v>
      </c>
      <c r="O52" s="31">
        <v>2.0087513617329399E-61</v>
      </c>
      <c r="P52" s="31">
        <v>0</v>
      </c>
      <c r="Q52" s="31">
        <v>1</v>
      </c>
      <c r="R52" s="31">
        <v>37</v>
      </c>
    </row>
    <row r="53" spans="1:18" x14ac:dyDescent="0.35">
      <c r="A53" s="31" t="s">
        <v>313</v>
      </c>
      <c r="B53" s="31" t="s">
        <v>314</v>
      </c>
      <c r="C53" t="s">
        <v>145</v>
      </c>
      <c r="D53" s="31">
        <v>1.8205437142427599E-64</v>
      </c>
      <c r="E53" s="31">
        <v>2.6082919284639301E-98</v>
      </c>
      <c r="F53" s="31">
        <v>0</v>
      </c>
      <c r="G53" s="31">
        <v>1</v>
      </c>
      <c r="H53" s="31">
        <v>29</v>
      </c>
      <c r="I53">
        <v>3.2745673463582699E-25</v>
      </c>
      <c r="J53">
        <v>1.3184947003206999E-70</v>
      </c>
      <c r="K53">
        <v>0</v>
      </c>
      <c r="L53">
        <v>1</v>
      </c>
      <c r="M53">
        <v>9</v>
      </c>
      <c r="N53" s="31">
        <v>0.45708430039879</v>
      </c>
      <c r="O53" s="31">
        <v>0.95307761823612902</v>
      </c>
      <c r="P53" s="31">
        <v>6.2289376607195398E-43</v>
      </c>
      <c r="Q53" s="31">
        <v>0</v>
      </c>
      <c r="R53" s="31">
        <v>97</v>
      </c>
    </row>
    <row r="54" spans="1:18" x14ac:dyDescent="0.35">
      <c r="A54" s="31" t="s">
        <v>315</v>
      </c>
      <c r="B54" s="31" t="s">
        <v>316</v>
      </c>
      <c r="C54" s="7" t="s">
        <v>869</v>
      </c>
      <c r="D54" s="31">
        <v>5.2014701948020199E-98</v>
      </c>
      <c r="E54" s="31">
        <v>9.17060627498982E-136</v>
      </c>
      <c r="F54" s="31">
        <v>0</v>
      </c>
      <c r="G54" s="31">
        <v>1</v>
      </c>
      <c r="H54" s="31">
        <v>18</v>
      </c>
      <c r="I54">
        <v>2.4040575512497902E-96</v>
      </c>
      <c r="J54">
        <v>9.600761974296509E-128</v>
      </c>
      <c r="K54">
        <v>0</v>
      </c>
      <c r="L54">
        <v>1</v>
      </c>
      <c r="M54">
        <v>8</v>
      </c>
      <c r="N54" s="31">
        <v>1.0646933063937701E-54</v>
      </c>
      <c r="O54" s="31">
        <v>1.62571121857971E-46</v>
      </c>
      <c r="P54" s="31">
        <v>0</v>
      </c>
      <c r="Q54" s="31">
        <v>1</v>
      </c>
      <c r="R54" s="31">
        <v>20</v>
      </c>
    </row>
    <row r="55" spans="1:18" x14ac:dyDescent="0.35">
      <c r="A55" s="31" t="s">
        <v>317</v>
      </c>
      <c r="B55" s="31" t="s">
        <v>318</v>
      </c>
      <c r="C55" s="7" t="s">
        <v>869</v>
      </c>
      <c r="D55" s="31">
        <v>7.1754775162163194E-110</v>
      </c>
      <c r="E55" s="31">
        <v>6.5395304732676896E-148</v>
      </c>
      <c r="F55" s="31">
        <v>0</v>
      </c>
      <c r="G55" s="31">
        <v>1</v>
      </c>
      <c r="H55" s="31">
        <v>12</v>
      </c>
      <c r="I55">
        <v>1.8834887208942999E-76</v>
      </c>
      <c r="J55">
        <v>1.2694887086005501E-84</v>
      </c>
      <c r="K55">
        <v>0</v>
      </c>
      <c r="L55">
        <v>1</v>
      </c>
      <c r="M55">
        <v>8</v>
      </c>
      <c r="N55" s="31">
        <v>4.2220636273297202E-69</v>
      </c>
      <c r="O55" s="31">
        <v>1.9176495728811301E-82</v>
      </c>
      <c r="P55" s="31">
        <v>0</v>
      </c>
      <c r="Q55" s="31">
        <v>1</v>
      </c>
      <c r="R55" s="31">
        <v>29</v>
      </c>
    </row>
    <row r="56" spans="1:18" x14ac:dyDescent="0.35">
      <c r="A56" s="31" t="s">
        <v>320</v>
      </c>
      <c r="B56" s="31" t="s">
        <v>321</v>
      </c>
      <c r="C56" t="s">
        <v>145</v>
      </c>
      <c r="D56" s="31">
        <v>1.80032881354576E-39</v>
      </c>
      <c r="E56" s="31">
        <v>1.25838682475732E-79</v>
      </c>
      <c r="F56" s="31">
        <v>0</v>
      </c>
      <c r="G56" s="31">
        <v>1</v>
      </c>
      <c r="H56" s="31">
        <v>27</v>
      </c>
      <c r="I56">
        <v>1.55982664110298E-121</v>
      </c>
      <c r="J56">
        <v>0</v>
      </c>
      <c r="K56">
        <v>0</v>
      </c>
      <c r="L56">
        <v>0</v>
      </c>
      <c r="M56">
        <v>98</v>
      </c>
      <c r="N56" s="31">
        <v>1.4237185032449101E-8</v>
      </c>
      <c r="O56" s="31">
        <v>4.8339675331795999E-2</v>
      </c>
      <c r="P56" s="31">
        <v>1.2510297907785901E-237</v>
      </c>
      <c r="Q56" s="31">
        <v>1</v>
      </c>
      <c r="R56" s="31">
        <v>22</v>
      </c>
    </row>
    <row r="57" spans="1:18" x14ac:dyDescent="0.35">
      <c r="A57" s="31" t="s">
        <v>323</v>
      </c>
      <c r="B57" s="31" t="s">
        <v>324</v>
      </c>
      <c r="C57" t="s">
        <v>145</v>
      </c>
      <c r="D57" s="31">
        <v>8.4288603194637703E-30</v>
      </c>
      <c r="E57" s="31">
        <v>2.3475130946938399E-102</v>
      </c>
      <c r="F57" s="31">
        <v>0</v>
      </c>
      <c r="G57" s="31">
        <v>1</v>
      </c>
      <c r="H57" s="31">
        <v>25</v>
      </c>
      <c r="I57">
        <v>0.140571932114336</v>
      </c>
      <c r="J57">
        <v>6.7659044142605096E-5</v>
      </c>
      <c r="K57">
        <v>1.18844362977857E-257</v>
      </c>
      <c r="L57">
        <v>1</v>
      </c>
      <c r="M57">
        <v>2</v>
      </c>
      <c r="N57" s="31">
        <v>8.2087282763731499E-14</v>
      </c>
      <c r="O57" s="31">
        <v>3.2180425661255102E-36</v>
      </c>
      <c r="P57" s="31">
        <v>0</v>
      </c>
      <c r="Q57" s="31">
        <v>1</v>
      </c>
      <c r="R57" s="31">
        <v>17</v>
      </c>
    </row>
    <row r="58" spans="1:18" x14ac:dyDescent="0.35">
      <c r="A58" s="31" t="s">
        <v>326</v>
      </c>
      <c r="B58" s="31" t="s">
        <v>327</v>
      </c>
      <c r="C58" s="7" t="s">
        <v>869</v>
      </c>
      <c r="D58" s="31">
        <v>7.6630064622606802E-52</v>
      </c>
      <c r="E58" s="31">
        <v>7.5064418550706195E-63</v>
      </c>
      <c r="F58" s="31">
        <v>0</v>
      </c>
      <c r="G58" s="31">
        <v>1</v>
      </c>
      <c r="H58" s="31">
        <v>25</v>
      </c>
      <c r="I58">
        <v>2.42017630064602E-93</v>
      </c>
      <c r="J58">
        <v>3.8127750804715402E-116</v>
      </c>
      <c r="K58">
        <v>0</v>
      </c>
      <c r="L58">
        <v>1</v>
      </c>
      <c r="M58">
        <v>7</v>
      </c>
      <c r="N58" s="31">
        <v>1.74666283380555E-26</v>
      </c>
      <c r="O58" s="31">
        <v>3.7453303329064999E-23</v>
      </c>
      <c r="P58" s="31">
        <v>5.3150101728953003E-305</v>
      </c>
      <c r="Q58" s="31">
        <v>1</v>
      </c>
      <c r="R58" s="31">
        <v>36</v>
      </c>
    </row>
    <row r="59" spans="1:18" x14ac:dyDescent="0.35">
      <c r="A59" s="31" t="s">
        <v>330</v>
      </c>
      <c r="B59" s="31" t="s">
        <v>331</v>
      </c>
      <c r="C59" t="s">
        <v>145</v>
      </c>
      <c r="D59" s="31">
        <v>9.1681299806103406E-64</v>
      </c>
      <c r="E59" s="31">
        <v>6.1558077026415602E-57</v>
      </c>
      <c r="F59" s="31">
        <v>0</v>
      </c>
      <c r="G59" s="31">
        <v>1</v>
      </c>
      <c r="H59" s="31">
        <v>29</v>
      </c>
      <c r="I59">
        <v>7.9909076284773502E-59</v>
      </c>
      <c r="J59">
        <v>7.9636619954461805E-74</v>
      </c>
      <c r="K59">
        <v>0</v>
      </c>
      <c r="L59">
        <v>1</v>
      </c>
      <c r="M59">
        <v>9</v>
      </c>
      <c r="N59" s="31">
        <v>4.4177370327765103E-26</v>
      </c>
      <c r="O59" s="31">
        <v>4.1475439937103001E-6</v>
      </c>
      <c r="P59" s="31">
        <v>3.9413967894767199E-266</v>
      </c>
      <c r="Q59" s="31">
        <v>1</v>
      </c>
      <c r="R59" s="31">
        <v>20</v>
      </c>
    </row>
    <row r="60" spans="1:18" x14ac:dyDescent="0.35">
      <c r="A60" s="31" t="s">
        <v>332</v>
      </c>
      <c r="B60" s="31" t="s">
        <v>333</v>
      </c>
      <c r="C60" t="s">
        <v>145</v>
      </c>
      <c r="D60" s="31">
        <v>5.6245060716249105E-45</v>
      </c>
      <c r="E60" s="31">
        <v>8.8497876893772198E-43</v>
      </c>
      <c r="F60" s="34" t="s">
        <v>882</v>
      </c>
      <c r="G60" s="31">
        <v>1</v>
      </c>
      <c r="H60" s="31">
        <v>26</v>
      </c>
      <c r="I60">
        <v>1.4855220933369101E-70</v>
      </c>
      <c r="J60">
        <v>1.4314021631785601E-110</v>
      </c>
      <c r="K60">
        <v>0</v>
      </c>
      <c r="L60">
        <v>1</v>
      </c>
      <c r="M60">
        <v>11</v>
      </c>
      <c r="N60" s="31">
        <v>4.6752316287626505E-44</v>
      </c>
      <c r="O60" s="31">
        <v>2.03129862743444E-50</v>
      </c>
      <c r="P60" s="31">
        <v>0</v>
      </c>
      <c r="Q60" s="31">
        <v>1</v>
      </c>
      <c r="R60" s="31">
        <v>31</v>
      </c>
    </row>
    <row r="61" spans="1:18" x14ac:dyDescent="0.35">
      <c r="A61" s="31" t="s">
        <v>335</v>
      </c>
      <c r="B61" s="31" t="s">
        <v>336</v>
      </c>
      <c r="C61" s="7" t="s">
        <v>869</v>
      </c>
      <c r="D61" s="31">
        <v>0.23458945421029601</v>
      </c>
      <c r="E61" s="31">
        <v>0.915100291276563</v>
      </c>
      <c r="F61" s="31">
        <v>2.9661838485935499E-70</v>
      </c>
      <c r="G61" s="31">
        <v>0</v>
      </c>
      <c r="H61" s="31">
        <v>97</v>
      </c>
      <c r="I61">
        <v>6.07364983733684E-11</v>
      </c>
      <c r="J61">
        <v>2.9080185463100001E-4</v>
      </c>
      <c r="K61">
        <v>6.3541590584136105E-237</v>
      </c>
      <c r="L61">
        <v>1</v>
      </c>
      <c r="M61">
        <v>15</v>
      </c>
      <c r="N61" s="31">
        <v>4.6725362187608901E-54</v>
      </c>
      <c r="O61" s="31">
        <v>1.2272132396781199E-78</v>
      </c>
      <c r="P61" s="31">
        <v>0</v>
      </c>
      <c r="Q61" s="31">
        <v>1</v>
      </c>
      <c r="R61" s="31">
        <v>19</v>
      </c>
    </row>
    <row r="62" spans="1:18" x14ac:dyDescent="0.35">
      <c r="A62" s="31" t="s">
        <v>337</v>
      </c>
      <c r="B62" s="31" t="s">
        <v>338</v>
      </c>
      <c r="C62" t="s">
        <v>145</v>
      </c>
      <c r="D62" s="31">
        <v>1.2529992674988199E-65</v>
      </c>
      <c r="E62" s="31">
        <v>2.9420109814809E-32</v>
      </c>
      <c r="F62" s="31">
        <v>1.29306345861266E-295</v>
      </c>
      <c r="G62" s="31">
        <v>1</v>
      </c>
      <c r="H62" s="31">
        <v>34</v>
      </c>
      <c r="I62">
        <v>1.31407117457879E-57</v>
      </c>
      <c r="J62">
        <v>5.7701514325646203E-42</v>
      </c>
      <c r="K62" s="7" t="s">
        <v>883</v>
      </c>
      <c r="L62">
        <v>1</v>
      </c>
      <c r="M62">
        <v>9</v>
      </c>
      <c r="N62" s="31">
        <v>2.5685215456356501E-26</v>
      </c>
      <c r="O62" s="31">
        <v>3.83112704648812E-8</v>
      </c>
      <c r="P62" s="31">
        <v>5.6635561146216103E-253</v>
      </c>
      <c r="Q62" s="31">
        <v>1</v>
      </c>
      <c r="R62" s="31">
        <v>30</v>
      </c>
    </row>
    <row r="63" spans="1:18" x14ac:dyDescent="0.35">
      <c r="A63" s="31" t="s">
        <v>340</v>
      </c>
      <c r="B63" s="31" t="s">
        <v>341</v>
      </c>
      <c r="C63" t="s">
        <v>145</v>
      </c>
      <c r="D63" s="31">
        <v>7.9018074774195499E-51</v>
      </c>
      <c r="E63" s="31">
        <v>1.40181643608572E-113</v>
      </c>
      <c r="F63" s="31">
        <v>0</v>
      </c>
      <c r="G63" s="31">
        <v>1</v>
      </c>
      <c r="H63" s="31">
        <v>27</v>
      </c>
      <c r="I63">
        <v>0.140571932114336</v>
      </c>
      <c r="J63">
        <v>6.7659044142605096E-5</v>
      </c>
      <c r="K63">
        <v>1.18844362977857E-257</v>
      </c>
      <c r="L63">
        <v>1</v>
      </c>
      <c r="M63">
        <v>2</v>
      </c>
      <c r="N63" s="31">
        <v>3.3932485347493399E-7</v>
      </c>
      <c r="O63" s="31">
        <v>2.149521264675E-2</v>
      </c>
      <c r="P63" s="31">
        <v>5.0825954562708298E-256</v>
      </c>
      <c r="Q63" s="31">
        <v>1</v>
      </c>
      <c r="R63" s="31">
        <v>17</v>
      </c>
    </row>
    <row r="64" spans="1:18" x14ac:dyDescent="0.35">
      <c r="A64" s="31" t="s">
        <v>343</v>
      </c>
      <c r="B64" s="31" t="s">
        <v>344</v>
      </c>
      <c r="C64" t="s">
        <v>145</v>
      </c>
      <c r="D64" s="31">
        <v>1.2171006248524899E-17</v>
      </c>
      <c r="E64" s="31">
        <v>1.3525852777272501E-83</v>
      </c>
      <c r="F64" s="31">
        <v>0</v>
      </c>
      <c r="G64" s="31">
        <v>1</v>
      </c>
      <c r="H64" s="31">
        <v>28</v>
      </c>
      <c r="I64">
        <v>0.140571932114336</v>
      </c>
      <c r="J64">
        <v>6.7659044142605096E-5</v>
      </c>
      <c r="K64">
        <v>1.18844362977857E-257</v>
      </c>
      <c r="L64">
        <v>1</v>
      </c>
      <c r="M64">
        <v>2</v>
      </c>
      <c r="N64" s="31">
        <v>2.5863119065268499E-97</v>
      </c>
      <c r="O64" s="31">
        <v>0</v>
      </c>
      <c r="P64" s="31">
        <v>0</v>
      </c>
      <c r="Q64" s="31">
        <v>1</v>
      </c>
      <c r="R64" s="31">
        <v>56</v>
      </c>
    </row>
    <row r="65" spans="1:18" x14ac:dyDescent="0.35">
      <c r="A65" s="31" t="s">
        <v>346</v>
      </c>
      <c r="B65" s="31" t="s">
        <v>347</v>
      </c>
      <c r="C65" s="7" t="s">
        <v>884</v>
      </c>
      <c r="D65" s="31">
        <v>4.8177201075962499E-89</v>
      </c>
      <c r="E65" s="31">
        <v>3.1241922244922401E-127</v>
      </c>
      <c r="F65" s="31">
        <v>0</v>
      </c>
      <c r="G65" s="31">
        <v>1</v>
      </c>
      <c r="H65" s="31">
        <v>11</v>
      </c>
      <c r="I65">
        <v>2.8096843921681102E-90</v>
      </c>
      <c r="J65">
        <v>4.2879467200509399E-123</v>
      </c>
      <c r="K65">
        <v>0</v>
      </c>
      <c r="L65">
        <v>1</v>
      </c>
      <c r="M65">
        <v>6</v>
      </c>
      <c r="N65" s="31">
        <v>8.1627615973609401E-56</v>
      </c>
      <c r="O65" s="31">
        <v>2.5010148461922801E-72</v>
      </c>
      <c r="P65" s="31">
        <v>0</v>
      </c>
      <c r="Q65" s="31">
        <v>1</v>
      </c>
      <c r="R65" s="31">
        <v>13</v>
      </c>
    </row>
    <row r="66" spans="1:18" x14ac:dyDescent="0.35">
      <c r="A66" s="31" t="s">
        <v>349</v>
      </c>
      <c r="B66" s="31" t="s">
        <v>350</v>
      </c>
      <c r="C66" s="7" t="s">
        <v>869</v>
      </c>
      <c r="D66" s="31">
        <v>1.6572538547449901E-68</v>
      </c>
      <c r="E66" s="31">
        <v>6.3530446626775404E-100</v>
      </c>
      <c r="F66" s="31">
        <v>0</v>
      </c>
      <c r="G66" s="31">
        <v>1</v>
      </c>
      <c r="H66" s="31">
        <v>14</v>
      </c>
      <c r="I66">
        <v>2.7815121004361202E-48</v>
      </c>
      <c r="J66">
        <v>2.67556309066237E-73</v>
      </c>
      <c r="K66">
        <v>0</v>
      </c>
      <c r="L66">
        <v>1</v>
      </c>
      <c r="M66">
        <v>12</v>
      </c>
      <c r="N66" s="31">
        <v>5.7626462781709801E-40</v>
      </c>
      <c r="O66" s="31">
        <v>3.5995773613315699E-34</v>
      </c>
      <c r="P66" s="34" t="s">
        <v>885</v>
      </c>
      <c r="Q66" s="31">
        <v>1</v>
      </c>
      <c r="R66" s="31">
        <v>21</v>
      </c>
    </row>
    <row r="67" spans="1:18" x14ac:dyDescent="0.35">
      <c r="A67" s="31" t="s">
        <v>351</v>
      </c>
      <c r="B67" s="31" t="s">
        <v>352</v>
      </c>
      <c r="C67" s="7" t="s">
        <v>884</v>
      </c>
      <c r="D67" s="31">
        <v>5.6371653559048104E-48</v>
      </c>
      <c r="E67" s="31">
        <v>7.9300231711642003E-58</v>
      </c>
      <c r="F67" s="31">
        <v>0</v>
      </c>
      <c r="G67" s="31">
        <v>1</v>
      </c>
      <c r="H67" s="31">
        <v>30</v>
      </c>
      <c r="I67">
        <v>4.7167059646728601E-19</v>
      </c>
      <c r="J67">
        <v>3.0445884030570099E-95</v>
      </c>
      <c r="K67">
        <v>0</v>
      </c>
      <c r="L67">
        <v>1</v>
      </c>
      <c r="M67">
        <v>12</v>
      </c>
      <c r="N67" s="31">
        <v>0.299417722539987</v>
      </c>
      <c r="O67" s="31">
        <v>0.94310421947339496</v>
      </c>
      <c r="P67" s="31">
        <v>2.5878839474026902E-64</v>
      </c>
      <c r="Q67" s="31">
        <v>0</v>
      </c>
      <c r="R67" s="31">
        <v>97</v>
      </c>
    </row>
    <row r="68" spans="1:18" x14ac:dyDescent="0.35">
      <c r="A68" s="31" t="s">
        <v>353</v>
      </c>
      <c r="B68" s="31" t="s">
        <v>354</v>
      </c>
      <c r="C68" s="7" t="s">
        <v>869</v>
      </c>
      <c r="D68" s="31">
        <v>2.2785529232863302E-75</v>
      </c>
      <c r="E68" s="31">
        <v>2.4467457345713E-78</v>
      </c>
      <c r="F68" s="31">
        <v>0</v>
      </c>
      <c r="G68" s="31">
        <v>1</v>
      </c>
      <c r="H68" s="31">
        <v>22</v>
      </c>
      <c r="I68">
        <v>2.10053696880767E-13</v>
      </c>
      <c r="J68">
        <v>4.0579964836683298E-5</v>
      </c>
      <c r="K68">
        <v>3.0589422659696101E-251</v>
      </c>
      <c r="L68">
        <v>1</v>
      </c>
      <c r="M68">
        <v>13</v>
      </c>
      <c r="N68" s="31">
        <v>3.6219348175022802E-14</v>
      </c>
      <c r="O68" s="31">
        <v>2.0395127751635599E-36</v>
      </c>
      <c r="P68" s="31">
        <v>0</v>
      </c>
      <c r="Q68" s="31">
        <v>1</v>
      </c>
      <c r="R68" s="31">
        <v>52</v>
      </c>
    </row>
    <row r="69" spans="1:18" x14ac:dyDescent="0.35">
      <c r="A69" s="31" t="s">
        <v>355</v>
      </c>
      <c r="B69" s="31" t="s">
        <v>356</v>
      </c>
      <c r="C69" t="s">
        <v>145</v>
      </c>
      <c r="D69" s="31">
        <v>1.3927816565104101E-28</v>
      </c>
      <c r="E69" s="31">
        <v>1.9360744287789898E-71</v>
      </c>
      <c r="F69" s="31">
        <v>0</v>
      </c>
      <c r="G69" s="31">
        <v>1</v>
      </c>
      <c r="H69" s="31">
        <v>28</v>
      </c>
      <c r="I69">
        <v>0.140571932114336</v>
      </c>
      <c r="J69">
        <v>6.7659044142605096E-5</v>
      </c>
      <c r="K69">
        <v>1.18844362977857E-257</v>
      </c>
      <c r="L69">
        <v>1</v>
      </c>
      <c r="M69">
        <v>2</v>
      </c>
      <c r="N69" s="31">
        <v>1.08664369389697E-34</v>
      </c>
      <c r="O69" s="31">
        <v>2.5503492043550098E-90</v>
      </c>
      <c r="P69" s="31">
        <v>0</v>
      </c>
      <c r="Q69" s="31">
        <v>1</v>
      </c>
      <c r="R69" s="31">
        <v>14</v>
      </c>
    </row>
    <row r="70" spans="1:18" x14ac:dyDescent="0.35">
      <c r="A70" s="31" t="s">
        <v>358</v>
      </c>
      <c r="B70" s="31" t="s">
        <v>359</v>
      </c>
      <c r="C70" t="s">
        <v>145</v>
      </c>
      <c r="D70" s="31">
        <v>4.3401424960427602E-24</v>
      </c>
      <c r="E70" s="31">
        <v>1.24840114678494E-65</v>
      </c>
      <c r="F70" s="31">
        <v>0</v>
      </c>
      <c r="G70" s="31">
        <v>1</v>
      </c>
      <c r="H70" s="31">
        <v>17</v>
      </c>
      <c r="I70">
        <v>0.140571932114336</v>
      </c>
      <c r="J70">
        <v>6.7659044142605096E-5</v>
      </c>
      <c r="K70">
        <v>1.18844362977857E-257</v>
      </c>
      <c r="L70">
        <v>1</v>
      </c>
      <c r="M70">
        <v>2</v>
      </c>
      <c r="N70" s="31">
        <v>1.14452855038004E-9</v>
      </c>
      <c r="O70" s="31">
        <v>2.6083621644452799E-36</v>
      </c>
      <c r="P70" s="31">
        <v>0</v>
      </c>
      <c r="Q70" s="31">
        <v>1</v>
      </c>
      <c r="R70" s="31">
        <v>29</v>
      </c>
    </row>
    <row r="71" spans="1:18" x14ac:dyDescent="0.35">
      <c r="A71" s="31" t="s">
        <v>361</v>
      </c>
      <c r="B71" s="31" t="s">
        <v>362</v>
      </c>
      <c r="C71" s="7" t="s">
        <v>886</v>
      </c>
      <c r="D71" s="31">
        <v>9.7114943046823192E-40</v>
      </c>
      <c r="E71" s="31">
        <v>5.2906877463894303E-58</v>
      </c>
      <c r="F71" s="31">
        <v>0</v>
      </c>
      <c r="G71" s="31">
        <v>1</v>
      </c>
      <c r="H71" s="31">
        <v>12</v>
      </c>
      <c r="I71">
        <v>2.09572062840337E-89</v>
      </c>
      <c r="J71">
        <v>1.75079057668169E-116</v>
      </c>
      <c r="K71">
        <v>0</v>
      </c>
      <c r="L71">
        <v>1</v>
      </c>
      <c r="M71">
        <v>8</v>
      </c>
      <c r="N71" s="31">
        <v>1.9492093373055801E-75</v>
      </c>
      <c r="O71" s="31">
        <v>7.8210800419041097E-90</v>
      </c>
      <c r="P71" s="31">
        <v>0</v>
      </c>
      <c r="Q71" s="31">
        <v>1</v>
      </c>
      <c r="R71" s="31">
        <v>20</v>
      </c>
    </row>
    <row r="72" spans="1:18" x14ac:dyDescent="0.35">
      <c r="A72" s="31" t="s">
        <v>364</v>
      </c>
      <c r="B72" s="31" t="s">
        <v>365</v>
      </c>
      <c r="C72" t="s">
        <v>145</v>
      </c>
      <c r="D72" s="31">
        <v>5.0379025627323001E-78</v>
      </c>
      <c r="E72" s="31">
        <v>2.9822898815003498E-154</v>
      </c>
      <c r="F72" s="31">
        <v>0</v>
      </c>
      <c r="G72" s="31">
        <v>1</v>
      </c>
      <c r="H72" s="31">
        <v>17</v>
      </c>
      <c r="I72">
        <v>0.140571932114336</v>
      </c>
      <c r="J72">
        <v>6.7659044142605096E-5</v>
      </c>
      <c r="K72">
        <v>1.18844362977857E-257</v>
      </c>
      <c r="L72">
        <v>1</v>
      </c>
      <c r="M72">
        <v>2</v>
      </c>
      <c r="N72" s="31">
        <v>1.47428281213036E-47</v>
      </c>
      <c r="O72" s="31">
        <v>6.0351396190529197E-92</v>
      </c>
      <c r="P72" s="31">
        <v>0</v>
      </c>
      <c r="Q72" s="31">
        <v>1</v>
      </c>
      <c r="R72" s="31">
        <v>29</v>
      </c>
    </row>
    <row r="73" spans="1:18" x14ac:dyDescent="0.35">
      <c r="A73" s="31" t="s">
        <v>366</v>
      </c>
      <c r="B73" s="31" t="s">
        <v>367</v>
      </c>
      <c r="C73" t="s">
        <v>145</v>
      </c>
      <c r="D73" s="31">
        <v>1.0676467540707101E-8</v>
      </c>
      <c r="E73" s="31">
        <v>0.101500686406287</v>
      </c>
      <c r="F73" s="31">
        <v>5.5018988456331701E-203</v>
      </c>
      <c r="G73" s="31">
        <v>1</v>
      </c>
      <c r="H73" s="31">
        <v>23</v>
      </c>
      <c r="I73">
        <v>0.68388845215948701</v>
      </c>
      <c r="J73">
        <v>0.97945842697047003</v>
      </c>
      <c r="K73">
        <v>5.8369811207325698E-10</v>
      </c>
      <c r="L73">
        <v>0</v>
      </c>
      <c r="M73">
        <v>97</v>
      </c>
      <c r="N73" s="31">
        <v>1.2704519094400001E-4</v>
      </c>
      <c r="O73" s="31">
        <v>0.37317280571391898</v>
      </c>
      <c r="P73" s="31">
        <v>2.4838456656667801E-203</v>
      </c>
      <c r="Q73" s="31">
        <v>1</v>
      </c>
      <c r="R73" s="31">
        <v>23</v>
      </c>
    </row>
    <row r="74" spans="1:18" x14ac:dyDescent="0.35">
      <c r="A74" s="31" t="s">
        <v>368</v>
      </c>
      <c r="B74" s="31" t="s">
        <v>369</v>
      </c>
      <c r="C74" s="7" t="s">
        <v>869</v>
      </c>
      <c r="D74" s="31">
        <v>2.3509426228849701E-107</v>
      </c>
      <c r="E74" s="31">
        <v>1.0801687463567301E-111</v>
      </c>
      <c r="F74" s="31">
        <v>0</v>
      </c>
      <c r="G74" s="31">
        <v>1</v>
      </c>
      <c r="H74" s="31">
        <v>12</v>
      </c>
      <c r="I74">
        <v>2.8088058091689199E-98</v>
      </c>
      <c r="J74">
        <v>2.44243711058645E-109</v>
      </c>
      <c r="K74">
        <v>0</v>
      </c>
      <c r="L74">
        <v>1</v>
      </c>
      <c r="M74">
        <v>13</v>
      </c>
      <c r="N74" s="31">
        <v>0.44489501615693799</v>
      </c>
      <c r="O74" s="31">
        <v>2.8714121373214799E-13</v>
      </c>
      <c r="P74" s="31">
        <v>3.0448334209361701E-285</v>
      </c>
      <c r="Q74" s="31">
        <v>1</v>
      </c>
      <c r="R74" s="31">
        <v>24</v>
      </c>
    </row>
    <row r="75" spans="1:18" x14ac:dyDescent="0.35">
      <c r="A75" s="31" t="s">
        <v>371</v>
      </c>
      <c r="B75" s="31" t="s">
        <v>372</v>
      </c>
      <c r="C75" t="s">
        <v>145</v>
      </c>
      <c r="D75" s="31">
        <v>1.95481036156243E-42</v>
      </c>
      <c r="E75" s="31">
        <v>4.0798278252341502E-30</v>
      </c>
      <c r="F75" s="31">
        <v>1.85690794666841E-296</v>
      </c>
      <c r="G75" s="31">
        <v>1</v>
      </c>
      <c r="H75" s="31">
        <v>33</v>
      </c>
      <c r="I75">
        <v>6.6376548157095398E-13</v>
      </c>
      <c r="J75">
        <v>7.1529442453209404E-22</v>
      </c>
      <c r="K75" s="7" t="s">
        <v>887</v>
      </c>
      <c r="L75">
        <v>1</v>
      </c>
      <c r="M75">
        <v>13</v>
      </c>
      <c r="N75" s="31">
        <v>2.0958147807804399E-13</v>
      </c>
      <c r="O75" s="31">
        <v>1.4033480290361999E-2</v>
      </c>
      <c r="P75" s="31">
        <v>7.7826969429720602E-211</v>
      </c>
      <c r="Q75" s="31">
        <v>1</v>
      </c>
      <c r="R75" s="31">
        <v>42</v>
      </c>
    </row>
    <row r="76" spans="1:18" x14ac:dyDescent="0.35">
      <c r="A76" s="31" t="s">
        <v>373</v>
      </c>
      <c r="B76" s="31" t="s">
        <v>374</v>
      </c>
      <c r="C76" s="7" t="s">
        <v>888</v>
      </c>
      <c r="D76" s="31">
        <v>3.7223547874481401E-9</v>
      </c>
      <c r="E76" s="31">
        <v>0.105653096869038</v>
      </c>
      <c r="F76" s="31">
        <v>4.0435261535883999E-196</v>
      </c>
      <c r="G76" s="31">
        <v>1</v>
      </c>
      <c r="H76" s="31">
        <v>33</v>
      </c>
      <c r="I76">
        <v>1.7506028542526E-5</v>
      </c>
      <c r="J76">
        <v>9.3890542590030004E-3</v>
      </c>
      <c r="K76">
        <v>4.4368111770026298E-212</v>
      </c>
      <c r="L76">
        <v>1</v>
      </c>
      <c r="M76">
        <v>14</v>
      </c>
      <c r="N76" s="31">
        <v>0.102165635924683</v>
      </c>
      <c r="O76" s="31">
        <v>0.76805373365858998</v>
      </c>
      <c r="P76" s="31">
        <v>3.1628865652164802E-128</v>
      </c>
      <c r="Q76" s="31">
        <v>1</v>
      </c>
      <c r="R76" s="31">
        <v>45</v>
      </c>
    </row>
    <row r="77" spans="1:18" x14ac:dyDescent="0.35">
      <c r="A77" s="31" t="s">
        <v>375</v>
      </c>
      <c r="B77" s="31" t="s">
        <v>376</v>
      </c>
      <c r="C77" t="s">
        <v>145</v>
      </c>
      <c r="D77" s="31">
        <v>2.43872145932377E-62</v>
      </c>
      <c r="E77" s="31">
        <v>4.1804308588039702E-122</v>
      </c>
      <c r="F77" s="31">
        <v>0</v>
      </c>
      <c r="G77" s="31">
        <v>1</v>
      </c>
      <c r="H77" s="31">
        <v>24</v>
      </c>
      <c r="I77">
        <v>0.140571932114336</v>
      </c>
      <c r="J77">
        <v>6.7659044142605096E-5</v>
      </c>
      <c r="K77">
        <v>1.18844362977857E-257</v>
      </c>
      <c r="L77">
        <v>1</v>
      </c>
      <c r="M77">
        <v>2</v>
      </c>
      <c r="N77" s="31">
        <v>6.2025361586225199E-44</v>
      </c>
      <c r="O77" s="31">
        <v>1.1243757151778201E-68</v>
      </c>
      <c r="P77" s="31">
        <v>0</v>
      </c>
      <c r="Q77" s="31">
        <v>1</v>
      </c>
      <c r="R77" s="31">
        <v>21</v>
      </c>
    </row>
    <row r="78" spans="1:18" x14ac:dyDescent="0.35">
      <c r="A78" s="31" t="s">
        <v>377</v>
      </c>
      <c r="B78" s="31" t="s">
        <v>378</v>
      </c>
      <c r="C78" t="s">
        <v>145</v>
      </c>
      <c r="D78" s="31">
        <v>7.1772415102938196E-29</v>
      </c>
      <c r="E78" s="31">
        <v>1.02309205388124E-6</v>
      </c>
      <c r="F78" s="31">
        <v>6.96033900173199E-257</v>
      </c>
      <c r="G78" s="31">
        <v>1</v>
      </c>
      <c r="H78" s="31">
        <v>34</v>
      </c>
      <c r="I78">
        <v>3.3135778614456102E-41</v>
      </c>
      <c r="J78">
        <v>9.1480343336497706E-101</v>
      </c>
      <c r="K78">
        <v>0</v>
      </c>
      <c r="L78">
        <v>1</v>
      </c>
      <c r="M78">
        <v>15</v>
      </c>
      <c r="N78" s="31">
        <v>1.1006082272162301E-27</v>
      </c>
      <c r="O78" s="31">
        <v>1.175520924869E-16</v>
      </c>
      <c r="P78" s="34" t="s">
        <v>889</v>
      </c>
      <c r="Q78" s="31">
        <v>1</v>
      </c>
      <c r="R78" s="31">
        <v>14</v>
      </c>
    </row>
    <row r="79" spans="1:18" x14ac:dyDescent="0.35">
      <c r="A79" s="31" t="s">
        <v>379</v>
      </c>
      <c r="B79" s="31" t="s">
        <v>380</v>
      </c>
      <c r="C79" t="s">
        <v>145</v>
      </c>
      <c r="D79" s="31">
        <v>6.0183576700094505E-60</v>
      </c>
      <c r="E79" s="31">
        <v>9.7522073172594693E-124</v>
      </c>
      <c r="F79" s="31">
        <v>0</v>
      </c>
      <c r="G79" s="31">
        <v>1</v>
      </c>
      <c r="H79" s="31">
        <v>19</v>
      </c>
      <c r="I79">
        <v>2.1508397026515299E-17</v>
      </c>
      <c r="J79">
        <v>4.2507920621639701E-42</v>
      </c>
      <c r="K79">
        <v>0</v>
      </c>
      <c r="L79">
        <v>1</v>
      </c>
      <c r="M79">
        <v>8</v>
      </c>
      <c r="N79" s="31">
        <v>1.89491855205296E-27</v>
      </c>
      <c r="O79" s="31">
        <v>6.7772335143417399E-62</v>
      </c>
      <c r="P79" s="31">
        <v>0</v>
      </c>
      <c r="Q79" s="31">
        <v>1</v>
      </c>
      <c r="R79" s="31">
        <v>17</v>
      </c>
    </row>
    <row r="80" spans="1:18" x14ac:dyDescent="0.35">
      <c r="A80" s="31" t="s">
        <v>381</v>
      </c>
      <c r="B80" s="31" t="s">
        <v>382</v>
      </c>
      <c r="C80" t="s">
        <v>145</v>
      </c>
      <c r="D80" s="31">
        <v>2.2934504476829199E-13</v>
      </c>
      <c r="E80" s="31">
        <v>1.66781968617414E-21</v>
      </c>
      <c r="F80" s="31">
        <v>2.5710523852646501E-296</v>
      </c>
      <c r="G80" s="31">
        <v>1</v>
      </c>
      <c r="H80" s="31">
        <v>29</v>
      </c>
      <c r="I80">
        <v>1.6422025252532299E-96</v>
      </c>
      <c r="J80">
        <v>0</v>
      </c>
      <c r="K80">
        <v>0</v>
      </c>
      <c r="L80">
        <v>1</v>
      </c>
      <c r="M80">
        <v>46</v>
      </c>
      <c r="N80" s="31">
        <v>0.69541519971238996</v>
      </c>
      <c r="O80" s="31">
        <v>0.98005609677612904</v>
      </c>
      <c r="P80" s="31">
        <v>4.43261312687321E-21</v>
      </c>
      <c r="Q80" s="31">
        <v>0</v>
      </c>
      <c r="R80" s="31">
        <v>96</v>
      </c>
    </row>
    <row r="81" spans="1:18" x14ac:dyDescent="0.35">
      <c r="A81" s="31" t="s">
        <v>383</v>
      </c>
      <c r="B81" s="31" t="s">
        <v>384</v>
      </c>
      <c r="C81" t="s">
        <v>145</v>
      </c>
      <c r="D81" s="31">
        <v>0.75442737276162097</v>
      </c>
      <c r="E81" s="31">
        <v>0.985521187776494</v>
      </c>
      <c r="F81" s="31">
        <v>6.9871967865626498E-16</v>
      </c>
      <c r="G81" s="31">
        <v>0</v>
      </c>
      <c r="H81" s="31">
        <v>98</v>
      </c>
      <c r="I81">
        <v>1.6717882767371001E-94</v>
      </c>
      <c r="J81">
        <v>0</v>
      </c>
      <c r="K81">
        <v>0</v>
      </c>
      <c r="L81">
        <v>1</v>
      </c>
      <c r="M81">
        <v>52</v>
      </c>
      <c r="N81" s="31">
        <v>5.2695826218269997E-3</v>
      </c>
      <c r="O81" s="31">
        <v>1.93502412050194E-61</v>
      </c>
      <c r="P81" s="31">
        <v>0</v>
      </c>
      <c r="Q81" s="31">
        <v>1</v>
      </c>
      <c r="R81" s="31">
        <v>28</v>
      </c>
    </row>
    <row r="82" spans="1:18" x14ac:dyDescent="0.35">
      <c r="A82" s="31" t="s">
        <v>386</v>
      </c>
      <c r="B82" s="31" t="s">
        <v>387</v>
      </c>
      <c r="C82" t="s">
        <v>145</v>
      </c>
      <c r="D82" s="31">
        <v>6.8460145818519998E-3</v>
      </c>
      <c r="E82" s="31">
        <v>0.42549807781711202</v>
      </c>
      <c r="F82" s="31">
        <v>7.1080632169006999E-191</v>
      </c>
      <c r="G82" s="31">
        <v>1</v>
      </c>
      <c r="H82" s="31">
        <v>39</v>
      </c>
      <c r="I82">
        <v>4.9161496354266499E-111</v>
      </c>
      <c r="J82">
        <v>0</v>
      </c>
      <c r="K82">
        <v>0</v>
      </c>
      <c r="L82">
        <v>1</v>
      </c>
      <c r="M82">
        <v>51</v>
      </c>
      <c r="N82" s="31">
        <v>1.8471021690585098E-11</v>
      </c>
      <c r="O82" s="31">
        <v>7.1416831728912395E-8</v>
      </c>
      <c r="P82" s="31">
        <v>1.06741826722643E-266</v>
      </c>
      <c r="Q82" s="31">
        <v>1</v>
      </c>
      <c r="R82" s="31">
        <v>36</v>
      </c>
    </row>
    <row r="83" spans="1:18" x14ac:dyDescent="0.35">
      <c r="A83" s="31" t="s">
        <v>388</v>
      </c>
      <c r="B83" s="31" t="s">
        <v>389</v>
      </c>
      <c r="C83" s="7" t="s">
        <v>869</v>
      </c>
      <c r="D83" s="31">
        <v>6.5154309440586498E-75</v>
      </c>
      <c r="E83" s="31">
        <v>2.39982738241236E-109</v>
      </c>
      <c r="F83" s="31">
        <v>0</v>
      </c>
      <c r="G83" s="31">
        <v>1</v>
      </c>
      <c r="H83" s="31">
        <v>20</v>
      </c>
      <c r="I83">
        <v>4.8973335730184901E-67</v>
      </c>
      <c r="J83">
        <v>5.0261191688230403E-94</v>
      </c>
      <c r="K83">
        <v>0</v>
      </c>
      <c r="L83">
        <v>1</v>
      </c>
      <c r="M83">
        <v>6</v>
      </c>
      <c r="N83" s="31">
        <v>0.56614657068070195</v>
      </c>
      <c r="O83" s="31">
        <v>0.96332850953161597</v>
      </c>
      <c r="P83" s="31">
        <v>3.0972065060279598E-35</v>
      </c>
      <c r="Q83" s="31">
        <v>0</v>
      </c>
      <c r="R83" s="31">
        <v>97</v>
      </c>
    </row>
    <row r="84" spans="1:18" x14ac:dyDescent="0.35">
      <c r="A84" s="31" t="s">
        <v>390</v>
      </c>
      <c r="B84" s="31" t="s">
        <v>391</v>
      </c>
      <c r="C84" t="s">
        <v>145</v>
      </c>
      <c r="D84" s="31">
        <v>1.6051417636937699E-20</v>
      </c>
      <c r="E84" s="31">
        <v>4.8059111890995797E-64</v>
      </c>
      <c r="F84" s="31">
        <v>0</v>
      </c>
      <c r="G84" s="31">
        <v>1</v>
      </c>
      <c r="H84" s="31">
        <v>30</v>
      </c>
      <c r="I84">
        <v>0.140571932114336</v>
      </c>
      <c r="J84">
        <v>6.7659044142605096E-5</v>
      </c>
      <c r="K84">
        <v>1.18844362977857E-257</v>
      </c>
      <c r="L84">
        <v>1</v>
      </c>
      <c r="M84">
        <v>2</v>
      </c>
      <c r="N84" s="31">
        <v>5.0091071158704497E-5</v>
      </c>
      <c r="O84" s="31">
        <v>5.3284369884650998E-5</v>
      </c>
      <c r="P84" s="31">
        <v>8.4983143670999304E-281</v>
      </c>
      <c r="Q84" s="31">
        <v>1</v>
      </c>
      <c r="R84" s="31">
        <v>17</v>
      </c>
    </row>
    <row r="85" spans="1:18" x14ac:dyDescent="0.35">
      <c r="A85" s="31" t="s">
        <v>392</v>
      </c>
      <c r="B85" s="31" t="s">
        <v>393</v>
      </c>
      <c r="C85" t="s">
        <v>145</v>
      </c>
      <c r="D85" s="31">
        <v>5.0391661811375601E-38</v>
      </c>
      <c r="E85" s="31">
        <v>8.0527127810394297E-116</v>
      </c>
      <c r="F85" s="31">
        <v>0</v>
      </c>
      <c r="G85" s="31">
        <v>1</v>
      </c>
      <c r="H85" s="31">
        <v>22</v>
      </c>
      <c r="I85">
        <v>0.140571932114336</v>
      </c>
      <c r="J85">
        <v>6.7659044142605096E-5</v>
      </c>
      <c r="K85">
        <v>1.18844362977857E-257</v>
      </c>
      <c r="L85">
        <v>1</v>
      </c>
      <c r="M85">
        <v>2</v>
      </c>
      <c r="N85" s="31">
        <v>4.1292627342282301E-11</v>
      </c>
      <c r="O85" s="31">
        <v>2.5150778172086599E-78</v>
      </c>
      <c r="P85" s="31">
        <v>0</v>
      </c>
      <c r="Q85" s="31">
        <v>1</v>
      </c>
      <c r="R85" s="31">
        <v>51</v>
      </c>
    </row>
    <row r="86" spans="1:18" x14ac:dyDescent="0.35">
      <c r="A86" s="31" t="s">
        <v>394</v>
      </c>
      <c r="B86" s="31" t="s">
        <v>395</v>
      </c>
      <c r="C86" t="s">
        <v>145</v>
      </c>
      <c r="D86" s="31">
        <v>7.9190644188099396E-13</v>
      </c>
      <c r="E86" s="31">
        <v>4.2590376481605997E-2</v>
      </c>
      <c r="F86" s="31">
        <v>1.251183240246E-208</v>
      </c>
      <c r="G86" s="31">
        <v>1</v>
      </c>
      <c r="H86" s="31">
        <v>43</v>
      </c>
      <c r="I86">
        <v>5.7503354200785999E-2</v>
      </c>
      <c r="J86">
        <v>0.85528166336857603</v>
      </c>
      <c r="K86">
        <v>2.08883625313775E-92</v>
      </c>
      <c r="L86">
        <v>1</v>
      </c>
      <c r="M86">
        <v>82</v>
      </c>
      <c r="N86" s="31">
        <v>0.40942101833098399</v>
      </c>
      <c r="O86" s="31">
        <v>0.95240578437996204</v>
      </c>
      <c r="P86" s="31">
        <v>2.7436542851140298E-40</v>
      </c>
      <c r="Q86" s="31">
        <v>0</v>
      </c>
      <c r="R86" s="31">
        <v>96</v>
      </c>
    </row>
    <row r="87" spans="1:18" x14ac:dyDescent="0.35">
      <c r="A87" s="31" t="s">
        <v>396</v>
      </c>
      <c r="B87" s="31" t="s">
        <v>397</v>
      </c>
      <c r="C87" t="s">
        <v>145</v>
      </c>
      <c r="D87" s="31">
        <v>4.8400969327864001E-38</v>
      </c>
      <c r="E87" s="31">
        <v>2.33333679729358E-55</v>
      </c>
      <c r="F87" s="31">
        <v>0</v>
      </c>
      <c r="G87" s="31">
        <v>1</v>
      </c>
      <c r="H87" s="31">
        <v>25</v>
      </c>
      <c r="I87">
        <v>0.69456493620779902</v>
      </c>
      <c r="J87">
        <v>0.40443483155610299</v>
      </c>
      <c r="K87">
        <v>1.14739439815375E-150</v>
      </c>
      <c r="L87">
        <v>0</v>
      </c>
      <c r="M87">
        <v>98</v>
      </c>
      <c r="N87" s="31">
        <v>6.9992736437105603E-34</v>
      </c>
      <c r="O87" s="31">
        <v>8.6309847821338005E-42</v>
      </c>
      <c r="P87" s="31">
        <v>0</v>
      </c>
      <c r="Q87" s="31">
        <v>1</v>
      </c>
      <c r="R87" s="31">
        <v>26</v>
      </c>
    </row>
    <row r="88" spans="1:18" x14ac:dyDescent="0.35">
      <c r="A88" s="31" t="s">
        <v>399</v>
      </c>
      <c r="B88" s="31" t="s">
        <v>400</v>
      </c>
      <c r="C88" t="s">
        <v>145</v>
      </c>
      <c r="D88" s="31">
        <v>2.1802088510945998E-21</v>
      </c>
      <c r="E88" s="31">
        <v>3.2283750059867999E-27</v>
      </c>
      <c r="F88" s="31">
        <v>1.4438213111013999E-307</v>
      </c>
      <c r="G88" s="31">
        <v>1</v>
      </c>
      <c r="H88" s="31">
        <v>37</v>
      </c>
      <c r="I88">
        <v>4.8829457038086804E-18</v>
      </c>
      <c r="J88">
        <v>1.5327306832802901E-38</v>
      </c>
      <c r="K88">
        <v>0</v>
      </c>
      <c r="L88">
        <v>1</v>
      </c>
      <c r="M88">
        <v>20</v>
      </c>
      <c r="N88" s="31">
        <v>8.5369092915900001E-4</v>
      </c>
      <c r="O88" s="31">
        <v>1.9957533463311E-2</v>
      </c>
      <c r="P88" s="31">
        <v>1.7689684095060899E-224</v>
      </c>
      <c r="Q88" s="31">
        <v>1</v>
      </c>
      <c r="R88" s="31">
        <v>35</v>
      </c>
    </row>
    <row r="89" spans="1:18" x14ac:dyDescent="0.35">
      <c r="A89" s="31" t="s">
        <v>401</v>
      </c>
      <c r="B89" s="31" t="s">
        <v>402</v>
      </c>
      <c r="C89" t="s">
        <v>145</v>
      </c>
      <c r="D89" s="31">
        <v>1.2486726192084999E-23</v>
      </c>
      <c r="E89" s="31">
        <v>1.2552447246867599E-25</v>
      </c>
      <c r="F89" s="31">
        <v>2.7229460051766498E-301</v>
      </c>
      <c r="G89" s="31">
        <v>1</v>
      </c>
      <c r="H89" s="31">
        <v>28</v>
      </c>
      <c r="I89">
        <v>3.6468001481978499E-19</v>
      </c>
      <c r="J89">
        <v>1.25826714543369E-14</v>
      </c>
      <c r="K89">
        <v>7.1163668053368204E-283</v>
      </c>
      <c r="L89">
        <v>1</v>
      </c>
      <c r="M89">
        <v>9</v>
      </c>
      <c r="N89" s="31">
        <v>4.3014294987970499E-11</v>
      </c>
      <c r="O89" s="31">
        <v>4.4345131503372299E-15</v>
      </c>
      <c r="P89" s="31">
        <v>0</v>
      </c>
      <c r="Q89" s="31">
        <v>1</v>
      </c>
      <c r="R89" s="31">
        <v>49</v>
      </c>
    </row>
    <row r="90" spans="1:18" x14ac:dyDescent="0.35">
      <c r="A90" s="31" t="s">
        <v>403</v>
      </c>
      <c r="B90" s="31" t="s">
        <v>404</v>
      </c>
      <c r="C90" s="7" t="s">
        <v>869</v>
      </c>
      <c r="D90" s="31">
        <v>1.5057373608467699E-98</v>
      </c>
      <c r="E90" s="31">
        <v>9.5274718294999206E-135</v>
      </c>
      <c r="F90" s="31">
        <v>0</v>
      </c>
      <c r="G90" s="31">
        <v>1</v>
      </c>
      <c r="H90" s="31">
        <v>25</v>
      </c>
      <c r="I90">
        <v>4.4793490223262998E-35</v>
      </c>
      <c r="J90">
        <v>5.0077967482821999E-29</v>
      </c>
      <c r="K90" s="7" t="s">
        <v>890</v>
      </c>
      <c r="L90">
        <v>1</v>
      </c>
      <c r="M90">
        <v>10</v>
      </c>
      <c r="N90" s="31">
        <v>1.21308493560824E-53</v>
      </c>
      <c r="O90" s="31">
        <v>6.9173706223213399E-38</v>
      </c>
      <c r="P90" s="34" t="s">
        <v>891</v>
      </c>
      <c r="Q90" s="31">
        <v>1</v>
      </c>
      <c r="R90" s="31">
        <v>30</v>
      </c>
    </row>
    <row r="91" spans="1:18" x14ac:dyDescent="0.35">
      <c r="A91" s="31" t="s">
        <v>405</v>
      </c>
      <c r="B91" s="31" t="s">
        <v>406</v>
      </c>
      <c r="C91" t="s">
        <v>145</v>
      </c>
      <c r="D91" s="31">
        <v>4.8065610022169297E-23</v>
      </c>
      <c r="E91" s="31">
        <v>2.0497890027814501E-13</v>
      </c>
      <c r="F91" s="31">
        <v>2.7449842748583E-272</v>
      </c>
      <c r="G91" s="31">
        <v>1</v>
      </c>
      <c r="H91" s="31">
        <v>23</v>
      </c>
      <c r="I91">
        <v>3.5414087795821499E-7</v>
      </c>
      <c r="J91">
        <v>9.9154813054200003E-4</v>
      </c>
      <c r="K91">
        <v>4.2643245208371897E-244</v>
      </c>
      <c r="L91">
        <v>1</v>
      </c>
      <c r="M91">
        <v>13</v>
      </c>
      <c r="N91" s="31">
        <v>4.0498183740120099E-11</v>
      </c>
      <c r="O91" s="31">
        <v>3.84577330667025E-42</v>
      </c>
      <c r="P91" s="31">
        <v>0</v>
      </c>
      <c r="Q91" s="31">
        <v>1</v>
      </c>
      <c r="R91" s="31">
        <v>29</v>
      </c>
    </row>
    <row r="92" spans="1:18" x14ac:dyDescent="0.35">
      <c r="A92" s="31" t="s">
        <v>407</v>
      </c>
      <c r="B92" s="31" t="s">
        <v>408</v>
      </c>
      <c r="C92" s="7" t="s">
        <v>869</v>
      </c>
      <c r="D92" s="31">
        <v>2.6656402370928501E-58</v>
      </c>
      <c r="E92" s="31">
        <v>1.39787417628314E-54</v>
      </c>
      <c r="F92" s="31">
        <v>0</v>
      </c>
      <c r="G92" s="31">
        <v>1</v>
      </c>
      <c r="H92" s="31">
        <v>36</v>
      </c>
      <c r="I92">
        <v>6.4358771136069698E-58</v>
      </c>
      <c r="J92">
        <v>1.09060448516254E-56</v>
      </c>
      <c r="K92">
        <v>0</v>
      </c>
      <c r="L92">
        <v>1</v>
      </c>
      <c r="M92">
        <v>13</v>
      </c>
      <c r="N92" s="31">
        <v>3.4096234374264299E-9</v>
      </c>
      <c r="O92" s="31">
        <v>6.7955824070074999E-2</v>
      </c>
      <c r="P92" s="31">
        <v>3.3642046112586902E-207</v>
      </c>
      <c r="Q92" s="31">
        <v>1</v>
      </c>
      <c r="R92" s="31">
        <v>35</v>
      </c>
    </row>
    <row r="93" spans="1:18" x14ac:dyDescent="0.35">
      <c r="A93" s="31" t="s">
        <v>409</v>
      </c>
      <c r="B93" s="31" t="s">
        <v>410</v>
      </c>
      <c r="C93" s="7" t="s">
        <v>869</v>
      </c>
      <c r="D93" s="31">
        <v>4.7053505177341603E-69</v>
      </c>
      <c r="E93" s="31">
        <v>4.3091567923552597E-53</v>
      </c>
      <c r="F93" s="31">
        <v>0</v>
      </c>
      <c r="G93" s="31">
        <v>1</v>
      </c>
      <c r="H93" s="31">
        <v>30</v>
      </c>
      <c r="I93">
        <v>7.8806129768831401E-46</v>
      </c>
      <c r="J93">
        <v>1.32639320367594E-41</v>
      </c>
      <c r="K93" s="7" t="s">
        <v>892</v>
      </c>
      <c r="L93">
        <v>1</v>
      </c>
      <c r="M93">
        <v>10</v>
      </c>
      <c r="N93" s="31">
        <v>3.9278506550600097E-30</v>
      </c>
      <c r="O93" s="31">
        <v>7.54430541132346E-9</v>
      </c>
      <c r="P93" s="31">
        <v>4.2098187397473098E-262</v>
      </c>
      <c r="Q93" s="31">
        <v>1</v>
      </c>
      <c r="R93" s="31">
        <v>36</v>
      </c>
    </row>
    <row r="94" spans="1:18" x14ac:dyDescent="0.35">
      <c r="A94" s="31" t="s">
        <v>412</v>
      </c>
      <c r="B94" s="31" t="s">
        <v>413</v>
      </c>
      <c r="C94" t="s">
        <v>145</v>
      </c>
      <c r="D94" s="31">
        <v>7.44135412807313E-56</v>
      </c>
      <c r="E94" s="31">
        <v>1.7674911554325199E-97</v>
      </c>
      <c r="F94" s="31">
        <v>0</v>
      </c>
      <c r="G94" s="31">
        <v>1</v>
      </c>
      <c r="H94" s="31">
        <v>29</v>
      </c>
      <c r="I94">
        <v>2.3774561236908699E-20</v>
      </c>
      <c r="J94">
        <v>2.05510195452271E-33</v>
      </c>
      <c r="K94">
        <v>0</v>
      </c>
      <c r="L94">
        <v>1</v>
      </c>
      <c r="M94">
        <v>17</v>
      </c>
      <c r="N94" s="31">
        <v>9.8018222297937291E-38</v>
      </c>
      <c r="O94" s="31">
        <v>4.9202758562506601E-68</v>
      </c>
      <c r="P94" s="31">
        <v>0</v>
      </c>
      <c r="Q94" s="31">
        <v>1</v>
      </c>
      <c r="R94" s="31">
        <v>20</v>
      </c>
    </row>
    <row r="95" spans="1:18" x14ac:dyDescent="0.35">
      <c r="A95" s="31" t="s">
        <v>414</v>
      </c>
      <c r="B95" s="31" t="s">
        <v>415</v>
      </c>
      <c r="C95" s="7" t="s">
        <v>869</v>
      </c>
      <c r="D95" s="31">
        <v>8.3273801823399403E-78</v>
      </c>
      <c r="E95" s="31">
        <v>4.4130270659574003E-52</v>
      </c>
      <c r="F95" s="31">
        <v>0</v>
      </c>
      <c r="G95" s="31">
        <v>1</v>
      </c>
      <c r="H95" s="31">
        <v>20</v>
      </c>
      <c r="I95">
        <v>5.8778874046086796E-42</v>
      </c>
      <c r="J95">
        <v>2.1006184553030099E-23</v>
      </c>
      <c r="K95">
        <v>8.4512230551193098E-300</v>
      </c>
      <c r="L95">
        <v>1</v>
      </c>
      <c r="M95">
        <v>12</v>
      </c>
      <c r="N95" s="31">
        <v>3.7655573925296401E-41</v>
      </c>
      <c r="O95" s="31">
        <v>3.3170584600042899E-16</v>
      </c>
      <c r="P95" s="31">
        <v>2.2920511509322001E-296</v>
      </c>
      <c r="Q95" s="31">
        <v>1</v>
      </c>
      <c r="R95" s="31">
        <v>32</v>
      </c>
    </row>
    <row r="96" spans="1:18" x14ac:dyDescent="0.35">
      <c r="A96" s="31" t="s">
        <v>417</v>
      </c>
      <c r="B96" s="31" t="s">
        <v>418</v>
      </c>
      <c r="C96" s="7" t="s">
        <v>886</v>
      </c>
      <c r="D96" s="31">
        <v>3.5385886613209003E-45</v>
      </c>
      <c r="E96" s="31">
        <v>8.2482587650705402E-47</v>
      </c>
      <c r="F96" s="31">
        <v>0</v>
      </c>
      <c r="G96" s="31">
        <v>1</v>
      </c>
      <c r="H96" s="31">
        <v>21</v>
      </c>
      <c r="I96">
        <v>1.2335138510833601E-27</v>
      </c>
      <c r="J96">
        <v>1.43230615775007E-12</v>
      </c>
      <c r="K96">
        <v>5.8697410492831898E-278</v>
      </c>
      <c r="L96">
        <v>1</v>
      </c>
      <c r="M96">
        <v>11</v>
      </c>
      <c r="N96" s="31">
        <v>1.5061726371119999E-3</v>
      </c>
      <c r="O96" s="31">
        <v>7.3142027521421403E-77</v>
      </c>
      <c r="P96" s="31">
        <v>0</v>
      </c>
      <c r="Q96" s="31">
        <v>1</v>
      </c>
      <c r="R96" s="31">
        <v>23</v>
      </c>
    </row>
    <row r="97" spans="1:18" x14ac:dyDescent="0.35">
      <c r="A97" s="31" t="s">
        <v>420</v>
      </c>
      <c r="B97" s="31" t="s">
        <v>421</v>
      </c>
      <c r="C97" t="s">
        <v>145</v>
      </c>
      <c r="D97" s="31">
        <v>2.7381702077272E-63</v>
      </c>
      <c r="E97" s="31">
        <v>1.6140723988721399E-82</v>
      </c>
      <c r="F97" s="31">
        <v>0</v>
      </c>
      <c r="G97" s="31">
        <v>1</v>
      </c>
      <c r="H97" s="31">
        <v>12</v>
      </c>
      <c r="I97">
        <v>9.6449264425652497E-99</v>
      </c>
      <c r="J97">
        <v>1.2616435265697699E-121</v>
      </c>
      <c r="K97">
        <v>0</v>
      </c>
      <c r="L97">
        <v>1</v>
      </c>
      <c r="M97">
        <v>6</v>
      </c>
      <c r="N97" s="31">
        <v>9.3670645147530195E-32</v>
      </c>
      <c r="O97" s="31">
        <v>2.8710373587219201E-31</v>
      </c>
      <c r="P97" s="31">
        <v>4.7271974395754804E-307</v>
      </c>
      <c r="Q97" s="31">
        <v>1</v>
      </c>
      <c r="R97" s="31">
        <v>16</v>
      </c>
    </row>
    <row r="98" spans="1:18" x14ac:dyDescent="0.35">
      <c r="A98" s="31" t="s">
        <v>423</v>
      </c>
      <c r="B98" s="31" t="s">
        <v>424</v>
      </c>
      <c r="C98" t="s">
        <v>145</v>
      </c>
      <c r="D98" s="31">
        <v>9.9509347258192899E-49</v>
      </c>
      <c r="E98" s="31">
        <v>9.2883388651909393E-65</v>
      </c>
      <c r="F98" s="31">
        <v>0</v>
      </c>
      <c r="G98" s="31">
        <v>1</v>
      </c>
      <c r="H98" s="31">
        <v>18</v>
      </c>
      <c r="I98">
        <v>1.1270990768917E-59</v>
      </c>
      <c r="J98">
        <v>5.62326860134964E-95</v>
      </c>
      <c r="K98">
        <v>0</v>
      </c>
      <c r="L98">
        <v>1</v>
      </c>
      <c r="M98">
        <v>8</v>
      </c>
      <c r="N98" s="31">
        <v>2.2429534887631001E-50</v>
      </c>
      <c r="O98" s="31">
        <v>1.17748615326314E-57</v>
      </c>
      <c r="P98" s="31">
        <v>0</v>
      </c>
      <c r="Q98" s="31">
        <v>1</v>
      </c>
      <c r="R98" s="31">
        <v>33</v>
      </c>
    </row>
    <row r="99" spans="1:18" x14ac:dyDescent="0.35">
      <c r="A99" s="31" t="s">
        <v>425</v>
      </c>
      <c r="B99" s="31" t="s">
        <v>426</v>
      </c>
      <c r="C99" s="7" t="s">
        <v>869</v>
      </c>
      <c r="D99" s="31">
        <v>7.0953885083419195E-70</v>
      </c>
      <c r="E99" s="31">
        <v>4.2872039023599197E-123</v>
      </c>
      <c r="F99" s="31">
        <v>0</v>
      </c>
      <c r="G99" s="31">
        <v>1</v>
      </c>
      <c r="H99" s="31">
        <v>19</v>
      </c>
      <c r="I99">
        <v>8.8525847527895799E-17</v>
      </c>
      <c r="J99">
        <v>4.9406782602422299E-36</v>
      </c>
      <c r="K99">
        <v>0</v>
      </c>
      <c r="L99">
        <v>1</v>
      </c>
      <c r="M99">
        <v>14</v>
      </c>
      <c r="N99" s="31">
        <v>2.6479742045193101E-81</v>
      </c>
      <c r="O99" s="31">
        <v>8.8011552316162201E-103</v>
      </c>
      <c r="P99" s="31">
        <v>0</v>
      </c>
      <c r="Q99" s="31">
        <v>1</v>
      </c>
      <c r="R99" s="31">
        <v>30</v>
      </c>
    </row>
    <row r="100" spans="1:18" x14ac:dyDescent="0.35">
      <c r="A100" s="31" t="s">
        <v>427</v>
      </c>
      <c r="B100" s="31" t="s">
        <v>428</v>
      </c>
      <c r="C100" s="7" t="s">
        <v>869</v>
      </c>
      <c r="D100" s="31">
        <v>3.7864021963159697E-77</v>
      </c>
      <c r="E100" s="31">
        <v>5.1561449331885302E-111</v>
      </c>
      <c r="F100" s="31">
        <v>0</v>
      </c>
      <c r="G100" s="31">
        <v>1</v>
      </c>
      <c r="H100" s="31">
        <v>20</v>
      </c>
      <c r="I100">
        <v>6.0363075671800997E-71</v>
      </c>
      <c r="J100">
        <v>4.2906977977074001E-91</v>
      </c>
      <c r="K100">
        <v>0</v>
      </c>
      <c r="L100">
        <v>1</v>
      </c>
      <c r="M100">
        <v>9</v>
      </c>
      <c r="N100" s="31">
        <v>2.9172524733543399E-64</v>
      </c>
      <c r="O100" s="31">
        <v>4.24295889283694E-45</v>
      </c>
      <c r="P100" s="31">
        <v>0</v>
      </c>
      <c r="Q100" s="31">
        <v>1</v>
      </c>
      <c r="R100" s="31">
        <v>34</v>
      </c>
    </row>
    <row r="101" spans="1:18" x14ac:dyDescent="0.35">
      <c r="A101" s="31" t="s">
        <v>430</v>
      </c>
      <c r="B101" s="31" t="s">
        <v>431</v>
      </c>
      <c r="C101" s="7" t="s">
        <v>869</v>
      </c>
      <c r="D101" s="31">
        <v>1.4512666889187801E-93</v>
      </c>
      <c r="E101" s="31">
        <v>3.4646214718160499E-121</v>
      </c>
      <c r="F101" s="31">
        <v>0</v>
      </c>
      <c r="G101" s="31">
        <v>1</v>
      </c>
      <c r="H101" s="31">
        <v>10</v>
      </c>
      <c r="I101">
        <v>6.38279906272269E-96</v>
      </c>
      <c r="J101">
        <v>5.23254704022873E-121</v>
      </c>
      <c r="K101">
        <v>0</v>
      </c>
      <c r="L101">
        <v>1</v>
      </c>
      <c r="M101">
        <v>6</v>
      </c>
      <c r="N101" s="31">
        <v>6.1812543136502502E-58</v>
      </c>
      <c r="O101" s="31">
        <v>1.7968137715958801E-34</v>
      </c>
      <c r="P101" s="31">
        <v>6.8791387756857203E-298</v>
      </c>
      <c r="Q101" s="31">
        <v>1</v>
      </c>
      <c r="R101" s="31">
        <v>18</v>
      </c>
    </row>
    <row r="102" spans="1:18" x14ac:dyDescent="0.35">
      <c r="A102" s="31" t="s">
        <v>432</v>
      </c>
      <c r="B102" s="31" t="s">
        <v>433</v>
      </c>
      <c r="C102" t="s">
        <v>145</v>
      </c>
      <c r="D102" s="31">
        <v>9.9981835956810001E-3</v>
      </c>
      <c r="E102" s="31">
        <v>0.78969191600999999</v>
      </c>
      <c r="F102" s="31">
        <v>9.2788101204403399E-111</v>
      </c>
      <c r="G102" s="31">
        <v>0</v>
      </c>
      <c r="H102" s="31">
        <v>97</v>
      </c>
      <c r="I102">
        <v>2.90074082320125E-18</v>
      </c>
      <c r="J102">
        <v>9.4743135180477802E-19</v>
      </c>
      <c r="K102">
        <v>1.8993400315363699E-286</v>
      </c>
      <c r="L102">
        <v>1</v>
      </c>
      <c r="M102">
        <v>8</v>
      </c>
      <c r="N102" s="31">
        <v>1.02813220879305E-29</v>
      </c>
      <c r="O102" s="31">
        <v>1.36454101534091E-62</v>
      </c>
      <c r="P102" s="31">
        <v>0</v>
      </c>
      <c r="Q102" s="31">
        <v>1</v>
      </c>
      <c r="R102" s="31">
        <v>29</v>
      </c>
    </row>
    <row r="103" spans="1:18" x14ac:dyDescent="0.35">
      <c r="A103" s="31" t="s">
        <v>434</v>
      </c>
      <c r="B103" s="31" t="s">
        <v>435</v>
      </c>
      <c r="C103" t="s">
        <v>145</v>
      </c>
      <c r="D103" s="31">
        <v>2.2427732034709801E-69</v>
      </c>
      <c r="E103" s="31">
        <v>6.6060639506176005E-122</v>
      </c>
      <c r="F103" s="31">
        <v>0</v>
      </c>
      <c r="G103" s="31">
        <v>1</v>
      </c>
      <c r="H103" s="31">
        <v>21</v>
      </c>
      <c r="I103">
        <v>3.2489922506665899E-25</v>
      </c>
      <c r="J103">
        <v>2.0199564064864699E-94</v>
      </c>
      <c r="K103">
        <v>0</v>
      </c>
      <c r="L103">
        <v>1</v>
      </c>
      <c r="M103">
        <v>11</v>
      </c>
      <c r="N103" s="31">
        <v>2.7066901158290398E-66</v>
      </c>
      <c r="O103" s="31">
        <v>2.50767676266459E-97</v>
      </c>
      <c r="P103" s="31">
        <v>0</v>
      </c>
      <c r="Q103" s="31">
        <v>1</v>
      </c>
      <c r="R103" s="31">
        <v>24</v>
      </c>
    </row>
    <row r="104" spans="1:18" x14ac:dyDescent="0.35">
      <c r="A104" s="31" t="s">
        <v>436</v>
      </c>
      <c r="B104" s="31" t="s">
        <v>437</v>
      </c>
      <c r="C104" s="7" t="s">
        <v>869</v>
      </c>
      <c r="D104" s="31">
        <v>2.6612718166747301E-24</v>
      </c>
      <c r="E104" s="31">
        <v>3.5757561210546098E-20</v>
      </c>
      <c r="F104" s="31">
        <v>3.8056101643956198E-292</v>
      </c>
      <c r="G104" s="31">
        <v>1</v>
      </c>
      <c r="H104" s="31">
        <v>35</v>
      </c>
      <c r="I104">
        <v>1.7037139324819001E-2</v>
      </c>
      <c r="J104">
        <v>0.83103855708840402</v>
      </c>
      <c r="K104">
        <v>5.1851687935321195E-91</v>
      </c>
      <c r="L104">
        <v>0</v>
      </c>
      <c r="M104">
        <v>97</v>
      </c>
      <c r="N104" s="31">
        <v>3.1880530868230998E-2</v>
      </c>
      <c r="O104" s="31">
        <v>0.86944692348177699</v>
      </c>
      <c r="P104" s="31">
        <v>2.35271293692613E-73</v>
      </c>
      <c r="Q104" s="31">
        <v>0</v>
      </c>
      <c r="R104" s="31">
        <v>97</v>
      </c>
    </row>
    <row r="105" spans="1:18" x14ac:dyDescent="0.35">
      <c r="A105" s="31" t="s">
        <v>438</v>
      </c>
      <c r="B105" s="31" t="s">
        <v>439</v>
      </c>
      <c r="C105" s="7" t="s">
        <v>869</v>
      </c>
      <c r="D105" s="31">
        <v>8.4194148174252304E-42</v>
      </c>
      <c r="E105" s="31">
        <v>5.3633898269895102E-15</v>
      </c>
      <c r="F105" s="31">
        <v>1.6552052846001101E-273</v>
      </c>
      <c r="G105" s="31">
        <v>1</v>
      </c>
      <c r="H105" s="31">
        <v>27</v>
      </c>
      <c r="I105">
        <v>8.0281871337589901E-29</v>
      </c>
      <c r="J105">
        <v>2.1056073262208001E-37</v>
      </c>
      <c r="K105">
        <v>0</v>
      </c>
      <c r="L105">
        <v>1</v>
      </c>
      <c r="M105">
        <v>10</v>
      </c>
      <c r="N105" s="31">
        <v>7.4362482284273498E-42</v>
      </c>
      <c r="O105" s="31">
        <v>3.3955281219121199E-41</v>
      </c>
      <c r="P105" s="31">
        <v>0</v>
      </c>
      <c r="Q105" s="31">
        <v>1</v>
      </c>
      <c r="R105" s="31">
        <v>25</v>
      </c>
    </row>
    <row r="106" spans="1:18" x14ac:dyDescent="0.35">
      <c r="A106" s="31" t="s">
        <v>441</v>
      </c>
      <c r="B106" s="31" t="s">
        <v>442</v>
      </c>
      <c r="C106" s="7" t="s">
        <v>869</v>
      </c>
      <c r="D106" s="31">
        <v>3.49455313947547E-38</v>
      </c>
      <c r="E106" s="31">
        <v>1.80973559275866E-44</v>
      </c>
      <c r="F106" s="31">
        <v>0</v>
      </c>
      <c r="G106" s="31">
        <v>1</v>
      </c>
      <c r="H106" s="31">
        <v>25</v>
      </c>
      <c r="I106">
        <v>1.44038351289292E-34</v>
      </c>
      <c r="J106">
        <v>2.6527604189102902E-59</v>
      </c>
      <c r="K106">
        <v>0</v>
      </c>
      <c r="L106">
        <v>1</v>
      </c>
      <c r="M106">
        <v>11</v>
      </c>
      <c r="N106" s="31">
        <v>6.15458013439429E-26</v>
      </c>
      <c r="O106" s="31">
        <v>3.97048829458455E-18</v>
      </c>
      <c r="P106" s="31">
        <v>4.4167758472720802E-302</v>
      </c>
      <c r="Q106" s="31">
        <v>1</v>
      </c>
      <c r="R106" s="31">
        <v>16</v>
      </c>
    </row>
    <row r="107" spans="1:18" x14ac:dyDescent="0.35">
      <c r="A107" s="31" t="s">
        <v>443</v>
      </c>
      <c r="B107" s="31" t="s">
        <v>444</v>
      </c>
      <c r="C107" t="s">
        <v>145</v>
      </c>
      <c r="D107" s="31">
        <v>2.31398409592594E-60</v>
      </c>
      <c r="E107" s="31">
        <v>1.05085637013279E-71</v>
      </c>
      <c r="F107" s="31">
        <v>0</v>
      </c>
      <c r="G107" s="31">
        <v>1</v>
      </c>
      <c r="H107" s="31">
        <v>29</v>
      </c>
      <c r="I107">
        <v>2.3994850165837999E-17</v>
      </c>
      <c r="J107">
        <v>2.6920505713944601E-45</v>
      </c>
      <c r="K107">
        <v>0</v>
      </c>
      <c r="L107">
        <v>1</v>
      </c>
      <c r="M107">
        <v>15</v>
      </c>
      <c r="N107" s="31">
        <v>9.7380535007284405E-24</v>
      </c>
      <c r="O107" s="31">
        <v>5.4158010629201303E-17</v>
      </c>
      <c r="P107" s="34" t="s">
        <v>893</v>
      </c>
      <c r="Q107" s="31">
        <v>1</v>
      </c>
      <c r="R107" s="31">
        <v>19</v>
      </c>
    </row>
    <row r="108" spans="1:18" x14ac:dyDescent="0.35">
      <c r="A108" s="31" t="s">
        <v>445</v>
      </c>
      <c r="B108" s="31" t="s">
        <v>446</v>
      </c>
      <c r="C108" t="s">
        <v>145</v>
      </c>
      <c r="D108" s="31">
        <v>3.9051217065037102E-51</v>
      </c>
      <c r="E108" s="31">
        <v>3.0160651976552798E-128</v>
      </c>
      <c r="F108" s="31">
        <v>0</v>
      </c>
      <c r="G108" s="31">
        <v>1</v>
      </c>
      <c r="H108" s="31">
        <v>21</v>
      </c>
      <c r="I108">
        <v>0.140571932114336</v>
      </c>
      <c r="J108">
        <v>6.7659044142605096E-5</v>
      </c>
      <c r="K108">
        <v>1.18844362977857E-257</v>
      </c>
      <c r="L108">
        <v>1</v>
      </c>
      <c r="M108">
        <v>2</v>
      </c>
      <c r="N108" s="31">
        <v>1.2931163689770401E-61</v>
      </c>
      <c r="O108" s="31">
        <v>1.7053283520318199E-94</v>
      </c>
      <c r="P108" s="31">
        <v>0</v>
      </c>
      <c r="Q108" s="31">
        <v>1</v>
      </c>
      <c r="R108" s="31">
        <v>25</v>
      </c>
    </row>
    <row r="109" spans="1:18" x14ac:dyDescent="0.35">
      <c r="A109" s="31" t="s">
        <v>447</v>
      </c>
      <c r="B109" s="31" t="s">
        <v>448</v>
      </c>
      <c r="C109" t="s">
        <v>145</v>
      </c>
      <c r="D109" s="31">
        <v>6.2680794980742797E-37</v>
      </c>
      <c r="E109" s="31">
        <v>9.6881148451623704E-92</v>
      </c>
      <c r="F109" s="31">
        <v>0</v>
      </c>
      <c r="G109" s="31">
        <v>1</v>
      </c>
      <c r="H109" s="31">
        <v>25</v>
      </c>
      <c r="I109">
        <v>0.140571932114336</v>
      </c>
      <c r="J109">
        <v>6.7659044142605096E-5</v>
      </c>
      <c r="K109">
        <v>1.18844362977857E-257</v>
      </c>
      <c r="L109">
        <v>1</v>
      </c>
      <c r="M109">
        <v>2</v>
      </c>
      <c r="N109" s="31">
        <v>4.9698313539933002E-2</v>
      </c>
      <c r="O109" s="31">
        <v>0.725828706857512</v>
      </c>
      <c r="P109" s="31">
        <v>9.3144924317932203E-176</v>
      </c>
      <c r="Q109" s="31">
        <v>1</v>
      </c>
      <c r="R109" s="31">
        <v>35</v>
      </c>
    </row>
    <row r="110" spans="1:18" x14ac:dyDescent="0.35">
      <c r="A110" s="31" t="s">
        <v>449</v>
      </c>
      <c r="B110" s="31" t="s">
        <v>450</v>
      </c>
      <c r="C110" s="7" t="s">
        <v>869</v>
      </c>
      <c r="D110" s="31">
        <v>3.4403469820738702E-48</v>
      </c>
      <c r="E110" s="31">
        <v>4.97399026837637E-117</v>
      </c>
      <c r="F110" s="31">
        <v>0</v>
      </c>
      <c r="G110" s="31">
        <v>1</v>
      </c>
      <c r="H110" s="31">
        <v>12</v>
      </c>
      <c r="I110">
        <v>3.0377564391428098E-72</v>
      </c>
      <c r="J110">
        <v>2.30526661522493E-97</v>
      </c>
      <c r="K110">
        <v>0</v>
      </c>
      <c r="L110">
        <v>1</v>
      </c>
      <c r="M110">
        <v>8</v>
      </c>
      <c r="N110" s="31">
        <v>1.16910945741162E-60</v>
      </c>
      <c r="O110" s="31">
        <v>1.58038410099206E-105</v>
      </c>
      <c r="P110" s="31">
        <v>0</v>
      </c>
      <c r="Q110" s="31">
        <v>1</v>
      </c>
      <c r="R110" s="31">
        <v>16</v>
      </c>
    </row>
    <row r="111" spans="1:18" x14ac:dyDescent="0.35">
      <c r="A111" s="31" t="s">
        <v>451</v>
      </c>
      <c r="B111" s="31" t="s">
        <v>452</v>
      </c>
      <c r="C111" t="s">
        <v>145</v>
      </c>
      <c r="D111" s="31">
        <v>2.1752335787467399E-13</v>
      </c>
      <c r="E111" s="31">
        <v>0.13383578337956001</v>
      </c>
      <c r="F111" s="31">
        <v>7.5910001842129498E-185</v>
      </c>
      <c r="G111" s="31">
        <v>1</v>
      </c>
      <c r="H111" s="31">
        <v>56</v>
      </c>
      <c r="I111">
        <v>1.87399508114386E-34</v>
      </c>
      <c r="J111">
        <v>3.2706748853321003E-30</v>
      </c>
      <c r="K111">
        <v>0</v>
      </c>
      <c r="L111">
        <v>1</v>
      </c>
      <c r="M111">
        <v>11</v>
      </c>
      <c r="N111" s="31">
        <v>0.118004036532862</v>
      </c>
      <c r="O111" s="31">
        <v>0.90848580997012196</v>
      </c>
      <c r="P111" s="31">
        <v>2.3021469578887101E-92</v>
      </c>
      <c r="Q111" s="31">
        <v>0</v>
      </c>
      <c r="R111" s="31">
        <v>97</v>
      </c>
    </row>
    <row r="112" spans="1:18" x14ac:dyDescent="0.35">
      <c r="A112" s="31" t="s">
        <v>453</v>
      </c>
      <c r="B112" s="31" t="s">
        <v>454</v>
      </c>
      <c r="C112" t="s">
        <v>145</v>
      </c>
      <c r="D112" s="31">
        <v>2.1648097316894601E-36</v>
      </c>
      <c r="E112" s="31">
        <v>4.2155747389567999E-87</v>
      </c>
      <c r="F112" s="31">
        <v>0</v>
      </c>
      <c r="G112" s="31">
        <v>1</v>
      </c>
      <c r="H112" s="31">
        <v>26</v>
      </c>
      <c r="I112">
        <v>0.140571932114336</v>
      </c>
      <c r="J112">
        <v>6.7659044142605096E-5</v>
      </c>
      <c r="K112">
        <v>1.18844362977857E-257</v>
      </c>
      <c r="L112">
        <v>1</v>
      </c>
      <c r="M112">
        <v>2</v>
      </c>
      <c r="N112" s="31">
        <v>4.7671362525248501E-10</v>
      </c>
      <c r="O112" s="31">
        <v>6.7448289411540596E-9</v>
      </c>
      <c r="P112" s="31">
        <v>1.13370988560561E-300</v>
      </c>
      <c r="Q112" s="31">
        <v>1</v>
      </c>
      <c r="R112" s="31">
        <v>13</v>
      </c>
    </row>
    <row r="113" spans="1:18" x14ac:dyDescent="0.35">
      <c r="A113" s="31" t="s">
        <v>456</v>
      </c>
      <c r="B113" s="31" t="s">
        <v>457</v>
      </c>
      <c r="C113" t="s">
        <v>145</v>
      </c>
      <c r="D113" s="31">
        <v>1.1296809320472E-72</v>
      </c>
      <c r="E113" s="31">
        <v>1.48312676467481E-117</v>
      </c>
      <c r="F113" s="31">
        <v>0</v>
      </c>
      <c r="G113" s="31">
        <v>1</v>
      </c>
      <c r="H113" s="31">
        <v>21</v>
      </c>
      <c r="I113">
        <v>2.0879542587144399E-32</v>
      </c>
      <c r="J113">
        <v>4.5098598774403597E-73</v>
      </c>
      <c r="K113">
        <v>0</v>
      </c>
      <c r="L113">
        <v>1</v>
      </c>
      <c r="M113">
        <v>12</v>
      </c>
      <c r="N113" s="31">
        <v>1.7402723272197099E-23</v>
      </c>
      <c r="O113" s="31">
        <v>4.0011947724902699E-19</v>
      </c>
      <c r="P113" s="31">
        <v>1.3916265067444801E-284</v>
      </c>
      <c r="Q113" s="31">
        <v>1</v>
      </c>
      <c r="R113" s="31">
        <v>26</v>
      </c>
    </row>
    <row r="114" spans="1:18" x14ac:dyDescent="0.35">
      <c r="A114" s="31" t="s">
        <v>458</v>
      </c>
      <c r="B114" s="31" t="s">
        <v>459</v>
      </c>
      <c r="C114" t="s">
        <v>145</v>
      </c>
      <c r="D114" s="31">
        <v>6.1304842532312697E-36</v>
      </c>
      <c r="E114" s="31">
        <v>1.8783453909445599E-41</v>
      </c>
      <c r="F114" s="31">
        <v>0</v>
      </c>
      <c r="G114" s="31">
        <v>1</v>
      </c>
      <c r="H114" s="31">
        <v>22</v>
      </c>
      <c r="I114">
        <v>6.64984652365808E-5</v>
      </c>
      <c r="J114">
        <v>9.5086889015024004E-2</v>
      </c>
      <c r="K114">
        <v>2.5626133301351201E-205</v>
      </c>
      <c r="L114">
        <v>1</v>
      </c>
      <c r="M114">
        <v>15</v>
      </c>
      <c r="N114" s="31">
        <v>0.226245550036551</v>
      </c>
      <c r="O114" s="31">
        <v>0.90580344361505705</v>
      </c>
      <c r="P114" s="31">
        <v>1.72199644808631E-99</v>
      </c>
      <c r="Q114" s="31">
        <v>0</v>
      </c>
      <c r="R114" s="31">
        <v>95</v>
      </c>
    </row>
    <row r="115" spans="1:18" x14ac:dyDescent="0.35">
      <c r="A115" s="31" t="s">
        <v>460</v>
      </c>
      <c r="B115" s="31" t="s">
        <v>461</v>
      </c>
      <c r="C115" t="s">
        <v>145</v>
      </c>
      <c r="D115" s="31">
        <v>6.80818099177344E-25</v>
      </c>
      <c r="E115" s="31">
        <v>1.49939479241055E-39</v>
      </c>
      <c r="F115" s="31">
        <v>0</v>
      </c>
      <c r="G115" s="31">
        <v>1</v>
      </c>
      <c r="H115" s="31">
        <v>16</v>
      </c>
      <c r="I115">
        <v>2.0052879146633E-2</v>
      </c>
      <c r="J115">
        <v>0.32153278266747698</v>
      </c>
      <c r="K115">
        <v>3.7030906445859198E-174</v>
      </c>
      <c r="L115">
        <v>1</v>
      </c>
      <c r="M115">
        <v>17</v>
      </c>
      <c r="N115" s="31">
        <v>1.5123635336468001E-18</v>
      </c>
      <c r="O115" s="31">
        <v>3.9130592664972001E-39</v>
      </c>
      <c r="P115" s="31">
        <v>0</v>
      </c>
      <c r="Q115" s="31">
        <v>1</v>
      </c>
      <c r="R115" s="31">
        <v>18</v>
      </c>
    </row>
    <row r="116" spans="1:18" x14ac:dyDescent="0.35">
      <c r="A116" s="31" t="s">
        <v>462</v>
      </c>
      <c r="B116" s="31" t="s">
        <v>463</v>
      </c>
      <c r="C116" t="s">
        <v>145</v>
      </c>
      <c r="D116" s="31">
        <v>3.3484435386292501E-20</v>
      </c>
      <c r="E116" s="31">
        <v>1.32249722949455E-88</v>
      </c>
      <c r="F116" s="31">
        <v>0</v>
      </c>
      <c r="G116" s="31">
        <v>1</v>
      </c>
      <c r="H116" s="31">
        <v>42</v>
      </c>
      <c r="I116">
        <v>0.140571932114336</v>
      </c>
      <c r="J116">
        <v>6.7659044142605096E-5</v>
      </c>
      <c r="K116">
        <v>1.18844362977857E-257</v>
      </c>
      <c r="L116">
        <v>1</v>
      </c>
      <c r="M116">
        <v>2</v>
      </c>
      <c r="N116" s="31">
        <v>4.6314693833652497E-21</v>
      </c>
      <c r="O116" s="31">
        <v>1.22388971957938E-76</v>
      </c>
      <c r="P116" s="31">
        <v>0</v>
      </c>
      <c r="Q116" s="31">
        <v>1</v>
      </c>
      <c r="R116" s="31">
        <v>34</v>
      </c>
    </row>
    <row r="117" spans="1:18" x14ac:dyDescent="0.35">
      <c r="A117" s="31" t="s">
        <v>464</v>
      </c>
      <c r="B117" s="31" t="s">
        <v>465</v>
      </c>
      <c r="C117" t="s">
        <v>145</v>
      </c>
      <c r="D117" s="31">
        <v>4.5022309910602298E-50</v>
      </c>
      <c r="E117" s="31">
        <v>2.29009404168068E-118</v>
      </c>
      <c r="F117" s="31">
        <v>0</v>
      </c>
      <c r="G117" s="31">
        <v>1</v>
      </c>
      <c r="H117" s="31">
        <v>16</v>
      </c>
      <c r="I117">
        <v>9.4776685198035006E-61</v>
      </c>
      <c r="J117">
        <v>0</v>
      </c>
      <c r="K117">
        <v>0</v>
      </c>
      <c r="L117">
        <v>1</v>
      </c>
      <c r="M117">
        <v>45</v>
      </c>
      <c r="N117" s="31">
        <v>2.4780043712224701E-88</v>
      </c>
      <c r="O117" s="31">
        <v>0</v>
      </c>
      <c r="P117" s="31">
        <v>0</v>
      </c>
      <c r="Q117" s="31">
        <v>1</v>
      </c>
      <c r="R117" s="31">
        <v>67</v>
      </c>
    </row>
    <row r="118" spans="1:18" x14ac:dyDescent="0.35">
      <c r="A118" s="31" t="s">
        <v>466</v>
      </c>
      <c r="B118" s="31" t="s">
        <v>467</v>
      </c>
      <c r="C118" t="s">
        <v>145</v>
      </c>
      <c r="D118" s="31">
        <v>0.207407276084804</v>
      </c>
      <c r="E118" s="31">
        <v>0.92156886281466899</v>
      </c>
      <c r="F118" s="31">
        <v>2.03493442548644E-53</v>
      </c>
      <c r="G118" s="31">
        <v>0</v>
      </c>
      <c r="H118" s="31">
        <v>97</v>
      </c>
      <c r="I118">
        <v>2.4882790659071601E-49</v>
      </c>
      <c r="J118">
        <v>1.8058283351445699E-123</v>
      </c>
      <c r="K118">
        <v>0</v>
      </c>
      <c r="L118">
        <v>1</v>
      </c>
      <c r="M118">
        <v>8</v>
      </c>
      <c r="N118" s="31">
        <v>2.6991500262809798E-32</v>
      </c>
      <c r="O118" s="31">
        <v>7.9444244172061305E-23</v>
      </c>
      <c r="P118" s="31">
        <v>1.6395746601721E-295</v>
      </c>
      <c r="Q118" s="31">
        <v>1</v>
      </c>
      <c r="R118" s="31">
        <v>30</v>
      </c>
    </row>
    <row r="119" spans="1:18" x14ac:dyDescent="0.35">
      <c r="A119" s="31" t="s">
        <v>468</v>
      </c>
      <c r="B119" s="31" t="s">
        <v>469</v>
      </c>
      <c r="C119" s="7" t="s">
        <v>869</v>
      </c>
      <c r="D119" s="31">
        <v>6.5462644236466195E-60</v>
      </c>
      <c r="E119" s="31">
        <v>4.0646738224561502E-94</v>
      </c>
      <c r="F119" s="31">
        <v>0</v>
      </c>
      <c r="G119" s="31">
        <v>1</v>
      </c>
      <c r="H119" s="31">
        <v>25</v>
      </c>
      <c r="I119">
        <v>3.4872594201167099E-43</v>
      </c>
      <c r="J119">
        <v>1.26799211266223E-55</v>
      </c>
      <c r="K119">
        <v>0</v>
      </c>
      <c r="L119">
        <v>1</v>
      </c>
      <c r="M119">
        <v>10</v>
      </c>
      <c r="N119" s="31">
        <v>5.0178969753530097E-38</v>
      </c>
      <c r="O119" s="31">
        <v>4.3265309940710902E-38</v>
      </c>
      <c r="P119" s="31">
        <v>0</v>
      </c>
      <c r="Q119" s="31">
        <v>1</v>
      </c>
      <c r="R119" s="31">
        <v>14</v>
      </c>
    </row>
    <row r="120" spans="1:18" x14ac:dyDescent="0.35">
      <c r="A120" s="31" t="s">
        <v>470</v>
      </c>
      <c r="B120" s="31" t="s">
        <v>471</v>
      </c>
      <c r="C120" s="7" t="s">
        <v>869</v>
      </c>
      <c r="D120" s="31">
        <v>2.3145999268418699E-94</v>
      </c>
      <c r="E120" s="31">
        <v>5.6042089509456501E-148</v>
      </c>
      <c r="F120" s="31">
        <v>0</v>
      </c>
      <c r="G120" s="31">
        <v>1</v>
      </c>
      <c r="H120" s="31">
        <v>19</v>
      </c>
      <c r="I120">
        <v>3.7997689226471697E-54</v>
      </c>
      <c r="J120">
        <v>1.51095645514009E-79</v>
      </c>
      <c r="K120">
        <v>0</v>
      </c>
      <c r="L120">
        <v>1</v>
      </c>
      <c r="M120">
        <v>8</v>
      </c>
      <c r="N120" s="31">
        <v>0.56196926268071801</v>
      </c>
      <c r="O120" s="31">
        <v>0.96180903781055904</v>
      </c>
      <c r="P120" s="31">
        <v>3.7888660791364801E-52</v>
      </c>
      <c r="Q120" s="31">
        <v>0</v>
      </c>
      <c r="R120" s="31">
        <v>97</v>
      </c>
    </row>
    <row r="121" spans="1:18" x14ac:dyDescent="0.35">
      <c r="A121" s="31" t="s">
        <v>472</v>
      </c>
      <c r="B121" s="31" t="s">
        <v>473</v>
      </c>
      <c r="C121" s="7" t="s">
        <v>869</v>
      </c>
      <c r="D121" s="31">
        <v>2.7761460726538602E-69</v>
      </c>
      <c r="E121" s="31">
        <v>1.8264988969077599E-105</v>
      </c>
      <c r="F121" s="31">
        <v>0</v>
      </c>
      <c r="G121" s="31">
        <v>1</v>
      </c>
      <c r="H121" s="31">
        <v>26</v>
      </c>
      <c r="I121">
        <v>1.5415534630711199E-8</v>
      </c>
      <c r="J121">
        <v>7.5361297319500003E-4</v>
      </c>
      <c r="K121">
        <v>1.7132142176504499E-247</v>
      </c>
      <c r="L121">
        <v>1</v>
      </c>
      <c r="M121">
        <v>11</v>
      </c>
      <c r="N121" s="31">
        <v>5.7109168206789104E-9</v>
      </c>
      <c r="O121" s="31">
        <v>2.0493834017539101E-5</v>
      </c>
      <c r="P121" s="31">
        <v>3.15088028879392E-279</v>
      </c>
      <c r="Q121" s="31">
        <v>1</v>
      </c>
      <c r="R121" s="31">
        <v>22</v>
      </c>
    </row>
    <row r="122" spans="1:18" x14ac:dyDescent="0.35">
      <c r="A122" s="31" t="s">
        <v>474</v>
      </c>
      <c r="B122" s="31" t="s">
        <v>475</v>
      </c>
      <c r="C122" t="s">
        <v>145</v>
      </c>
      <c r="D122" s="31">
        <v>9.8513695672784401E-35</v>
      </c>
      <c r="E122" s="31">
        <v>2.7936801656515598E-79</v>
      </c>
      <c r="F122" s="31">
        <v>0</v>
      </c>
      <c r="G122" s="31">
        <v>1</v>
      </c>
      <c r="H122" s="31">
        <v>28</v>
      </c>
      <c r="I122">
        <v>4.5416484270258304E-12</v>
      </c>
      <c r="J122">
        <v>2.0248872694860999E-55</v>
      </c>
      <c r="K122">
        <v>0</v>
      </c>
      <c r="L122">
        <v>1</v>
      </c>
      <c r="M122">
        <v>19</v>
      </c>
      <c r="N122" s="31">
        <v>9.3400235926430706E-25</v>
      </c>
      <c r="O122" s="31">
        <v>3.3980864058522798E-34</v>
      </c>
      <c r="P122" s="31">
        <v>0</v>
      </c>
      <c r="Q122" s="31">
        <v>1</v>
      </c>
      <c r="R122" s="31">
        <v>33</v>
      </c>
    </row>
    <row r="123" spans="1:18" x14ac:dyDescent="0.35">
      <c r="A123" s="31" t="s">
        <v>476</v>
      </c>
      <c r="B123" s="31" t="s">
        <v>477</v>
      </c>
      <c r="C123" s="7" t="s">
        <v>874</v>
      </c>
      <c r="D123" s="31">
        <v>9.2086047911794892E-44</v>
      </c>
      <c r="E123" s="31">
        <v>4.0370182918946801E-31</v>
      </c>
      <c r="F123" s="31">
        <v>1.6936676421242599E-306</v>
      </c>
      <c r="G123" s="31">
        <v>1</v>
      </c>
      <c r="H123" s="31">
        <v>33</v>
      </c>
      <c r="I123">
        <v>2.9530406128004199E-67</v>
      </c>
      <c r="J123">
        <v>1.11847331007137E-103</v>
      </c>
      <c r="K123">
        <v>0</v>
      </c>
      <c r="L123">
        <v>1</v>
      </c>
      <c r="M123">
        <v>8</v>
      </c>
      <c r="N123" s="31">
        <v>3.1468590969629998E-3</v>
      </c>
      <c r="O123" s="31">
        <v>0.783843929945092</v>
      </c>
      <c r="P123" s="31">
        <v>7.0263997370650102E-118</v>
      </c>
      <c r="Q123" s="31">
        <v>0</v>
      </c>
      <c r="R123" s="31">
        <v>97</v>
      </c>
    </row>
    <row r="124" spans="1:18" x14ac:dyDescent="0.35">
      <c r="A124" s="31" t="s">
        <v>478</v>
      </c>
      <c r="B124" s="31" t="s">
        <v>479</v>
      </c>
      <c r="C124" t="s">
        <v>145</v>
      </c>
      <c r="D124" s="31">
        <v>2.6835156545328601E-58</v>
      </c>
      <c r="E124" s="31">
        <v>6.7111470824112399E-112</v>
      </c>
      <c r="F124" s="31">
        <v>0</v>
      </c>
      <c r="G124" s="31">
        <v>1</v>
      </c>
      <c r="H124" s="31">
        <v>23</v>
      </c>
      <c r="I124">
        <v>8.8884308461424603E-7</v>
      </c>
      <c r="J124">
        <v>3.3941082541027099E-5</v>
      </c>
      <c r="K124">
        <v>2.51039306305266E-253</v>
      </c>
      <c r="L124">
        <v>1</v>
      </c>
      <c r="M124">
        <v>13</v>
      </c>
      <c r="N124" s="31">
        <v>8.3480289115167999E-9</v>
      </c>
      <c r="O124" s="31">
        <v>3.3232425766095003E-2</v>
      </c>
      <c r="P124" s="31">
        <v>7.3141275778378804E-227</v>
      </c>
      <c r="Q124" s="31">
        <v>1</v>
      </c>
      <c r="R124" s="31">
        <v>34</v>
      </c>
    </row>
    <row r="125" spans="1:18" x14ac:dyDescent="0.35">
      <c r="A125" s="31" t="s">
        <v>480</v>
      </c>
      <c r="B125" s="31" t="s">
        <v>481</v>
      </c>
      <c r="C125" t="s">
        <v>145</v>
      </c>
      <c r="D125" s="31">
        <v>7.7931384935989506E-61</v>
      </c>
      <c r="E125" s="31">
        <v>5.1638881279254796E-59</v>
      </c>
      <c r="F125" s="31">
        <v>0</v>
      </c>
      <c r="G125" s="31">
        <v>1</v>
      </c>
      <c r="H125" s="31">
        <v>22</v>
      </c>
      <c r="I125">
        <v>1.0058647205551301E-41</v>
      </c>
      <c r="J125">
        <v>9.9073770965646397E-33</v>
      </c>
      <c r="K125" s="7" t="s">
        <v>894</v>
      </c>
      <c r="L125">
        <v>1</v>
      </c>
      <c r="M125">
        <v>8</v>
      </c>
      <c r="N125" s="31">
        <v>2.46806957409017E-36</v>
      </c>
      <c r="O125" s="31">
        <v>9.4664884577362898E-27</v>
      </c>
      <c r="P125" s="31">
        <v>0</v>
      </c>
      <c r="Q125" s="31">
        <v>1</v>
      </c>
      <c r="R125" s="31">
        <v>17</v>
      </c>
    </row>
    <row r="126" spans="1:18" x14ac:dyDescent="0.35">
      <c r="A126" s="31" t="s">
        <v>482</v>
      </c>
      <c r="B126" s="31" t="s">
        <v>483</v>
      </c>
      <c r="C126" t="s">
        <v>145</v>
      </c>
      <c r="D126" s="31">
        <v>3.5009036237925999E-73</v>
      </c>
      <c r="E126" s="31">
        <v>2.78990675216727E-121</v>
      </c>
      <c r="F126" s="31">
        <v>0</v>
      </c>
      <c r="G126" s="31">
        <v>1</v>
      </c>
      <c r="H126" s="31">
        <v>28</v>
      </c>
      <c r="I126">
        <v>0.140571932114336</v>
      </c>
      <c r="J126">
        <v>6.7659044142605096E-5</v>
      </c>
      <c r="K126">
        <v>1.18844362977857E-257</v>
      </c>
      <c r="L126">
        <v>1</v>
      </c>
      <c r="M126">
        <v>2</v>
      </c>
      <c r="N126" s="31">
        <v>3.7933728553194403E-27</v>
      </c>
      <c r="O126" s="31">
        <v>6.2230128203780596E-15</v>
      </c>
      <c r="P126" s="31">
        <v>9.45792493078188E-294</v>
      </c>
      <c r="Q126" s="31">
        <v>1</v>
      </c>
      <c r="R126" s="31">
        <v>19</v>
      </c>
    </row>
    <row r="127" spans="1:18" x14ac:dyDescent="0.35">
      <c r="A127" s="31" t="s">
        <v>484</v>
      </c>
      <c r="B127" s="31" t="s">
        <v>485</v>
      </c>
      <c r="C127" t="s">
        <v>145</v>
      </c>
      <c r="D127" s="31">
        <v>0.31475824114998502</v>
      </c>
      <c r="E127" s="31">
        <v>0.93454838516382899</v>
      </c>
      <c r="F127" s="31">
        <v>2.7317479772276101E-91</v>
      </c>
      <c r="G127" s="31">
        <v>0</v>
      </c>
      <c r="H127" s="31">
        <v>98</v>
      </c>
      <c r="I127">
        <v>4.2628598639587103E-92</v>
      </c>
      <c r="J127">
        <v>0</v>
      </c>
      <c r="K127">
        <v>0</v>
      </c>
      <c r="L127">
        <v>1</v>
      </c>
      <c r="M127">
        <v>64</v>
      </c>
      <c r="N127" s="31">
        <v>1.0887297929313801E-20</v>
      </c>
      <c r="O127" s="31">
        <v>2.9507521959241298E-90</v>
      </c>
      <c r="P127" s="31">
        <v>0</v>
      </c>
      <c r="Q127" s="31">
        <v>1</v>
      </c>
      <c r="R127" s="31">
        <v>37</v>
      </c>
    </row>
    <row r="128" spans="1:18" x14ac:dyDescent="0.35">
      <c r="A128" s="31" t="s">
        <v>487</v>
      </c>
      <c r="B128" s="31" t="s">
        <v>488</v>
      </c>
      <c r="C128" s="7" t="s">
        <v>869</v>
      </c>
      <c r="D128" s="31">
        <v>4.6419797283266002E-40</v>
      </c>
      <c r="E128" s="31">
        <v>1.0881717322519899E-6</v>
      </c>
      <c r="F128" s="31">
        <v>3.6980174951623402E-246</v>
      </c>
      <c r="G128" s="31">
        <v>1</v>
      </c>
      <c r="H128" s="31">
        <v>33</v>
      </c>
      <c r="I128">
        <v>1.04440269578432E-38</v>
      </c>
      <c r="J128">
        <v>3.4058688042447201E-13</v>
      </c>
      <c r="K128">
        <v>8.0857742724498196E-283</v>
      </c>
      <c r="L128">
        <v>1</v>
      </c>
      <c r="M128">
        <v>12</v>
      </c>
      <c r="N128" s="31">
        <v>0.37200457216208199</v>
      </c>
      <c r="O128" s="31">
        <v>0.94019910698688702</v>
      </c>
      <c r="P128" s="31">
        <v>2.2922661680328001E-78</v>
      </c>
      <c r="Q128" s="31">
        <v>0</v>
      </c>
      <c r="R128" s="31">
        <v>98</v>
      </c>
    </row>
    <row r="129" spans="1:18" x14ac:dyDescent="0.35">
      <c r="A129" s="31" t="s">
        <v>489</v>
      </c>
      <c r="B129" s="31" t="s">
        <v>490</v>
      </c>
      <c r="C129" t="s">
        <v>145</v>
      </c>
      <c r="D129" s="31">
        <v>4.7831375620567603E-57</v>
      </c>
      <c r="E129" s="31">
        <v>9.7403155950601695E-67</v>
      </c>
      <c r="F129" s="31">
        <v>0</v>
      </c>
      <c r="G129" s="31">
        <v>1</v>
      </c>
      <c r="H129" s="31">
        <v>32</v>
      </c>
      <c r="I129">
        <v>2.62601835384906E-40</v>
      </c>
      <c r="J129">
        <v>5.1539866320451503E-53</v>
      </c>
      <c r="K129">
        <v>0</v>
      </c>
      <c r="L129">
        <v>1</v>
      </c>
      <c r="M129">
        <v>9</v>
      </c>
      <c r="N129" s="31">
        <v>4.4197035864199602E-8</v>
      </c>
      <c r="O129" s="31">
        <v>0.338081248286416</v>
      </c>
      <c r="P129" s="31">
        <v>7.1582675777765797E-189</v>
      </c>
      <c r="Q129" s="31">
        <v>1</v>
      </c>
      <c r="R129" s="31">
        <v>46</v>
      </c>
    </row>
    <row r="130" spans="1:18" x14ac:dyDescent="0.35">
      <c r="A130" s="31" t="s">
        <v>491</v>
      </c>
      <c r="B130" s="31" t="s">
        <v>492</v>
      </c>
      <c r="C130" t="s">
        <v>145</v>
      </c>
      <c r="D130" s="31">
        <v>2.1012176507426201E-36</v>
      </c>
      <c r="E130" s="31">
        <v>3.9591213600543998E-13</v>
      </c>
      <c r="F130" s="31">
        <v>5.0274002833699498E-278</v>
      </c>
      <c r="G130" s="31">
        <v>1</v>
      </c>
      <c r="H130" s="31">
        <v>29</v>
      </c>
      <c r="I130">
        <v>1.5587049732236E-20</v>
      </c>
      <c r="J130">
        <v>6.4320687486279806E-14</v>
      </c>
      <c r="K130">
        <v>1.4775032151183201E-283</v>
      </c>
      <c r="L130">
        <v>1</v>
      </c>
      <c r="M130">
        <v>11</v>
      </c>
      <c r="N130" s="31">
        <v>2.9624057916707699E-12</v>
      </c>
      <c r="O130" s="31">
        <v>5.2139738030109999E-3</v>
      </c>
      <c r="P130" s="31">
        <v>7.5841600248650698E-237</v>
      </c>
      <c r="Q130" s="31">
        <v>1</v>
      </c>
      <c r="R130" s="31">
        <v>21</v>
      </c>
    </row>
    <row r="131" spans="1:18" x14ac:dyDescent="0.35">
      <c r="A131" s="31" t="s">
        <v>493</v>
      </c>
      <c r="B131" s="31" t="s">
        <v>494</v>
      </c>
      <c r="C131" t="s">
        <v>145</v>
      </c>
      <c r="D131" s="31">
        <v>3.11343543614177E-42</v>
      </c>
      <c r="E131" s="31">
        <v>9.45430052968058E-68</v>
      </c>
      <c r="F131" s="31">
        <v>0</v>
      </c>
      <c r="G131" s="31">
        <v>1</v>
      </c>
      <c r="H131" s="31">
        <v>26</v>
      </c>
      <c r="I131">
        <v>2.8306790248904899E-12</v>
      </c>
      <c r="J131">
        <v>1.9429878293700701E-81</v>
      </c>
      <c r="K131">
        <v>0</v>
      </c>
      <c r="L131">
        <v>1</v>
      </c>
      <c r="M131">
        <v>21</v>
      </c>
      <c r="N131" s="31">
        <v>1.4848015652343499E-35</v>
      </c>
      <c r="O131" s="31">
        <v>7.2701824005546394E-24</v>
      </c>
      <c r="P131" s="34" t="s">
        <v>895</v>
      </c>
      <c r="Q131" s="31">
        <v>1</v>
      </c>
      <c r="R131" s="31">
        <v>18</v>
      </c>
    </row>
    <row r="132" spans="1:18" x14ac:dyDescent="0.35">
      <c r="A132" s="31" t="s">
        <v>495</v>
      </c>
      <c r="B132" s="31" t="s">
        <v>496</v>
      </c>
      <c r="C132" s="7" t="s">
        <v>869</v>
      </c>
      <c r="D132" s="31">
        <v>8.9259901707163392E-25</v>
      </c>
      <c r="E132" s="31">
        <v>5.1433502770046402E-36</v>
      </c>
      <c r="F132" s="31">
        <v>0</v>
      </c>
      <c r="G132" s="31">
        <v>1</v>
      </c>
      <c r="H132" s="31">
        <v>41</v>
      </c>
      <c r="I132">
        <v>3.6254056874537402E-25</v>
      </c>
      <c r="J132">
        <v>4.4239284247287601E-63</v>
      </c>
      <c r="K132">
        <v>0</v>
      </c>
      <c r="L132">
        <v>1</v>
      </c>
      <c r="M132">
        <v>11</v>
      </c>
      <c r="N132" s="31">
        <v>0.400075692697061</v>
      </c>
      <c r="O132" s="31">
        <v>0.95602326981741803</v>
      </c>
      <c r="P132" s="31">
        <v>1.8148995942208299E-66</v>
      </c>
      <c r="Q132" s="31">
        <v>0</v>
      </c>
      <c r="R132" s="31">
        <v>97</v>
      </c>
    </row>
    <row r="133" spans="1:18" x14ac:dyDescent="0.35">
      <c r="A133" s="31" t="s">
        <v>498</v>
      </c>
      <c r="B133" s="31" t="s">
        <v>499</v>
      </c>
      <c r="C133" t="s">
        <v>145</v>
      </c>
      <c r="D133" s="31">
        <v>6.78058288506159E-60</v>
      </c>
      <c r="E133" s="31">
        <v>3.9959901313053299E-110</v>
      </c>
      <c r="F133" s="31">
        <v>0</v>
      </c>
      <c r="G133" s="31">
        <v>1</v>
      </c>
      <c r="H133" s="31">
        <v>27</v>
      </c>
      <c r="I133">
        <v>4.3918033374953201E-11</v>
      </c>
      <c r="J133">
        <v>2.35382260244526E-5</v>
      </c>
      <c r="K133">
        <v>4.9074272507727402E-242</v>
      </c>
      <c r="L133">
        <v>1</v>
      </c>
      <c r="M133">
        <v>10</v>
      </c>
      <c r="N133" s="31">
        <v>2.59405871230472E-18</v>
      </c>
      <c r="O133" s="31">
        <v>2.15787176301231E-13</v>
      </c>
      <c r="P133" s="31">
        <v>8.7841410506033303E-305</v>
      </c>
      <c r="Q133" s="31">
        <v>1</v>
      </c>
      <c r="R133" s="31">
        <v>14</v>
      </c>
    </row>
    <row r="134" spans="1:18" x14ac:dyDescent="0.35">
      <c r="A134" s="31" t="s">
        <v>500</v>
      </c>
      <c r="B134" s="31" t="s">
        <v>501</v>
      </c>
      <c r="C134" t="s">
        <v>145</v>
      </c>
      <c r="D134" s="31">
        <v>3.6030544512035198E-10</v>
      </c>
      <c r="E134" s="31">
        <v>4.3148711562800697E-6</v>
      </c>
      <c r="F134" s="31">
        <v>1.0163456436549399E-239</v>
      </c>
      <c r="G134" s="31">
        <v>1</v>
      </c>
      <c r="H134" s="31">
        <v>24</v>
      </c>
      <c r="I134">
        <v>0.140571932114336</v>
      </c>
      <c r="J134">
        <v>6.7659044142605096E-5</v>
      </c>
      <c r="K134">
        <v>1.18844362977857E-257</v>
      </c>
      <c r="L134">
        <v>1</v>
      </c>
      <c r="M134">
        <v>2</v>
      </c>
      <c r="N134" s="31">
        <v>1.1554938797443001E-15</v>
      </c>
      <c r="O134" s="31">
        <v>5.5837855506969997E-13</v>
      </c>
      <c r="P134" s="31">
        <v>6.8054276569486295E-281</v>
      </c>
      <c r="Q134" s="31">
        <v>1</v>
      </c>
      <c r="R134" s="31">
        <v>23</v>
      </c>
    </row>
    <row r="135" spans="1:18" x14ac:dyDescent="0.35">
      <c r="A135" s="31" t="s">
        <v>502</v>
      </c>
      <c r="B135" s="31" t="s">
        <v>503</v>
      </c>
      <c r="C135" t="s">
        <v>145</v>
      </c>
      <c r="D135" s="31">
        <v>1.25888155166E-4</v>
      </c>
      <c r="E135" s="31">
        <v>0.33502974129609098</v>
      </c>
      <c r="F135" s="31">
        <v>3.7495354593717099E-173</v>
      </c>
      <c r="G135" s="31">
        <v>1</v>
      </c>
      <c r="H135" s="31">
        <v>41</v>
      </c>
      <c r="I135">
        <v>0.140571932114336</v>
      </c>
      <c r="J135">
        <v>6.7659044142605096E-5</v>
      </c>
      <c r="K135">
        <v>1.18844362977857E-257</v>
      </c>
      <c r="L135">
        <v>1</v>
      </c>
      <c r="M135">
        <v>2</v>
      </c>
      <c r="N135" s="31">
        <v>5.5178408775001699E-14</v>
      </c>
      <c r="O135" s="31">
        <v>4.9176999332004897E-30</v>
      </c>
      <c r="P135" s="31">
        <v>0</v>
      </c>
      <c r="Q135" s="31">
        <v>1</v>
      </c>
      <c r="R135" s="31">
        <v>35</v>
      </c>
    </row>
    <row r="136" spans="1:18" x14ac:dyDescent="0.35">
      <c r="A136" s="31" t="s">
        <v>504</v>
      </c>
      <c r="B136" s="31" t="s">
        <v>505</v>
      </c>
      <c r="C136" t="s">
        <v>145</v>
      </c>
      <c r="D136" s="31">
        <v>6.0995903877014595E-32</v>
      </c>
      <c r="E136" s="31">
        <v>8.2728432245185201E-86</v>
      </c>
      <c r="F136" s="31">
        <v>0</v>
      </c>
      <c r="G136" s="31">
        <v>1</v>
      </c>
      <c r="H136" s="31">
        <v>19</v>
      </c>
      <c r="I136">
        <v>2.10075262091716E-92</v>
      </c>
      <c r="J136">
        <v>0</v>
      </c>
      <c r="K136">
        <v>0</v>
      </c>
      <c r="L136">
        <v>1</v>
      </c>
      <c r="M136">
        <v>48</v>
      </c>
      <c r="N136" s="31">
        <v>3.1742217423880001E-3</v>
      </c>
      <c r="O136" s="31">
        <v>9.5678380761495999E-2</v>
      </c>
      <c r="P136" s="31">
        <v>2.2886383573774102E-202</v>
      </c>
      <c r="Q136" s="31">
        <v>1</v>
      </c>
      <c r="R136" s="31">
        <v>25</v>
      </c>
    </row>
    <row r="137" spans="1:18" x14ac:dyDescent="0.35">
      <c r="A137" s="31" t="s">
        <v>506</v>
      </c>
      <c r="B137" s="31" t="s">
        <v>507</v>
      </c>
      <c r="C137" t="s">
        <v>145</v>
      </c>
      <c r="D137" s="31">
        <v>2.41553185187272E-27</v>
      </c>
      <c r="E137" s="31">
        <v>1.7600040040256199E-67</v>
      </c>
      <c r="F137" s="31">
        <v>0</v>
      </c>
      <c r="G137" s="31">
        <v>1</v>
      </c>
      <c r="H137" s="31">
        <v>22</v>
      </c>
      <c r="I137">
        <v>0.77220262904459602</v>
      </c>
      <c r="J137">
        <v>0.54467299665816504</v>
      </c>
      <c r="K137">
        <v>1.9613908457336602E-136</v>
      </c>
      <c r="L137">
        <v>0</v>
      </c>
      <c r="M137">
        <v>99</v>
      </c>
      <c r="N137" s="31">
        <v>1.06403136480316E-18</v>
      </c>
      <c r="O137" s="31">
        <v>2.7955358368214902E-74</v>
      </c>
      <c r="P137" s="31">
        <v>0</v>
      </c>
      <c r="Q137" s="31">
        <v>1</v>
      </c>
      <c r="R137" s="31">
        <v>20</v>
      </c>
    </row>
    <row r="138" spans="1:18" x14ac:dyDescent="0.35">
      <c r="A138" s="31" t="s">
        <v>508</v>
      </c>
      <c r="B138" s="31" t="s">
        <v>509</v>
      </c>
      <c r="C138" t="s">
        <v>145</v>
      </c>
      <c r="D138" s="31">
        <v>3.9115263184167399E-50</v>
      </c>
      <c r="E138" s="31">
        <v>1.8656569164315799E-109</v>
      </c>
      <c r="F138" s="31">
        <v>0</v>
      </c>
      <c r="G138" s="31">
        <v>1</v>
      </c>
      <c r="H138" s="31">
        <v>21</v>
      </c>
      <c r="I138">
        <v>4.33028366701958E-13</v>
      </c>
      <c r="J138">
        <v>9.9013292064299101E-12</v>
      </c>
      <c r="K138">
        <v>1.5990681015413E-277</v>
      </c>
      <c r="L138">
        <v>1</v>
      </c>
      <c r="M138">
        <v>15</v>
      </c>
      <c r="N138" s="31">
        <v>2.8278959969958402E-23</v>
      </c>
      <c r="O138" s="31">
        <v>4.4538884638875801E-64</v>
      </c>
      <c r="P138" s="31">
        <v>0</v>
      </c>
      <c r="Q138" s="31">
        <v>1</v>
      </c>
      <c r="R138" s="31">
        <v>20</v>
      </c>
    </row>
    <row r="139" spans="1:18" x14ac:dyDescent="0.35">
      <c r="A139" s="31" t="s">
        <v>510</v>
      </c>
      <c r="B139" s="31" t="s">
        <v>511</v>
      </c>
      <c r="C139" t="s">
        <v>145</v>
      </c>
      <c r="D139" s="31">
        <v>5.2387379359383398E-50</v>
      </c>
      <c r="E139" s="31">
        <v>1.82090117670495E-106</v>
      </c>
      <c r="F139" s="31">
        <v>0</v>
      </c>
      <c r="G139" s="31">
        <v>1</v>
      </c>
      <c r="H139" s="31">
        <v>26</v>
      </c>
      <c r="I139">
        <v>1.55573100854464E-31</v>
      </c>
      <c r="J139">
        <v>4.0944984372707301E-84</v>
      </c>
      <c r="K139">
        <v>0</v>
      </c>
      <c r="L139">
        <v>1</v>
      </c>
      <c r="M139">
        <v>7</v>
      </c>
      <c r="N139" s="31">
        <v>4.1634258960904197E-37</v>
      </c>
      <c r="O139" s="31">
        <v>3.6840384828347203E-80</v>
      </c>
      <c r="P139" s="31">
        <v>0</v>
      </c>
      <c r="Q139" s="31">
        <v>1</v>
      </c>
      <c r="R139" s="31">
        <v>21</v>
      </c>
    </row>
    <row r="140" spans="1:18" x14ac:dyDescent="0.35">
      <c r="A140" s="31" t="s">
        <v>512</v>
      </c>
      <c r="B140" s="31" t="s">
        <v>513</v>
      </c>
      <c r="C140" t="s">
        <v>145</v>
      </c>
      <c r="D140" s="31">
        <v>7.5190975058235804E-11</v>
      </c>
      <c r="E140" s="31">
        <v>1.2941578912459001E-6</v>
      </c>
      <c r="F140" s="31">
        <v>3.3571576962568698E-264</v>
      </c>
      <c r="G140" s="31">
        <v>1</v>
      </c>
      <c r="H140" s="31">
        <v>22</v>
      </c>
      <c r="I140">
        <v>1.01634840369398E-16</v>
      </c>
      <c r="J140">
        <v>1.04842660551147E-50</v>
      </c>
      <c r="K140">
        <v>0</v>
      </c>
      <c r="L140">
        <v>1</v>
      </c>
      <c r="M140">
        <v>17</v>
      </c>
      <c r="N140" s="31">
        <v>2.6230221517946599E-5</v>
      </c>
      <c r="O140" s="31">
        <v>1.80658553287E-4</v>
      </c>
      <c r="P140" s="31">
        <v>1.03067582898145E-275</v>
      </c>
      <c r="Q140" s="31">
        <v>1</v>
      </c>
      <c r="R140" s="31">
        <v>17</v>
      </c>
    </row>
    <row r="141" spans="1:18" x14ac:dyDescent="0.35">
      <c r="A141" s="31" t="s">
        <v>515</v>
      </c>
      <c r="B141" s="31" t="s">
        <v>516</v>
      </c>
      <c r="C141" s="7" t="s">
        <v>869</v>
      </c>
      <c r="D141" s="31">
        <v>7.0724457542302303E-100</v>
      </c>
      <c r="E141" s="31">
        <v>2.8668539007379998E-131</v>
      </c>
      <c r="F141" s="31">
        <v>0</v>
      </c>
      <c r="G141" s="31">
        <v>1</v>
      </c>
      <c r="H141" s="31">
        <v>18</v>
      </c>
      <c r="I141">
        <v>6.44529623971942E-73</v>
      </c>
      <c r="J141">
        <v>6.3765790498464902E-112</v>
      </c>
      <c r="K141">
        <v>0</v>
      </c>
      <c r="L141">
        <v>1</v>
      </c>
      <c r="M141">
        <v>6</v>
      </c>
      <c r="N141" s="31">
        <v>1.49790678186472E-72</v>
      </c>
      <c r="O141" s="31">
        <v>9.5468460309334002E-89</v>
      </c>
      <c r="P141" s="31">
        <v>0</v>
      </c>
      <c r="Q141" s="31">
        <v>1</v>
      </c>
      <c r="R141" s="31">
        <v>26</v>
      </c>
    </row>
    <row r="142" spans="1:18" x14ac:dyDescent="0.35">
      <c r="A142" s="31" t="s">
        <v>518</v>
      </c>
      <c r="B142" s="31" t="s">
        <v>519</v>
      </c>
      <c r="C142" t="s">
        <v>145</v>
      </c>
      <c r="D142" s="31">
        <v>2.0602349949100399E-12</v>
      </c>
      <c r="E142" s="31">
        <v>4.0281881901100002E-4</v>
      </c>
      <c r="F142" s="31">
        <v>1.08066631594441E-228</v>
      </c>
      <c r="G142" s="31">
        <v>1</v>
      </c>
      <c r="H142" s="31">
        <v>31</v>
      </c>
      <c r="I142">
        <v>1.29392350646512E-25</v>
      </c>
      <c r="J142">
        <v>1.15924864565149E-64</v>
      </c>
      <c r="K142">
        <v>0</v>
      </c>
      <c r="L142">
        <v>1</v>
      </c>
      <c r="M142">
        <v>10</v>
      </c>
      <c r="N142" s="31">
        <v>1.37178673449097E-5</v>
      </c>
      <c r="O142" s="31">
        <v>4.7235066941803003E-2</v>
      </c>
      <c r="P142" s="31">
        <v>1.9715524784391899E-218</v>
      </c>
      <c r="Q142" s="31">
        <v>1</v>
      </c>
      <c r="R142" s="31">
        <v>26</v>
      </c>
    </row>
    <row r="143" spans="1:18" x14ac:dyDescent="0.35">
      <c r="A143" s="31" t="s">
        <v>520</v>
      </c>
      <c r="B143" s="31" t="s">
        <v>521</v>
      </c>
      <c r="C143" t="s">
        <v>145</v>
      </c>
      <c r="D143" s="31">
        <v>6.4540177210250295E-39</v>
      </c>
      <c r="E143" s="31">
        <v>2.1160710402317798E-102</v>
      </c>
      <c r="F143" s="31">
        <v>0</v>
      </c>
      <c r="G143" s="31">
        <v>1</v>
      </c>
      <c r="H143" s="31">
        <v>22</v>
      </c>
      <c r="I143">
        <v>0.140571932114336</v>
      </c>
      <c r="J143">
        <v>6.7659044142605096E-5</v>
      </c>
      <c r="K143">
        <v>1.18844362977857E-257</v>
      </c>
      <c r="L143">
        <v>1</v>
      </c>
      <c r="M143">
        <v>2</v>
      </c>
      <c r="N143" s="31">
        <v>1.78090915625442E-5</v>
      </c>
      <c r="O143" s="31">
        <v>4.0584598889015E-2</v>
      </c>
      <c r="P143" s="31">
        <v>1.0867381701495799E-201</v>
      </c>
      <c r="Q143" s="31">
        <v>1</v>
      </c>
      <c r="R143" s="31">
        <v>35</v>
      </c>
    </row>
    <row r="144" spans="1:18" x14ac:dyDescent="0.35">
      <c r="A144" s="31" t="s">
        <v>522</v>
      </c>
      <c r="B144" s="31" t="s">
        <v>523</v>
      </c>
      <c r="C144" t="s">
        <v>145</v>
      </c>
      <c r="D144" s="31">
        <v>1.98426504443888E-47</v>
      </c>
      <c r="E144" s="31">
        <v>6.5748684263003999E-133</v>
      </c>
      <c r="F144" s="31">
        <v>0</v>
      </c>
      <c r="G144" s="31">
        <v>1</v>
      </c>
      <c r="H144" s="31">
        <v>21</v>
      </c>
      <c r="I144">
        <v>0.140571932114336</v>
      </c>
      <c r="J144">
        <v>6.7659044142605096E-5</v>
      </c>
      <c r="K144">
        <v>1.18844362977857E-257</v>
      </c>
      <c r="L144">
        <v>1</v>
      </c>
      <c r="M144">
        <v>2</v>
      </c>
      <c r="N144" s="31">
        <v>9.7057136414527004E-17</v>
      </c>
      <c r="O144" s="31">
        <v>1.10527606403562E-104</v>
      </c>
      <c r="P144" s="31">
        <v>0</v>
      </c>
      <c r="Q144" s="31">
        <v>1</v>
      </c>
      <c r="R144" s="31">
        <v>25</v>
      </c>
    </row>
    <row r="145" spans="1:18" x14ac:dyDescent="0.35">
      <c r="A145" s="31" t="s">
        <v>524</v>
      </c>
      <c r="B145" s="31" t="s">
        <v>525</v>
      </c>
      <c r="C145" t="s">
        <v>145</v>
      </c>
      <c r="D145" s="31">
        <v>3.3502761280476102E-79</v>
      </c>
      <c r="E145" s="31">
        <v>2.3300504864822701E-134</v>
      </c>
      <c r="F145" s="31">
        <v>0</v>
      </c>
      <c r="G145" s="31">
        <v>1</v>
      </c>
      <c r="H145" s="31">
        <v>24</v>
      </c>
      <c r="I145">
        <v>1.38156206853236E-18</v>
      </c>
      <c r="J145">
        <v>3.7192900352631603E-11</v>
      </c>
      <c r="K145">
        <v>4.0427289444320701E-271</v>
      </c>
      <c r="L145">
        <v>1</v>
      </c>
      <c r="M145">
        <v>10</v>
      </c>
      <c r="N145" s="31">
        <v>9.2256602985582703E-7</v>
      </c>
      <c r="O145" s="31">
        <v>0.11239628865054301</v>
      </c>
      <c r="P145" s="31">
        <v>1.77631521175874E-215</v>
      </c>
      <c r="Q145" s="31">
        <v>1</v>
      </c>
      <c r="R145" s="31">
        <v>19</v>
      </c>
    </row>
    <row r="146" spans="1:18" x14ac:dyDescent="0.35">
      <c r="A146" s="31" t="s">
        <v>526</v>
      </c>
      <c r="B146" s="31" t="s">
        <v>527</v>
      </c>
      <c r="C146" s="7" t="s">
        <v>869</v>
      </c>
      <c r="D146" s="31">
        <v>1.5566608695924E-2</v>
      </c>
      <c r="E146" s="31">
        <v>0.84358138802045801</v>
      </c>
      <c r="F146" s="31">
        <v>4.24682029798961E-100</v>
      </c>
      <c r="G146" s="31">
        <v>0</v>
      </c>
      <c r="H146" s="31">
        <v>98</v>
      </c>
      <c r="I146">
        <v>3.4007614906527502E-7</v>
      </c>
      <c r="J146">
        <v>0.46517922971548598</v>
      </c>
      <c r="K146">
        <v>2.5350376486032701E-162</v>
      </c>
      <c r="L146">
        <v>1</v>
      </c>
      <c r="M146">
        <v>56</v>
      </c>
      <c r="N146" s="31">
        <v>3.1537436634235002E-25</v>
      </c>
      <c r="O146" s="31">
        <v>3.24721933467523E-21</v>
      </c>
      <c r="P146" s="31">
        <v>3.6544185699179298E-305</v>
      </c>
      <c r="Q146" s="31">
        <v>1</v>
      </c>
      <c r="R146" s="31">
        <v>30</v>
      </c>
    </row>
    <row r="147" spans="1:18" x14ac:dyDescent="0.35">
      <c r="A147" s="31" t="s">
        <v>528</v>
      </c>
      <c r="B147" s="31" t="s">
        <v>529</v>
      </c>
      <c r="C147" t="s">
        <v>145</v>
      </c>
      <c r="D147" s="31">
        <v>4.2043182215394904E-28</v>
      </c>
      <c r="E147" s="31">
        <v>7.6877789193866996E-35</v>
      </c>
      <c r="F147" s="34" t="s">
        <v>896</v>
      </c>
      <c r="G147" s="31">
        <v>1</v>
      </c>
      <c r="H147" s="31">
        <v>29</v>
      </c>
      <c r="I147">
        <v>2.5592086857565002E-2</v>
      </c>
      <c r="J147">
        <v>0.52087204404617604</v>
      </c>
      <c r="K147">
        <v>1.47093464021553E-147</v>
      </c>
      <c r="L147">
        <v>1</v>
      </c>
      <c r="M147">
        <v>15</v>
      </c>
      <c r="N147" s="31">
        <v>7.1121385182513397E-20</v>
      </c>
      <c r="O147" s="31">
        <v>6.4226890520274298E-70</v>
      </c>
      <c r="P147" s="31">
        <v>0</v>
      </c>
      <c r="Q147" s="31">
        <v>1</v>
      </c>
      <c r="R147" s="31">
        <v>19</v>
      </c>
    </row>
    <row r="148" spans="1:18" x14ac:dyDescent="0.35">
      <c r="A148" s="31" t="s">
        <v>530</v>
      </c>
      <c r="B148" s="31" t="s">
        <v>531</v>
      </c>
      <c r="C148" s="7" t="s">
        <v>869</v>
      </c>
      <c r="D148" s="31">
        <v>6.5092654386266603E-99</v>
      </c>
      <c r="E148" s="31">
        <v>8.2966192942378895E-115</v>
      </c>
      <c r="F148" s="31">
        <v>0</v>
      </c>
      <c r="G148" s="31">
        <v>1</v>
      </c>
      <c r="H148" s="31">
        <v>34</v>
      </c>
      <c r="I148">
        <v>2.23971959230925E-87</v>
      </c>
      <c r="J148">
        <v>1.3917582277348599E-104</v>
      </c>
      <c r="K148">
        <v>0</v>
      </c>
      <c r="L148">
        <v>1</v>
      </c>
      <c r="M148">
        <v>8</v>
      </c>
      <c r="N148" s="31">
        <v>0.99999980897613405</v>
      </c>
      <c r="O148" s="31">
        <v>1.9498958393440899E-26</v>
      </c>
      <c r="P148" s="31">
        <v>0.94878553249103503</v>
      </c>
      <c r="Q148" s="31">
        <v>1</v>
      </c>
      <c r="R148" s="31">
        <v>33</v>
      </c>
    </row>
    <row r="149" spans="1:18" x14ac:dyDescent="0.35">
      <c r="A149" s="31" t="s">
        <v>532</v>
      </c>
      <c r="B149" s="31" t="s">
        <v>533</v>
      </c>
      <c r="C149" s="7" t="s">
        <v>884</v>
      </c>
      <c r="D149" s="31">
        <v>7.31032895151325E-87</v>
      </c>
      <c r="E149" s="31">
        <v>9.7827028039211195E-128</v>
      </c>
      <c r="F149" s="31">
        <v>0</v>
      </c>
      <c r="G149" s="31">
        <v>1</v>
      </c>
      <c r="H149" s="31">
        <v>19</v>
      </c>
      <c r="I149">
        <v>3.7220612069601098E-75</v>
      </c>
      <c r="J149">
        <v>6.1787157010680501E-99</v>
      </c>
      <c r="K149">
        <v>0</v>
      </c>
      <c r="L149">
        <v>1</v>
      </c>
      <c r="M149">
        <v>10</v>
      </c>
      <c r="N149" s="31">
        <v>2.0535912550974201E-16</v>
      </c>
      <c r="O149" s="31">
        <v>2.2775158588051699E-91</v>
      </c>
      <c r="P149" s="31">
        <v>0</v>
      </c>
      <c r="Q149" s="31">
        <v>1</v>
      </c>
      <c r="R149" s="31">
        <v>39</v>
      </c>
    </row>
    <row r="150" spans="1:18" x14ac:dyDescent="0.35">
      <c r="A150" s="31" t="s">
        <v>534</v>
      </c>
      <c r="B150" s="31" t="s">
        <v>535</v>
      </c>
      <c r="C150" s="7" t="s">
        <v>869</v>
      </c>
      <c r="D150" s="31">
        <v>8.5384188610573108E-9</v>
      </c>
      <c r="E150" s="31">
        <v>2.8734267505100002E-4</v>
      </c>
      <c r="F150" s="31">
        <v>5.2967100940312298E-249</v>
      </c>
      <c r="G150" s="31">
        <v>1</v>
      </c>
      <c r="H150" s="31">
        <v>48</v>
      </c>
      <c r="I150">
        <v>0.140571932114336</v>
      </c>
      <c r="J150">
        <v>6.7659044142605096E-5</v>
      </c>
      <c r="K150">
        <v>1.18844362977857E-257</v>
      </c>
      <c r="L150">
        <v>1</v>
      </c>
      <c r="M150">
        <v>2</v>
      </c>
      <c r="N150" s="31">
        <v>1.3710811757592701E-8</v>
      </c>
      <c r="O150" s="31">
        <v>4.6937944739918699E-18</v>
      </c>
      <c r="P150" s="31">
        <v>0</v>
      </c>
      <c r="Q150" s="31">
        <v>1</v>
      </c>
      <c r="R150" s="31">
        <v>47</v>
      </c>
    </row>
    <row r="151" spans="1:18" x14ac:dyDescent="0.35">
      <c r="A151" s="31" t="s">
        <v>536</v>
      </c>
      <c r="B151" s="31" t="s">
        <v>537</v>
      </c>
      <c r="C151" s="7" t="s">
        <v>869</v>
      </c>
      <c r="D151" s="31">
        <v>1.9307464885082002E-96</v>
      </c>
      <c r="E151" s="31">
        <v>7.2870647071112099E-155</v>
      </c>
      <c r="F151" s="31">
        <v>0</v>
      </c>
      <c r="G151" s="31">
        <v>1</v>
      </c>
      <c r="H151" s="31">
        <v>25</v>
      </c>
      <c r="I151">
        <v>2.9147683629757301E-30</v>
      </c>
      <c r="J151">
        <v>1.40042023738373E-52</v>
      </c>
      <c r="K151">
        <v>0</v>
      </c>
      <c r="L151">
        <v>1</v>
      </c>
      <c r="M151">
        <v>14</v>
      </c>
      <c r="N151" s="31">
        <v>6.6591799143064096E-62</v>
      </c>
      <c r="O151" s="31">
        <v>2.8504041334634001E-84</v>
      </c>
      <c r="P151" s="31">
        <v>0</v>
      </c>
      <c r="Q151" s="31">
        <v>1</v>
      </c>
      <c r="R151" s="31">
        <v>31</v>
      </c>
    </row>
    <row r="152" spans="1:18" x14ac:dyDescent="0.35">
      <c r="A152" s="31" t="s">
        <v>538</v>
      </c>
      <c r="B152" s="31" t="s">
        <v>539</v>
      </c>
      <c r="C152" t="s">
        <v>145</v>
      </c>
      <c r="D152" s="31">
        <v>1.37807663603004E-33</v>
      </c>
      <c r="E152" s="31">
        <v>5.5673907387189402E-17</v>
      </c>
      <c r="F152" s="31">
        <v>1.90709539532145E-286</v>
      </c>
      <c r="G152" s="31">
        <v>1</v>
      </c>
      <c r="H152" s="31">
        <v>26</v>
      </c>
      <c r="I152">
        <v>3.0371622944535199E-22</v>
      </c>
      <c r="J152">
        <v>5.2016925550083904E-21</v>
      </c>
      <c r="K152">
        <v>8.56732436740618E-305</v>
      </c>
      <c r="L152">
        <v>1</v>
      </c>
      <c r="M152">
        <v>10</v>
      </c>
      <c r="N152" s="31">
        <v>3.0635704712382699E-6</v>
      </c>
      <c r="O152" s="31">
        <v>0.25803994976178701</v>
      </c>
      <c r="P152" s="31">
        <v>2.4512165698005001E-178</v>
      </c>
      <c r="Q152" s="31">
        <v>1</v>
      </c>
      <c r="R152" s="31">
        <v>32</v>
      </c>
    </row>
    <row r="153" spans="1:18" x14ac:dyDescent="0.35">
      <c r="A153" s="31" t="s">
        <v>540</v>
      </c>
      <c r="B153" s="31" t="s">
        <v>541</v>
      </c>
      <c r="C153" s="7" t="s">
        <v>869</v>
      </c>
      <c r="D153" s="31">
        <v>3.8608253981620999E-23</v>
      </c>
      <c r="E153" s="31">
        <v>1.4704521259019999E-3</v>
      </c>
      <c r="F153" s="31">
        <v>1.8353378870668099E-219</v>
      </c>
      <c r="G153" s="31">
        <v>1</v>
      </c>
      <c r="H153" s="31">
        <v>25</v>
      </c>
      <c r="I153">
        <v>5.4969366383952403E-23</v>
      </c>
      <c r="J153">
        <v>6.7468015350699996E-4</v>
      </c>
      <c r="K153">
        <v>1.27353612558843E-231</v>
      </c>
      <c r="L153">
        <v>1</v>
      </c>
      <c r="M153">
        <v>19</v>
      </c>
      <c r="N153" s="31">
        <v>1.04705980907192E-19</v>
      </c>
      <c r="O153" s="31">
        <v>1.0414292936502699E-12</v>
      </c>
      <c r="P153" s="31">
        <v>6.4116628913605E-287</v>
      </c>
      <c r="Q153" s="31">
        <v>1</v>
      </c>
      <c r="R153" s="31">
        <v>36</v>
      </c>
    </row>
    <row r="154" spans="1:18" x14ac:dyDescent="0.35">
      <c r="A154" s="31" t="s">
        <v>542</v>
      </c>
      <c r="B154" s="31" t="s">
        <v>543</v>
      </c>
      <c r="C154" s="7" t="s">
        <v>869</v>
      </c>
      <c r="D154" s="31">
        <v>8.1916257016044901E-67</v>
      </c>
      <c r="E154" s="31">
        <v>4.72980742173766E-63</v>
      </c>
      <c r="F154" s="31">
        <v>0</v>
      </c>
      <c r="G154" s="31">
        <v>1</v>
      </c>
      <c r="H154" s="31">
        <v>28</v>
      </c>
      <c r="I154">
        <v>1.895918844296E-62</v>
      </c>
      <c r="J154">
        <v>1.9259297408836899E-59</v>
      </c>
      <c r="K154">
        <v>0</v>
      </c>
      <c r="L154">
        <v>1</v>
      </c>
      <c r="M154">
        <v>9</v>
      </c>
      <c r="N154" s="31">
        <v>2.5233655039547098E-22</v>
      </c>
      <c r="O154" s="31">
        <v>2.0598319741103401E-7</v>
      </c>
      <c r="P154" s="31">
        <v>5.8275739590003301E-280</v>
      </c>
      <c r="Q154" s="31">
        <v>1</v>
      </c>
      <c r="R154" s="31">
        <v>17</v>
      </c>
    </row>
    <row r="155" spans="1:18" x14ac:dyDescent="0.35">
      <c r="A155" s="31" t="s">
        <v>544</v>
      </c>
      <c r="B155" s="31" t="s">
        <v>545</v>
      </c>
      <c r="C155" s="7" t="s">
        <v>869</v>
      </c>
      <c r="D155" s="31">
        <v>1.1213699168301799E-25</v>
      </c>
      <c r="E155" s="31">
        <v>4.1878460084934202E-7</v>
      </c>
      <c r="F155" s="31">
        <v>3.5569150175330499E-259</v>
      </c>
      <c r="G155" s="31">
        <v>1</v>
      </c>
      <c r="H155" s="31">
        <v>36</v>
      </c>
      <c r="I155">
        <v>1.3717626683843599E-28</v>
      </c>
      <c r="J155">
        <v>2.7642944000699998E-4</v>
      </c>
      <c r="K155">
        <v>3.3578390577910199E-238</v>
      </c>
      <c r="L155">
        <v>1</v>
      </c>
      <c r="M155">
        <v>20</v>
      </c>
      <c r="N155" s="31">
        <v>4.5897357120128902E-19</v>
      </c>
      <c r="O155" s="31">
        <v>5.6642441324215901E-32</v>
      </c>
      <c r="P155" s="31">
        <v>0</v>
      </c>
      <c r="Q155" s="31">
        <v>1</v>
      </c>
      <c r="R155" s="31">
        <v>36</v>
      </c>
    </row>
    <row r="156" spans="1:18" x14ac:dyDescent="0.35">
      <c r="A156" s="31" t="s">
        <v>546</v>
      </c>
      <c r="B156" s="31" t="s">
        <v>547</v>
      </c>
      <c r="C156" s="7" t="s">
        <v>869</v>
      </c>
      <c r="D156" s="31">
        <v>6.2481575916737301E-56</v>
      </c>
      <c r="E156" s="31">
        <v>1.41771701259803E-70</v>
      </c>
      <c r="F156" s="31">
        <v>0</v>
      </c>
      <c r="G156" s="31">
        <v>1</v>
      </c>
      <c r="H156" s="31">
        <v>27</v>
      </c>
      <c r="I156">
        <v>3.5497476551452902E-51</v>
      </c>
      <c r="J156">
        <v>2.0569545370707601E-56</v>
      </c>
      <c r="K156">
        <v>0</v>
      </c>
      <c r="L156">
        <v>1</v>
      </c>
      <c r="M156">
        <v>11</v>
      </c>
      <c r="N156" s="31">
        <v>1.63238177238431E-37</v>
      </c>
      <c r="O156" s="31">
        <v>2.5201891820568101E-37</v>
      </c>
      <c r="P156" s="31">
        <v>0</v>
      </c>
      <c r="Q156" s="31">
        <v>1</v>
      </c>
      <c r="R156" s="31">
        <v>22</v>
      </c>
    </row>
    <row r="157" spans="1:18" x14ac:dyDescent="0.35">
      <c r="A157" s="31" t="s">
        <v>548</v>
      </c>
      <c r="B157" s="31" t="s">
        <v>549</v>
      </c>
      <c r="C157" t="s">
        <v>145</v>
      </c>
      <c r="D157" s="31">
        <v>1.973558606141E-8</v>
      </c>
      <c r="E157" s="31">
        <v>4.15093111390974E-18</v>
      </c>
      <c r="F157" s="34" t="s">
        <v>897</v>
      </c>
      <c r="G157" s="31">
        <v>1</v>
      </c>
      <c r="H157" s="31">
        <v>52</v>
      </c>
      <c r="I157">
        <v>0.140571932114336</v>
      </c>
      <c r="J157">
        <v>6.7659044142605096E-5</v>
      </c>
      <c r="K157">
        <v>1.18844362977857E-257</v>
      </c>
      <c r="L157">
        <v>1</v>
      </c>
      <c r="M157">
        <v>2</v>
      </c>
      <c r="N157" s="31">
        <v>0.200194262233967</v>
      </c>
      <c r="O157" s="31">
        <v>5.34456983257477E-12</v>
      </c>
      <c r="P157" s="31">
        <v>1.7347195109823701E-244</v>
      </c>
      <c r="Q157" s="31">
        <v>1</v>
      </c>
      <c r="R157" s="31">
        <v>2</v>
      </c>
    </row>
    <row r="158" spans="1:18" x14ac:dyDescent="0.35">
      <c r="A158" s="31" t="s">
        <v>550</v>
      </c>
      <c r="B158" s="31" t="s">
        <v>551</v>
      </c>
      <c r="C158" s="7" t="s">
        <v>869</v>
      </c>
      <c r="D158" s="31">
        <v>4.8636536320899202E-93</v>
      </c>
      <c r="E158" s="31">
        <v>1.48892949807312E-96</v>
      </c>
      <c r="F158" s="31">
        <v>0</v>
      </c>
      <c r="G158" s="31">
        <v>1</v>
      </c>
      <c r="H158" s="31">
        <v>20</v>
      </c>
      <c r="I158">
        <v>3.2598294477138399E-53</v>
      </c>
      <c r="J158">
        <v>7.74280593297185E-44</v>
      </c>
      <c r="K158">
        <v>0</v>
      </c>
      <c r="L158">
        <v>1</v>
      </c>
      <c r="M158">
        <v>12</v>
      </c>
      <c r="N158" s="31">
        <v>2.2294819414565E-36</v>
      </c>
      <c r="O158" s="31">
        <v>7.8472420819590901E-9</v>
      </c>
      <c r="P158" s="31">
        <v>3.3735228817991299E-270</v>
      </c>
      <c r="Q158" s="31">
        <v>1</v>
      </c>
      <c r="R158" s="31">
        <v>28</v>
      </c>
    </row>
    <row r="159" spans="1:18" x14ac:dyDescent="0.35">
      <c r="A159" s="31" t="s">
        <v>552</v>
      </c>
      <c r="B159" s="31" t="s">
        <v>553</v>
      </c>
      <c r="C159" s="7" t="s">
        <v>869</v>
      </c>
      <c r="D159" s="31">
        <v>2.8217042227426399E-92</v>
      </c>
      <c r="E159" s="31">
        <v>1.1765801913897899E-116</v>
      </c>
      <c r="F159" s="31">
        <v>0</v>
      </c>
      <c r="G159" s="31">
        <v>1</v>
      </c>
      <c r="H159" s="31">
        <v>12</v>
      </c>
      <c r="I159">
        <v>6.5605174152490498E-93</v>
      </c>
      <c r="J159">
        <v>1.27154070551021E-102</v>
      </c>
      <c r="K159">
        <v>0</v>
      </c>
      <c r="L159">
        <v>1</v>
      </c>
      <c r="M159">
        <v>8</v>
      </c>
      <c r="N159" s="31">
        <v>9.877468314745681E-16</v>
      </c>
      <c r="O159" s="31">
        <v>5.54738369698314E-11</v>
      </c>
      <c r="P159" s="31">
        <v>5.7458604590701904E-289</v>
      </c>
      <c r="Q159" s="31">
        <v>1</v>
      </c>
      <c r="R159" s="31">
        <v>28</v>
      </c>
    </row>
    <row r="160" spans="1:18" x14ac:dyDescent="0.35">
      <c r="A160" s="31" t="s">
        <v>554</v>
      </c>
      <c r="B160" s="31" t="s">
        <v>555</v>
      </c>
      <c r="C160" s="7" t="s">
        <v>869</v>
      </c>
      <c r="D160" s="31">
        <v>8.8626153509978992E-47</v>
      </c>
      <c r="E160" s="31">
        <v>6.8822080996728397E-55</v>
      </c>
      <c r="F160" s="31">
        <v>0</v>
      </c>
      <c r="G160" s="31">
        <v>1</v>
      </c>
      <c r="H160" s="31">
        <v>27</v>
      </c>
      <c r="I160">
        <v>3.3829248756779602E-23</v>
      </c>
      <c r="J160">
        <v>5.9560475029643399E-36</v>
      </c>
      <c r="K160" s="7" t="s">
        <v>898</v>
      </c>
      <c r="L160">
        <v>1</v>
      </c>
      <c r="M160">
        <v>8</v>
      </c>
      <c r="N160" s="31">
        <v>4.7637291114989999E-11</v>
      </c>
      <c r="O160" s="31">
        <v>2.5542346661895001E-2</v>
      </c>
      <c r="P160" s="31">
        <v>6.0056016579252205E-222</v>
      </c>
      <c r="Q160" s="31">
        <v>1</v>
      </c>
      <c r="R160" s="31">
        <v>33</v>
      </c>
    </row>
    <row r="161" spans="1:18" x14ac:dyDescent="0.35">
      <c r="A161" s="31" t="s">
        <v>556</v>
      </c>
      <c r="B161" s="31" t="s">
        <v>557</v>
      </c>
      <c r="C161" t="s">
        <v>145</v>
      </c>
      <c r="D161" s="31">
        <v>1.0880925712543299E-14</v>
      </c>
      <c r="E161" s="31">
        <v>2.81905850979821E-41</v>
      </c>
      <c r="F161" s="31">
        <v>0</v>
      </c>
      <c r="G161" s="31">
        <v>1</v>
      </c>
      <c r="H161" s="31">
        <v>27</v>
      </c>
      <c r="I161">
        <v>3.3321407312275699E-5</v>
      </c>
      <c r="J161">
        <v>1.43603514006686E-15</v>
      </c>
      <c r="K161">
        <v>2.2247111571136399E-296</v>
      </c>
      <c r="L161">
        <v>1</v>
      </c>
      <c r="M161">
        <v>19</v>
      </c>
      <c r="N161" s="31">
        <v>1.58788956489304E-13</v>
      </c>
      <c r="O161" s="31">
        <v>4.5401672227151097E-21</v>
      </c>
      <c r="P161" s="31">
        <v>1.47630925170432E-298</v>
      </c>
      <c r="Q161" s="31">
        <v>1</v>
      </c>
      <c r="R161" s="31">
        <v>29</v>
      </c>
    </row>
    <row r="162" spans="1:18" x14ac:dyDescent="0.35">
      <c r="A162" s="31" t="s">
        <v>558</v>
      </c>
      <c r="B162" s="31" t="s">
        <v>559</v>
      </c>
      <c r="C162" t="s">
        <v>145</v>
      </c>
      <c r="D162" s="31">
        <v>1.3644069557534901E-53</v>
      </c>
      <c r="E162" s="31">
        <v>1.09748916024062E-104</v>
      </c>
      <c r="F162" s="31">
        <v>0</v>
      </c>
      <c r="G162" s="31">
        <v>1</v>
      </c>
      <c r="H162" s="31">
        <v>21</v>
      </c>
      <c r="I162">
        <v>0.140571932114336</v>
      </c>
      <c r="J162">
        <v>6.7659044142605096E-5</v>
      </c>
      <c r="K162">
        <v>1.18844362977857E-257</v>
      </c>
      <c r="L162">
        <v>1</v>
      </c>
      <c r="M162">
        <v>2</v>
      </c>
      <c r="N162" s="31">
        <v>4.2802070005468298E-31</v>
      </c>
      <c r="O162" s="31">
        <v>1.6796036659373999E-85</v>
      </c>
      <c r="P162" s="31">
        <v>0</v>
      </c>
      <c r="Q162" s="31">
        <v>1</v>
      </c>
      <c r="R162" s="31">
        <v>15</v>
      </c>
    </row>
    <row r="163" spans="1:18" x14ac:dyDescent="0.35">
      <c r="A163" s="31" t="s">
        <v>561</v>
      </c>
      <c r="B163" s="31" t="s">
        <v>562</v>
      </c>
      <c r="C163" s="7" t="s">
        <v>869</v>
      </c>
      <c r="D163" s="31">
        <v>4.3803734942047603E-9</v>
      </c>
      <c r="E163" s="31">
        <v>0.52294921019826401</v>
      </c>
      <c r="F163" s="31">
        <v>2.4239701004493399E-147</v>
      </c>
      <c r="G163" s="31">
        <v>0</v>
      </c>
      <c r="H163" s="31">
        <v>95</v>
      </c>
      <c r="I163">
        <v>1.3579847963198399E-35</v>
      </c>
      <c r="J163">
        <v>1.44987843125476E-68</v>
      </c>
      <c r="K163">
        <v>0</v>
      </c>
      <c r="L163">
        <v>1</v>
      </c>
      <c r="M163">
        <v>8</v>
      </c>
      <c r="N163" s="31">
        <v>2.8642021415742901E-18</v>
      </c>
      <c r="O163" s="31">
        <v>5.9959746499791002E-2</v>
      </c>
      <c r="P163" s="31">
        <v>1.71434400661663E-202</v>
      </c>
      <c r="Q163" s="31">
        <v>1</v>
      </c>
      <c r="R163" s="31">
        <v>49</v>
      </c>
    </row>
    <row r="164" spans="1:18" x14ac:dyDescent="0.35">
      <c r="A164" s="31" t="s">
        <v>563</v>
      </c>
      <c r="B164" s="31" t="s">
        <v>564</v>
      </c>
      <c r="C164" t="s">
        <v>145</v>
      </c>
      <c r="D164" s="31">
        <v>3.07357854968381E-77</v>
      </c>
      <c r="E164" s="31">
        <v>3.3722249068831898E-140</v>
      </c>
      <c r="F164" s="31">
        <v>0</v>
      </c>
      <c r="G164" s="31">
        <v>1</v>
      </c>
      <c r="H164" s="31">
        <v>24</v>
      </c>
      <c r="I164">
        <v>0.140571932114336</v>
      </c>
      <c r="J164">
        <v>6.7659044142605096E-5</v>
      </c>
      <c r="K164">
        <v>1.18844362977857E-257</v>
      </c>
      <c r="L164">
        <v>1</v>
      </c>
      <c r="M164">
        <v>2</v>
      </c>
      <c r="N164" s="31">
        <v>1.0471114173600001E-4</v>
      </c>
      <c r="O164" s="31">
        <v>7.2096988091559298E-74</v>
      </c>
      <c r="P164" s="31">
        <v>0</v>
      </c>
      <c r="Q164" s="31">
        <v>1</v>
      </c>
      <c r="R164" s="31">
        <v>72</v>
      </c>
    </row>
    <row r="165" spans="1:18" x14ac:dyDescent="0.35">
      <c r="A165" s="31" t="s">
        <v>565</v>
      </c>
      <c r="B165" s="31" t="s">
        <v>566</v>
      </c>
      <c r="C165" s="7" t="s">
        <v>869</v>
      </c>
      <c r="D165" s="31">
        <v>4.76981222568674E-95</v>
      </c>
      <c r="E165" s="31">
        <v>2.3530701861828401E-99</v>
      </c>
      <c r="F165" s="31">
        <v>0</v>
      </c>
      <c r="G165" s="31">
        <v>1</v>
      </c>
      <c r="H165" s="31">
        <v>17</v>
      </c>
      <c r="I165">
        <v>4.0982201365866401E-62</v>
      </c>
      <c r="J165">
        <v>2.9547455554210001E-62</v>
      </c>
      <c r="K165">
        <v>0</v>
      </c>
      <c r="L165">
        <v>1</v>
      </c>
      <c r="M165">
        <v>10</v>
      </c>
      <c r="N165" s="31">
        <v>6.3954698740946003E-35</v>
      </c>
      <c r="O165" s="31">
        <v>9.3222725276633401E-14</v>
      </c>
      <c r="P165" s="31">
        <v>7.2130731466783403E-280</v>
      </c>
      <c r="Q165" s="31">
        <v>1</v>
      </c>
      <c r="R165" s="31">
        <v>40</v>
      </c>
    </row>
    <row r="166" spans="1:18" x14ac:dyDescent="0.35">
      <c r="A166" s="31" t="s">
        <v>567</v>
      </c>
      <c r="B166" s="31" t="s">
        <v>568</v>
      </c>
      <c r="C166" s="7" t="s">
        <v>869</v>
      </c>
      <c r="D166" s="31">
        <v>6.8834373508416403E-62</v>
      </c>
      <c r="E166" s="31">
        <v>1.8566315449054699E-35</v>
      </c>
      <c r="F166" s="34" t="s">
        <v>899</v>
      </c>
      <c r="G166" s="31">
        <v>1</v>
      </c>
      <c r="H166" s="31">
        <v>25</v>
      </c>
      <c r="I166">
        <v>8.72231837987801E-47</v>
      </c>
      <c r="J166">
        <v>5.9193978704073996E-15</v>
      </c>
      <c r="K166">
        <v>3.4601340433518097E-288</v>
      </c>
      <c r="L166">
        <v>1</v>
      </c>
      <c r="M166">
        <v>12</v>
      </c>
      <c r="N166" s="31">
        <v>5.21965717748343E-5</v>
      </c>
      <c r="O166" s="31">
        <v>0.67585830342722597</v>
      </c>
      <c r="P166" s="31">
        <v>1.9316965668687199E-143</v>
      </c>
      <c r="Q166" s="31">
        <v>0</v>
      </c>
      <c r="R166" s="31">
        <v>97</v>
      </c>
    </row>
    <row r="167" spans="1:18" x14ac:dyDescent="0.35">
      <c r="A167" s="31" t="s">
        <v>569</v>
      </c>
      <c r="B167" s="31" t="s">
        <v>570</v>
      </c>
      <c r="C167" s="7" t="s">
        <v>869</v>
      </c>
      <c r="D167" s="31">
        <v>2.8384185586389599E-19</v>
      </c>
      <c r="E167" s="31">
        <v>1.6174492267517701E-21</v>
      </c>
      <c r="F167" s="31">
        <v>3.9323107510320498E-289</v>
      </c>
      <c r="G167" s="31">
        <v>1</v>
      </c>
      <c r="H167" s="31">
        <v>29</v>
      </c>
      <c r="I167">
        <v>0.140571932114336</v>
      </c>
      <c r="J167">
        <v>6.7659044142605096E-5</v>
      </c>
      <c r="K167">
        <v>1.18844362977857E-257</v>
      </c>
      <c r="L167">
        <v>1</v>
      </c>
      <c r="M167">
        <v>2</v>
      </c>
      <c r="N167" s="31">
        <v>4.7924371080845096E-50</v>
      </c>
      <c r="O167" s="31">
        <v>7.9142549019144796E-98</v>
      </c>
      <c r="P167" s="31">
        <v>0</v>
      </c>
      <c r="Q167" s="31">
        <v>1</v>
      </c>
      <c r="R167" s="31">
        <v>18</v>
      </c>
    </row>
    <row r="168" spans="1:18" x14ac:dyDescent="0.35">
      <c r="A168" s="31" t="s">
        <v>571</v>
      </c>
      <c r="B168" s="31" t="s">
        <v>572</v>
      </c>
      <c r="C168" t="s">
        <v>145</v>
      </c>
      <c r="D168" s="31">
        <v>3.0649001261615203E-14</v>
      </c>
      <c r="E168" s="31">
        <v>0.11657715845028099</v>
      </c>
      <c r="F168" s="31">
        <v>1.13213167961076E-194</v>
      </c>
      <c r="G168" s="31">
        <v>1</v>
      </c>
      <c r="H168" s="31">
        <v>55</v>
      </c>
      <c r="I168">
        <v>9.5904258956649295E-54</v>
      </c>
      <c r="J168">
        <v>4.4359677741569502E-48</v>
      </c>
      <c r="K168">
        <v>0</v>
      </c>
      <c r="L168">
        <v>1</v>
      </c>
      <c r="M168">
        <v>10</v>
      </c>
      <c r="N168" s="31">
        <v>1.5667626922087E-13</v>
      </c>
      <c r="O168" s="31">
        <v>3.4313420034832003E-2</v>
      </c>
      <c r="P168" s="31">
        <v>6.28268790814826E-209</v>
      </c>
      <c r="Q168" s="31">
        <v>1</v>
      </c>
      <c r="R168" s="31">
        <v>38</v>
      </c>
    </row>
    <row r="169" spans="1:18" x14ac:dyDescent="0.35">
      <c r="A169" s="31" t="s">
        <v>573</v>
      </c>
      <c r="B169" s="31" t="s">
        <v>574</v>
      </c>
      <c r="C169" t="s">
        <v>145</v>
      </c>
      <c r="D169" s="31">
        <v>2.34216670446E-4</v>
      </c>
      <c r="E169" s="31">
        <v>0.69798832949491996</v>
      </c>
      <c r="F169" s="31">
        <v>2.1754521277951901E-151</v>
      </c>
      <c r="G169" s="31">
        <v>0</v>
      </c>
      <c r="H169" s="31">
        <v>96</v>
      </c>
      <c r="I169">
        <v>5.6990515649424998E-2</v>
      </c>
      <c r="J169">
        <v>0.87944640359996895</v>
      </c>
      <c r="K169">
        <v>2.3259683532796401E-95</v>
      </c>
      <c r="L169">
        <v>0</v>
      </c>
      <c r="M169">
        <v>96</v>
      </c>
      <c r="N169" s="31">
        <v>0.117661689714297</v>
      </c>
      <c r="O169" s="31">
        <v>0.91377369668733399</v>
      </c>
      <c r="P169" s="31">
        <v>6.4313301693448499E-93</v>
      </c>
      <c r="Q169" s="31">
        <v>0</v>
      </c>
      <c r="R169" s="31">
        <v>98</v>
      </c>
    </row>
    <row r="170" spans="1:18" x14ac:dyDescent="0.35">
      <c r="A170" s="31" t="s">
        <v>575</v>
      </c>
      <c r="B170" s="31" t="s">
        <v>576</v>
      </c>
      <c r="C170" s="7" t="s">
        <v>869</v>
      </c>
      <c r="D170" s="31">
        <v>0.17594453066051399</v>
      </c>
      <c r="E170" s="31">
        <v>0.91787397408598104</v>
      </c>
      <c r="F170" s="31">
        <v>2.22203693186743E-57</v>
      </c>
      <c r="G170" s="31">
        <v>0</v>
      </c>
      <c r="H170" s="31">
        <v>98</v>
      </c>
      <c r="I170">
        <v>1.509356702767E-2</v>
      </c>
      <c r="J170">
        <v>0.60405680748522295</v>
      </c>
      <c r="K170">
        <v>2.9666318384314797E-150</v>
      </c>
      <c r="L170">
        <v>1</v>
      </c>
      <c r="M170">
        <v>25</v>
      </c>
      <c r="N170" s="31">
        <v>2.4041741192168401E-55</v>
      </c>
      <c r="O170" s="31">
        <v>3.7548577446748002E-68</v>
      </c>
      <c r="P170" s="31">
        <v>0</v>
      </c>
      <c r="Q170" s="31">
        <v>1</v>
      </c>
      <c r="R170" s="31">
        <v>28</v>
      </c>
    </row>
    <row r="171" spans="1:18" x14ac:dyDescent="0.35">
      <c r="A171" s="31" t="s">
        <v>577</v>
      </c>
      <c r="B171" s="31" t="s">
        <v>578</v>
      </c>
      <c r="C171" s="7" t="s">
        <v>900</v>
      </c>
      <c r="D171" s="31">
        <v>2.0075375537887801E-15</v>
      </c>
      <c r="E171" s="31">
        <v>3.0766316254079101E-6</v>
      </c>
      <c r="F171" s="31">
        <v>1.05954354462994E-264</v>
      </c>
      <c r="G171" s="31">
        <v>1</v>
      </c>
      <c r="H171" s="31">
        <v>29</v>
      </c>
      <c r="I171">
        <v>5.2101849414001398E-31</v>
      </c>
      <c r="J171">
        <v>1.04479324095235E-39</v>
      </c>
      <c r="K171" s="7" t="s">
        <v>901</v>
      </c>
      <c r="L171">
        <v>1</v>
      </c>
      <c r="M171">
        <v>8</v>
      </c>
      <c r="N171" s="31">
        <v>1.2803413532181501E-7</v>
      </c>
      <c r="O171" s="31">
        <v>0.41003543220225902</v>
      </c>
      <c r="P171" s="31">
        <v>2.9664063037895601E-142</v>
      </c>
      <c r="Q171" s="31">
        <v>1</v>
      </c>
      <c r="R171" s="31">
        <v>62</v>
      </c>
    </row>
    <row r="172" spans="1:18" x14ac:dyDescent="0.35">
      <c r="A172" s="31" t="s">
        <v>581</v>
      </c>
      <c r="B172" s="31" t="s">
        <v>582</v>
      </c>
      <c r="C172" t="s">
        <v>145</v>
      </c>
      <c r="D172" s="31">
        <v>1.46853256763104E-22</v>
      </c>
      <c r="E172" s="31">
        <v>5.3906912868176596E-16</v>
      </c>
      <c r="F172" s="34" t="s">
        <v>902</v>
      </c>
      <c r="G172" s="31">
        <v>1</v>
      </c>
      <c r="H172" s="31">
        <v>15</v>
      </c>
      <c r="I172">
        <v>9.7590549146323097E-8</v>
      </c>
      <c r="J172">
        <v>1.74490699287077E-9</v>
      </c>
      <c r="K172">
        <v>0</v>
      </c>
      <c r="L172">
        <v>1</v>
      </c>
      <c r="M172">
        <v>15</v>
      </c>
      <c r="N172" s="31">
        <v>2.2289789684960499E-5</v>
      </c>
      <c r="O172" s="31">
        <v>4.68596654192639E-5</v>
      </c>
      <c r="P172" s="31">
        <v>1.6560251339270601E-289</v>
      </c>
      <c r="Q172" s="31">
        <v>1</v>
      </c>
      <c r="R172" s="31">
        <v>16</v>
      </c>
    </row>
    <row r="173" spans="1:18" x14ac:dyDescent="0.35">
      <c r="A173" s="31" t="s">
        <v>583</v>
      </c>
      <c r="B173" s="31" t="s">
        <v>584</v>
      </c>
      <c r="C173" s="7" t="s">
        <v>869</v>
      </c>
      <c r="D173" s="31">
        <v>3.1923270971510598E-29</v>
      </c>
      <c r="E173" s="31">
        <v>1.00620386200223E-11</v>
      </c>
      <c r="F173" s="31">
        <v>3.7529428364298898E-269</v>
      </c>
      <c r="G173" s="31">
        <v>1</v>
      </c>
      <c r="H173" s="31">
        <v>23</v>
      </c>
      <c r="I173">
        <v>1.94599659468631E-28</v>
      </c>
      <c r="J173">
        <v>8.8777416136731294E-73</v>
      </c>
      <c r="K173">
        <v>0</v>
      </c>
      <c r="L173">
        <v>1</v>
      </c>
      <c r="M173">
        <v>10</v>
      </c>
      <c r="N173" s="31">
        <v>3.3135985657487101E-23</v>
      </c>
      <c r="O173" s="31">
        <v>2.45756792044143E-8</v>
      </c>
      <c r="P173" s="31">
        <v>3.9486648350813003E-272</v>
      </c>
      <c r="Q173" s="31">
        <v>1</v>
      </c>
      <c r="R173" s="31">
        <v>19</v>
      </c>
    </row>
    <row r="174" spans="1:18" x14ac:dyDescent="0.35">
      <c r="A174" s="31" t="s">
        <v>585</v>
      </c>
      <c r="B174" s="31" t="s">
        <v>586</v>
      </c>
      <c r="C174" t="s">
        <v>145</v>
      </c>
      <c r="D174" s="31">
        <v>2.23479626307421E-31</v>
      </c>
      <c r="E174" s="31">
        <v>2.9819930401384E-27</v>
      </c>
      <c r="F174" s="31">
        <v>3.9751755686490297E-285</v>
      </c>
      <c r="G174" s="31">
        <v>1</v>
      </c>
      <c r="H174" s="31">
        <v>21</v>
      </c>
      <c r="I174">
        <v>6.0909148939879304E-51</v>
      </c>
      <c r="J174">
        <v>3.5109546972548298E-95</v>
      </c>
      <c r="K174">
        <v>0</v>
      </c>
      <c r="L174">
        <v>1</v>
      </c>
      <c r="M174">
        <v>8</v>
      </c>
      <c r="N174" s="31">
        <v>9.7293556826130794E-37</v>
      </c>
      <c r="O174" s="31">
        <v>4.1095219787088003E-83</v>
      </c>
      <c r="P174" s="31">
        <v>0</v>
      </c>
      <c r="Q174" s="31">
        <v>1</v>
      </c>
      <c r="R174" s="31">
        <v>34</v>
      </c>
    </row>
    <row r="175" spans="1:18" x14ac:dyDescent="0.35">
      <c r="A175" s="31" t="s">
        <v>587</v>
      </c>
      <c r="B175" s="31" t="s">
        <v>588</v>
      </c>
      <c r="C175" t="s">
        <v>145</v>
      </c>
      <c r="D175" s="31">
        <v>1.5285668493068E-33</v>
      </c>
      <c r="E175" s="31">
        <v>6.06937446137518E-24</v>
      </c>
      <c r="F175" s="31">
        <v>0</v>
      </c>
      <c r="G175" s="31">
        <v>1</v>
      </c>
      <c r="H175" s="31">
        <v>17</v>
      </c>
      <c r="I175">
        <v>3.91353402587923E-10</v>
      </c>
      <c r="J175">
        <v>1.65270864019E-4</v>
      </c>
      <c r="K175">
        <v>4.9330997940259498E-271</v>
      </c>
      <c r="L175">
        <v>1</v>
      </c>
      <c r="M175">
        <v>13</v>
      </c>
      <c r="N175" s="31">
        <v>0.429334086393383</v>
      </c>
      <c r="O175" s="31">
        <v>0.95929937421524203</v>
      </c>
      <c r="P175" s="31">
        <v>6.0003537279482703E-77</v>
      </c>
      <c r="Q175" s="31">
        <v>0</v>
      </c>
      <c r="R175" s="31">
        <v>96</v>
      </c>
    </row>
    <row r="176" spans="1:18" x14ac:dyDescent="0.35">
      <c r="A176" s="31" t="s">
        <v>589</v>
      </c>
      <c r="B176" s="31" t="s">
        <v>590</v>
      </c>
      <c r="C176" t="s">
        <v>145</v>
      </c>
      <c r="D176" s="31">
        <v>4.02768909605638E-94</v>
      </c>
      <c r="E176" s="31">
        <v>0</v>
      </c>
      <c r="F176" s="31">
        <v>0</v>
      </c>
      <c r="G176" s="31">
        <v>1</v>
      </c>
      <c r="H176" s="31">
        <v>65</v>
      </c>
      <c r="I176">
        <v>0.140571932114336</v>
      </c>
      <c r="J176">
        <v>6.7659044142605096E-5</v>
      </c>
      <c r="K176">
        <v>1.18844362977857E-257</v>
      </c>
      <c r="L176">
        <v>1</v>
      </c>
      <c r="M176">
        <v>2</v>
      </c>
      <c r="N176" s="31">
        <v>0.200194262233967</v>
      </c>
      <c r="O176" s="31">
        <v>5.34456983257477E-12</v>
      </c>
      <c r="P176" s="31">
        <v>1.7347195109823701E-244</v>
      </c>
      <c r="Q176" s="31">
        <v>1</v>
      </c>
      <c r="R176" s="31">
        <v>2</v>
      </c>
    </row>
    <row r="177" spans="1:18" x14ac:dyDescent="0.35">
      <c r="A177" s="31" t="s">
        <v>591</v>
      </c>
      <c r="B177" s="31" t="s">
        <v>592</v>
      </c>
      <c r="C177" s="7" t="s">
        <v>869</v>
      </c>
      <c r="D177" s="31">
        <v>1.9849253666268299E-66</v>
      </c>
      <c r="E177" s="31">
        <v>1.8704070988854801E-71</v>
      </c>
      <c r="F177" s="31">
        <v>0</v>
      </c>
      <c r="G177" s="31">
        <v>1</v>
      </c>
      <c r="H177" s="31">
        <v>12</v>
      </c>
      <c r="I177">
        <v>2.7403506455818602E-48</v>
      </c>
      <c r="J177">
        <v>1.8706573888885E-55</v>
      </c>
      <c r="K177">
        <v>0</v>
      </c>
      <c r="L177">
        <v>1</v>
      </c>
      <c r="M177">
        <v>9</v>
      </c>
      <c r="N177" s="31">
        <v>1.7644192074804299E-31</v>
      </c>
      <c r="O177" s="31">
        <v>8.3902431350878698E-90</v>
      </c>
      <c r="P177" s="31">
        <v>0</v>
      </c>
      <c r="Q177" s="31">
        <v>1</v>
      </c>
      <c r="R177" s="31">
        <v>20</v>
      </c>
    </row>
    <row r="178" spans="1:18" x14ac:dyDescent="0.35">
      <c r="A178" s="31" t="s">
        <v>593</v>
      </c>
      <c r="B178" s="31" t="s">
        <v>594</v>
      </c>
      <c r="C178" t="s">
        <v>145</v>
      </c>
      <c r="D178" s="31">
        <v>0.29115788811849302</v>
      </c>
      <c r="E178" s="31">
        <v>2.33572692417546E-45</v>
      </c>
      <c r="F178" s="31">
        <v>0</v>
      </c>
      <c r="G178" s="31">
        <v>1</v>
      </c>
      <c r="H178" s="31">
        <v>37</v>
      </c>
      <c r="I178">
        <v>0.140571932114336</v>
      </c>
      <c r="J178">
        <v>6.7659044142605096E-5</v>
      </c>
      <c r="K178">
        <v>1.18844362977857E-257</v>
      </c>
      <c r="L178">
        <v>1</v>
      </c>
      <c r="M178">
        <v>2</v>
      </c>
      <c r="N178" s="31">
        <v>0.200194262233967</v>
      </c>
      <c r="O178" s="31">
        <v>5.34456983257477E-12</v>
      </c>
      <c r="P178" s="31">
        <v>1.7347195109823701E-244</v>
      </c>
      <c r="Q178" s="31">
        <v>1</v>
      </c>
      <c r="R178" s="31">
        <v>2</v>
      </c>
    </row>
    <row r="179" spans="1:18" x14ac:dyDescent="0.35">
      <c r="A179" s="31" t="s">
        <v>595</v>
      </c>
      <c r="B179" s="31" t="s">
        <v>596</v>
      </c>
      <c r="C179" t="s">
        <v>145</v>
      </c>
      <c r="D179" s="31">
        <v>0.473225745259513</v>
      </c>
      <c r="E179" s="31">
        <v>0.91337998766578898</v>
      </c>
      <c r="F179" s="31">
        <v>8.8628004751382892E-71</v>
      </c>
      <c r="G179" s="31">
        <v>1</v>
      </c>
      <c r="H179" s="31">
        <v>67</v>
      </c>
      <c r="I179">
        <v>0.140571932114336</v>
      </c>
      <c r="J179">
        <v>6.7659044142605096E-5</v>
      </c>
      <c r="K179">
        <v>1.18844362977857E-257</v>
      </c>
      <c r="L179">
        <v>1</v>
      </c>
      <c r="M179">
        <v>2</v>
      </c>
      <c r="N179" s="31">
        <v>8.4966874589679596E-78</v>
      </c>
      <c r="O179" s="31">
        <v>0</v>
      </c>
      <c r="P179" s="31">
        <v>0</v>
      </c>
      <c r="Q179" s="31">
        <v>1</v>
      </c>
      <c r="R179" s="31">
        <v>61</v>
      </c>
    </row>
    <row r="180" spans="1:18" x14ac:dyDescent="0.35">
      <c r="A180" s="31" t="s">
        <v>598</v>
      </c>
      <c r="B180" s="31" t="s">
        <v>599</v>
      </c>
      <c r="C180" t="s">
        <v>145</v>
      </c>
      <c r="D180" s="31">
        <v>1.6916203516858799E-42</v>
      </c>
      <c r="E180" s="31">
        <v>2.3243072725624199E-120</v>
      </c>
      <c r="F180" s="31">
        <v>0</v>
      </c>
      <c r="G180" s="31">
        <v>1</v>
      </c>
      <c r="H180" s="31">
        <v>16</v>
      </c>
      <c r="I180">
        <v>5.2761251906506704E-96</v>
      </c>
      <c r="J180">
        <v>0</v>
      </c>
      <c r="K180">
        <v>0</v>
      </c>
      <c r="L180">
        <v>1</v>
      </c>
      <c r="M180">
        <v>44</v>
      </c>
      <c r="N180" s="31">
        <v>2.15125103432935E-19</v>
      </c>
      <c r="O180" s="31">
        <v>1.81630241255618E-80</v>
      </c>
      <c r="P180" s="31">
        <v>0</v>
      </c>
      <c r="Q180" s="31">
        <v>1</v>
      </c>
      <c r="R180" s="31">
        <v>26</v>
      </c>
    </row>
    <row r="181" spans="1:18" x14ac:dyDescent="0.35">
      <c r="A181" s="31" t="s">
        <v>600</v>
      </c>
      <c r="B181" s="31" t="s">
        <v>601</v>
      </c>
      <c r="C181" s="7" t="s">
        <v>869</v>
      </c>
      <c r="D181" s="31">
        <v>3.4279586582509602E-37</v>
      </c>
      <c r="E181" s="31">
        <v>4.1754065171765803E-34</v>
      </c>
      <c r="F181" s="31">
        <v>8.4068204365832996E-307</v>
      </c>
      <c r="G181" s="31">
        <v>1</v>
      </c>
      <c r="H181" s="31">
        <v>26</v>
      </c>
      <c r="I181">
        <v>7.7471831118861193E-21</v>
      </c>
      <c r="J181">
        <v>4.99864230417058E-29</v>
      </c>
      <c r="K181">
        <v>0</v>
      </c>
      <c r="L181">
        <v>1</v>
      </c>
      <c r="M181">
        <v>19</v>
      </c>
      <c r="N181" s="31">
        <v>1.1843506632593501E-25</v>
      </c>
      <c r="O181" s="31">
        <v>1.45947547368309E-25</v>
      </c>
      <c r="P181" s="31">
        <v>0</v>
      </c>
      <c r="Q181" s="31">
        <v>1</v>
      </c>
      <c r="R181" s="31">
        <v>14</v>
      </c>
    </row>
    <row r="182" spans="1:18" x14ac:dyDescent="0.35">
      <c r="A182" s="31" t="s">
        <v>602</v>
      </c>
      <c r="B182" s="31" t="s">
        <v>603</v>
      </c>
      <c r="C182" s="7" t="s">
        <v>869</v>
      </c>
      <c r="D182" s="31">
        <v>3.02014299368556E-86</v>
      </c>
      <c r="E182" s="31">
        <v>6.0118826628977399E-124</v>
      </c>
      <c r="F182" s="31">
        <v>0</v>
      </c>
      <c r="G182" s="31">
        <v>1</v>
      </c>
      <c r="H182" s="31">
        <v>16</v>
      </c>
      <c r="I182">
        <v>2.97061660285762E-64</v>
      </c>
      <c r="J182">
        <v>1.6935276486617199E-88</v>
      </c>
      <c r="K182">
        <v>0</v>
      </c>
      <c r="L182">
        <v>1</v>
      </c>
      <c r="M182">
        <v>11</v>
      </c>
      <c r="N182" s="31">
        <v>3.2019212777348702E-42</v>
      </c>
      <c r="O182" s="31">
        <v>3.48958153262496E-81</v>
      </c>
      <c r="P182" s="31">
        <v>0</v>
      </c>
      <c r="Q182" s="31">
        <v>1</v>
      </c>
      <c r="R182" s="31">
        <v>18</v>
      </c>
    </row>
    <row r="183" spans="1:18" x14ac:dyDescent="0.35">
      <c r="A183" s="31" t="s">
        <v>604</v>
      </c>
      <c r="B183" s="31" t="s">
        <v>605</v>
      </c>
      <c r="C183" s="7" t="s">
        <v>869</v>
      </c>
      <c r="D183" s="31">
        <v>9.5955302075224106E-76</v>
      </c>
      <c r="E183" s="31">
        <v>6.6931630187471196E-63</v>
      </c>
      <c r="F183" s="31">
        <v>0</v>
      </c>
      <c r="G183" s="31">
        <v>1</v>
      </c>
      <c r="H183" s="31">
        <v>26</v>
      </c>
      <c r="I183">
        <v>2.9633844969041499E-49</v>
      </c>
      <c r="J183">
        <v>3.5385894572909898E-45</v>
      </c>
      <c r="K183">
        <v>0</v>
      </c>
      <c r="L183">
        <v>1</v>
      </c>
      <c r="M183">
        <v>11</v>
      </c>
      <c r="N183" s="31">
        <v>6.6624246584225596E-7</v>
      </c>
      <c r="O183" s="31">
        <v>3.7580194914690001E-3</v>
      </c>
      <c r="P183" s="31">
        <v>6.7503590942965604E-233</v>
      </c>
      <c r="Q183" s="31">
        <v>1</v>
      </c>
      <c r="R183" s="31">
        <v>22</v>
      </c>
    </row>
    <row r="184" spans="1:18" x14ac:dyDescent="0.35">
      <c r="A184" s="31" t="s">
        <v>606</v>
      </c>
      <c r="B184" s="31" t="s">
        <v>607</v>
      </c>
      <c r="C184" t="s">
        <v>145</v>
      </c>
      <c r="D184" s="31">
        <v>0.35815700976041598</v>
      </c>
      <c r="E184" s="31">
        <v>0.95008156580265002</v>
      </c>
      <c r="F184" s="31">
        <v>4.7193659810593302E-60</v>
      </c>
      <c r="G184" s="31">
        <v>0</v>
      </c>
      <c r="H184" s="31">
        <v>97</v>
      </c>
      <c r="I184">
        <v>3.6805129154338803E-92</v>
      </c>
      <c r="J184">
        <v>0</v>
      </c>
      <c r="K184">
        <v>0</v>
      </c>
      <c r="L184">
        <v>1</v>
      </c>
      <c r="M184">
        <v>49</v>
      </c>
      <c r="N184" s="31">
        <v>2.60689042236749E-14</v>
      </c>
      <c r="O184" s="31">
        <v>1.2374869372477999E-75</v>
      </c>
      <c r="P184" s="31">
        <v>0</v>
      </c>
      <c r="Q184" s="31">
        <v>1</v>
      </c>
      <c r="R184" s="31">
        <v>35</v>
      </c>
    </row>
    <row r="185" spans="1:18" x14ac:dyDescent="0.35">
      <c r="A185" s="31" t="s">
        <v>608</v>
      </c>
      <c r="B185" s="31" t="s">
        <v>609</v>
      </c>
      <c r="C185" t="s">
        <v>145</v>
      </c>
      <c r="D185" s="31">
        <v>3.5196169924162998E-48</v>
      </c>
      <c r="E185" s="31">
        <v>4.5642056264646702E-87</v>
      </c>
      <c r="F185" s="31">
        <v>0</v>
      </c>
      <c r="G185" s="31">
        <v>1</v>
      </c>
      <c r="H185" s="31">
        <v>19</v>
      </c>
      <c r="I185">
        <v>4.4133426861560296E-28</v>
      </c>
      <c r="J185">
        <v>1.43494615873691E-67</v>
      </c>
      <c r="K185">
        <v>0</v>
      </c>
      <c r="L185">
        <v>1</v>
      </c>
      <c r="M185">
        <v>10</v>
      </c>
      <c r="N185" s="31">
        <v>3.5959744786799998E-4</v>
      </c>
      <c r="O185" s="31">
        <v>0.12899147558297799</v>
      </c>
      <c r="P185" s="31">
        <v>3.0582601997734398E-214</v>
      </c>
      <c r="Q185" s="31">
        <v>1</v>
      </c>
      <c r="R185" s="31">
        <v>25</v>
      </c>
    </row>
    <row r="186" spans="1:18" x14ac:dyDescent="0.35">
      <c r="A186" s="31" t="s">
        <v>610</v>
      </c>
      <c r="B186" s="31" t="s">
        <v>611</v>
      </c>
      <c r="C186" t="s">
        <v>145</v>
      </c>
      <c r="D186" s="31">
        <v>4.2983942188555904E-37</v>
      </c>
      <c r="E186" s="31">
        <v>6.3603926431301404E-101</v>
      </c>
      <c r="F186" s="31">
        <v>0</v>
      </c>
      <c r="G186" s="31">
        <v>1</v>
      </c>
      <c r="H186" s="31">
        <v>21</v>
      </c>
      <c r="I186">
        <v>0.140571932114336</v>
      </c>
      <c r="J186">
        <v>6.7659044142605096E-5</v>
      </c>
      <c r="K186">
        <v>1.18844362977857E-257</v>
      </c>
      <c r="L186">
        <v>1</v>
      </c>
      <c r="M186">
        <v>2</v>
      </c>
      <c r="N186" s="31">
        <v>2.0679831093885199E-5</v>
      </c>
      <c r="O186" s="31">
        <v>5.5537244803282301E-105</v>
      </c>
      <c r="P186" s="31">
        <v>0</v>
      </c>
      <c r="Q186" s="31">
        <v>1</v>
      </c>
      <c r="R186" s="31">
        <v>24</v>
      </c>
    </row>
    <row r="187" spans="1:18" x14ac:dyDescent="0.35">
      <c r="A187" s="31" t="s">
        <v>612</v>
      </c>
      <c r="B187" s="31" t="s">
        <v>613</v>
      </c>
      <c r="C187" t="s">
        <v>145</v>
      </c>
      <c r="D187" s="31">
        <v>5.5426311680515095E-32</v>
      </c>
      <c r="E187" s="31">
        <v>1.92895178205753E-50</v>
      </c>
      <c r="F187" s="31">
        <v>0</v>
      </c>
      <c r="G187" s="31">
        <v>1</v>
      </c>
      <c r="H187" s="31">
        <v>25</v>
      </c>
      <c r="I187">
        <v>5.6699597157829501E-11</v>
      </c>
      <c r="J187">
        <v>6.1383181438798004E-53</v>
      </c>
      <c r="K187">
        <v>0</v>
      </c>
      <c r="L187">
        <v>1</v>
      </c>
      <c r="M187">
        <v>24</v>
      </c>
      <c r="N187" s="31">
        <v>0.52669505941051997</v>
      </c>
      <c r="O187" s="31">
        <v>0.96581010236602305</v>
      </c>
      <c r="P187" s="31">
        <v>3.52243700808687E-45</v>
      </c>
      <c r="Q187" s="31">
        <v>0</v>
      </c>
      <c r="R187" s="31">
        <v>98</v>
      </c>
    </row>
    <row r="188" spans="1:18" x14ac:dyDescent="0.35">
      <c r="A188" s="31" t="s">
        <v>614</v>
      </c>
      <c r="B188" s="31" t="s">
        <v>615</v>
      </c>
      <c r="C188" t="s">
        <v>145</v>
      </c>
      <c r="D188" s="31">
        <v>1.7484767383501199E-27</v>
      </c>
      <c r="E188" s="31">
        <v>2.28181554351754E-70</v>
      </c>
      <c r="F188" s="31">
        <v>0</v>
      </c>
      <c r="G188" s="31">
        <v>1</v>
      </c>
      <c r="H188" s="31">
        <v>31</v>
      </c>
      <c r="I188">
        <v>2.2132307525764101E-56</v>
      </c>
      <c r="J188">
        <v>0</v>
      </c>
      <c r="K188">
        <v>0</v>
      </c>
      <c r="L188">
        <v>1</v>
      </c>
      <c r="M188">
        <v>39</v>
      </c>
      <c r="N188" s="31">
        <v>1.6814394181675499E-5</v>
      </c>
      <c r="O188" s="31">
        <v>1.6993159583360099E-94</v>
      </c>
      <c r="P188" s="31">
        <v>0</v>
      </c>
      <c r="Q188" s="31">
        <v>1</v>
      </c>
      <c r="R188" s="31">
        <v>24</v>
      </c>
    </row>
    <row r="189" spans="1:18" x14ac:dyDescent="0.35">
      <c r="A189" s="31" t="s">
        <v>616</v>
      </c>
      <c r="B189" s="31" t="s">
        <v>617</v>
      </c>
      <c r="C189" t="s">
        <v>145</v>
      </c>
      <c r="D189" s="31">
        <v>9.3298433003122304E-5</v>
      </c>
      <c r="E189" s="31">
        <v>0.28048746475036301</v>
      </c>
      <c r="F189" s="31">
        <v>8.40710610321642E-178</v>
      </c>
      <c r="G189" s="31">
        <v>1</v>
      </c>
      <c r="H189" s="31">
        <v>43</v>
      </c>
      <c r="I189">
        <v>0.14404719122647</v>
      </c>
      <c r="J189">
        <v>0.80030742878024297</v>
      </c>
      <c r="K189">
        <v>2.6695162402626001E-205</v>
      </c>
      <c r="L189">
        <v>1</v>
      </c>
      <c r="M189">
        <v>32</v>
      </c>
      <c r="N189" s="31">
        <v>0.45354683825062703</v>
      </c>
      <c r="O189" s="31">
        <v>0.95950466059274098</v>
      </c>
      <c r="P189" s="31">
        <v>4.6265461134103004E-59</v>
      </c>
      <c r="Q189" s="31">
        <v>0</v>
      </c>
      <c r="R189" s="31">
        <v>98</v>
      </c>
    </row>
    <row r="190" spans="1:18" x14ac:dyDescent="0.35">
      <c r="A190" s="31" t="s">
        <v>618</v>
      </c>
      <c r="B190" s="31" t="s">
        <v>619</v>
      </c>
      <c r="C190" t="s">
        <v>145</v>
      </c>
      <c r="D190" s="31">
        <v>1.3555202263417099E-32</v>
      </c>
      <c r="E190" s="31">
        <v>5.49805326487777E-56</v>
      </c>
      <c r="F190" s="31">
        <v>0</v>
      </c>
      <c r="G190" s="31">
        <v>1</v>
      </c>
      <c r="H190" s="31">
        <v>27</v>
      </c>
      <c r="I190">
        <v>1.2743039430180701E-10</v>
      </c>
      <c r="J190">
        <v>6.2609395433252296E-11</v>
      </c>
      <c r="K190">
        <v>5.8639309497329304E-274</v>
      </c>
      <c r="L190">
        <v>1</v>
      </c>
      <c r="M190">
        <v>10</v>
      </c>
      <c r="N190" s="31">
        <v>8.8283782641858002E-28</v>
      </c>
      <c r="O190" s="31">
        <v>6.7442054359320704E-39</v>
      </c>
      <c r="P190" s="31">
        <v>0</v>
      </c>
      <c r="Q190" s="31">
        <v>1</v>
      </c>
      <c r="R190" s="31">
        <v>19</v>
      </c>
    </row>
    <row r="191" spans="1:18" x14ac:dyDescent="0.35">
      <c r="A191" s="31" t="s">
        <v>620</v>
      </c>
      <c r="B191" s="31" t="s">
        <v>621</v>
      </c>
      <c r="C191" s="7" t="s">
        <v>869</v>
      </c>
      <c r="D191" s="31">
        <v>2.33893342205162E-85</v>
      </c>
      <c r="E191" s="31">
        <v>5.7845977796740604E-136</v>
      </c>
      <c r="F191" s="31">
        <v>0</v>
      </c>
      <c r="G191" s="31">
        <v>1</v>
      </c>
      <c r="H191" s="31">
        <v>15</v>
      </c>
      <c r="I191">
        <v>6.1419889181511103E-67</v>
      </c>
      <c r="J191">
        <v>1.39490944616172E-106</v>
      </c>
      <c r="K191">
        <v>0</v>
      </c>
      <c r="L191">
        <v>1</v>
      </c>
      <c r="M191">
        <v>9</v>
      </c>
      <c r="N191" s="31">
        <v>8.4895095899757504E-39</v>
      </c>
      <c r="O191" s="31">
        <v>5.0257504816831297E-43</v>
      </c>
      <c r="P191" s="31">
        <v>0</v>
      </c>
      <c r="Q191" s="31">
        <v>1</v>
      </c>
      <c r="R191" s="31">
        <v>30</v>
      </c>
    </row>
    <row r="192" spans="1:18" x14ac:dyDescent="0.35">
      <c r="A192" s="31" t="s">
        <v>622</v>
      </c>
      <c r="B192" s="31" t="s">
        <v>623</v>
      </c>
      <c r="C192" t="s">
        <v>145</v>
      </c>
      <c r="D192" s="31">
        <v>2.8467847249520102E-29</v>
      </c>
      <c r="E192" s="31">
        <v>1.73251391915103E-92</v>
      </c>
      <c r="F192" s="31">
        <v>0</v>
      </c>
      <c r="G192" s="31">
        <v>1</v>
      </c>
      <c r="H192" s="31">
        <v>40</v>
      </c>
      <c r="I192">
        <v>0.140571932114336</v>
      </c>
      <c r="J192">
        <v>6.7659044142605096E-5</v>
      </c>
      <c r="K192">
        <v>1.18844362977857E-257</v>
      </c>
      <c r="L192">
        <v>1</v>
      </c>
      <c r="M192">
        <v>2</v>
      </c>
      <c r="N192" s="31">
        <v>0.66320380773511101</v>
      </c>
      <c r="O192" s="31">
        <v>0.97849724782166703</v>
      </c>
      <c r="P192" s="31">
        <v>1.2815746549990801E-87</v>
      </c>
      <c r="Q192" s="31">
        <v>0</v>
      </c>
      <c r="R192" s="31">
        <v>95</v>
      </c>
    </row>
    <row r="193" spans="1:18" x14ac:dyDescent="0.35">
      <c r="A193" s="31" t="s">
        <v>624</v>
      </c>
      <c r="B193" s="31" t="s">
        <v>625</v>
      </c>
      <c r="C193" t="s">
        <v>145</v>
      </c>
      <c r="D193" s="31">
        <v>1.4955458768494201E-48</v>
      </c>
      <c r="E193" s="31">
        <v>1.35279775780842E-114</v>
      </c>
      <c r="F193" s="31">
        <v>0</v>
      </c>
      <c r="G193" s="31">
        <v>1</v>
      </c>
      <c r="H193" s="31">
        <v>19</v>
      </c>
      <c r="I193">
        <v>3.2429704171696398E-40</v>
      </c>
      <c r="J193">
        <v>2.0151600021250802E-111</v>
      </c>
      <c r="K193">
        <v>0</v>
      </c>
      <c r="L193">
        <v>1</v>
      </c>
      <c r="M193">
        <v>10</v>
      </c>
      <c r="N193" s="31">
        <v>9.4704035485065409E-10</v>
      </c>
      <c r="O193" s="31">
        <v>7.6846618150099998E-4</v>
      </c>
      <c r="P193" s="31">
        <v>8.8536645964047199E-254</v>
      </c>
      <c r="Q193" s="31">
        <v>1</v>
      </c>
      <c r="R193" s="31">
        <v>19</v>
      </c>
    </row>
    <row r="194" spans="1:18" x14ac:dyDescent="0.35">
      <c r="A194" s="31" t="s">
        <v>626</v>
      </c>
      <c r="B194" s="31" t="s">
        <v>627</v>
      </c>
      <c r="C194" s="7" t="s">
        <v>869</v>
      </c>
      <c r="D194" s="31">
        <v>2.5859743097066498E-70</v>
      </c>
      <c r="E194" s="31">
        <v>4.43684461510573E-107</v>
      </c>
      <c r="F194" s="31">
        <v>0</v>
      </c>
      <c r="G194" s="31">
        <v>1</v>
      </c>
      <c r="H194" s="31">
        <v>28</v>
      </c>
      <c r="I194">
        <v>2.9953367493916198E-51</v>
      </c>
      <c r="J194">
        <v>2.26719186347766E-91</v>
      </c>
      <c r="K194">
        <v>0</v>
      </c>
      <c r="L194">
        <v>1</v>
      </c>
      <c r="M194">
        <v>8</v>
      </c>
      <c r="N194" s="31">
        <v>9.0780156294925205E-8</v>
      </c>
      <c r="O194" s="31">
        <v>5.7668544774799998E-4</v>
      </c>
      <c r="P194" s="31">
        <v>3.2551351571713997E-263</v>
      </c>
      <c r="Q194" s="31">
        <v>1</v>
      </c>
      <c r="R194" s="31">
        <v>22</v>
      </c>
    </row>
    <row r="195" spans="1:18" x14ac:dyDescent="0.35">
      <c r="A195" s="31" t="s">
        <v>628</v>
      </c>
      <c r="B195" s="31" t="s">
        <v>629</v>
      </c>
      <c r="C195" s="7" t="s">
        <v>869</v>
      </c>
      <c r="D195" s="31">
        <v>6.7449256389393902E-103</v>
      </c>
      <c r="E195" s="31">
        <v>6.3208762318025696E-116</v>
      </c>
      <c r="F195" s="31">
        <v>0</v>
      </c>
      <c r="G195" s="31">
        <v>1</v>
      </c>
      <c r="H195" s="31">
        <v>11</v>
      </c>
      <c r="I195">
        <v>7.1099829152704401E-103</v>
      </c>
      <c r="J195">
        <v>1.20033769710708E-102</v>
      </c>
      <c r="K195">
        <v>0</v>
      </c>
      <c r="L195">
        <v>1</v>
      </c>
      <c r="M195">
        <v>10</v>
      </c>
      <c r="N195" s="31">
        <v>1.309375779476E-16</v>
      </c>
      <c r="O195" s="31">
        <v>0.24567478115892999</v>
      </c>
      <c r="P195" s="31">
        <v>2.54748067640128E-194</v>
      </c>
      <c r="Q195" s="31">
        <v>1</v>
      </c>
      <c r="R195" s="31">
        <v>78</v>
      </c>
    </row>
    <row r="196" spans="1:18" x14ac:dyDescent="0.35">
      <c r="A196" s="31" t="s">
        <v>630</v>
      </c>
      <c r="B196" s="31" t="s">
        <v>631</v>
      </c>
      <c r="C196" s="7" t="s">
        <v>869</v>
      </c>
      <c r="D196" s="31">
        <v>3.4958392348950498E-34</v>
      </c>
      <c r="E196" s="31">
        <v>6.2980881621309102E-83</v>
      </c>
      <c r="F196" s="31">
        <v>0</v>
      </c>
      <c r="G196" s="31">
        <v>1</v>
      </c>
      <c r="H196" s="31">
        <v>26</v>
      </c>
      <c r="I196">
        <v>9.6788468650612698E-12</v>
      </c>
      <c r="J196">
        <v>7.7662159820017804E-35</v>
      </c>
      <c r="K196" s="7" t="s">
        <v>903</v>
      </c>
      <c r="L196">
        <v>1</v>
      </c>
      <c r="M196">
        <v>33</v>
      </c>
      <c r="N196" s="31">
        <v>3.6994964651960503E-5</v>
      </c>
      <c r="O196" s="31">
        <v>0.39802419042641801</v>
      </c>
      <c r="P196" s="31">
        <v>7.2939093672443899E-158</v>
      </c>
      <c r="Q196" s="31">
        <v>1</v>
      </c>
      <c r="R196" s="31">
        <v>49</v>
      </c>
    </row>
    <row r="197" spans="1:18" x14ac:dyDescent="0.35">
      <c r="A197" s="31" t="s">
        <v>632</v>
      </c>
      <c r="B197" s="31" t="s">
        <v>633</v>
      </c>
      <c r="C197" t="s">
        <v>145</v>
      </c>
      <c r="D197" s="31">
        <v>1.7921819756161901E-8</v>
      </c>
      <c r="E197" s="31">
        <v>1.7533849324939401E-6</v>
      </c>
      <c r="F197" s="31">
        <v>1.5999862782664099E-279</v>
      </c>
      <c r="G197" s="31">
        <v>1</v>
      </c>
      <c r="H197" s="31">
        <v>26</v>
      </c>
      <c r="I197">
        <v>9.9403484151936206E-7</v>
      </c>
      <c r="J197">
        <v>8.0102943719200003E-4</v>
      </c>
      <c r="K197">
        <v>8.2263271562528196E-252</v>
      </c>
      <c r="L197">
        <v>1</v>
      </c>
      <c r="M197">
        <v>11</v>
      </c>
      <c r="N197" s="31">
        <v>0.63836795206919394</v>
      </c>
      <c r="O197" s="31">
        <v>0.97607189063071098</v>
      </c>
      <c r="P197" s="31">
        <v>7.7432775207358904E-69</v>
      </c>
      <c r="Q197" s="31">
        <v>0</v>
      </c>
      <c r="R197" s="31">
        <v>97</v>
      </c>
    </row>
    <row r="198" spans="1:18" x14ac:dyDescent="0.35">
      <c r="A198" s="31" t="s">
        <v>634</v>
      </c>
      <c r="B198" s="31" t="s">
        <v>635</v>
      </c>
      <c r="C198" s="7" t="s">
        <v>869</v>
      </c>
      <c r="D198" s="31">
        <v>8.0038006718106501E-20</v>
      </c>
      <c r="E198" s="31">
        <v>2.44920026271099E-57</v>
      </c>
      <c r="F198" s="31">
        <v>0</v>
      </c>
      <c r="G198" s="31">
        <v>1</v>
      </c>
      <c r="H198" s="31">
        <v>30</v>
      </c>
      <c r="I198">
        <v>0.140571932114336</v>
      </c>
      <c r="J198">
        <v>6.7659044142605096E-5</v>
      </c>
      <c r="K198">
        <v>1.18844362977857E-257</v>
      </c>
      <c r="L198">
        <v>1</v>
      </c>
      <c r="M198">
        <v>2</v>
      </c>
      <c r="N198" s="31">
        <v>7.9090819693339098E-42</v>
      </c>
      <c r="O198" s="31">
        <v>9.8864227240314598E-82</v>
      </c>
      <c r="P198" s="31">
        <v>0</v>
      </c>
      <c r="Q198" s="31">
        <v>1</v>
      </c>
      <c r="R198" s="31">
        <v>12</v>
      </c>
    </row>
    <row r="199" spans="1:18" x14ac:dyDescent="0.35">
      <c r="A199" s="31" t="s">
        <v>636</v>
      </c>
      <c r="B199" s="31" t="s">
        <v>637</v>
      </c>
      <c r="C199" s="7" t="s">
        <v>869</v>
      </c>
      <c r="D199" s="31">
        <v>4.05540276249839E-63</v>
      </c>
      <c r="E199" s="31">
        <v>2.9902725387150199E-41</v>
      </c>
      <c r="F199" s="34" t="s">
        <v>904</v>
      </c>
      <c r="G199" s="31">
        <v>1</v>
      </c>
      <c r="H199" s="31">
        <v>16</v>
      </c>
      <c r="I199">
        <v>2.0597484105635401E-64</v>
      </c>
      <c r="J199">
        <v>5.9577765247313297E-50</v>
      </c>
      <c r="K199">
        <v>0</v>
      </c>
      <c r="L199">
        <v>1</v>
      </c>
      <c r="M199">
        <v>8</v>
      </c>
      <c r="N199" s="31">
        <v>1.20185393149334E-12</v>
      </c>
      <c r="O199" s="31">
        <v>3.1168796423429999E-3</v>
      </c>
      <c r="P199" s="31">
        <v>6.4989209677836601E-250</v>
      </c>
      <c r="Q199" s="31">
        <v>1</v>
      </c>
      <c r="R199" s="31">
        <v>20</v>
      </c>
    </row>
    <row r="200" spans="1:18" x14ac:dyDescent="0.35">
      <c r="A200" s="31" t="s">
        <v>638</v>
      </c>
      <c r="B200" s="31" t="s">
        <v>639</v>
      </c>
      <c r="C200" s="7" t="s">
        <v>869</v>
      </c>
      <c r="D200" s="31">
        <v>2.4061261342500001E-47</v>
      </c>
      <c r="E200" s="31">
        <v>1.0854352040331301E-86</v>
      </c>
      <c r="F200" s="31">
        <v>0</v>
      </c>
      <c r="G200" s="31">
        <v>1</v>
      </c>
      <c r="H200" s="31">
        <v>23</v>
      </c>
      <c r="I200">
        <v>3.8527547862798201E-17</v>
      </c>
      <c r="J200">
        <v>3.6056044981272902E-19</v>
      </c>
      <c r="K200">
        <v>4.7646716515378499E-296</v>
      </c>
      <c r="L200">
        <v>1</v>
      </c>
      <c r="M200">
        <v>9</v>
      </c>
      <c r="N200" s="31">
        <v>1.8418027906417899E-47</v>
      </c>
      <c r="O200" s="31">
        <v>6.3674522792238701E-76</v>
      </c>
      <c r="P200" s="31">
        <v>0</v>
      </c>
      <c r="Q200" s="31">
        <v>1</v>
      </c>
      <c r="R200" s="31">
        <v>29</v>
      </c>
    </row>
    <row r="201" spans="1:18" x14ac:dyDescent="0.35">
      <c r="A201" s="31" t="s">
        <v>640</v>
      </c>
      <c r="B201" s="31" t="s">
        <v>641</v>
      </c>
      <c r="C201" s="7" t="s">
        <v>869</v>
      </c>
      <c r="D201" s="31">
        <v>8.7182227886557695E-86</v>
      </c>
      <c r="E201" s="31">
        <v>1.2006419429579301E-93</v>
      </c>
      <c r="F201" s="31">
        <v>0</v>
      </c>
      <c r="G201" s="31">
        <v>1</v>
      </c>
      <c r="H201" s="31">
        <v>10</v>
      </c>
      <c r="I201">
        <v>8.8004161933176197E-99</v>
      </c>
      <c r="J201">
        <v>1.5713264649617499E-103</v>
      </c>
      <c r="K201">
        <v>0</v>
      </c>
      <c r="L201">
        <v>1</v>
      </c>
      <c r="M201">
        <v>9</v>
      </c>
      <c r="N201" s="31">
        <v>8.1736465500975898E-17</v>
      </c>
      <c r="O201" s="31">
        <v>6.3971936106656297E-6</v>
      </c>
      <c r="P201" s="31">
        <v>2.875809585447E-253</v>
      </c>
      <c r="Q201" s="31">
        <v>1</v>
      </c>
      <c r="R201" s="31">
        <v>56</v>
      </c>
    </row>
    <row r="202" spans="1:18" x14ac:dyDescent="0.35">
      <c r="A202" s="31" t="s">
        <v>643</v>
      </c>
      <c r="B202" s="31" t="s">
        <v>644</v>
      </c>
      <c r="C202" t="s">
        <v>145</v>
      </c>
      <c r="D202" s="31">
        <v>5.6723875521826105E-48</v>
      </c>
      <c r="E202" s="31">
        <v>1.3686169497518401E-70</v>
      </c>
      <c r="F202" s="31">
        <v>0</v>
      </c>
      <c r="G202" s="31">
        <v>1</v>
      </c>
      <c r="H202" s="31">
        <v>33</v>
      </c>
      <c r="I202">
        <v>9.8113112171937403E-10</v>
      </c>
      <c r="J202">
        <v>5.3332225546400003E-4</v>
      </c>
      <c r="K202">
        <v>8.0587213500070991E-233</v>
      </c>
      <c r="L202">
        <v>1</v>
      </c>
      <c r="M202">
        <v>11</v>
      </c>
      <c r="N202" s="31">
        <v>2.4439555149201699E-27</v>
      </c>
      <c r="O202" s="31">
        <v>3.0874684594514799E-13</v>
      </c>
      <c r="P202" s="31">
        <v>9.9712104310179104E-305</v>
      </c>
      <c r="Q202" s="31">
        <v>1</v>
      </c>
      <c r="R202" s="31">
        <v>21</v>
      </c>
    </row>
    <row r="203" spans="1:18" x14ac:dyDescent="0.35">
      <c r="A203" s="31" t="s">
        <v>645</v>
      </c>
      <c r="B203" s="31" t="s">
        <v>646</v>
      </c>
      <c r="C203" t="s">
        <v>145</v>
      </c>
      <c r="D203" s="31">
        <v>3.6386041510800797E-24</v>
      </c>
      <c r="E203" s="31">
        <v>3.5969034525849999E-69</v>
      </c>
      <c r="F203" s="31">
        <v>0</v>
      </c>
      <c r="G203" s="31">
        <v>1</v>
      </c>
      <c r="H203" s="31">
        <v>28</v>
      </c>
      <c r="I203">
        <v>0.140571932114336</v>
      </c>
      <c r="J203">
        <v>6.7659044142605096E-5</v>
      </c>
      <c r="K203">
        <v>1.18844362977857E-257</v>
      </c>
      <c r="L203">
        <v>1</v>
      </c>
      <c r="M203">
        <v>2</v>
      </c>
      <c r="N203" s="31">
        <v>4.7518711815761302E-71</v>
      </c>
      <c r="O203" s="31">
        <v>0</v>
      </c>
      <c r="P203" s="31">
        <v>0</v>
      </c>
      <c r="Q203" s="31">
        <v>1</v>
      </c>
      <c r="R203" s="31">
        <v>57</v>
      </c>
    </row>
    <row r="204" spans="1:18" x14ac:dyDescent="0.35">
      <c r="A204" s="31" t="s">
        <v>647</v>
      </c>
      <c r="B204" s="31" t="s">
        <v>648</v>
      </c>
      <c r="C204" t="s">
        <v>145</v>
      </c>
      <c r="D204" s="31">
        <v>1.67376298018519E-21</v>
      </c>
      <c r="E204" s="31">
        <v>1.6867062729169699E-76</v>
      </c>
      <c r="F204" s="31">
        <v>0</v>
      </c>
      <c r="G204" s="31">
        <v>1</v>
      </c>
      <c r="H204" s="31">
        <v>36</v>
      </c>
      <c r="I204">
        <v>0.140571932114336</v>
      </c>
      <c r="J204">
        <v>6.7659044142605096E-5</v>
      </c>
      <c r="K204">
        <v>1.18844362977857E-257</v>
      </c>
      <c r="L204">
        <v>1</v>
      </c>
      <c r="M204">
        <v>2</v>
      </c>
      <c r="N204" s="31">
        <v>0.51725977301641701</v>
      </c>
      <c r="O204" s="31">
        <v>0.96384367901934997</v>
      </c>
      <c r="P204" s="31">
        <v>1.41990941605393E-52</v>
      </c>
      <c r="Q204" s="31">
        <v>0</v>
      </c>
      <c r="R204" s="31">
        <v>97</v>
      </c>
    </row>
    <row r="205" spans="1:18" x14ac:dyDescent="0.35">
      <c r="A205" s="31" t="s">
        <v>649</v>
      </c>
      <c r="B205" s="31" t="s">
        <v>650</v>
      </c>
      <c r="C205" t="s">
        <v>145</v>
      </c>
      <c r="D205" s="31">
        <v>1.8790705251450599E-17</v>
      </c>
      <c r="E205" s="31">
        <v>2.8963261538465999E-15</v>
      </c>
      <c r="F205" s="31">
        <v>6.2506365658539999E-271</v>
      </c>
      <c r="G205" s="31">
        <v>1</v>
      </c>
      <c r="H205" s="31">
        <v>26</v>
      </c>
      <c r="I205">
        <v>6.6760023805610302E-18</v>
      </c>
      <c r="J205">
        <v>3.7578510860342201E-70</v>
      </c>
      <c r="K205">
        <v>0</v>
      </c>
      <c r="L205">
        <v>1</v>
      </c>
      <c r="M205">
        <v>9</v>
      </c>
      <c r="N205" s="31">
        <v>3.6250469844745501E-40</v>
      </c>
      <c r="O205" s="31">
        <v>8.0145482219806096E-62</v>
      </c>
      <c r="P205" s="31">
        <v>0</v>
      </c>
      <c r="Q205" s="31">
        <v>1</v>
      </c>
      <c r="R205" s="31">
        <v>28</v>
      </c>
    </row>
    <row r="206" spans="1:18" x14ac:dyDescent="0.35">
      <c r="A206" s="31" t="s">
        <v>651</v>
      </c>
      <c r="B206" s="31" t="s">
        <v>652</v>
      </c>
      <c r="C206" t="s">
        <v>145</v>
      </c>
      <c r="D206" s="31">
        <v>3.6797959036535798E-9</v>
      </c>
      <c r="E206" s="31">
        <v>1.0064871867565901E-12</v>
      </c>
      <c r="F206" s="31">
        <v>1.31806909575993E-278</v>
      </c>
      <c r="G206" s="31">
        <v>1</v>
      </c>
      <c r="H206" s="31">
        <v>28</v>
      </c>
      <c r="I206">
        <v>0.66568068353649901</v>
      </c>
      <c r="J206">
        <v>0.34972981985007301</v>
      </c>
      <c r="K206">
        <v>2.6535165492115302E-156</v>
      </c>
      <c r="L206">
        <v>0</v>
      </c>
      <c r="M206">
        <v>98</v>
      </c>
      <c r="N206" s="31">
        <v>6.4761384963373999E-14</v>
      </c>
      <c r="O206" s="31">
        <v>2.3183815149817501E-61</v>
      </c>
      <c r="P206" s="31">
        <v>0</v>
      </c>
      <c r="Q206" s="31">
        <v>1</v>
      </c>
      <c r="R206" s="31">
        <v>19</v>
      </c>
    </row>
    <row r="207" spans="1:18" x14ac:dyDescent="0.35">
      <c r="A207" s="31" t="s">
        <v>653</v>
      </c>
      <c r="B207" s="31" t="s">
        <v>654</v>
      </c>
      <c r="C207" s="7" t="s">
        <v>905</v>
      </c>
      <c r="D207" s="31">
        <v>6.7203903618840997E-38</v>
      </c>
      <c r="E207" s="31">
        <v>8.46790623414354E-87</v>
      </c>
      <c r="F207" s="31">
        <v>0</v>
      </c>
      <c r="G207" s="31">
        <v>1</v>
      </c>
      <c r="H207" s="31">
        <v>24</v>
      </c>
      <c r="I207">
        <v>0.140571932114336</v>
      </c>
      <c r="J207">
        <v>6.7659044142605096E-5</v>
      </c>
      <c r="K207">
        <v>1.18844362977857E-257</v>
      </c>
      <c r="L207">
        <v>1</v>
      </c>
      <c r="M207">
        <v>2</v>
      </c>
      <c r="N207" s="31">
        <v>3.0740550183943101E-24</v>
      </c>
      <c r="O207" s="31">
        <v>1.9348682156355399E-48</v>
      </c>
      <c r="P207" s="31">
        <v>0</v>
      </c>
      <c r="Q207" s="31">
        <v>1</v>
      </c>
      <c r="R207" s="31">
        <v>38</v>
      </c>
    </row>
    <row r="208" spans="1:18" x14ac:dyDescent="0.35">
      <c r="A208" s="31" t="s">
        <v>655</v>
      </c>
      <c r="B208" s="31" t="s">
        <v>656</v>
      </c>
      <c r="C208" t="s">
        <v>145</v>
      </c>
      <c r="D208" s="31">
        <v>1.4978826938037999E-26</v>
      </c>
      <c r="E208" s="31">
        <v>1.19126889060233E-21</v>
      </c>
      <c r="F208" s="31">
        <v>3.1549619330188298E-299</v>
      </c>
      <c r="G208" s="31">
        <v>1</v>
      </c>
      <c r="H208" s="31">
        <v>25</v>
      </c>
      <c r="I208">
        <v>2.6669527149597101E-26</v>
      </c>
      <c r="J208">
        <v>1.9241107269924499E-31</v>
      </c>
      <c r="K208">
        <v>0</v>
      </c>
      <c r="L208">
        <v>1</v>
      </c>
      <c r="M208">
        <v>12</v>
      </c>
      <c r="N208" s="31">
        <v>2.7932863752626901E-11</v>
      </c>
      <c r="O208" s="31">
        <v>3.5132846630356998E-2</v>
      </c>
      <c r="P208" s="31">
        <v>2.6506887229947999E-216</v>
      </c>
      <c r="Q208" s="31">
        <v>1</v>
      </c>
      <c r="R208" s="31">
        <v>36</v>
      </c>
    </row>
    <row r="209" spans="1:18" x14ac:dyDescent="0.35">
      <c r="A209" s="31" t="s">
        <v>658</v>
      </c>
      <c r="B209" s="31" t="s">
        <v>659</v>
      </c>
      <c r="C209" t="s">
        <v>145</v>
      </c>
      <c r="D209" s="31">
        <v>0.82433941790447596</v>
      </c>
      <c r="E209" s="31">
        <v>0.99030413993830102</v>
      </c>
      <c r="F209" s="31">
        <v>7.7773279687218504E-41</v>
      </c>
      <c r="G209" s="31">
        <v>0</v>
      </c>
      <c r="H209" s="31">
        <v>97</v>
      </c>
      <c r="I209">
        <v>0.920303995007825</v>
      </c>
      <c r="J209">
        <v>0.837214155551399</v>
      </c>
      <c r="K209">
        <v>3.4981318818405701E-90</v>
      </c>
      <c r="L209">
        <v>1</v>
      </c>
      <c r="M209">
        <v>19</v>
      </c>
      <c r="N209" s="31">
        <v>2.77443893802679E-75</v>
      </c>
      <c r="O209" s="31">
        <v>0</v>
      </c>
      <c r="P209" s="31">
        <v>0</v>
      </c>
      <c r="Q209" s="31">
        <v>1</v>
      </c>
      <c r="R209" s="31">
        <v>58</v>
      </c>
    </row>
    <row r="210" spans="1:18" x14ac:dyDescent="0.35">
      <c r="A210" s="31" t="s">
        <v>661</v>
      </c>
      <c r="B210" s="31" t="s">
        <v>662</v>
      </c>
      <c r="C210" s="7" t="s">
        <v>869</v>
      </c>
      <c r="D210" s="31">
        <v>2.33164670746833E-11</v>
      </c>
      <c r="E210" s="31">
        <v>6.3597570909180003E-3</v>
      </c>
      <c r="F210" s="31">
        <v>1.0557104163007E-210</v>
      </c>
      <c r="G210" s="31">
        <v>1</v>
      </c>
      <c r="H210" s="31">
        <v>41</v>
      </c>
      <c r="I210">
        <v>8.99172812873601E-32</v>
      </c>
      <c r="J210">
        <v>1.32892717446513E-21</v>
      </c>
      <c r="K210">
        <v>7.3365774847470705E-303</v>
      </c>
      <c r="L210">
        <v>1</v>
      </c>
      <c r="M210">
        <v>10</v>
      </c>
      <c r="N210" s="31">
        <v>1.6079297194191602E-11</v>
      </c>
      <c r="O210" s="31">
        <v>2.6622533598405301E-6</v>
      </c>
      <c r="P210" s="31">
        <v>1.2542712491434001E-268</v>
      </c>
      <c r="Q210" s="31">
        <v>1</v>
      </c>
      <c r="R210" s="31">
        <v>18</v>
      </c>
    </row>
    <row r="211" spans="1:18" x14ac:dyDescent="0.35">
      <c r="A211" s="31" t="s">
        <v>663</v>
      </c>
      <c r="B211" s="31" t="s">
        <v>664</v>
      </c>
      <c r="C211" t="s">
        <v>145</v>
      </c>
      <c r="D211" s="31">
        <v>3.75482900947829E-8</v>
      </c>
      <c r="E211" s="31">
        <v>7.1343880441899999E-4</v>
      </c>
      <c r="F211" s="31">
        <v>3.0866041378984201E-226</v>
      </c>
      <c r="G211" s="31">
        <v>1</v>
      </c>
      <c r="H211" s="31">
        <v>31</v>
      </c>
      <c r="I211">
        <v>1.7356862705027199E-19</v>
      </c>
      <c r="J211">
        <v>1.50554341271039E-46</v>
      </c>
      <c r="K211">
        <v>0</v>
      </c>
      <c r="L211">
        <v>1</v>
      </c>
      <c r="M211">
        <v>11</v>
      </c>
      <c r="N211" s="31">
        <v>8.8022731370702295E-16</v>
      </c>
      <c r="O211" s="31">
        <v>1.51707789378735E-49</v>
      </c>
      <c r="P211" s="31">
        <v>0</v>
      </c>
      <c r="Q211" s="31">
        <v>1</v>
      </c>
      <c r="R211" s="31">
        <v>21</v>
      </c>
    </row>
    <row r="212" spans="1:18" x14ac:dyDescent="0.35">
      <c r="A212" s="31" t="s">
        <v>665</v>
      </c>
      <c r="B212" s="31" t="s">
        <v>666</v>
      </c>
      <c r="C212" t="s">
        <v>145</v>
      </c>
      <c r="D212" s="31">
        <v>2.9437784039592601E-19</v>
      </c>
      <c r="E212" s="31">
        <v>2.6807305128261299E-13</v>
      </c>
      <c r="F212" s="31">
        <v>2.0122655016423798E-273</v>
      </c>
      <c r="G212" s="31">
        <v>1</v>
      </c>
      <c r="H212" s="31">
        <v>26</v>
      </c>
      <c r="I212">
        <v>2.7240509834916898E-13</v>
      </c>
      <c r="J212">
        <v>2.1991971821320701E-24</v>
      </c>
      <c r="K212">
        <v>2.6197884701124801E-306</v>
      </c>
      <c r="L212">
        <v>1</v>
      </c>
      <c r="M212">
        <v>8</v>
      </c>
      <c r="N212" s="31">
        <v>6.2219033839086002E-2</v>
      </c>
      <c r="O212" s="31">
        <v>0.60050606005780105</v>
      </c>
      <c r="P212" s="31">
        <v>7.0141022681339297E-171</v>
      </c>
      <c r="Q212" s="31">
        <v>1</v>
      </c>
      <c r="R212" s="31">
        <v>27</v>
      </c>
    </row>
    <row r="214" spans="1:18" x14ac:dyDescent="0.35">
      <c r="B214" s="35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data_NA's</vt:lpstr>
      <vt:lpstr>data_NA's_TRI_SELEC</vt:lpstr>
      <vt:lpstr>Desc</vt:lpstr>
      <vt:lpstr>meta_donnees</vt:lpstr>
      <vt:lpstr>variables_diagnostic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francois</dc:creator>
  <dc:description/>
  <cp:lastModifiedBy>Jean-Marc Blazy</cp:lastModifiedBy>
  <cp:revision>22</cp:revision>
  <dcterms:created xsi:type="dcterms:W3CDTF">2020-04-21T14:39:55Z</dcterms:created>
  <dcterms:modified xsi:type="dcterms:W3CDTF">2020-05-14T03:11:48Z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qrichtext">
    <vt:lpwstr>1</vt:lpwstr>
  </property>
</Properties>
</file>