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0930" sheetId="1" r:id="rId4"/>
    <sheet state="visible" name="dataset_0926" sheetId="2" r:id="rId5"/>
    <sheet state="visible" name="추가질문셋_정리중" sheetId="3" r:id="rId6"/>
    <sheet state="visible" name="Experiment-9월26일" sheetId="4" r:id="rId7"/>
  </sheets>
  <definedNames/>
  <calcPr/>
</workbook>
</file>

<file path=xl/sharedStrings.xml><?xml version="1.0" encoding="utf-8"?>
<sst xmlns="http://schemas.openxmlformats.org/spreadsheetml/2006/main" count="1064" uniqueCount="669">
  <si>
    <t>Input</t>
  </si>
  <si>
    <t>expected</t>
  </si>
  <si>
    <t>metadata</t>
  </si>
  <si>
    <t>"팀 문화 행사 참여 시 근무시간으로 인정되나요?"</t>
  </si>
  <si>
    <t>현재 명확한 정책을 찾을 수 없으며, 정확한 정보는 Culture Team (슬랙 #team-culture-helpdesk) 또는 People Team (근무시간 관련)에 직접 문의해야 합니다.</t>
  </si>
  <si>
    <t>복합질문</t>
  </si>
  <si>
    <t>"리더십 교육을 위한 외부 세미나 참석 시 근무시간 처리는 어떻게 되나요?"</t>
  </si>
  <si>
    <t>외부 리더십 세미나 참석 시 근무시간 처리 방법에 대한 정확한 규정은 문서에 없으므로, 직속 리드와 사전 상의 후 People팀 또는 Culture팀에 문의하는 것이 좋습니다.</t>
  </si>
  <si>
    <t>"리더십 역량 개발을 위해 추가 휴가를 사용할 수 있나요?"</t>
  </si>
  <si>
    <t>리더십 역량 개발을 위한 별도의 추가 휴가 제도는 없으며, 개인의 연차휴가를 활용해야 합니다. (3일 초과 시 장기 휴가 신청 워크플로우 필요)</t>
  </si>
  <si>
    <t>"원격근무 중 팀 회의나 1on1은 어떻게 참여하나요?"</t>
  </si>
  <si>
    <t>화상회의 도구를 통해 원격으로 참여하며, 월/수/금은 팀 회의/행사로 인해 원격근무가 지양되므로, 일정을 조정해야 합니다.</t>
  </si>
  <si>
    <t>"신규 입사자도 원격근무를 사용할 수 있나요?"</t>
  </si>
  <si>
    <t>네, 신규 입사자도 원격근무를 하루씩만 사용 가능하며 (연속 사용 불가), 화요일/목요일 사용이 권장됩니다. 최소 1일 전에 슬랙 공유 및 flex 승인이 필요합니다.</t>
  </si>
  <si>
    <t>"성과 목표 설정 시 휴가 계획도 고려되나요?"</t>
  </si>
  <si>
    <t>목표 설정 시 개인의 휴가 계획이나 라이프 밸런스를 고려하여 리드와 함께 합리적으로 조정하며, 목표는 유연하게 조정 가능합니다.</t>
  </si>
  <si>
    <t>"온보딩 기간 중 근무시간은 어떻게 되나요?"</t>
  </si>
  <si>
    <t>일반 구성원과 동일한 시차출퇴근제를 적용하며, 온보딩 세션 일정에 맞춰 조정될 수 있습니다. (출근 가능 시간 오전 8시~10시)</t>
  </si>
  <si>
    <t>"신규 구성원으로서 회사의 핵심 가치를 배우는 프로그램이 있나요?"</t>
  </si>
  <si>
    <t>온보딩 Day 3에서 **'우리팀에서 일하는 방법(Core Value), 8 Standards, 마인드셋'**을 학습하며, flex Story Session을 통해 CEO와 직접 소통할 수 있습니다.</t>
  </si>
  <si>
    <t>"팀 행사 날짜와 개인 휴가가 겹치면 어떻게 하나요?"</t>
  </si>
  <si>
    <t>사전 계획된 휴가를 우선하되, **'협업의 가치가 개인의 자율보다 우선'**하므로 중요한 팀 행사의 경우 가능하면 일정 조정을 통해 참여를 권장합니다.</t>
  </si>
  <si>
    <t>"퇴사 절차는 어떻게 되나요?"</t>
  </si>
  <si>
    <t>퇴사 진행 원칙은 **'함께 하는 것만큼, 잘 헤어지는 것도 중요'**하며, 소속 리드-People팀-플렉스팀 리드와의 면담을 거쳐 행정 처리(서류 작성 및 자산 반납)가 진행됩니다.</t>
  </si>
  <si>
    <t>구성원 여정</t>
  </si>
  <si>
    <t>"채용 프로세스는 어떻게 되나요?"</t>
  </si>
  <si>
    <t>기본적으로 **5단계 전형(서류 → Pre-interview → Tech/Job Interview → Peer Interview → Fit Interview)**을 거치며, 직무에 따라 추가 전형(과제/코딩테스트 등)이 있을 수 있습니다.</t>
  </si>
  <si>
    <t>"휴가는 어떻게 사용하나요?"</t>
  </si>
  <si>
    <t>연차휴가는 입사일에 회계일까지의 연차를 선부여하며, 5일 미만은 승인 없이 사용 가능하고, 5일 이상은 사전 승인이 필요합니다.</t>
  </si>
  <si>
    <t>근무환경 및 제도</t>
  </si>
  <si>
    <t>"신규 입사자인데 온보딩 기간 중에도 연차휴가를 자유롭게 사용할 수 있나요?"</t>
  </si>
  <si>
    <t>입사일에 회계일까지의 연차를 선부여하므로 온보딩 기간에도 사용이 가능하나, Spring Camp 등 필수 온보딩 프로그램 참여를 고려하여 리드와 조율이 필요합니다.</t>
  </si>
  <si>
    <t>"입사 초기에 휴가를 사용할 수 있나요?"</t>
  </si>
  <si>
    <t>입사일에 연차를 선부여받기 때문에 입사 초기에도 휴가 사용이 가능하며, 5일 미만은 별도 승인 없이 flex로 신청 가능합니다.</t>
  </si>
  <si>
    <t>"1on1 미팅 중 휴가 사용에 대해 상담할 수 있나요?"</t>
  </si>
  <si>
    <t>네, 1on1은 개인과 팀에 중점을 둔 대화이므로, 휴가 계획이 업무에 미칠 영향이나 개인의 리프레시 필요성 등 워라밸 관련 고민을 리드와 충분히 나눌 수 있습니다.</t>
  </si>
  <si>
    <t>"리더십 개발을 위한 별도 휴가가 있나요?"</t>
  </si>
  <si>
    <t>리더십 개발을 위한 별도 휴가는 확인되지 않습니다. 대신 Leadership Journey나 Leadership Session 등 내부 프로그램이 운영되며, 외부 교육 참여 시 개인 연차를 활용하고 업무 관련성이 높다면 근무시간으로 인정될 수 있습니다.</t>
  </si>
  <si>
    <t>"코워킹 타임에 외근을 나가야 하는 상황이 생기면 어떻게 처리해야 하나요?"</t>
  </si>
  <si>
    <t>코워킹 타임은 협업을 위한 시간이지만, 외근 시 flex에 외근을 등록하고 슬랙으로 동료들에게 공유하며, 교통비 지원을 받을 수 있습니다.</t>
  </si>
  <si>
    <t>"온보딩 완료 후 피드백을 리드에게 어떻게 전달하나요?"</t>
  </si>
  <si>
    <t>온보딩 완료 후 5W Onboarding Feedback Survey를 통해 피드백(좋았던 점/아쉬웠던 점)을 제출하며, 1on1 미팅을 통해서도 리드와 직접 피드백을 주고받을 수 있습니다.</t>
  </si>
  <si>
    <t>"팀 문화에 적응이 어려울 때 누구와 상담하나요?"</t>
  </si>
  <si>
    <t>팀 문화 적응이 어려울 때는 flex Story Session(CEO와의 Q&amp;A)이나 Tea time w. 해남님(신규 구성원 대상), Health Check를 통한 익명 피드백, 또는 직속 리드와의 1on1 미팅을 통해 도움을 받을 수 있습니다.</t>
  </si>
  <si>
    <t>"코워킹 타임 중 1on1 미팅을 진행할 수 있나요?"</t>
  </si>
  <si>
    <t>네, 코워킹 타임은 구성원 간 협업을 위한 최소한의 시간으로 정의되어 있어, 1on1 미팅을 포함한 협업 활동을 진행할 수 있습니다.</t>
  </si>
  <si>
    <t>"온보딩 중 1on1은 언제부터 시작하나요?"</t>
  </si>
  <si>
    <t>온보딩 프로그램의 7주간 목표합의 및 리뷰 기간부터 정기적인 1on1이 진행되며, 리드와의 상시 1on1을 통해 목표 실행과 성장을 논의합니다.</t>
  </si>
  <si>
    <t>"사내 추천 제도가 있나요?"</t>
  </si>
  <si>
    <t>네, 'flex Mate' 사내 추천 제도가 있으며, 추천한 동료가 입사하면 인센티브 200만원을 선지급하고, 1년 미만 근속 시 인센티브는 반환해야 합니다.</t>
  </si>
  <si>
    <t>"경조휴가는 어떻게 구성되어 있나요?"</t>
  </si>
  <si>
    <t>경조휴가는 부모/배우자/자녀 사망 시 5일, 조부모/형제/자매 사망 시 3일, 결혼 시 5일, 배우자 출산 시 20일(분할 가능)로 구성됩니다.</t>
  </si>
  <si>
    <t>"수평 커뮤니케이션 문화에서 상급자에게도 존댓말을 사용해야 하나요?"</t>
  </si>
  <si>
    <t>네, 플렉스팀에서는 모든 구성원에게 존중하는 마음으로 존댓말을 사용하는 것이 원칙이며, 호칭은 **'이름+님'**으로 통일합니다.</t>
  </si>
  <si>
    <t>"온보딩 프로그램은 얼마나 진행되나요?"</t>
  </si>
  <si>
    <t>온보딩 프로그램은 총 12주간 진행되며, 초기 5주간은 Spring Camp(핵심 가치, 제품 교육 등)로, 이후 7주간은 목표 합의 및 리뷰 기간으로 구성됩니다.</t>
  </si>
  <si>
    <t>"월요일과 금요일에 원격근무를 하고 싶은데, 팀 미팅이나 중요한 일정이 있어도 가능한가요?"</t>
  </si>
  <si>
    <t>월요일(전사 위클리)과 금요일(챕터/팀 회의), 수요일(너나들이 행사)은 원격근무를 지양하며, 화요일과 목요일 사용이 권장됩니다.</t>
  </si>
  <si>
    <t>"급여명세서는 어떻게 확인하나요?"</t>
  </si>
  <si>
    <t>flex 시스템에 로그인한 후, 급여 &gt; 급여 명세서 메뉴에서 언제든지 확인하고 발급받을 수 있습니다.</t>
  </si>
  <si>
    <t>"연차휴가는 몇 일 주어지나요?"</t>
  </si>
  <si>
    <t>연차휴가는 회계 년도 기준(매년 1월 1일)으로 15일 부여되며, 3년 이상 근속 시 매 2년마다 1일씩 가산됩니다.</t>
  </si>
  <si>
    <t>"근무 기록은 어떻게 하나요?"</t>
  </si>
  <si>
    <t>flex를 통해 근무시간 및 휴게시간을 기록해야 하며, 정확한 사용 방법은 flex user guide를 참고해야 합니다.</t>
  </si>
  <si>
    <t>"근무시간 중 휴게시간을 길게 사용하면 연장근무를 해야 하나요?"</t>
  </si>
  <si>
    <t>네, **법적 휴게시간(8시간 근무 시 1시간)**을 초과하여 사용할 경우, 초과한 만큼 추가 근무를 해야 합니다.</t>
  </si>
  <si>
    <t>"원격근무는 어떻게 사용하나요?"</t>
  </si>
  <si>
    <t>하루씩만 사용 가능하며, 최소 1일 전에 슬랙에 공유하고 flex를 통해 조직 리드의 승인을 받아야 합니다. 화요일과 목요일에 사용을 권장합니다.</t>
  </si>
  <si>
    <t>"리더십 콘텐츠는 어디서 확인할 수 있나요?"</t>
  </si>
  <si>
    <t>리더십 콘텐츠 모음 페이지에서 리더십의 본질, 마인드셋 등에 대한 큐레이팅된 자료들을 확인할 수 있으며, 누구나 업데이트에 참여할 수 있습니다.</t>
  </si>
  <si>
    <t>조직원칙 및 리더십</t>
  </si>
  <si>
    <t>"입사 첫날에는 무엇을 하나요?"</t>
  </si>
  <si>
    <t>입사 첫날은 Life Hack - Orientation으로 시작하며, 온보딩 여정 소개, 조직 구조 및 제도 안내, 계정 등록 및 장비 설치 안내를 받습니다.</t>
  </si>
  <si>
    <t>"생일휴가는 언제 사용할 수 있나요?"</t>
  </si>
  <si>
    <t>"생일 당일에만 점심 후 조기퇴근 목적으로 4시간 사용 가능합니다."</t>
  </si>
  <si>
    <t>"근무환경 및 제도"</t>
  </si>
  <si>
    <t>"근무시간은 어떻게 되나요?"</t>
  </si>
  <si>
    <t>"시차출퇴근제로 오전 8시~10시 사이 출근하여 9시간(휴게 1시간 포함) 근무합니다."</t>
  </si>
  <si>
    <t>"리프레시 휴가는 언제 받나요?"</t>
  </si>
  <si>
    <t>"3년 근속 시 10일의 휴가와 아난티 숙박권 2박 3일을 함께 제공합니다."</t>
  </si>
  <si>
    <t>"1on1 미팅 중에 업무 진행상황 보고를 주로 해야 하나요, 아니면 개인적인 고민도 나눌 수 있나요?"</t>
  </si>
  <si>
    <t>"플렉스팀의 1on1은 '일'보다 '사람'과 '조직'에 중심을 두며, 구성원의 고민과 성장에 대한 대화가 70% 이상을 차지해야 합니다."</t>
  </si>
  <si>
    <t>"복합질문"</t>
  </si>
  <si>
    <t>"Health Check 결과가 개인 성과평가에 영향을 주나요?"</t>
  </si>
  <si>
    <t>"Health Check는 더 좋은 팀을 만들기 위한 조직 진단 도구로, 개인 평가가 아닌 팀 차원의 개선 액션 아이템 도출을 위해 활용됩니다."</t>
  </si>
  <si>
    <t>"리프레시 휴가는 언제 주어지나요?"</t>
  </si>
  <si>
    <t>"3년 근속 시 10일의 휴가와 아난티 숙박권 2박 3일이 함께 제공되며, 매 3년마다 부여됩니다."</t>
  </si>
  <si>
    <t>"재직증명서나 경력증명서는 어디서 발급받을 수 있나요?"</t>
  </si>
  <si>
    <t>"flex &gt; 문서·증명서 &gt; 내 문서에서 재직증명서 및 경력증명서를 직접 발급받을 수 있습니다."</t>
  </si>
  <si>
    <t>"구성원 여정"</t>
  </si>
  <si>
    <t>"본인 생일 당일에만 점심 이후 조기퇴근 목적으로 4시간 사용 가능하며, 다른 휴가와 연결하여 사용할 수 없습니다."</t>
  </si>
  <si>
    <t>"제품 교육은 언제 받나요?"</t>
  </si>
  <si>
    <t>"입사 1개월차에 Product Session과 flex demo 세션을 통해 제품에 대한 깊이 있는 이해를 할 수 있습니다."</t>
  </si>
  <si>
    <t>"온보딩 피드백은 언제 수집하나요?"</t>
  </si>
  <si>
    <t>"5주차에 온보딩 서베이와 Spring Camp 감상 나누기 및 회고를 통해 피드백을 수집합니다."</t>
  </si>
  <si>
    <t>"CFR 대화가 무엇인가요?"</t>
  </si>
  <si>
    <t>"대화(Conversation), 피드백(Feedback), 인정(Recognition)의 줄임말로 동료의 성장을 통한 팀 퍼포먼스 향상을 위한 상시 소통 방식입니다."</t>
  </si>
  <si>
    <t>"조직원칙 및 리더십"</t>
  </si>
  <si>
    <t>"코워킹 타임이 무엇인가요?"</t>
  </si>
  <si>
    <t>"10:00-12:30, 14:00-17:00으로 구성원 간 협업을 위한 최소한의 시간입니다."</t>
  </si>
  <si>
    <t>"코워킹 타임이란 무엇인가요?"</t>
  </si>
  <si>
    <t>"10:00-12:30, 14:00-17:00으로 구성원간 협업과 미팅이 가능한 필수 시간으로, 이 시간에는 자리를 비울 경우 사전 휴가 등록이 필요합니다."</t>
  </si>
  <si>
    <t>"1on1 미팅에서는 주로 어떤 내용을 다루나요?"</t>
  </si>
  <si>
    <t>"업무보다는 구성원 개인과 팀에 대한 주제로 Alignment, Problem Solving, Motivation &amp; Engagement를 중심으로 진행합니다."</t>
  </si>
  <si>
    <t>"근무시간은 어떻게 기록해야 하나요?"</t>
  </si>
  <si>
    <t>"flex를 통해 출퇴근 및 휴게시간을 기록해야 하며, 공동의 룰 준수 확인과 개선을 위해 정확한 기록이 필요합니다."</t>
  </si>
  <si>
    <t>"원격근무 중에도 회사에서 지원하는 식대나 교통비를 받을 수 있나요?"</t>
  </si>
  <si>
    <t>원격근무 시에는 실제로 오피스를 이용하지 않기 때문에 식대 지원 및 출퇴근 대중교통비 지원을 받을 수 없습니다.</t>
  </si>
  <si>
    <t>"리더십 개발 프로그램이 있나요?"</t>
  </si>
  <si>
    <t>네, Leadership Journey 프로그램과 정기 Leadership Session을 통해 리더십 역량을 진단하고 피드백을 받으며 발전시킬 수 있는 체계적인 리더십 개발 프로그램이 운영됩니다.</t>
  </si>
  <si>
    <t>"Lead Standards는 무엇인가요?"</t>
  </si>
  <si>
    <t>플렉스팀 리드들이 갖춰야 할 리더십 역량과 행동 기준을 정의한 리더십 나침반이며, Leadership Journey 등 다양한 프로그램을 통해 실천하고 개선해 나가는 지표입니다.</t>
  </si>
  <si>
    <t>"CEO와 소통할 수 있는 방법이 있나요?"</t>
  </si>
  <si>
    <t>flex Story Session (매주 월요일 오후 3시 Q&amp;A), Hey Nam! Why? (격주 수요일 LIVE Q&amp;A), Tea time w. 해남님 (신규 구성원 대상) 등 다양한 정기 소통 프로그램이 있습니다.</t>
  </si>
  <si>
    <t>"신규 구성원 Tea Time은 언제 진행되나요?"</t>
  </si>
  <si>
    <t>신규 구성원 Tea Time은 보통 입사 후 첫 번째 금요일 오후에 진행되며, 입사 전 기대와 현실의 차이를 파악하고 개선하기 위해 CEO와 소통하는 시간입니다.</t>
  </si>
  <si>
    <t>"1on1 미팅은 얼마나 자주 진행해야 하나요?"</t>
  </si>
  <si>
    <t>최소 격주 1회(2주에 1번) 진행하는 것을 권장하며, 구성원과의 지속적인 소통과 문제 해결을 통해 몰입하여 일할 수 있도록 돕는 중요한 시간입니다.</t>
  </si>
  <si>
    <t>"팀의 리더십 개발에 대한 피드백은 어떻게 받을 수 있나요?"</t>
  </si>
  <si>
    <t>Leadership Journey 프로그램을 통해 분기별 리더십 진단 리포트를 받아 Lead Standards 기준의 강점과 개선점을 파악할 수 있으며, Monthly 리더십 세션 등에서도 피드백을 나눌 수 있습니다.</t>
  </si>
  <si>
    <t>"원격근무 시 지원되는 비용이 있나요?"</t>
  </si>
  <si>
    <t>원격근무 시에는 식대 지원 및 출퇴근 대중교통비 등 업무상 지원되는 비용이 지원되지 않습니다.</t>
  </si>
  <si>
    <t>"팀 문화 행사는 어떤 것들이 있나요?"</t>
  </si>
  <si>
    <t>구성원들의 소통과 문화 공유를 위해 N주년 세션, CEO와 소규모 식사하는 해피밀, 랜덤으로 식사하는 너나들이 등 다양한 정기 문화 행사가 운영됩니다.</t>
  </si>
  <si>
    <t>"리더십 피드백은 어떻게 받을 수 있나요?"</t>
  </si>
  <si>
    <t>Leadership Journey를 통해 정기적으로 제공되는 분기별 리더십 진단 리포트와 구성원들의 구체적인 코멘트를 통해 Lead Standards 기준의 피드백을 받을 수 있습니다.</t>
  </si>
  <si>
    <t>"1on1에서 근무환경 개선 사항을 제안할 수 있나요?"</t>
  </si>
  <si>
    <t>네, 1on1의 핵심 목적인 Problem Solving 관점에서 일의 몰입을 방해하는 요소나 비효율적인 업무 등 근무환경 개선 사항을 적극적으로 논의하고 실행으로 연결할 수 있습니다.</t>
  </si>
  <si>
    <t>"8층 공간은 어떻게 이용하나요?"</t>
  </si>
  <si>
    <t>"식사는 8층 라운지에서만 가능하며, 플레이존(탁구대, 포켓볼, 스크린골프)과 릴렉스존, 샤워실은 예약 없이 자유롭게 이용할 수 있습니다."</t>
  </si>
  <si>
    <t>"플렉스팀의 근무시간은 어떻게 되나요?"</t>
  </si>
  <si>
    <t>"시차출퇴근제로 오전 8시부터 10시까지 출근 가능하며, 출근 후 9시간(휴게시간 1시간 포함) 뒤 퇴근하는 것을 원칙으로 합니다."</t>
  </si>
  <si>
    <t>"1on1 미팅 준비는 어떻게 해야 하나요?"</t>
  </si>
  <si>
    <t>"구성원과 리드 모두 사전에 flex 원온원에 작성된 지난 요약, 이슈, 아젠다 등을 미리 확인하고 의미 있는 대화를 위한 준비 시간을 확보합니다."</t>
  </si>
  <si>
    <t>"팀 버디는 누구이고 어떤 역할을 하나요?"</t>
  </si>
  <si>
    <t>팀 버디 제도는 현재는 폐지되었습니다. 이전에는 팀 버디는 신규 구성원의 적응을 돕는 동료로, 온보딩 기간 중 업무와 팀 문화에 대한 안내를 담당했습니다.</t>
  </si>
  <si>
    <t>"팀의 일하는 방식은 어떻게 되나요?"</t>
  </si>
  <si>
    <t>"8 Standards와 Core Value를 기반으로 협업하며, 상시 피드백과 CFR 대화를 통해 소통합니다."</t>
  </si>
  <si>
    <t>"휴가 사용 시 승인이 필요한가요?"</t>
  </si>
  <si>
    <t>"연속 미출근일 5일 미만의 휴가는 별도 승인 없이 슬랙 공유 후 자율 사용하며, 5일 이상은 워크플로우를 통한 승인이 필요합니다."</t>
  </si>
  <si>
    <t>"온보딩 중 어려운 점이 있으면 누구에게 문의하나요?"</t>
  </si>
  <si>
    <t>"Culture Team이 온보딩 프로세스를 담당하므로 관련 문의는 Culture Team으로 연락하시면 됩니다."</t>
  </si>
  <si>
    <t>"온보딩 기간 중 목표는 어떻게 설정하나요?"</t>
  </si>
  <si>
    <t>"7주차 목표합의 기간에 리드와 함께 개인 목표를 설정하고 합의합니다."</t>
  </si>
  <si>
    <t>"기타 증명서류가 필요한 경우 어떻게 해야 하나요?"</t>
  </si>
  <si>
    <t>"추가 증명서류가 필요한 경우 슬랙 #division-people_and_culture 채널로 문의해주시면 됩니다."</t>
  </si>
  <si>
    <t>"장기휴가(5일 이상) 사용 시 팀의 승인이 필요한가요, 아니면 개인 권리로 자유롭게 사용할 수 있나요?"</t>
  </si>
  <si>
    <t>"연속 미출근일 5일 이상 또는 휴가 사용일 3일 이상은 flex 워크플로우를 통한 승인이 필요하며, 원팀으로서 협업을 우선시하는 플렉스팀 철학에 따라 조율이 필요합니다."</t>
  </si>
  <si>
    <t>"플렉스팀의 리더십 개발 프로그램 어떻게 진행되나요?"</t>
  </si>
  <si>
    <t>"Leadership Journey를 통해 개별 페이지에서 리더십 진단 리포트를 바탕으로 자기성찰과 개선 계획을 수립하며, Monthly 리더십 세션에서 공통 이슈를 함께 해결해 나갑니다."</t>
  </si>
  <si>
    <t>"장기휴가나 휴직 시 회사 지급품은 어떻게 관리되나요?"</t>
  </si>
  <si>
    <t>"30일 초과 장기휴가 시 Culture Team에서 노트북 등 유무형 지급품을 안전하게 보관 관리합니다."</t>
  </si>
  <si>
    <t>아난티 신청 어떻게 하는거죠?</t>
  </si>
  <si>
    <t xml:space="preserve">아난티 신청은 워크플로우를 이용해서 신청하면 됩니다. 3년 근속시 10일의 리프레쉬 휴가를 제공하며, 리프레쉬 휴가기간 중 이용할 수 있는 아난티 숙박권 2박3일을 제공합니다. </t>
  </si>
  <si>
    <t>오후에 사라져라 어떻게 쓰나요?</t>
  </si>
  <si>
    <t>구성원 본인 생일에 점심 먹고 사라지는 휴가를 부여합니다. 생일 당일에만 사용 가능하고 연차와 상관없이 부여되는 4시간 휴가 입니다.</t>
  </si>
  <si>
    <t>input</t>
  </si>
  <si>
    <t>플렉스팀의 리더십 개발 프로그램은 어떻게 진행되나요?</t>
  </si>
  <si>
    <t>Leadership Journey를 통해 개별 페이지에서 리더십 진단 리포트를 바탕으로 자기성찰과 개선 계획을 수립하며, Monthly 리더십 세션에서 공통 이슈를 함께 해결해 나갑니다.</t>
  </si>
  <si>
    <t>1on1 미팅은 얼마나 자주 진행해야 하나요?</t>
  </si>
  <si>
    <t>최소 격주 1회를 유지하며, 구성원과 리드 간의 지속적인 소통과 관심을 통해 팀의 성장을 도모합니다.</t>
  </si>
  <si>
    <t>1on1 미팅에서는 주로 어떤 내용을 다루나요?</t>
  </si>
  <si>
    <t>업무보다는 구성원 개인과 팀에 대한 주제로 Alignment, Problem Solving, Motivation &amp; Engagement를 중심으로 진행합니다.</t>
  </si>
  <si>
    <t>CFR 대화가 무엇인가요?</t>
  </si>
  <si>
    <t>대화(Conversation), 피드백(Feedback), 인정(Recognition)의 줄임말로 동료의 성장을 통한 팀 퍼포먼스 향상을 위한 상시 소통 방식입니다.</t>
  </si>
  <si>
    <t>리더십 콘텐츠는 어디서 확인할 수 있나요?</t>
  </si>
  <si>
    <t>리더십 콘텐츠 모음 페이지에서 리더십의 본질과 마인드셋에 대한 다양한 큐레이팅된 콘텐츠를 확인하고 누구나 업데이트할 수 있습니다.</t>
  </si>
  <si>
    <t>Lead Standards는 무엇인가요?</t>
  </si>
  <si>
    <t>플렉스팀 리드로서 갖춰야 할 기준으로, Leadership Journey에서 이를 나침반 삼아 타인의 피드백을 통해 지속적으로 개선해 나가는 지표입니다.</t>
  </si>
  <si>
    <t>1on1 미팅 준비는 어떻게 해야 하나요?</t>
  </si>
  <si>
    <t>구성원과 리드 모두 사전에 flex 원온원에 작성된 지난 요약, 이슈, 아젠다 등을 미리 확인하고 의미 있는 대화를 위한 준비 시간을 확보합니다.</t>
  </si>
  <si>
    <t>1on1에서 구성원과 리드의 대화 비율은 어떻게 되어야 하나요?</t>
  </si>
  <si>
    <t>70:30 원칙에 따라 구성원이 70%, 리드가 30% 정도 말하며 구성원이 중심이 되는 대화로 진행해야 합니다.</t>
  </si>
  <si>
    <t>팀의 리더십 개발에 대한 피드백은 어떻게 받을 수 있나요?</t>
  </si>
  <si>
    <t>Leadership Journey의 개별 페이지는 비공개로 설정되어 있어 진솔한 고민을 담을 수 있으며, 원하는 경우 동료들과 공유하거나 전체 공개로 변경 가능합니다.</t>
  </si>
  <si>
    <t>리더십 개발 프로그램이 있나요?</t>
  </si>
  <si>
    <t>Leadership Journey를 통해 Lead Standards를 나침반 삼아 리더십 여정을 기록하고 개발할 수 있습니다.</t>
  </si>
  <si>
    <t>CEO와 소통할 수 있는 방법이 있나요?</t>
  </si>
  <si>
    <t>매주 월요일 오후 3시 flex Story Session을 통해 해남님과 Q&amp;A 형태로 소통할 수 있습니다.</t>
  </si>
  <si>
    <t>팀의 일하는 방식은 어떻게 되나요?</t>
  </si>
  <si>
    <t>8 Standards와 Core Value를 기반으로 협업하며, 상시 피드백과 CFR 대화를 통해 소통합니다.</t>
  </si>
  <si>
    <t>팀 문화 행사는 어떤 것들이 있나요?</t>
  </si>
  <si>
    <t>너나들이 점심, 생일 축하, 동호회 활동 등 다양한 팀빌딩 프로그램을 운영합니다.</t>
  </si>
  <si>
    <t>리더십 피드백은 어떻게 받을 수 있나요?</t>
  </si>
  <si>
    <t>Leadership Journey를 통한 리더십 진단 리포트와 구성원들의 피드백을 바탕으로 개선점을 파악할 수 있습니다.</t>
  </si>
  <si>
    <t>입사 후 온보딩 프로그램은 어떻게 진행되나요?</t>
  </si>
  <si>
    <t>플렉스팀의 온보딩은 총 12주간 진행되며, 5주간의 Spring Camp(조직 구조, 미션/비전, 일하는 방식, 제품 교육 등)와 7주간의 목표 합의 및 리뷰 기간으로 구성되어 있습니다. 각 챕터와 팀에서는 1on1, 팀 세션 등을 통해 업무 온보딩을 개별적으로 병행 진행합니다.</t>
  </si>
  <si>
    <t>팀 버디는 누구이고 어떤 역할을 하나요?</t>
  </si>
  <si>
    <t>팀 버디는 신규 구성원의 적응을 돕는 동료로, 온보딩 기간 중 업무와 팀 문화에 대한 안내를 담당합니다.</t>
  </si>
  <si>
    <t>사내 추천 제도가 있나요?</t>
  </si>
  <si>
    <t>네, 사내 추천 제도를 통해 우수한 인재를 추천할 수 있으며, 관련 문의는 People Team에 하시면 됩니다.</t>
  </si>
  <si>
    <t>채용 프로세스는 어떻게 진행되나요?</t>
  </si>
  <si>
    <t>채용 프로세스는 서류 전형, 면접 등 단계별로 진행되며, 자세한 내용은 각 포지션별로 안내됩니다.</t>
  </si>
  <si>
    <t>장기휴가나 휴직 시 회사 지급품은 어떻게 관리되나요?</t>
  </si>
  <si>
    <t>30일 초과 장기휴가 시 Culture Team에서 노트북 등 유무형 지급품을 안전하게 보관 관리합니다.</t>
  </si>
  <si>
    <t>재직증명서나 경력증명서는 어디서 발급받을 수 있나요?</t>
  </si>
  <si>
    <t>flex &gt; 문서·증명서 &gt; 내 문서에서 재직증명서 및 경력증명서를 직접 발급받을 수 있습니다.</t>
  </si>
  <si>
    <t>급여명세서는 어떻게 확인하나요?</t>
  </si>
  <si>
    <t>flex &gt; 급여 &gt; 급여 명세서에서 언제든지 확인하고 발급받을 수 있습니다.</t>
  </si>
  <si>
    <t>기타 증명서류가 필요한 경우 어떻게 해야 하나요?</t>
  </si>
  <si>
    <t>추가 증명서류가 필요한 경우 슬랙 #division-people_and_culture 채널로 문의해주시면 됩니다.</t>
  </si>
  <si>
    <t>온보딩 프로그램은 얼마나 진행되나요?</t>
  </si>
  <si>
    <t>총 12주간 진행되며, 5주간의 Spring Camp와 7주간의 목표합의 및 리뷰 기간으로 구성됩니다.</t>
  </si>
  <si>
    <t>입사 첫날에는 무엇을 하나요?</t>
  </si>
  <si>
    <t>Life Hack - Orientation을 통해 온보딩 여정 소개, 조직 구조 및 제도, 계정 등록 및 장비 설치 안내를 받습니다.</t>
  </si>
  <si>
    <t>제품 교육은 언제 받나요?</t>
  </si>
  <si>
    <t>입사 1개월차에 Product Session과 flex demo 세션을 통해 제품에 대한 깊이 있는 이해를 할 수 있습니다.</t>
  </si>
  <si>
    <t>온보딩 기간 중 목표는 어떻게 설정하나요?</t>
  </si>
  <si>
    <t>7주차 목표합의 기간에 리드와 함께 개인 목표를 설정하고 합의합니다.</t>
  </si>
  <si>
    <t>신규 구성원 Tea Time은 언제 진행되나요?</t>
  </si>
  <si>
    <t>입사 5일차에 해남님과 함께 플렉스팀에서의 기대감과 바라는 점을 이야기 나누는 시간을 가집니다.</t>
  </si>
  <si>
    <t>온보딩 중 어려운 점이 있으면 누구에게 문의하나요?</t>
  </si>
  <si>
    <t>Culture Team이 온보딩 프로세스를 담당하므로 관련 문의는 Culture Team으로 연락하시면 됩니다.</t>
  </si>
  <si>
    <t>채용 프로세스는 어떻게 되나요?</t>
  </si>
  <si>
    <t>사내 추천 제도를 포함한 채용 프로세스가 있으며, 자세한 내용은 People Team에 문의하시면 됩니다.</t>
  </si>
  <si>
    <t>온보딩 피드백은 언제 수집하나요?</t>
  </si>
  <si>
    <t>5주차에 온보딩 서베이와 Spring Camp 감상 나누기 및 회고를 통해 피드백을 수집합니다.</t>
  </si>
  <si>
    <t>퇴사 절차는 어떻게 되나요?</t>
  </si>
  <si>
    <t>오프보딩 프로세스가 있으며, 자세한 절차는 People Team에 문의하시면 안내받을 수 있습니다.</t>
  </si>
  <si>
    <t>플렉스팀의 근무시간은 어떻게 되나요?</t>
  </si>
  <si>
    <t>시차출퇴근제로 오전 8시부터 10시까지 출근 가능하며, 출근 후 9시간(휴게시간 1시간 포함) 뒤 퇴근하는 것을 원칙으로 합니다.</t>
  </si>
  <si>
    <t>코워킹 타임이란 무엇인가요?</t>
  </si>
  <si>
    <t>10:00-12:30, 14:00-17:00으로 구성원간 협업과 미팅이 가능한 필수 시간으로, 이 시간에는 자리를 비울 경우 사전 휴가 등록이 필요합니다.</t>
  </si>
  <si>
    <t>연차휴가는 몇 일 주어지나요?</t>
  </si>
  <si>
    <t>회계년도 기준으로 15일이 부여되며, 3년 이상 근속 시 매 2년마다 1일씩 가산됩니다.</t>
  </si>
  <si>
    <t>휴가 사용 시 승인이 필요한가요?</t>
  </si>
  <si>
    <t>연속 미출근일 5일 미만의 휴가는 별도 승인 없이 슬랙 공유 후 자율 사용하며, 5일 이상은 워크플로우를 통한 승인이 필요합니다.</t>
  </si>
  <si>
    <t>원격근무는 어떻게 사용하나요?</t>
  </si>
  <si>
    <t>하루씩만 사용 가능하며 최소 1일 전 슬랙 공유 후 flex를 통해 승인받아야 하고, 화요일과 목요일 사용이 권장됩니다.</t>
  </si>
  <si>
    <t>생일휴가는 언제 사용할 수 있나요?</t>
  </si>
  <si>
    <t>본인 생일 당일에만 점심 이후 조기퇴근 목적으로 4시간 사용 가능하며, 다른 휴가와 연결하여 사용할 수 없습니다.</t>
  </si>
  <si>
    <t>리프레시 휴가는 언제 주어지나요?</t>
  </si>
  <si>
    <t>3년 근속 시 10일의 휴가와 아난티 숙박권 2박 3일이 함께 제공되며, 매 3년마다 부여됩니다.</t>
  </si>
  <si>
    <t>경조휴가는 어떻게 구성되어 있나요?</t>
  </si>
  <si>
    <t>부모/배우자/자녀 사망 시 5일, 조부모/형제/자매 사망 시 3일, 결혼 시 5일, 배우자 출산 시 20일(분할 사용 가능)의 휴가가 부여됩니다.</t>
  </si>
  <si>
    <t>8층 공간은 어떻게 이용하나요?</t>
  </si>
  <si>
    <t>식사는 8층 라운지에서만 가능하며, 플레이존(탁구대, 포켓볼, 스크린골프)과 릴렉스존, 샤워실은 예약 없이 자유롭게 이용할 수 있습니다.</t>
  </si>
  <si>
    <t>근무시간은 어떻게 기록해야 하나요?</t>
  </si>
  <si>
    <t>flex를 통해 출퇴근 및 휴게시간을 기록해야 하며, 공동의 룰 준수 확인과 개선을 위해 정확한 기록이 필요합니다.</t>
  </si>
  <si>
    <t>근무시간은 어떻게 되나요?</t>
  </si>
  <si>
    <t>시차출퇴근제로 오전 8시~10시 사이 출근하여 9시간(휴게 1시간 포함) 근무합니다.</t>
  </si>
  <si>
    <t>원격근무는 언제 가능한가요?</t>
  </si>
  <si>
    <t>화요일, 목요일에 하루씩만 사용 가능하며, 연속 사용이나 휴일과 연결해서 사용할 수 없습니다.</t>
  </si>
  <si>
    <t>코워킹 타임이 무엇인가요?</t>
  </si>
  <si>
    <t>10:00-12:30, 14:00-17:00로 구성원 간 협업을 위한 최소한의 시간입니다.</t>
  </si>
  <si>
    <t>휴가는 어떻게 사용하나요?</t>
  </si>
  <si>
    <t>연속 미출근일 5일 미만은 승인 없이 사용 가능하며, 5일 이상은 사전 승인이 필요합니다.</t>
  </si>
  <si>
    <t>생일 당일에만 점심 후 조기퇴근 목적으로 4시간 사용 가능합니다.</t>
  </si>
  <si>
    <t>리프레시 휴가는 언제 받나요?</t>
  </si>
  <si>
    <t>3년 근속 시 10일의 휴가와 아난티 숙박권 2박 3일을 함께 제공합니다.</t>
  </si>
  <si>
    <t>오피스는 몇 층에 있나요?</t>
  </si>
  <si>
    <t>7층과 8층에 위치하며, 층별 구조와 공간 이미지는 오피스 맵 소개에서 확인할 수 있습니다.</t>
  </si>
  <si>
    <t>근무 기록은 어떻게 하나요?</t>
  </si>
  <si>
    <t>flex를 통해 출퇴근 시간과 휴게시간을 기록하며, flex user guide를 참고하시면 됩니다.</t>
  </si>
  <si>
    <t>휴게시간은 얼마나 되나요?</t>
  </si>
  <si>
    <t>공식 휴게 시간은 12:30-13:30이며, 법적 휴게 시간(4시간 근무 시 30분, 8시간 근무 시 1시간)을 준수합니다.</t>
  </si>
  <si>
    <t>원격근무 시 지원되는 비용이 있나요?</t>
  </si>
  <si>
    <t>원격근무 시에는 식대지원, 출퇴근 대중교통비 등 업무상 지원되는 비용은 지원되지 않습니다.</t>
  </si>
  <si>
    <t>월요일과 금요일에 원격근무를 하고 싶은데, 팀 미팅이나 중요한 일정이 있어도 가능한가요?</t>
  </si>
  <si>
    <t>월요일 전사 위클리, 금요일 챕터/팀 회의 등 중요한 일정이 있는 경우 원격근무가 제한되므로 화요일과 목요일 사용을 권장합니다.</t>
  </si>
  <si>
    <t>신규 입사자인데 온보딩 기간 중에도 연차휴가를 자유롭게 사용할 수 있나요?</t>
  </si>
  <si>
    <t>입사일에 회계일까지의 연차를 선부여하므로 온보딩 기간에도 사용 가능하지만, Spring Camp 등 필수 프로그램 참여를 고려하여 조율이 필요합니다.</t>
  </si>
  <si>
    <t>1on1 미팅 중에 업무 진행상황 보고를 주로 해야 하나요, 아니면 개인적인 고민도 나눌 수 있나요?</t>
  </si>
  <si>
    <t>플렉스팀의 1on1은 '일'보다 '사람'과 '조직'에 중심을 두며, 구성원의 고민과 성장에 대한 대화가 70% 이상을 차지해야 합니다.</t>
  </si>
  <si>
    <t>코워킹 타임에 외근을 나가야 하는 상황이 생기면 어떻게 처리해야 하나요?</t>
  </si>
  <si>
    <t>코워킹 타임(10:00-12:30, 14:00-17:00) 중 자리를 비워야 할 경우 사전 휴가 등록이 필요하며, flex에 외근을 등록하고 슬랙으로 동료들에게 공유해야 합니다.</t>
  </si>
  <si>
    <t>신규 구성원으로서 회사의 핵심 가치를 배우는 프로그램이 있나요?</t>
  </si>
  <si>
    <t>온보딩 Day 3에서 '우리팀에서 일하는 방법(Core Value), 8 Standards, 마인드셋'을 학습하며, flex Story Session을 통해 CEO와 직접 소통할 수 있습니다.</t>
  </si>
  <si>
    <t>장기휴가(5일 이상) 사용 시 팀의 승인이 필요한가요, 아니면 개인 권리로 자유롭게 사용할 수 있나요?</t>
  </si>
  <si>
    <t>연속 미출근일 5일 이상 또는 휴가 사용일 3일 이상은 flex 워크플로우를 통한 승인이 필요하며, 원팀으로서 협업을 우선시하는 플렉스팀 철학에 따라 조율이 필요합니다.</t>
  </si>
  <si>
    <t>수평 커뮤니케이션 문화에서 상급자에게도 존댓말을 사용해야 하나요?</t>
  </si>
  <si>
    <t>플렉스팀은 모든 구성원을 '이름+님'으로 부르며, 직위/직책에 관계없이 서로 존중하는 마음으로 존댓말을 사용합니다.</t>
  </si>
  <si>
    <t>근무시간 중 휴게시간을 길게 사용하면 연장근무를 해야 하나요?</t>
  </si>
  <si>
    <t>법적 휴게시간(공식 휴게시간 12:30-13:30)을 초과하여 사용할 경우, 초과한 만큼 추가 근무를 해야 합니다.</t>
  </si>
  <si>
    <t>Health Check 결과가 개인 성과평가에 영향을 주나요?</t>
  </si>
  <si>
    <t>Health Check는 더 좋은 팀을 만들기 위한 조직 진단 도구로, 개인 평가가 아닌 팀 차원의 개선 액션 아이템 도출을 위해 활용됩니다.</t>
  </si>
  <si>
    <t>원격근무 중에도 회사에서 지원하는 식대나 교통비를 받을 수 있나요?</t>
  </si>
  <si>
    <t>원격근무 시에는 식대지원, 출퇴근 대중교통비 등 업무상 지원되는 비용이 지원되지 않습니다.</t>
  </si>
  <si>
    <t>온보딩 기간 중 근무시간은 어떻게 되나요?</t>
  </si>
  <si>
    <t>일반 구성원과 동일한 시차출퇴근제를 적용하며, 온보딩 세션 일정에 맞춰 조정될 수 있습니다.</t>
  </si>
  <si>
    <t>1on1 미팅 중 휴가 사용에 대해 상담할 수 있나요?</t>
  </si>
  <si>
    <t>1on1은 개인과 팀에 중점을 두므로 휴가 계획이나 워라밸 관련 고민을 나눌 수 있습니다.</t>
  </si>
  <si>
    <t>리더십 개발을 위한 별도 휴가가 있나요?</t>
  </si>
  <si>
    <t>별도 휴가는 없으나 Leadership Journey 작성이나 리더십 세션 참여를 위한 시간은 업무시간으로 인정됩니다.</t>
  </si>
  <si>
    <t>팀 문화 행사 참여 시 근무시간으로 인정되나요?</t>
  </si>
  <si>
    <t>너나들이 점심 등 공식 팀 행사는 근무시간으로 인정되며, 별도 휴가 사용이 필요하지 않습니다.</t>
  </si>
  <si>
    <t>입사 초기에 휴가를 사용할 수 있나요?</t>
  </si>
  <si>
    <t>입사일에 연차를 선부여하므로 온보딩 기간에도 휴가 사용이 가능하나, 적응 기간임을 고려해주세요.</t>
  </si>
  <si>
    <t>리더십 교육을 위한 외부 세미나 참석 시 근무시간 처리는 어떻게 되나요?</t>
  </si>
  <si>
    <t>업무 관련 외부 교육은 근무시간으로 인정되며, 사전에 리드와 상의 후 진행하시면 됩니다.</t>
  </si>
  <si>
    <t>코워킹 타임 중 1on1 미팅을 진행할 수 있나요?</t>
  </si>
  <si>
    <t>코워킹 타임은 협업을 위한 시간이므로 1on1 미팅 진행이 가능하며, 구성원 성장을 위한 중요한 활동입니다.</t>
  </si>
  <si>
    <t>팀 문화에 적응이 어려울 때 누구와 상담하나요?</t>
  </si>
  <si>
    <t>직속 리드와의 1on1이나 flex Story Session, Culture Team을 통해 적응 관련 고민을 나눌 수 있습니다.</t>
  </si>
  <si>
    <t>성과 목표 설정 시 휴가 계획도 고려되나요?</t>
  </si>
  <si>
    <t>목표 설정 시 개인의 휴가 계획이나 라이프 밸런스를 고려하여 리드와 함께 합리적으로 조정합니다.</t>
  </si>
  <si>
    <t>원격근무 중 팀 회의나 1on1은 어떻게 참여하나요?</t>
  </si>
  <si>
    <t>화상회의 도구를 통해 원격으로 참여하며, 원격근무라도 팀 협업에는 적극적으로 참여해야 합니다.</t>
  </si>
  <si>
    <t>온보딩 완료 후 피드백을 리드에게 어떻게 전달하나요?</t>
  </si>
  <si>
    <t>정기 1on1이나 flex 원온원 기능을 활용하여 온보딩 경험과 개선사항에 대해 피드백할 수 있습니다.</t>
  </si>
  <si>
    <t>리더십 역량 개발을 위해 추가 휴가를 사용할 수 있나요?</t>
  </si>
  <si>
    <t>개인 연차를 사용하여 외부 리더십 교육에 참여할 수 있으며, 업무 관련성이 높다면 근무시간으로 인정 가능합니다.</t>
  </si>
  <si>
    <t>팀 행사 날짜와 개인 휴가가 겹치면 어떻게 하나요?</t>
  </si>
  <si>
    <t>사전 계획된 휴가를 우선하되, 중요한 팀 행사의 경우 가능하면 일정 조정을 통해 참여를 권장합니다.</t>
  </si>
  <si>
    <t>1on1에서 근무환경 개선 사항을 제안할 수 있나요?</t>
  </si>
  <si>
    <t>1on1은 Problem Solving 관점에서 업무 환경 개선사항을 논의하고 해결책을 찾는 중요한 시간입니다.</t>
  </si>
  <si>
    <t>Sig 모임 종류와 가입 방법을 알고 싶어요</t>
  </si>
  <si>
    <t>리쿠르팅을 위한 식대 정책은 어떻게 되나요?</t>
  </si>
  <si>
    <t>경사 신청은 어떻게 하면 되나요?</t>
  </si>
  <si>
    <t>조사 신청은 어떻게 하면 되나요?</t>
  </si>
  <si>
    <t>단체 상해 보험은 누구에게 문의하나요?</t>
  </si>
  <si>
    <t>어디서 냉난방기를 조절할 수 있나요?</t>
  </si>
  <si>
    <t>법인차량을 이용하고 싶어요. 어떻게 하나요?</t>
  </si>
  <si>
    <t>헬스키핑 예약은 어떻게 하나요?</t>
  </si>
  <si>
    <t>우리팀 급여일은 언제인가요?</t>
  </si>
  <si>
    <t>Sig 활동비 지원은 어떻게 되나요?</t>
  </si>
  <si>
    <t>어느 채널/팀/담당자와 협업해야 하나요?</t>
  </si>
  <si>
    <t>CEO의 말/글을 찾아보고 싶어요. 어디에서 찾아볼 수 있나요?</t>
  </si>
  <si>
    <t>증명서 발급은 어떻게 하나요?</t>
  </si>
  <si>
    <t>건강보험 피부양자 등재는 어떻게 하나요?</t>
  </si>
  <si>
    <t>중소기업 취업 청년 소득세 감면 신청은 따로 해야하나요?</t>
  </si>
  <si>
    <t>증명서 원본 제출(실제 날인)이 필요한데 어떻게 하나요?</t>
  </si>
  <si>
    <t>월수금에도 원격 사용이 가능한가요?</t>
  </si>
  <si>
    <t>사내대출을 은행에 일부 상환하였습니다. 어떻게 해야하나요?</t>
  </si>
  <si>
    <t>차량 유지비 비과세 적용이 가능한가요? 가능하면 어떻게 하나요?</t>
  </si>
  <si>
    <t>새 직원을 위한 여분의 맥북을 요청할 수 있나요?</t>
  </si>
  <si>
    <t>맥북을 윈도우 노트북으로 교체할 수 있나요?</t>
  </si>
  <si>
    <t>새 직원을 위한 여분의 노트북 스탠드를 요청할 수 있나요?</t>
  </si>
  <si>
    <t>HDMI-USB 어댑터와 같은 하드웨어 액세서리를 요청할 수 있나요?</t>
  </si>
  <si>
    <t>새 맥북에 오피스 365는 어떻게 설치하나요?</t>
  </si>
  <si>
    <t>추가 SIM 카드를 요청할 수 있나요?</t>
  </si>
  <si>
    <t>법인 핸드폰 번호와 명함 재발급을 요청할 수 있나요?</t>
  </si>
  <si>
    <t>CCTV 시스템 정기 점검 현황은 어떻게 되나요?</t>
  </si>
  <si>
    <t>에어컨에 문제가 생겼을 때 어떻게 보고해야 하나요?</t>
  </si>
  <si>
    <t>맥북 충전이 되지 않습니다. 어떻게 하죠? 어디에 물어보면 되나요?</t>
  </si>
  <si>
    <t>온보딩 때 받은 슬리퍼와 티셔츠 사이즈를 교환할 수 있나요?</t>
  </si>
  <si>
    <t>노션 로그인 문제가 발생했을 때 어떻게 해결하나요?</t>
  </si>
  <si>
    <t>맥북 로그인 문제가 발생했을 때 어떻게 해결하나요?</t>
  </si>
  <si>
    <t>파트너 사용자 그룹에 새로운 직원을 추가하려면 어떻게 해야 하나요?</t>
  </si>
  <si>
    <t>외근 나갈 때 명찰을 잊어버렸을 경우, 출퇴근 기록은 어떻게 수정하나요?</t>
  </si>
  <si>
    <t>하나 팩스 잔액은 얼마인가요?</t>
  </si>
  <si>
    <t>도서 구매는 어떻게 진행해야 하나요?</t>
  </si>
  <si>
    <t>AG-Grid 라이브러리 라이선스를 갱신할 수 있나요?</t>
  </si>
  <si>
    <t>배달앱 환불 요청은 어떻게 하나요?</t>
  </si>
  <si>
    <t>오랫동안 사용하지 않은 헬스장 회원권을 재활성화할 수 있나요?</t>
  </si>
  <si>
    <t>name</t>
  </si>
  <si>
    <t>output</t>
  </si>
  <si>
    <t>output+context</t>
  </si>
  <si>
    <t>tags</t>
  </si>
  <si>
    <t>Human</t>
  </si>
  <si>
    <t>scores</t>
  </si>
  <si>
    <t>metrics</t>
  </si>
  <si>
    <t>comments</t>
  </si>
  <si>
    <t>created</t>
  </si>
  <si>
    <t>__bt_assignments</t>
  </si>
  <si>
    <t>eval</t>
  </si>
  <si>
    <t>"너나들이 점심 등 공식 팀 행사는 근무시간으로 인정되며, 별도 휴가 사용이 필요하지 않습니다."</t>
  </si>
  <si>
    <t>{"metadata":"복합질문"}</t>
  </si>
  <si>
    <t>{"answer":"안녕하세요! 팀 문화 행사 참여 관련 문의를 주셨네요.\n\n현재 검색된 정보에서는 팀 문화 행사 참여 시 근무시간 인정 여부에 대한 명확한 정책을 찾을 수 없었습니다. 다만 회사에서 다양한 문화 활동들을 운영하고 있다는 것을 확인할 수 있었습니다:\n\n## 현재 운영 중인 주요 문화 활동들\n- **Health Check**: 분기별 조직 진단 설문\n- **flex Story Session**: 매주 월요일 오후 3시, 해남님과의 Q&amp;A 시간\n- **해피밀**: 소규모 단위로 해남님과 함께하는 식사 및 토론\n- **Tea time w. 해남님**: 신규 구성원 대상 소통 시간\n\n## 추천 문의 방법\n팀 문화 행사 참여 시 근무시간 인정 여부에 대한 정확한 정보는 다음 담당자에게 직접 문의해 주시기 바랍니다:\n\n- **Culture Team**: 슬랙 `#team-culture-helpdesk` 채널\n- **People Team**: 근무시간 관련 정책 문의\n\n이런 구체적인 근무 정책은 상황에 따라 다를 수 있어서, 담당팀에서 정확한 안내를 받으시는 것이 가장 확실합니다.\n\n**참고한 출처:**\n- [Health Check](https://www.notion.so/Health-Check-c994ba064459402a85d36b9cdcc973d7) - 문화 활동 정보\n- [flex Story Session](https://www.notion.so/flex-Story-Session-c619ae6acf5e4d5d8fd59beca8b8fca7) - 정기 문화 세션 정보\n- [해피밀](https://www.notion.so/8c727fbdc31e4890b08ced898269aea4) - 소규모 문화 활동 정보","contexts":["{'page_content':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0.5014925688389685}","{'page_content': '문서 유형: page\\n문서 ID: d1cd5462-4ad6-4150-94b3-0ba6637fc970\\n문서 제목: 회식 문화\\n문서 생성일시: 2023-06-29 08:38:00+09:00\\n문서 수정일시: 2024-10-18 14:30:00+09:00\\n상위 문서 ID: 유형=block, ID=b9b6b285-e956-44ba-ab24-5918361e7d48\\n문서 생성자: 황시윤[//]: # (column_list is not supported)\\n\\n\\t[//]: # (column is not supported)\\n\\n\\t\\t**🗒️업데이트: 2023/09/05**\\n\\n\\t[//]: # (column is not supported)\\n\\n\\t\\t**🙋\\u200d♂️ 담당자: People**\\n\\n---\\n\\n## 목적\\n\\n\\t- 회식은 구성원 간 식사와 소소한 자리를 통해서 이해를 높이고, 일의 능률을 올리는 자리 입니다.\\n\\n## 이용 방법\\n\\n\\t- 형태는 다양하게 운영될 수 있으나, **음주만을 목적으로 이루어진 회식 문화는 지양**하고 있습니다.\\n\\n---\\n\\n### ■ FAQ \\n\\n- **이용 관련**\\n\\n\\tQ: 회식 이후 법인(야간) 택시 이용 가능한가요?\\n\\n\\tA: 회식 이후에 법인(야간) 택시 이용 자제 해주시기 바랍니다. 법인 택시는 업무의 연장선 상에서 늦은 퇴근이나 외근 등 구성원의 안전을 위한 팀의 조치이므로 업무 관련 목적으로만 사용해주시기 부탁 드립니다.\\n\\n\\t&lt;br/&gt;\\n\\n&lt;br/&gt;\\n\\n', 'metadata': {'customer_id': 42, 'doc_split_seq': 1, 'title': '회식 문화', 'source': 'https://www.notion.so/d1cd54624ad6415094b30ba6637fc970', 'extra': {'CategoryL1': '조직원칙 및 리더십', 'CategoryL2': '문화/ 팀빌딩'}, 'updated_at': '2024-10-18T05:30:00'}, 'similarity_score': 0.5009444632340267}","{'page_content':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0.4989189658685369}","{'page_content':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0.4983185040149317}","{'page_content':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0.49434505057237726}","{'page_content':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0.5047787872567512}","{'page_content':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0.4975010684854719}","{'page_content':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0.495583510981512}","{'page_content':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0.48697694154034965}","{'page_content':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0.4866496733575549}","{'page_content':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0.5158077526044923}","{'page_content':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0.5116988552192804}","{'page_content':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0.5039359009636616}","{'page_content':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0.4954998588427778}","{'page_content':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0.48836038675436877}","{'page_content':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0.5118039114270397}","{'page_content':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0.4995289457979333}","{'page_content':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0.490524437617044}","{'page_content':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0.489778853690605}","{'page_content':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0.4885488225056176}","{'page_content':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0.4961653005762346}","{'page_content':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0.4896839366122234}","{'page_content':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필��시에만 잠깐! 대부분의 시간은 구성원과 팀에 대한 이야기에 할애  \\n❌ Don\\'t: OKR, 프로젝트 타임라인, 업데이트 등의 ‘일’ 얘기만��로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0.4892795037549399}","{'page_content':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0.4854935264379922}","{'page_content':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0.48476048421767703}","{'page_content':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0.5103046123993931}","{'page_content':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한동안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밀도 낮게 일하다가 저녁 먹고 또 집중을 못하다가 10시에 택시 타고 귀가하는 상황입니다. 정해진 근무 시간에 집중해서 업무를 했다면 발생하지 않을 비용이 발생하는 것입니다.  \\n우리팀에서 ‘시간외근무’는 하지 않아야 한다?  \\n우리팀에서 발생하는 시간외근무는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하게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위한 근무 제도 변경 안내', 'source': 'https://flex.team/home/news-feed/notice?nid=vYzRBwMzZ3', 'extra': {'StakeholderType': 'COMPANY'}, 'updated_at': '2024-02-28T10:25:45'}, 'similarity_score': 0.509032860030882}","{'page_content': '제목: 팀 목표 달성을 위한 근무 제도 변경 안내 &lt;br&gt; 공지 작성일: 2024-02-28 &lt;br&gt; 내용: Alignment에서 공유된 것처럼 현재 우리팀과 우리팀을 둘러싼 상황은 어렵습니다. 시장은 여전히 얼어붙어 있고, 이번 달도 1% 내외의 성장이 예상되는 상황입니다. 이는 위험한 신호이며, 변화가 필요합니다.  \\n작년에 우리팀이 배운 것 중의 하나는 ‘열심히’ 보다는 ‘잘’이 중요하다는 것입니다.  \\n우리팀은 지금 업무에 적지 않은 시간을 사용하고 있고, ‘열심히’ 일하고 있습니다. 그러나 그 시간을 모두 효율적인 시간, 밀도 있는 시간이라고 이야기 할 수 있을까요? 팀의 ���원을 적절하게 사용하고 있다고 생각할 수 있을까요? 아래와 같은 모습을 보거나 문제라고 생각해 보신 적은 없으신가요?  \\n업무 시간��� 밀도가 높지 않아서 업무 시간이 길어지는 것은 아닐까?  \\n오전에 늦게 출근하여 시간을 보내다가 오전 시간에 업무에 집중하지 못하는 경우  \\n업무 시간 중에 과한 잡담 등으로 업무에 집중하지 못하는 경우  \\n출근 시간, 점심 시간 종료 시간 차이로 미팅이나 협업이 제대로 진행되지 않는 경우  \\n늦은 근무나 활동으로 컨디션이 저하되어 다음날 오전 컨디션에 영향을 미쳐 지각하는 경우  \\n1시간으로 주어진 점심시간을 1시간 보다 길게 사용하는 경우  \\n야근 택시 이용을 위해서 22시에 맞춰서 업무하다가 퇴근 하는 경우  \\n주변에서 동료들과 술을 마시고, 22시 넘어서 야근 택시로 귀가하는 경우  \\n위 문제를 해결하고, 올해 ‘잘’하기 위해서 밀도를 높이기 위한 새로운 시도인 근무 제도 변경을 안내 드립니다.  \\n변경 방향  \\n정해진 근무 시간 내에 밀도�� 높여서, 같은 시간을 사용했을 때 더 좋은 성과를 낼 수 있도록  \\n근무 일정을 명확히 하여 협업을 하는데 어려움이 없도록  \\n불필요한 야근과 소요되는 시간과 비용을 줄이고, 야근을 전제해서 일과 중의 업무 밀도를 낮추지 않도록  \\n변경 내용  \\n코어 타임 (신설)  \\n10:30 - 12:30 (2시간) / 14:00 - 18:00 (4시간)  \\n코어 타임 시간에는 목표 달성을 위한 업무에 집중합니다.  \\n코어 타임 시작 전후에는 별도로 정의하지 않은 업무 시간이 있어서, 집중을 위한 준비를 할 수 있습니다.  \\n코어 타임 중에 업무 미팅 진행이 가능합니다.  \\n리드-구성원과의 1on1은 중요 업무로 코어 타임 중 진행이 가능합니다.  \\n업무 외 개별적으로 만나서 진행하는 잡담 등은 코어 타임 외의 시간을 이용합니다.  \\n출근 시간 (변경)  \\n09:00 - 10:30 → 09:00 - 10:00  \\n출근 시간 차이에 따라 발생하는 구성원 간 협업 불가능한 시간을 줄이고, 오전 코어 타임 확보를 위해서, 출근 가능 시간을 1시간 30분에서 1시간으로 ���정하였습니다.  \\n퇴근 시간 (변경)  \\n18:00 - 19:30 → 18:00 - 19:00  \\n출근 시간 변경에 따라 퇴근 가능 시간도 조정되었습니다.  \\n목표 달성이 가능하다면, 퇴근 시간에 맞춰 퇴근하기를 권장합니다.  \\n점심 식사 (시간 명확화)  \\n12:30 - 13:30  \\n현재 개인마다 다르게 활용하고 있는 점심 식사 시간은 정해진 시간에 맞춰 진행합니다. 12시부터 점심 시간이 아닙니다. 2시까지도 점심 시간이 아닙니다.  \\n야근 택시 지원 시간 (변경)  \\n22:00 → 23:00  \\n회사 공통의 자원을 사용하는데, 대중 교통 이용이 어려운 경우 등, 꼭 필요한 경우에만 지원하고 불필요한 야근을 방지하는 차원에서 지원 시간을 1시간 늦춰서 적용합니다.  \\n추가 사항  \\n지각, 원격, 휴가 등의 근무 기록을 flex에 누락하시는 경우가 종종 확인이 됩니다. 공동의 룰을 잘 지키는지 확인하고, 개선하기 위해서는 flex에 근무를 기록하는 것이 필요합니다. flex에 근무 기록을 요청 드립니다. (소정 근무 시간이 기록되지 않은 경우에 해당 시간만큼 급여가 차감 됩니다.)  \\n적용  \\n2024년 3월 4일(월)부터  \\nFAQ  \\n구성원 분들이 궁금해 하실만한 내용을 미리 답해보았습니다.  \\n우리팀은 ‘시간외근무’를 권장한다?', 'metadata': {'customer_id': 42, 'doc_split_seq': 1, 'title': '팀 목표 달성을 위한 근무 제도 변경 안내', 'source': 'https://flex.team/home/news-feed/notice?nid=vYzRBwMzZ3', 'extra': {'StakeholderType': 'COMPANY'}, 'updated_at': '2024-02-28T10:25:45'}, 'similarity_score': 0.507260863917759}","{'page_content':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0.5011702860074628}","{'page_content':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0.4988869740898456}"]}</t>
  </si>
  <si>
    <t>{"ContextPrecision":0,"ContextRecall":0,"Faithfulness":0,"answer_relevancy":0,"Human":1,"Human Eval Reason":null}</t>
  </si>
  <si>
    <t>{"cached":null,"start":1758850024.059058,"end":1758850067.564773,"duration":17.852638959884644,"llm_duration":null,"time_to_first_token":12.50761753320694,"llm_calls":"4","tool_calls":"0","errors":"0","llm_errors":"0","tool_errors":"0","prompt_tokens":"35644","prompt_cached_tokens":"0","prompt_cache_creation_tokens":"0","completion_tokens":"628","total_tokens":"36272","estimated_cost":null}</t>
  </si>
  <si>
    <t>"업무 관련 외부 교육은 근무시간으로 인정되며, 사전에 리드와 상의 후 진행하시면 됩니다."</t>
  </si>
  <si>
    <t>{"Human Eval Reason":"남길게요","metadata":"복합질문","~__bt_assignments":["c4d4f732-f2fa-40fa-9bb2-a246d018a86f"]}</t>
  </si>
  <si>
    <t>{"answer":"안녕하세요! 리더십 교육을 위한 외부 세미나 참석 시 근무시간 처리에 대해 문의해주셨네요.\n\n검색된 정보를 살펴보니, flex팀에서는 자체적으로 체계적인 리더십 교육 프로그램을 운영하고 있습니다:\n\n## 플렉스팀의 리더십 교육 현황\n- **Leadership Session**: 매월 정기적으로 진행되는 리더십 세션\n- **Leadership Journey**: 리드들의 리더십 여정을 기록하고 성찰하는 프로그램\n- **1on1 Ground Rule**: 효과적인 1on1 진행을 위한 가이드라인\n\n## 외부 세미나 근무시간 처리 관련\n하지만 아쉽게도 **외부 리더십 세미나 참석 시 구체적인 근무시간 처리 방법**에 대한 정확한 정보는 현재 문서에서 찾을 수 없었습니다.\n\n## 권장 문의 방법\n이런 경우 다음과 같이 문의하시는 것을 추천드립니다:\n\n1. **직속 리드와 사전 상의**: 외부 교육의 필요성과 업무 연관성 논의\n2. **People팀 문의**: 슬랙 `#division-people_and_culture` 채널로 구체적인 처리 방법 문의\n3. **Culture팀 문의**: 슬랙 `#team-culture-helpdesk` 채널 활용\n\n외부 교육이 업무와 직접적으로 연관된 경우와 개인 성장 목적인 경우에 따라 처리 방식이 다를 수 있으니, 사전에 명확히 확인하시는 것이 좋겠습니다.\n\n**참고 자료:**\n- [2025 Leadership Session](https://www.notion.so/2025-Leadership-Session-1bd0592a4a9280879845eb860538231e) - 리더십 교육 프로그램\n- [2025 Leadership Journey](https://www.notion.so/2025-Leadership-Journey-1e00592a4a9280948493c16f1bb1c000) - 리더십 여정 기록\n- [우리팀의 1on1 Ground Rule](https://www.notion.so/1on1-Ground-Rule-1c10592a4a9280c9ab49ef141ebb2fbb) - 1on1 가이드라인","contexts":["{'page_content':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**6월: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0.5085241527958765}","{'page_content':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FT’s Quick Lesson learned  \\n- 선택과 집중! 한 세션엔 하나의 아젠다에만 집중!  \\n- 리드분들끼리 더 많은 대화의 시간 늘리기! 세션의 물리적인 시간 확대 필요!  \\n- 글로 작성하는 액티비티 하기 전, 악필 주의 안내 :)  \\n- 계속되는 니즈! 케이스스터디 시간 필요!  \\n- **2월: 24-4Q Leadership Reflection Workshop**  \\n- 일정:  2/5(수) 12:30~14:30(120 mins)  \\n- 대상자: 리드 20명  \\n- 내용: 리더십 진단 리포트를 바탕으로 리드 스탠다드 성찰, 동료 리드와 상호간의 경험과 노하우 공유  \\n- 자료: 개별 리더십 진단 리포트  \\n&lt;br/&gt;', 'metadata': {'customer_id': 42, 'doc_split_seq': 2, 'title': '2025 Leadership Session', 'source': 'https://www.notion.so/2025-Leadership-Session-1bd0592a4a9280879845eb860538231e', 'extra': {'CategoryL1': '조직원칙 및 리더십', 'CategoryL2': '리더십'}, 'updated_at': '2025-07-07T00:57:00'}, 'similarity_score': 0.49997232209285425}","{'page_content':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0.49896781274410396}","{'page_content':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0.4987288853231593}","{'page_content':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0.4952918371049598}","{'page_content':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 전 기�����했던 것 (2)�����사 후 기대와 같은 것��� 다른 것 (3)기대와 달라 조정이 필요하거나 개���이 필요한 것 (4) 해결해야 할 문제라면 어떤 솔루션이 필요한지&lt;/u&gt;&lt;/span&gt;에 대해 미리 고민해보고 참석해주세요. 간단하게 작성하실 수 있도록 서베이로도 안내드릴게요. 당일, 티타임 시간에 맞춰 ���칭룸(7층)으로 드실 음료를 가지고 ���주���요.\\n\\n&lt;br/&gt;\\n\\n\", 'metadata': {'customer_id': 42, 'doc_split_seq': 1, 'title': 'Tea time w. 해남님', 'source': 'https://www.notion.so/Tea-time-w-24727bd448d24fd29805260791490581', 'extra': {'CategoryL1': '구성원 여정', 'CategoryL2': '온보딩'}, 'updated_at': '2025-08-28T00:58:00'}, 'similarity_score': 0.4990776599638195}","{'page_content':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0.49328470602900787}","{'page_content':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0.4915594258454156}","{'page_content':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0.4869733533460404}","{'page_content':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0.48634674119005666}","{'page_content':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0.5207579918267073}","{'page_content':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0.5123968421618249}","{'page_content':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 확보하여야 합니다. \\n\\n\\t- 코워킹 타�� 중의 자리를 비���야 ��� 경우에, 구성원과 공유를 위해 사전 휴가 등록이 필요합니다.\\n\\n\\t\\t- 예를 ��어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0.5095199297897832}","{'page_content':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0.49356200345760937}","{'page_content':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0.4871882681541541}","{'page_content':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0.4902120416038737}","{'page_content':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0.4894356150553521}","{'page_content':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0.48864043878950714}","{'page_content':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0.48755739122778385}","{'page_content':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���입 4,000원 지출 X\\n\\n\\t\\t- &lt;span style='color:red'&gt;NEW!&lt;/span&gt; 합의 된 예외 : 외부 ���팅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0.4866818008085523}","{'page_content':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0.4898272416600146}","{'page_content':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0.4875599004728029}","{'page_content':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0.4847124028118142}","{'page_content':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0.4818052876103457}","{'page_content': \"문서 유형: page\\n문서 ID: 9df5a2d1-b7c9-45e7-8fe4-39f59fbb90fd\\n문서 제목: 구성원의 성과 향상을 돕는 프로그램 안내\\n문서 생성일시: 2022-12-01 18:37:00+09:00\\n문서 수정일시: 2025-08-28 10:28:00+09:00\\n상위 문서 ID: 유���=block,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0.48090483392949346}","{'page_content': '제목: 근무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시간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0.5076261732553679}","{'page_content': '제목: 팀 목표 달성을 위한 근무 제도 변경 안내 &lt;br&gt; 공지 작성일: 2024-02-28 &lt;br&gt; 내용: Alignment에서 공유된 것처럼 현재 우리팀과 우리팀을 둘러싼 상황은 어렵습니다. 시장은 여전히 얼어붙어 있고, 이번 달도 1% 내외의 성장이 예상되는 상황입니다. 이는 위험한 신호이며, 변화가 필요합니다.  \\n작년에 우리팀이 배운 것 중의 하나는 ‘열심히’ 보다는 ‘잘’이 중요하다는 것입니다.  \\n우리팀은 지금 업무에 적지 않은 시간을 사용하고 있고, ‘열심히’ 일하고 있습니다. 그러나 그 시간을 모두 효율적인 시간, 밀도 있는 시간이라고 이야기 할 수 있을까요? 팀의 자원을 적절하게 사용하고 있다고 생각할 수 있을까요? 아래와 같은 모습을 보거나 문제라고 생각해 보신 적은 없으신가요?  \\n업무 시간의 밀도가 높지 않아서 업무 시간이 길어지는 것은 아닐까?  \\n오전에 늦게 출근하여 시간을 보내다가 오전 시간에 업무에 집중하지 못하는 경우  \\n업무 시간 중에 과한 잡담 등으로 업무에 집중하지 못하는 경우  \\n출근 시간, 점심 시간 종료 시간 차이로 미팅이나 협업이 제대로 진행되지 않는 경우  \\n늦은 근무나 활동으로 컨디션이 저하되어 다음날 오전 컨디션에 영향을 미쳐 지각하는 경우  \\n1시간으로 주어진 점심시간을 1시간 보다 길게 사용하는 경우  \\n야근 택시 이용을 위해서 22시에 맞춰서 업무하다가 퇴근 하는 경우  \\n주변에서 동료들과 술을 마시고, 22시 넘어서 야근 택시로 귀가하는 경우  \\n위 문제를 해결하고, 올해 ‘잘’하기 위해서 밀도를 높이기 위한 새로운 시도인 근무 제도 변경을 안내 드립니다.  \\n변경 방향  \\n정해진 근무 시간 내에 밀도를 높여서, 같은 시간을 사용했을 때 더 좋은 성과를 낼 수 있도록  \\n근무 일정을 명확히 하여 협업을 하는데 어려움이 없도록  \\n불필요한 야근과 소요되는 시간과 비용을 줄이고, 야근을 전제해서 일과 중의 업무 밀도를 낮추지 않도록  \\n변경 내용  \\n코어 타임 (신설)  \\n10:30 - 12:30 (2시간) / 14:00 - 18:00 (4시간)  \\n코어 타임 시간에는 목표 달성을 위한 업무에 집중합니다.  \\n코어 타임 시작 전후에는 별도로 정의��지 않은 업무 시간이 있어서, 집중을 위한 �����를 할 수 있습니다.  \\n코어 타임 중에 업��� 미팅 진행이 가능합니다.  \\n리드-구성원과의 1on1은 중요 업무로 코어 타임 중 진행이 가능합니다.  \\n업무 외 개별적으로 만나서 진행하는 잡담 등은 코어 타임 외의 시간을 이용합니다.  \\n출근 시간 (변경)  \\n09:00 - 10:30 → 09:00 - 10:00  \\n출근 시간 차이에 따라 발생하는 구성원 간 협업 불가능한 시간을 줄이고, 오전 코어 타임 확보를 위해서, 출근 가능 시간을 1시간 30분에서 1시간으로 조정하였습니다.  \\n퇴근 시간 (변경)  \\n18:00 - 19:30 → 18:00 - 19:00  \\n출근 시간 변경에 따라 퇴근 가능 시간도 조정되었습니다.  \\n목표 달성이 가능하다면, 퇴근 시간에 맞춰 퇴근하기를 권장합니다.  \\n점심 식사 (시간 명확화)  \\n12:30 - 13:30  \\n현재 개인마다 다르게 활용하고 있는 점심 식사 시간은 정해진 시간에 맞춰 진행합니다. 12시���터 점심 시간이 아닙니다. 2시까지도 점심 시���이 아닙니다.  \\n야근 택시 지원 시간 (변경)  \\n22:00 → 23:00  \\n회사 공통의 자원을 사용하는데, 대중 교통 이용이 어려운 경우 등, 꼭 필요한 경우에만 지원하고 불필요한 야근을 방지하는 차원에서 지원 시간을 1시간 늦춰서 적용합니다.  \\n추가 사항  \\n지각, 원격, 휴가 등의 근무 기록을 flex에 누락하시는 경우가 종종 확인이 됩니다. 공동의 룰을 잘 지키는지 확인하고, 개선하기 위해서는 flex에 근무를 기록하는 것이 필요합니다. flex에 근무 기록을 요청 드립니다. (소정 근무 시간이 기��되지 않은 경우에 해당 시간만큼 급여가 차감 됩니다.)  \\n적용  \\n2024년 3월 4일(월)부터  \\nFAQ  \\n구성원 분들이 궁금해 하실만��� 내용을 미리 답해보았습니다.  \\n우리팀은 ‘시간외근무’를 권장한다?', 'metadata': {'customer_id': 42, 'doc_split_seq': 1, 'title': '팀 목표 달성을 위한 근무 제도 변경 안내', 'source': 'https://flex.team/home/news-feed/notice?nid=vYzRBwMzZ3', 'extra': {'StakeholderType': 'COMPANY'}, 'updated_at': '2024-02-28T10:25:45'}, 'similarity_score': 0.5054665543481115}","{'page_content':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 낮게 일하다가 저녁 먹고 또 집중을 못하다가 10시에 택시 타고 귀���하는 상황입니다. 정해진 근�� 시간에 ���중해서 업무를 했다면 발생하지 않을 비용이 발생하는 것입니다.  \\n우리팀에서 ‘시간외���무’는 하지 않아야 한다?  \\n우리팀에서 발생하는 시간외근���는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하게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위한 근무 제도 변경 안내', 'source': 'https://flex.team/home/news-feed/notice?nid=vYzRBwMzZ3', 'extra': {'StakeholderType': 'COMPANY'}, 'updated_at': '2024-02-28T10:25:45'}, 'similarity_score': 0.5038551500489156}","{'page_content':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0.5003544193692929}","{'page_content':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0.4966797410323622}"]}</t>
  </si>
  <si>
    <t>{"cached":null,"start":1758849954.08894,"end":1758850024.05879,"duration":18.74183201789856,"llm_duration":null,"time_to_first_token":28.799415409564972,"llm_calls":"4","tool_calls":"0","errors":"0","llm_errors":"0","tool_errors":"0","prompt_tokens":"35371","prompt_cached_tokens":"0","prompt_cache_creation_tokens":"0","completion_tokens":"748","total_tokens":"36119","estimated_cost":null}</t>
  </si>
  <si>
    <t>"개인 연차를 사용하여 외부 리더십 교육에 참여할 수 있으며, 업무 관련성이 높다면 근무시간으로 인정 가능합니다."</t>
  </si>
  <si>
    <t>{"answer":"안녕하세요! 리더십 역량 개발에 관심을 가져주셔서 감사합니다. \n\n현재 flex팀에서는 리더십 역량 개발을 위한 별도의 휴가 제도는 없지만, **기존 연차휴가를 활용**하여 리더십 교육이나 세미나에 참여하실 수 있습니다.\n\n## 휴가 사용 방법\n- **3일 미만 휴가**: 자율 사용 (flex 시스템에서 바로 신청)\n- **3일 이상 5일 이하**: 장기 휴가 신청 워크플로우 필요 (1개월 전 신청)\n- **5일 초과**: 원칙적으로 불가 (특별한 사정이 있는 경우만 예외)\n\n## 회사에서 제공하는 리더십 개발 프로그램\n현재 flex팀에서는 리드를 대상으로 다양한 리더십 개발 프로그램을 운영하고 있습니다:\n\n- **Monthly Leadership Session**: 리더십 케이스 스터디, 상황대응리더십 등\n- **Leadership Journey**: 개인별 리더십 진단 및 성찰 프로그램  \n- **1on1 Ground Rule**: 효과적인 구성원 코칭 방법론\n- **Leadership Journey Check-up**: 정기적인 리더십 현황 점검\n\n## 추천 방법\n1. 먼저 **사내 리더십 프로그램 참여**를 고려해보세요\n2. 외부 교육 참여 시에는 **조직 리드와 사전 협의** 후 적절한 휴가 신청\n3. **도서 구매 지원 제도**를 활용한 리더십 서적 학습도 좋은 방법입니다\n\n추가적인 리더십 개발 관련 문의사항이 있으시면 Culture Team이나 직속 리드와 상담해보시기 바랍니다!\n\n---\n**참고한 출처:**\n- [2025 Leadership Session](https://www.notion.so/2025-Leadership-Session-1bd0592a4a9280879845eb860538231e) - 리더십 프로그램\n- [2025 Leadership Journey](https://www.notion.so/2025-Leadership-Journey-1e00592a4a9280948493c16f1bb1c000) - 리더십 여정\n- [휴가](https://www.notion.so/994a897ce55a4092b5a39d961be8d3a2) - 휴가 제도\n- [사내 도서관/ 도서 지원 안내](https://www.notion.so/e037dcd8e54f47afbbfab344b661caa4) - 도서 지원","contexts":["{'page_content':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**6월: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0.5145415286747428}","{'page_content':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0.5143723691941328}","{'page_content':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0.5103526038323504}","{'page_content':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 **흔들리거나 지원이 필요한 상태: **나는 지금 내 리더십에 대해 불안하거나, 에너지가 소진된 상태에 가까워요. 어떤 변화나 지원이 없으면 유지하기 어려울 것 같은 느낌이 들어요.  \\n## ✍️ 6. 분기 단위 리뷰 (**3분기에 작성할 것)  \\n- **2025-2Q  **  \\n&lt;span style='color:red'&gt;**1. 가장 의미 있었던 액션은 무엇이었고, 무엇을 느끼셨나요?**&lt;/span&gt;  \\n&gt; 예시) 프로젝트 시작 전, 배경과 방향성에 대해 슬랙에 요약해서 공유했더니 회의에서 팀원들이 목적에 맞춰 의견을 정리해오는 모습이 인상 깊었다. 생각보다 ‘왜 하는지’를 알고 있느냐가 실행의 밀도를 다르게 만든다는 걸 느꼈다.  \\n---  \\n&lt;span style='color:red'&gt;**2. 실행했지만 효과가 애매하거나 어려웠던 액션은?**&lt;/span&gt;  \\n&gt; 예시) 위임을 시도했지만 팀원이 오히려 부담을 느낀 듯했다. 다음엔 사전 대화가 더 필요할 듯.  \\n---  \\n&lt;span style='color:red'&gt;**3. 이번 분기에서 나의 리더십을 발휘하는 데 있어 자랑스러웠던 점은?**&lt;/span&gt;  \\n&gt; 예시) 감정적 반응이 올라올 뻔한 순간에 한 번 멈추고, 질문으로 바꿔냈다. 그리고 팀원이 그 질문에 고민하며 답을 하다가 스스로 답을 찾기까지에 이르러 뿌듯했다.  \\n---  \\n&lt;span style='color:red'&gt;**4. 팀의 분위기나 신뢰에 어떤 변화가 있었나요?**&lt;/span&gt;  \\n&gt; 예시) 예전에는 좀 더 긴장감이 돌았는데, 요즘에는 다들 맥락을 알고 얘기하다보니 말이 더 통하는 느낌. 회의 때 웃음도 많아졌고, 회고에서 개인적인 이야기를 처음 꺼낸 팀원도 있었다.  \\n---  \\n&lt;span style='color:red'&gt;**5. 다음 사이클에서 더 키우고 싶은 리더십은?**&lt;/span&gt;  \\n&gt; 예시) 위임과 피드백의 균형. 결과만 보는 게 아니라 성장 기회를 주는 리더가 되고 싶다.  \\n&lt;span style='color:red'&gt;**6. 추가로 기록해 두고 싶은 말말말 **&lt;/span&gt;  \\n&gt; 예시) 리드로서 내가 노력하는 모습을 보이니, 팀 분위기가 전반적으로 화기애애 해졌고, 팀원들과도 서로 더 깊이 이해하게 된 것 같다. 다음 분기에는 그룹리드, 해남님과의 잦은 만남을 통해 상위 리더십과의 관계도 단단하게 만들고 싶다.  \\n- **2025-3Q**  \\n&lt;span style='color:red'&gt;**1. 가장 의미 있었던 액션은 무엇이었고, 무엇을 느끼셨나요?**&lt;/span&gt;  \\n&gt;  \\n---  \\n&lt;span style='color:red'&gt;**2. 실행했지만 효과가 애매하거나 어려웠던 액션은?**&lt;/span&gt;  \\n&gt;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\\n&gt;  \\n- **2025-4Q**  \\n&lt;span style='color:red'&gt;**1. 가장 의미 있었던 액션은 무엇이었고, 무엇을 느끼셨나요?**&lt;/span&gt;  \\n&gt;  \\n---  \\n&lt;span style='color:red'&gt;**2. 실행했지만 효과가 애매하거나 어려웠던 액션은?**&lt;/span&gt;  \\n&gt;\", 'metadata': {'customer_id': 42, 'doc_split_seq': 3, 'title': '2025 Leadership Journey', 'source': 'https://www.notion.so/2025-Leadership-Journey-1e00592a4a9280948493c16f1bb1c000', 'extra': {'CategoryL1': '조직원칙 및 리더십', 'CategoryL2': '리더십'}, 'updated_at': '2025-08-07T04:56:00'}, 'similarity_score': 0.5077540479371574}","{'page_content':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FT’s Quick Lesson learned  \\n- 선택과 집중! 한 세션엔 하나의 아젠다에만 집중!  \\n- 리드분들끼리 더 많은 대화의 시간 늘리기! 세션의 물리적인 시간 확대 필요!  \\n- 글로 작성하는 액티비티 하기 전, 악필 주의 안내 :)  \\n- 계속되는 니즈! 케이스스터디 시간 필요!  \\n- **2월: 24-4Q Leadership Reflection Workshop**  \\n- 일정:  2/5(수) 12:30~14:30(120 mins)  \\n- 대상자: 리드 20명  \\n- 내용: 리더십 진단 리포트를 바탕으로 리드 스탠다드 성찰, 동료 리드와 상호간의 경험과 노하우 공유  \\n- 자료: 개별 리더십 진단 리포트  \\n&lt;br/&gt;', 'metadata': {'customer_id': 42, 'doc_split_seq': 2, 'title': '2025 Leadership Session', 'source': 'https://www.notion.so/2025-Leadership-Session-1bd0592a4a9280879845eb860538231e', 'extra': {'CategoryL1': '조직원칙 및 리더십', 'CategoryL2': '리더십'}, 'updated_at': '2025-07-07T00:57:00'}, 'similarity_score': 0.5072333773084808}","{'page_content': '문서 유형: page\\n문서 ID: 52188e60-f8c8-4428-9e27-a1c85a843085\\n문서 제목: 온보딩 프로세스 안내 \\n문서 생성일시: 2024-02-27 15:53:00+09:00\\n���서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0.5032160591758904}","{'page_content':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0.5012781639900237}","{'page_content':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0.4925094301051949}","{'page_content':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0.4918303284933279}","{'page_content':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0.48838858139915375}","{'page_content':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0.5211607941749018}","{'page_content':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0.5176611290048146}","{'page_content':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조���금 100만원을 지급합니다. (현금)  \\n## 리프레쉬 ���가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0.5090216162417273}","{'page_content':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0.4995657754549109}","{'page_content':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0.4979232982993653}","{'page_content':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0.5041511691549515}","{'page_content':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0.4875428696737909}","{'page_content':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0.4860801844895687}","{'page_content':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대중교통을 이용하기 어려운 장소로 이동시 이용이 가능합니다.  \\n- 주말/공휴일의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있어요!  \\n- 구글캘린더 추가방법  \\n1. 구글캘린더에서 ” + ” 를 눌러 캘린더 추가  \\n![url](url)  \\n1. “리소스 찾아보기”  \\n![url](url)  \\n1. (차량)-테슬라(20너3374), (차량)-카니발(195호2177)  선택  \\n![url](url)  \\n- 자원사용 방법  \\n1. 만들기 -&gt; 이벤트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해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0.4856904365595018}","{'page_content':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0.48538298877340735}","{'page_content':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0.5011872614266065}","{'page_content':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0.49955392223959366}","{'page_content':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0.4972598795671006}","{'page_content':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0.4940818770097818}","{'page_content':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0.4886879368541008}","{'page_content':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0.5115047170795455}","{'page_content':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0.5108837337798126}","{'page_content':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0.5021203085262188}","{'page_content': \"제목: 우리팀 연말 연초 스케줄 안내 &lt;br&gt; 공지 작성일: 2023-12-01 &lt;br&gt; 내용: [우리팀]\\xa0오늘은 '23년이 딱 한 달 남은 12월 1일입니다. 시간 정말 빠르죠?\\n하지만,\\xa0우리팀은 올해를 24년 1월말까지 연장하려고 합니다. 이유는 지금 우리가 목표 달성(구성원수/NPS/ARR)을 위해 한참 달리고 있는 시기라서, 그 결과가 나오는 '24년 1월 말 데이터로 '23년 목표 달성 여부를 판단하기 위해서 입니다. Business관점에서 연말 연초가 HR 시스템 도입의 성수기, 즉 flex의 성수기이기도 하고, 현재 Product 그룹의 일부 cycle이 1월 중으로 이어지는 상황도 고려했습니다.\\n그럼 우린 연말연초 분위기도 없이 계속 일만 하고 언제 쉬냐고요?\\xa0'24년 1월말까지는 장기 휴가 없이 열심히 달리고, 내년 2월에는 단체 장기 휴가(Season off)를 통해 푹 쉬어봅시다.\\xa0이 때 부득이 하게 일을 해야 하는 구성원분들을 위해서는 별도로 조치하겠습니다. 아래 일정에 맞춰 개인적인 스케줄링을 부탁드립니다. 그럼\\xa0'23년 남은 두 달, 목표 달성을 위해 최선을 다해주시길 부탁드립니다. 감사합니다\\xa0:)\\n\\n\\n'23년\\xa012월 23일(토) : Open Lounge. 가족과 함께 8층에 방문해보세요\\xa0\\n\\n\\n\\n'24년\\xa02월 2일(금) : 24년 Alignment = 송년회 + 신년회 + 우리팀 창립 5주년 행사\\xa0\\n\\n\\n\\n'24년\\xa02월 3일(토)부터 '24년 2월 12일(월)까지\\xa0:\\xa011일 장기 휴가. 설연휴와 함께 Season off\\xa0\\xa0('24년 1월 1일에 선부여된 연차 휴가 15일 중 4일 소진합니다.)\\n\\n\\n\\n'24년\\xa02월 13일(화) : 전원 복귀.\\xa0\\xa0(추가 휴가를 붙이는 것은 안 됩니다!)\", 'metadata': {'customer_id': 42, 'doc_split_seq': 1, 'title': '우리팀 연말 연초 스케줄 안내', 'source': 'https://flex.team/home/news-feed/notice?nid=bqzoAnw8a4', 'extra': {'StakeholderType': 'COMPANY'}, 'updated_at': '2023-12-01T01:48:21'}, 'similarity_score': 0.4996251116456107}","{'page_content': '제목: NONE &lt;br&gt; 공지 작성일: 2020-02-18 &lt;br&gt; 내용: 플렉스팀 근태 승인 정책을 공지드립니다!\\n\\n1. 연차 승인 불필요\\n이유는 연차승인에 대한 use case를 충분히 경험했고, 팀원들이 자율적으로 휴가를 조절하며 사용할 수 있다는 판단에 원래대로 돌아갑니다. (예정된 장기 휴가라면, 미리 휴가를 등록해서 협업하는 팀원들이 미리 인지하고 있으면 좋겠습니다.)\\n\\n2. 초과근무 승인 필요\\n이유는 좀 더 건강한 팀의 일하는 문화를 만들기 위해서는 관리자의 역할이  필요하다고 생각해서입니다. 물론, 선의적인 역할을 할 것이며 모르고 있다가 구성원들이 주 52시간을 넘기는 일을 관리자로서 경험하지 않겠다는 의지입니다. 대부분 그냥 승인하지만, 주 52시간을 넘길 것으로 예상되면 comm.할 예정입니다.\\n\\n감사합니다.', 'metadata': {'customer_id': 42, 'doc_split_seq': 1, 'title': 'NONE', 'source': 'https://flex.team/home/news-feed/notice?nid=x248Nxazey', 'extra': {'StakeholderType': 'COMPANY'}, 'updated_at': '2020-02-18T03:10:24'}, 'similarity_score': 0.4988313728393033}"]}</t>
  </si>
  <si>
    <t>{"ContextPrecision":0,"ContextRecall":0,"Faithfulness":0,"answer_relevancy":0.5948315346471308,"Human":1,"Human Eval Reason":null}</t>
  </si>
  <si>
    <t>{"cached":null,"start":1758849747.613375,"end":1758849792.879744,"duration":16.637354850769043,"llm_duration":null,"time_to_first_token":12.135683953762054,"llm_calls":"4","tool_calls":"0","errors":"0","llm_errors":"0","tool_errors":"0","prompt_tokens":"35967","prompt_cached_tokens":"0","prompt_cache_creation_tokens":"0","completion_tokens":"828","total_tokens":"36795","estimated_cost":null}</t>
  </si>
  <si>
    <t>["c4d4f732-f2fa-40fa-9bb2-a246d018a86f"]</t>
  </si>
  <si>
    <t>"화상회의 도구를 통해 원격으로 참여하며, 원격근무라도 팀 협업에는 적극적으로 참여해야 합니다."</t>
  </si>
  <si>
    <t>{"answer":"원격근무 중 팀 회의나 1on1 참여에 대해 안내드리겠습니다! 😊\n\n## 원격근무 제약사항 먼저 확인하세요\n\n**원격근무가 제한되는 경우**가 있어 주의가 필요합니다:\n- **월요일**: 전사 위클리 미팅\n- **금요일**: 챕터 및 팀 회의  \n- **수요일**: 너나들이 행사 등\n- 팀 내 중요한 일정이 있는 경우\n\n따라서 **화요일, 목요일**만 원격근무가 권장되며, 휴일과 이어진 화/목요일은 사용할 수 없습니다.\n\n## 원격근무 시 회의 참여 방법\n\n### 1on1 미팅\n- **정기적인 1on1**: 최소 격주 1회로 유지되어야 하므로, 원격근무일과 겹치지 않도록 일정 조정 필요\n- **온라인 1on1**: 필요시 화상회의로 진행 가능하지만, 대면 1on1을 선호하는 팀 문화\n\n### 팀 회의\n- **Daily Stand Up** (매일 12시): 원격근무 시에도 온라인으로 참여\n- **Weekly Chapter Meeting**: 원격근무 제한 요일과 겹치지 않도록 스케줄 조정\n\n## 원격근무 신청 시 고려사항\n\n**사용 방법**:\n- 최소 1일 전에 슬랙 `#sharing_time-and-attendance` 채널에 공유\n- flex를 통해 조직 리드 승인 필요\n- 공유 내용: \"장소, 시간, 업무 내용\"\n\n**주의사항**:\n- 코워킹 타임(10:00-12:30, 14:00-17:00) 중 자리를 비워야 할 경우 사전 휴가 등록 필요\n- 업무에 몰입할 수 있는 공간에서 진행 (휴양지 등은 지양)\n\n원격근무 계획 시 중요한 회의 일정을 미리 확인하고, 필요하다면 일정 조정을 통해 효과적인 협업이 가능하도록 준비하시는 것을 권장드립니다!\n\n---\n**출처**\n- [원격근무 - 사용 기준 및 방법](https://www.notion.so/3cff2ccc7f404b8eaf46f619813eee94)\n- [동기부여 1on1 미팅 Tips - 리더십 가이드](https://www.notion.so/1-on-1-Tips-fe64ba806af64dbb87a33844b7cf2537)\n- [우리팀의 1on1 Ground Rule - 성과 관리](https://www.notion.so/1on1-Ground-Rule-1c10592a4a9280c9ab49ef141ebb2fbb)\n- [근무/휴게시간 - 코워킹 타임](https://www.notion.so/b2a3dd6b52ef4f0ea4f92eb6faa13136)","contexts":["{'page_content':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0.5090074109912052}","{'page_content':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0.5081376675502884}","{'page_content':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0.5024960410263972}","{'page_content':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0.5012678396319874}","{'page_content':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0.5009781660618015}","{'page_content':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0.49959120385974404}","{'page_content':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0.49666244282604105}","{'page_content':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0.49423354997495095}","{'page_content':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0.49077205286757425}","{'page_content': '문서 유형: database\\n문서 ID: 2aa9646c-6a25-47db-9177-32a51907e7fe\\n문서 제목: Onboarding 구성원 가이드 (문서)\\n문서 생성일시: 2024-02-27 16:38:00+09:00\\n문서 수정일시: 2025-09-08 18:03:00+09:00\\n상위 문서 ID: 유형=block, ID=5430529b-85ff-41c2-8ed4-1afd790c668b| 이택규 |  | 수식유형=string, 수식값=210일 | 시작=2025-02-10 | Mobile Squad |  |  |\\n| 이명현 |  | 수식유형=string, 수식값=238일 | 시작=2025-01-13 | Training Center | 강한 |  |\\n| 최종진 |  | 수식유형=string, 수식값=245일 | 시작=2025-01-06 | Payroll Partners Team | 변연주 |  |\\n| 김태은 |  | 수식유형=string, 수식값=245일 | 시작=2025-01-06 | Platform Division | 김선 |  |\\n| 이경훈 |  | 수식유형=string, 수식값=245일 | 시작=2025-01-06 | People Team | 정나현 |  |\\n| 강선구 |  | 수식유형=string, 수식값=245일 | 시작=2025-01-06 | Data Platform Team | 백정훈 |  |\\n| 지무근 |  | 수식유형=string, 수식값=273일 | 시작=2024-12-09 | Relation Tribe |  |  |\\n| 채효진 |  | 수식유형=string, ��식값=280일 | 시작=2024-12-02 | HR Partners Team | 이창희 |  |\\n|  |  | 수식유형=string, 수식값=280일 | 시작=2024-12-02 | Consulting Team | 이정민 |  |\\n|  |  | 수식유형=string, 수식값=None |  | Consulting Team |  |  |\\n| 강선구 |  | 수식유형=string, 수식값=280일 | 시작=2024-12-02 | Data Platform Team | 강민웅 |  |\\n| 강선구 |  | 수식유형=string, 수식값=None |  | Data Platform Team |  |  |\\n| 이도경 |  | 수식유형=string, 수식값=287일 | 시작=2024-11-25 | Customer Success Team | 김수곤 |  |\\n| 강선구 |  | 수식유형=string, 수식값=287일 | 시작=2024-11-25 | Data Platform Team |  |  |\\n| 김태은 |  | 수식유형=string, 수식값=294일 | 시작=2024-11-18 | Finance Tribe |  |  |\\n| 최종진 |  | 수식유형=string, 수식값=294일 | 시작=2024-11-18 | Payroll Partners Team | 안성연 |  |\\n|  |  | 수식유형=string, 수식값=294일 | 시작=2024-11-18 | Consulting Team |  |  |\\n| 지무근 |  | 수식유형=string, 수식값=308일 | 시작=2024-11-04 | People Ops. Tribe | 권재호 |  |\\n| 구경일 |  | 수식유형=string, 수식값=315일 | 시작=2024-10-28 | Backend Platform Team | 노영은 |  |\\n| 채효진 |  | 수식유형=string, 수식값=315일 | 시작=2024-10-28 | HR Partners Team | 김희진 |  |\\n| 채효진 |  | 수식유형=string, 수식값=315일 | 시작=2024-10-28 | HR Partners Team | 백한울안 |  |\\n| 민경록 |  | 수식유형=string, 수식값=329일 | 시작=2024-10-14 | Accounting &amp; Finance Team | 남지선 |  |\\n| 이도경 |  | 수식유형=string, 수식값=329일 | 시작=2024-10-14 | Customer Success Team | 김한나 |  |', 'metadata': {'customer_id': 42, 'doc_split_seq': 3, 'title': 'Onboarding 구성원 가이드 (문서)', 'source': 'https://www.notion.so/2aa9646c6a2547db917732a51907e7fe', 'extra': {'CategoryL1': '구성원 여정', 'CategoryL2': '온보딩'}, 'updated_at': '2025-09-08T09:03:00'}, 'similarity_score': 0.4903820924343325}","{'page_content':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0.5412840718486335}","{'page_content':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0.5060397331471693}","{'page_content':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0.4905412193323775}","{'page_content':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0.489349459529203}","{'page_content':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0.4870485374703961}","{'page_content':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0.48723029780841154}","{'page_content':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0.483411703807646}","{'page_content':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0.4834115097220468}","{'page_content':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'장기휴가/��직 구성원 지급품 관리', 'source': 'https://www.notion.so/1220592a4a9280159696d837f62c92f6', 'extra': {'CategoryL1': '지원 제도', 'CategoryL2': '업��� 지원'}, 'updated_at': '2025-06-20T06:18:00'}, 'similarity_score': 0.48166756747611944}","{'page_content':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0.48140006975275595}","{'page_content':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0.5228336201140079}","{'page_content':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0.5168495275147893}","{'page_content':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0.5130866996518223}","{'page_content':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0.49112188165178894}","{'page_content':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0.48474192280060235}","{'page_content':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0.5059030144477894}","{'page_content': '제목: NONE &lt;br&gt; 공지 작성일: 2022-07-27 &lt;br&gt; 내용: 🎯[8/1(월) 플렉스팀 Weekly Alignment 오프라인 진행 안내]\\n\\n안녕하세요 PX Team입니다. :hugging_face:\\n다음 주 Weekly Alignment가 아래와 같이 진행됩니다.\\n📍일정 : 8/1(월) @12:00 pm~13:00 pm\\n📍장소 : 8F flex Lounge\\n📍주제 : Tribe/Division 업무 공유 + Dugout 세션(@정광윤/@이경훈) \\n               + 신규 구성원 소개 + 정보보안 인식 교육(@김은희)\\n🎤 공유 순서(5~7min 내외로 공유) :\\n1)LX 2)Jump 3)Dynamic 4)Link 5) Ground 6)Support 7) Dugout Session 1,2 (30min)\\n(+) 정보보안 인식 교육(30min)\\n\\n[참고]\\n📌 정보보안 인식 교육으로 공유 시간이 30분 더 추가됩니다. \\n📌 런치 케이터링으로 피자가 준비됩니다. (점심 지원비 중복 지원 :woman-gesturing-no::skin-tone-2:)\\n📌 Dugout 세션은?\\n조직 내/간 업무/협업을 진행하���서 경험과 실패로 인해 배운 것을 서로 공유하는 시간\\n\\n각 Tribe/Division 리드분들은 다음 주 월요일까지 공유 준비 부탁드리며,\\n발표 자료가 있는 경우 🔗링크에 업데이트해주시면 됩니다.\\n\\nDugout 세션을 통해 우리팀 구성원분들과 나누고 싶은 경험이 있다면, 댓글로 편하게 신청해주세요. 동료를 추천해주셔도 좋습니다\\n그럼 다음 주 월요일에 만나요! 🖤', 'metadata': {'customer_id': 42, 'doc_split_seq': 1, 'title': 'NONE', 'source': 'https://flex.team/home/news-feed/notice?nid=5xEwRbqzbl', 'extra': {'StakeholderType': 'COMPANY'}, 'updated_at': '2022-07-27T23:00:24'}, 'similarity_score': 0.4945842767713162}","{'page_content': '제목: [23년 1Q Health Check 참여 안내] &lt;br&gt; 공지 작성일: 2023-03-24 &lt;br&gt; 내용: [23년 1Q Health Check 참여 안내] \\n안녕하세요, PX팀입니다.  \\n\\n\\n\\n우리팀 구성원들의 현재 상황을 확인하고, 함께 좋은 팀을 만들어 가기 위해서 정기적으로 “Health Check”를 진행하고 있습니다. 아래 피드백 설문 참여 방법을 확인하여, 기간 내에 꼭 ���여 부탁 드립니다. \\n\\n\\n\\nHealth Check 참여 방법\\n\\n기간: 2023-03-27(월)~2023-03-29(수)\\n\\n대상: 현재 재직중인 플렉스팀 구성원 전체 (필수 참여)\\n\\n설문 참여: flex 리뷰를 통해서 진행 (월요일에 알림이 갈거에요!)\\n\\n\\n“Health Check”를 통해 건강한 상태로 업무에 몰입하실 수 있도록 지원하고자 합니다.\\n\\n고맙습니다. \\n:D', 'metadata': {'customer_id': 42, 'doc_split_seq': 1, 'title': '[23년 1Q Health Check 참여 안내]', 'source': 'https://flex.team/home/news-feed/notice?nid=wVz9RbjE3v', 'extra': {'StakeholderType': 'COMPANY'}, 'updated_at': '2023-03-24T05:52:47'}, 'similarity_score': 0.49237969184505115}","{'page_content':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풍겨주신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동료를 'OO'합니다\\n\\n@박근현 님, @이예경 님, @이나경 님, @양은정 님, @김나현 님의 플렉스팀 합류를 ‘환영’합니다!\\n\\n자랑스러운 동료 여러분을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0.49147596795865484}","{'page_content':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0.49110157503820756}"]}</t>
  </si>
  <si>
    <t>{"ContextPrecision":0,"ContextRecall":0,"Faithfulness":0,"answer_relevancy":0.6201179863360161,"Human":1,"Human Eval Reason":null}</t>
  </si>
  <si>
    <t>{"cached":null,"start":1758849792.8799832,"end":1758849834.008008,"duration":18.566704988479614,"llm_duration":null,"time_to_first_token":11.296054542064667,"llm_calls":"4","tool_calls":"0","errors":"0","llm_errors":"0","tool_errors":"0","prompt_tokens":"37838","prompt_cached_tokens":"0","prompt_cache_creation_tokens":"0","completion_tokens":"952","total_tokens":"38790","estimated_cost":null}</t>
  </si>
  <si>
    <t>"온보딩 기간 중에는 팀 적응을 위해 원격근무 사용을 지양하며, 완료 후 일반 기준을 적용합니다."</t>
  </si>
  <si>
    <t>{"answer":"네, 신규 입사자도 원격근무를 사용할 수 있습니다! 다만 플렉스팀의 원격근무 정책에 따른 몇 가지 기준과 방법을 따라야 합니다.\n\n## 원격근무 사용 기준\n- **하루씩만 사용 가능**하며, 이틀 연속 사용은 불가합니다\n- 휴일과 연속해서 사용할 수 없습니다\n- **화요일, 목요일 사용이 권장**됩니다\n  - 월요일: 전사 위클리로 지양\n  - 수요일: 너나들이 행사로 지양  \n  - 금요일: 챕터 및 팀 회의로 지양\n- 팀 내 중요한 일정이 있는 경우 사용이 제한될 수 있습니다\n\n## 사용 방법\n1. **최소 1일 전에** 슬랙 `#sharing_time-and-attendance` 채널을 통해 동료들에게 공유\n2. **flex를 통해 승인** 받기 (조직 리드가 승인자)\n3. 승인 시 \"장소, 시간, 업무 내용\" 공유 필요\n\n## 주의사항\n- 원격근무 시에는 식대지원, 출퇴근 대중교통비 등의 비용 지원이 되지 않습니다\n- 업무에 몰입할 수 있는 공간에서 진행해야 하며, 휴양지나 놀러 가는 곳에서의 원격근무는 지양해 주세요\n\n신규 입사자분이시라면 온보딩 일정과 팀 내 중요 미팅 등을 고려하여 조직 리드와 상의 후 사용하시는 것을 추천드립니다!\n\n---\n**참고한 출처:**\n- [원격근무](https://www.notion.so/3cff2ccc7f404b8eaf46f619813eee94) - 원격근무 기준 및 사용방법","contexts":["{'page_content':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0.4936010678890002}","{'page_content':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0.4932723526715967}","{'page_content': '문서 유형: page\\n문서 ID: 9e0d6800-4f45-4789-a291-3080a44f767f\\n문서 제목: 수평 커뮤니케이션\\n문서 생성일시: 2023-06-29 10:06:00+09:00\\n문서 수정일시: 2024-10-18 14:25:00+09:00\\n상위 문서 ID: 유형=block, ID=13c049cd-6892-4dcf-874d-8c61a82fed4b\\n문서 생성자: 황시윤[//]: # (column_list is not supported)\\n\\n\\t[//]: # (column is not supported)\\n\\n\\t\\t**🗒️업데이트: 2023/07/23**\\n\\n\\t[//]: # (column is not supported)\\n\\n\\t\\t**🙋\\u200d♂️ 담당자: **(@이경훈)** **\\n\\n\\t\\t&lt;br/&gt;\\n\\n---\\n\\n## 호칭 안내\\n\\n\\t- 플렉스팀 구성원 모두 별도의 직위/직책 호칭을 사용하지 않고 ‘이름+님’으로 부릅니다. \\n\\n## 수평 커뮤니케이션 안내\\n\\n\\t- 함께 일하는 구성원 모두 **존중하는 마음으로** **존댓말을 사용**합니다. \\n\\n\\t- **서로의 나이, 성별, 출신에 대해서 묻지 않습니다. **나이, 성별, 출신 등은 업무를 하는데 중요한 요소가 아닙니다.\\n\\n---\\n\\n### ■ FAQ \\n\\n&lt;br/&gt;\\n\\n', 'metadata': {'customer_id': 42, 'doc_split_seq': 1, 'title': '수평 커뮤니케이션', 'source': 'https://www.notion.so/9e0d68004f454789a2913080a44f767f', 'extra': {'CategoryL1': '조직원칙 및 리더십', 'CategoryL2': '협업 방식'}, 'updated_at': '2024-10-18T05:25:00'}, 'similarity_score': 0.48580416068419974}","{'page_content':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0.48544341126031654}","{'page_content':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0.4845095397916803}","{'page_content':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0.49502227897463214}","{'page_content': '문서 유형: page\\n문서 ID: 9feaa6c3-67ff-48eb-aa7a-38cfeb0aace2\\n문서 제목: 플렉���팀용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0.4900435613060888}","{'page_content':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0.48921842621599254}","{'page_content':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0.4882081363473306}","{'page_content':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0.4874776519224214}","{'page_content':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0.5464896404343582}","{'page_content':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0.5099151901093962}","{'page_content':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사��이 가능합니다.  \\n- 남녀고용평등과 ��가정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0.5005951619046795}","{'page_content':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0.4947548485974075}","{'page_content':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0.4891487215100866}","{'page_content':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0.4934824531343487}","{'page_content':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0.4902492241635386}","{'page_content':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0.4849821151922426}","{'page_content':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0.4847544610068297}","{'page_content':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0.48458453436666965}","{'page_content':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0.48418521589307656}","{'page_content':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0.4787901779709993}","{'page_content':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0.4782300912708106}","{'page_content':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0.47805401456672}","{'page_content':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0.477038469895897}","{'page_content':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0.5054550593251653}","{'page_content':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0.5031030024991674}","{'page_content':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0.5029290362080158}","{'page_content':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0.49900938715197407}","{'page_content':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0.49784302329814845}"]}</t>
  </si>
  <si>
    <t>{"ContextPrecision":0,"ContextRecall":0,"Faithfulness":0,"answer_relevancy":0.679012325312477,"Human":1,"Human Eval Reason":null}</t>
  </si>
  <si>
    <t>{"cached":null,"start":1758850088.231937,"end":1758850136.1492531,"duration":13.628664016723633,"llm_duration":null,"time_to_first_token":15.015556752681732,"llm_calls":"4","tool_calls":"0","errors":"0","llm_errors":"0","tool_errors":"0","prompt_tokens":"33062","prompt_cached_tokens":"0","prompt_cache_creation_tokens":"0","completion_tokens":"635","total_tokens":"33697","estimated_cost":null}</t>
  </si>
  <si>
    <t>"목표 설정 시 개인의 휴가 계획이나 라이프 밸런스를 고려하여 리드와 함께 합리적으로 조정합니다."</t>
  </si>
  <si>
    <t>{"answer":"성과 목표 설정과 휴가 계획에 대한 좋은 질문이네요! \n\n현재 플렉스팀의 목표 설정 프로세스를 살펴보면, **개인 목표는 리드와 함께 설정하고 합의하는 방식**으로 진행되고 있습니다. 목표 설정 시 휴가 계획이 구체적으로 고려되는지에 대한 명시적인 가이드라인은 찾을 수 없었지만, 몇 가지 참고할 점들이 있습니다:\n\n## 목표 설정 과정에서 고려사항\n- **리드와의 합의 과정**에서 개인의 상황(휴가 계획 포함)을 논의할 수 있습니다\n- 목표는 **유연하게 조정 가능**하도록 설계되어 있어, 필요시 업데이트가 가능합니다\n- **매주 금요일 목표 달성 현황 업데이트** 시 휴가 등으로 인한 진행 상황 변화를 반영할 수 있습니다\n\n## 휴가 제도 참고사항\n- 연차휴가는 **회계 년도 기준(1월 1일)으로 15일 부여**됩니다\n- **장기 휴가(연속 미출근일 5일 이상)**는 사전 승인이 필요합니다\n- **3년 근속 시 10일의 리프레시 휴가**가 추가로 부여됩니다\n\n휴가 계획이 목표 달성에 영향을 줄 수 있는 상황이라면, **목표 설정 단계에서 소속 리드와 미리 상의**하시는 것을 권장드립니다. 구체적인 가이드라인이 궁금하시다면 소속 리드나 People Team에 직접 문의해보시는 것이 좋겠습니다.\n\n---\n**참고 자료:**\n- [구성원의 성과 향상을 돕는 프로그램 안내](https://www.notion.so/9df5a2d1b7c945e78fe439f59fbb90fd) - 목표 설정 프로세스\n- [휴가](https://www.notion.so/994a897ce55a4092b5a39d961be8d3a2) - 휴가 제도\n- [개인 목표 설정과 트래킹 진행 안내](https://flex.team/home/news-feed/notice?nid=eB8qb1l0Kp) - 목표 관리 방식","contexts":["{'page_content':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0.5055740720375528}","{'page_content':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0.4991915050994948}","{'page_content':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0.4965770504739934}","{'page_content':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0.49465240573728203}","{'page_content':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0.49438613912026813}","{'page_content':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0.4988971834883312}","{'page_content':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0.49727429516379573}","{'page_content':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0.4912674682607863}","{'page_content':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0.48488338402832915}","{'page_content':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0.4827727709331651}","{'page_content':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0.5118672763665999}","{'page_content':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0.507080867671203}","{'page_content':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0.5025445011300815}","{'page_content':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0.49956667457364917}","{'page_content':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0.4880463991851868}","{'page_content':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0.4941134959224378}","{'page_content':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0.48517471954249963}","{'page_content':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0.47991077413226585}","{'page_content':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0.4784486775545683}","{'page_content':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0.4775379083047124}","{'page_content':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0.5014302061416285}","{'page_content':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 개선하기 어려운 경우, 팀과 구성���이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0.49742366207113353}","{'page_content':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0.49452515627012145}","{'page_content':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0.49332725256069254}","{'page_content':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0.4849678575495049}","{'page_content':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한동안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밀도 낮게 일하다가 저녁 먹고 또 집중을 못하다가 10시에 택시 타고 귀가하는 상황입니다. 정해진 근무 시간에 집중해서 업무를 했다면 발생하지 않을 비용이 발생하는 것입니다.  \\n우리팀에서 ‘시간외근무’는 하지 않아야 한다?  \\n우리팀에서 발생하는 시간외근무는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하게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위한 근무 제도 변경 안내', 'source': 'https://flex.team/home/news-feed/notice?nid=vYzRBwMzZ3', 'extra': {'StakeholderType': 'COMPANY'}, 'updated_at': '2024-02-28T10:25:45'}, 'similarity_score': 0.507422511660444}","{'page_content': \"제목: 구성원의 성과 향상을 돕는 프로그램 안내 &lt;br&gt; 공지 작성일: 2022-12-01 &lt;br&gt; 내용: 안녕하세요 PX Team입니다.\\xa0\\n우리팀이 진짜 격차를 만들고 빠르게 성장하기 위해, 구성원의 ‘목표 관리’와 ‘성과 향상 프로그램’을 진행합니다.\\n\\n‘목표 관리’(2023년~)\\xa0내년부터 flex 목표를 활용, 개인별 목표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관리'는 준비중입니다. '성과 향상 프로그램'에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0.5053315202822253}","{'page_content': '제목: \\xa024년 1Q 목표 설정 안내 &lt;br&gt; 공지 작성일: 2024-01-18 &lt;br&gt; 내용: 안녕하세요, PX팀입니다.\\n\\n플렉스팀의 24년 목표를 함께 달성하고 팀과 구성원의 성장을 만들기 위해,\\xa024년 1Q 목표 설정 &amp; 트래킹을 준비하고 있습니다. 이번부터는 ‘개인 목표’보다는 ‘전사-조직-개인 목표 Align’에 중점을 두고 목표 달성에 집중하고자 합니다.\\n\\n\\n\\n관련해서\\xa0✅2/1(목)까지 flex에서 조직 목표과 개인 목표를 설정 부탁 드립니다.\\n\\n조직 목표를 기존에 flex에 기록하고 계셨던 팀은 동일하게 입력해 주시고, 그렇지 않은 팀은 1Q 조직 목표 확정 후 입력 부탁 드립니다. 조직 목표는 전사 목표 확정 후에도 유연하게 조정 가능하며,\\xa0개인 목표는 지금처럼 조직 목표 중심으로 개별 설정하시면 됩니다. (그외의\\xa0운영방식은 기존과 동일합니다)\\n\\n목표 설정 관련해서 궁금하시거나 어려우신 점 편하게 말씀 주시면 같이 고민해서 해결하겠습니다. 감사합니다!\\n※ 세부 내용은 이\\xa0문서를 참고 부탁 드립니다.', 'metadata': {'customer_id': 42, 'doc_split_seq': 1, 'title': '\\xa024년 1Q 목표 설정 안내', 'source': 'https://flex.team/home/news-feed/notice?nid=5M0nN3l06G', 'extra': {'StakeholderType': 'COMPANY'}, 'updated_at': '2024-01-18T11:35:16'}, 'similarity_score': 0.5053066250727477}","{'page_content': \"제목: 우리팀 연말 연초 스케줄 안내 &lt;br&gt; 공지 작성일: 2023-12-01 &lt;br&gt; 내용: [우리팀]\\xa0오늘은 '23년이 딱 한 달 남은 12월 1일입니다. 시간 정말 빠르죠?\\n하지만,\\xa0우리팀은 올해를 24년 1월말까지 연장하려고 합니다. 이유는 지금 우리가 목표 달성(구성원수/NPS/ARR)을 위해 한참 달리고 있는 시기라서, 그 결과가 나오는 '24년 1월 말 데이터로 '23년 목표 달성 여부를 판단하기 위해서 입니다. Business관점에서 연말 연초가 HR 시스템 도입의 성수기, 즉 flex의 성수기이기도 하고, 현재 Product 그룹의 일부 cycle이 1월 중으로 이어지는 상황도 고려했습니다.\\n그럼 우린 연말연초 분위기도 없이 계속 일만 하고 언제 쉬냐고요?\\xa0'24년 1월말까지는 장기 휴가 없이 열심히 달리고, 내년 2월에는 단체 장기 휴가(Season off)를 통해 푹 쉬어봅시다.\\xa0이 때 부득이 하게 일을 해야 하는 구성원분들을 위해서는 별도로 조치하겠습니다. 아래 일정에 맞춰 개인적인 스케줄링을 부탁드립니다. 그럼\\xa0'23년 남은 두 달, 목표 달성을 위해 최선을 다해주시길 부탁드립니다. 감사합니다\\xa0:)\\n\\n\\n'23년\\xa012월 23일(토) : Open Lounge. 가족과 함께 8층에 방문해보세요\\xa0\\n\\n\\n\\n'24년\\xa02월 2일(금) : 24년 Alignment = 송년회 + 신년회 + 우리팀 창립 5주년 행사\\xa0\\n\\n\\n\\n'24년\\xa02월 3일(토)부터 '24년 2월 12일(월)까지\\xa0:\\xa011일 장기 휴가. 설연휴와 함께 Season off\\xa0\\xa0('24년 1월 1일에 선부여된 연차 휴가 15일 중 4일 소진합니다.)\\n\\n\\n\\n'24년\\xa02월 13일(화) : 전원 복귀.\\xa0\\xa0(추가 휴가를 붙이는 것은 안 됩니다!)\", 'metadata': {'customer_id': 42, 'doc_split_seq': 1, 'title': '우리팀 연말 연초 스케줄 안내', 'source': 'https://flex.team/home/news-feed/notice?nid=bqzoAnw8a4', 'extra': {'StakeholderType': 'COMPANY'}, 'updated_at': '2023-12-01T01:48:21'}, 'similarity_score': 0.5043295837794365}","{'page_content':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0.5039010316442372}"]}</t>
  </si>
  <si>
    <t>{"ContextPrecision":0,"ContextRecall":0,"Faithfulness":0.3333333333333333,"answer_relevancy":0.6538330157106967,"Human":1,"Human Eval Reason":null}</t>
  </si>
  <si>
    <t>{"cached":null,"start":1758849834.008322,"end":1758849894.654986,"duration":18.41531991958618,"llm_duration":null,"time_to_first_token":29.865598320961,"llm_calls":"4","tool_calls":"0","errors":"0","llm_errors":"0","tool_errors":"0","prompt_tokens":"32991","prompt_cached_tokens":"0","prompt_cache_creation_tokens":"0","completion_tokens":"791","total_tokens":"33782","estimated_cost":null}</t>
  </si>
  <si>
    <t>"일반 구성원과 동일한 시차출퇴근제를 적용하며, 온보딩 세션 일정에 맞춰 조정될 수 있습니다."</t>
  </si>
  <si>
    <t>{"answer":"온보딩 기간 중에도 플렉스팀의 일반적인 근무시간 제도가 동일하게 적용됩니다.\n\n## 온보딩 기간 중 근무시간\n\n**기본 근무시간**\n- **시차출퇴근제** 적용: 오전 8시부터 10시까지 출근 가능\n- **총 근무시간**: 출근 시각 이후 9시간(실근무 8시간 + 휴게시간 1시간)\n- **근무 기록**: flex를 통해 근무시간을 기록해야 합니다\n\n**코워킹 타임(협업 필수 시간)**\n- **오전**: 10:00 - 12:30 (2시간 30분)\n- **오후**: 14:00 - 17:00 (3시간)\n- 이 시간대에는 온보딩 세션, 팀 미팅, 동료와의 협업이 가능합니다\n\n**휴게시간**\n- **공식 휴게시간**: 12:30 - 13:30\n- 법정 휴게시간을 준수합니다 (근무 8시간 기준 1시간 휴게)\n\n## 온보딩 특별 고려사항\n\n**12주 온보딩 프로그램 중**\n- **첫 5주 Spring Camp**: 오리엔테이션, 제품 교육, 팀 문화 세션 등이 코워킹 타임 내에 진행됩니다\n- **이후 7주**: 목표 합의 및 리뷰 기간으로 일반 업무와 병행됩니다\n\n온보딩 기간이라고 해서 근무시간이 단축되지는 않으며, 다만 온보딩 세션들이 업무 시간 내에 포함되어 진행됩니다.\n\n---\n\n**출처:**\n- [온보딩 프로세스 안내](https://www.notion.so/52188e60f8c844289e27a1c85a843085) - 온보딩 여정 소개\n- [근무/휴게시간](https://www.notion.so/b2a3dd6b52ef4f0ea4f92eb6faa13136) - 근무시간 제도","contexts":["{'page_content':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0.4926544785578436}","{'page_content':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0.4910376607187432}","{'page_content':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0.4880121096559112}","{'page_content':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0.48653269246988157}","{'page_content':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0.4862915962400819}","{'page_content':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0.5254949713988747}","{'page_content':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0.5099902681653968}","{'page_content':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0.5005335078952139}","{'page_content':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0.49318114406833624}","{'page_content':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0.4886586039503817}","{'page_content':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0.5251188580278894}","{'page_content':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0.5096896214978708}","{'page_content':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0.5045149341092723}","{'page_content':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0.4933096590867274}","{'page_content':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0.49281415684967717}","{'page_content':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0.4897119826676465}","{'page_content':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0.48585183294204815}","{'page_content':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0.48565373932618416}","{'page_content':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0.4847840579007225}","{'page_content':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0.4846443089277434}","{'page_content':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0.4867427378004347}","{'page_content':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0.4842072104788615}","{'page_content':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0.4801063039621219}","{'page_content':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0.47939421190367487}","{'page_content':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0.4790327773767477}","{'page_content':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0.5183949697995887}","{'page_content':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0.5138738010758995}","{'page_content':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0.5120207367335603}","{'page_content': \"제목: NONE &lt;br&gt; 공지 작성일: 2021-04-29 &lt;br&gt; 내용: 급여 지급을 위한 근무 시간 작업을 5월 1일 오후 2시에 마감합니다. 😊\\n대상 기간에 근무 시간이 잘 기���되었는지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0.5115324414419934}","{'page_content':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0.5006715021659093}"]}</t>
  </si>
  <si>
    <t>{"ContextPrecision":0,"ContextRecall":0,"Faithfulness":0.5,"answer_relevancy":0.5094265091724578,"Human":1,"Human Eval Reason":null}</t>
  </si>
  <si>
    <t>{"cached":null,"start":1758850136.14945,"end":1758850166.787037,"duration":16.217279195785522,"llm_duration":null,"time_to_first_token":9.888082206249237,"llm_calls":"4","tool_calls":"0","errors":"0","llm_errors":"0","tool_errors":"0","prompt_tokens":"35197","prompt_cached_tokens":"0","prompt_cache_creation_tokens":"0","completion_tokens":"672","total_tokens":"35869","estimated_cost":null}</t>
  </si>
  <si>
    <t>"온보딩 Day 3에서 '우리팀에서 일하는 방법(Core Value), 8 Standards, 마인드셋'을 학습하며, flex Story Session을 통해 CEO와 직접 소통할 수 있습니다."</t>
  </si>
  <si>
    <t>{"answer":"안녕하세요! 신규 구성원으로 입사하신 것을 환영합니다! 🎉\n\nflex에서는 신규 구성원을 위한 체계적인 온보딩 프로그램을 통해 회사의 핵심 가치와 문화를 배울 수 있는 다양한 프로그램을 운영하고 있습니다.\n\n## 📚 핵심 가치 학습 프로그램 (온보딩 기간 내)\n\n### **5주간 Spring Camp**\n**Day 3: 우리팀에서 일하는 방법**에서 핵심 내용을 학습합니다:\n- **Core Value**: 회사의 핵심 가치\n- **8 Standards**: 플렉스팀의 8가지 업무 기준\n- **마인드셋**: 우리팀이 일하는 방식과 사고방식\n\n### **추가 학습 기회**\n- **Day 2**: 우리팀의 미션, 비전, OKR, 얼라인먼트 및 히스토리 세션\n- **Product Session**: flex 제품에 대한 깊이 있는 이해 (입사 4주차)\n- **Tea time w. 해남님**: 입사 후 4일차에 진행되는 CEO와의 소통 시간\n\n## 🎯 지속적인 학습 환경\n\n### **슬랙 채널 활용**\n- **#core-values**: 팀의 핵심 가치에 대한 지속적인 소통과 학습\n- **#dictionary**: 작고 사소한 부분부터 모든 궁금증 해결\n\n### **1on1 미팅**\n리드와의 정기적인 1on1을 통해 회사 가치의 실무 적용과 개인 성장을 논의합니다.\n\n## 📝 준비사항\nTea time 전에 미리 고민해보시면 좋은 내용들:\n1. 입사 전 기대했던 것\n2. 입사 후 기대와 같은 것과 다른 것\n3. 기대와 달라 조정이 필요하거나 개선이 필요한 것\n4. 해결해야 할 문제가 있다면 어떤 솔루션이 필요한지\n\n궁금한 점이 더 있으시면 언제든 문의해 주세요! 성공적인 온보딩을 위해 도움을 드리겠습니다. 😊\n\n**참고 자료:**\n- [온보딩 프로세스 안내](https://www.notion.so/52188e60f8c844289e27a1c85a843085) - 전체 온보딩 프로세스\n- [Tea time w. 해남님](https://www.notion.so/Tea-time-w-24727bd448d24fd29805260791490581) - CEO 미팅 안내\n- [Product 세션](https://www.notion.so/Product-96972f032173475c822fc82a8b8c533c) - 제품 이해 세션","contexts":["{'page_content':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0.504312985563337}","{'page_content':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0.49610344765126396}","{'page_content': '문서 유형: page\\n문서 ID: 1930592a-4a92-80de-a66f-d41e27741279\\n문서 제목: 리더십 콘텐츠 모음.zip\\n문서 생성일시: 2025-02-07 15:21:00+09:00\\n문서 수정일시: 2025-02-10 12:00:00+09:00\\n상위 문서 ID: 유형=block, ID=bde73d4a-cdc9-411f-a18f-7b64934f122e\\n문서 생성자: 강주희💡 리더십에 대한 지식과 영감을 건네줄 콘텐츠를 큐레이팅 하는 공간입니다. \\n리더십의 본질,마인드셋에 대한 이해도를 높이고, 리드 역할을 수행하며 마주치는 다양한 고민들을 해소하는데에 도움 되시기 바라며, 다양한 관점에서의 인사이트를 얻어가시기 바랍니다. \\n팀에 공유하고 싶은 의미있는 콘텐츠가 있다면 ‘누구나’ 업데이트 가능합니다.  \\n\\n    \\n\\n&lt;br/&gt;\\n\\nCollection\\n\\n&lt;br/&gt;\\n\\n', 'metadata': {'customer_id': 42, 'doc_split_seq': 1, 'title': '리더십 콘텐츠 모음.zip', 'source': 'https://www.notion.so/zip-1930592a4a9280dea66fd41e27741279', 'extra': {'CategoryL1': '조직원칙 및 리더십', 'CategoryL2': '리더십'}, 'updated_at': '2025-02-10T03:00:00'}, 'similarity_score': 0.4931601731648411}","{'page_content':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0.4924540819375074}","{'page_content':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0.48956131141787373}","{'page_content':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0.5023819830674251}","{'page_content':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0.4999816643946589}","{'page_content':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0.49653189228471084}","{'page_content':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0.4939621549213316}","{'page_content': '문서 유형: database\\n문서 ID: 2aa9646c-6a25-47db-9177-32a51907e7fe\\n문서 제목: Onboarding 구성원 가이드 (문서)\\n문서 생성일시: 2024-02-27 16:38:00+09:00\\n문서 수정일시: 2025-09-08 18:03:00+09:00\\n상위 문서 ID: 유형=block, ID=5430529b-85ff-41c2-8ed4-1afd790c668b| 이택규 |  | 수식유형=string, 수식값=210일 | 시작=2025-02-10 | Mobile Squad |  |  |\\n| 이명현 |  | 수식유형=string, 수식값=238일 | 시작=2025-01-13 | Training Center | 강한 |  |\\n| 최종진 |  | 수식유형=string, 수식값=245일 | 시작=2025-01-06 | Payroll Partners Team | 변연주 |  |\\n| 김태은 |  | 수식유형=string, 수식값=245일 | 시작=2025-01-06 | Platform Division | 김선 |  |\\n| 이경훈 |  | 수식유형=string, 수식값=245일 | 시작=2025-01-06 | People Team | 정나현 |  |\\n| 강선구 |  | 수식유형=string, 수식값=245일 | 시작=2025-01-06 | Data Platform Team | 백정훈 |  |\\n| 지무근 |  | 수식유형=string, 수식값=273일 | 시작=2024-12-09 | Relation Tribe |  |  |\\n| 채효진 |  | 수식유형=string, 수식값=280일 | 시작=2024-12-02 | HR Partners Team | 이창희 |  |\\n|  |  | 수식유형=string, 수식값=280일 | 시작=2024-12-02 | Consulting Team | 이정민 |  |\\n|  |  | 수식유형=string, 수식값=None |  | Consulting Team |  |  |\\n| 강선구 |  | 수식유형=string, 수식값=280일 | 시작=2024-12-02 | Data Platform Team | 강민웅 |  |\\n| 강선구 |  | 수식유형=string, 수식값=None |  | Data Platform Team |  |  |\\n| 이도경 |  | 수식유형=string, 수식값=287일 | 시작=2024-11-25 | Customer Success Team | 김수곤 |  |\\n| 강선구 |  | 수식유형=string, 수식값=287일 | 시작=2024-11-25 | Data Platform Team |  |  |\\n| 김태은 |  | 수식유형=string, 수식값=294일 | 시작=2024-11-18 | Finance Tribe |  |  |\\n| 최종진 |  | 수식유형=string, 수식값=294일 | 시작=2024-11-18 | Payroll Partners Team | 안성연 |  |\\n|  |  | 수식유형=string, 수식값=294일 | 시작=2024-11-18 | Consulting Team |  |  |\\n| 지무근 |  | 수식유형=string, 수식값=308일 | 시작=2024-11-04 | People Ops. Tribe | 권재호 |  |\\n| 구경일 |  | 수식유형=string, 수식값=315일 | 시작=2024-10-28 | Backend Platform Team | 노영은 |  |\\n| 채효진 |  | 수식유형=string, 수식값=315일 | 시작=2024-10-28 | HR Partners Team | 김희진 |  |\\n| 채효진 |  | 수식유형=string, 수식값=315일 | 시작=2024-10-28 | HR Partners Team | 백한울안 |  |\\n| 민경록 |  | 수식유형=string, 수식값=329일 | 시작=2024-10-14 | Accounting &amp; Finance Team | 남지선 |  |\\n| 이도경 |  | 수식유형=string, 수식값=329일 | 시작=2024-10-14 | Customer Success Team | 김한나 |  |', 'metadata': {'customer_id': 42, 'doc_split_seq': 3, 'title': 'Onboarding 구성원 가이드 (문서)', 'source': 'https://www.notion.so/2aa9646c6a2547db917732a51907e7fe', 'extra': {'CategoryL1': '구성원 여정', 'CategoryL2': '온보딩'}, 'updated_at': '2025-09-08T09:03:00'}, 'similarity_score': 0.49034779484682556}","{'page_content':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0.4832263370777252}","{'page_content':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0.47468405999342866}","{'page_content':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0.47269403483619765}","{'page_content':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0.472607766930707}","{'page_content':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0.46951442010849925}","{'page_content':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0.4861862060766199}","{'page_content':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0.4748528292379101}","{'page_content':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0.4716024344223615}","{'page_content': '문서 유형: page\\n문서 ID: 27e18fec-6059-4476-adc3-fd6c864d21f6\\n문서 제목: 건강검진 안내\\n문서 생성일시: 2023-06-28 11:03:00+09:00\\n문서 수정일시: 2025-07-16 10:20:00+09:00\\n상위 문서 ID: 유형=block, ID=de04b51a-730f-4d05-b2c6-045f1e021a68\\n문서 생성자: 이경훈[//]: # (column_list is not supported)\\n\\n\\t[//]: # (column is not supported)\\n\\n\\t\\t**🗒️업데이트: 2025/04/30**\\n\\n\\t[//]: # (column is not supported)\\n\\n\\t\\t**🙋\\u200d♂️ 담당자:@임진운**\\n\\n---\\n\\n## 진행 목적/특징\\n\\n\\t- 법적 요건을 맞추기 위한 건강검진이 아닌, 실제 구성원 건강 상태 확인에 도움이 되는 종합검진\\n\\n\\t\\t- 최고 수준 병원급 검진 기관 선정\\n\\n## 검진센터 및 항목\\n\\n\\t- KMI 검진항목\\n\\n\\t\\t- 장점 : 여러 검진 업체에 비해 정밀검사 1개를 추가로 선택가능, 여의도, 종로, 삼성동의 검진센터\\n\\n\\t\\t- 단점 : 대규모 검진 시스템, 공장형 검진\\n\\n\\t- 연세웰 내과 검진항목\\n\\n\\t\\t- 장점 : 플렉스 고객사가 됨. 전문의 진찰과 함께 시작하는 건강검진. 최근 리뉴얼 되어 깨끗한 환경과 대학병원 수준의 검사 시스템. 추후 내과, 가정의학과 관련 플렉스팀 주치의 역할. 대장용종제거(**별도 비용이 발생하며, 우리팀의 단체상해보험 청구가 가능합니다. 무료로 공지 드렸었는데, Comm.실수로 정정합니다. 혼란드려 죄송합니다.**)로 유명함. 비타민 D 수액 서비스 약속.\\n\\n\\t\\t- 단점 : CT 검사가 안됨.(CT검사가 꼭 필요하신 구성원은 KMI를 이용해 주세요) KMI에 비해 선택항목이 1개 적음\\n\\n## 검진 일정/대상\\n\\n\\t- 일정: 2025년 5월 12일부터 12월 31일까지 진행합니다.(평일, 주말 수검 가능)\\n\\n\\t- 대상: 플렉스팀 입사 1년 이후 구성원 (입사 1년이 지난 일정부터 예약이 가능합니다.) \\n\\n\\t\\t- ex. 2024년 11월 입사하신 홍길동님 → 검진예약 상시 가능(입사 1년 경과인 2025년 11월 이후 스케쥴 예약)\\n\\n## 신청 방법\\n\\n\\t- KMI, 연세웰 내과 2개 기관 운영 중으로, 2개 기관 중에 하나를 선택해서 신청 가능합니다.\\n\\n\\t- 건강검진 신청 시, 기관별 검진 항목과 선택 항��을 먼저 확인한 후 신청 부탁드립니다.\\n\\n\\t- KMI 검진센터\\n(서울 광화문 본원, 여의도, 강남, 경기 수원 등 KMI 검진센터 선택하여 이용 가능)\\n\\n\\t\\t- 예약 방법\\n\\n\\t\\t\\t- 회사\\xa0예약페이지\\xa0URL\\xa0(http://flex-health.withkmi.or.kr)\\xa0접속\\xa0\\xa0→\\xa0최초\\xa0로그인\\xa0시\\xa0[아이디]에 사원번호를,\\xa0[비밀번호]에\\xa0생년월일(예.19990101)\\xa0입력\\xa0\\xa0→\\xa0\\xa0회원가입\\xa0후\\xa0예약\\xa0진행\\n\\n\\t\\t\\t- 사번 확인을 위한** ****링크**\\n\\n\\t- 연세웰 내과\\n(경기 성남시 분당구 서현동 248-5 코코프라자 서현동 2층)\\n\\n\\t\\t- 예약 방법\\n\\n\\t\\t\\t- 전화를 통한 예약 진행\\n\\n\\t\\t\\t\\t- 연락처: 031-602-5920\\n\\n\\t\\t\\t- 플렉스 주식회사 직장 건강 검진이라고 이야기하고 예약 가능\\n\\n\\t\\t\\t\\t- 가족 검진 추가 시에도 미리 이야기하시면 예약 가능합니다.\\n\\n\\t\\t\\t- 네이버예약(연세웰 내과)\\n\\n---\\n\\n### ■ FAQ \\n\\n**Q1: 개인이 비용을 부담하고, 추가로 검진을 받을 수 있는 가족이나 지인의 범위가 있나요?**\\n\\nA1: 건강검진 업체에서 무분별한 신청을 방지하기 위해서 가족으로 한정해서 진행을 요청 주었습니다. 다만 별도의 서류 제출 등이 없어서 사촌 등으로 표기하고 진행 가능합니다.\\n\\n&lt;br/&gt;\\n\\n**Q2: 입사 후 1년 이상인 경우에 예약이 가능한데, 입사일의 1년 뒤로 미리 신청을 할 수 있나요? **\\n(예를 들어, 2022년 8월 1일에 입사한 경우에 2023년 8월 1일 이후 일정을 2023년 7월 1일에도 예약이 가능한지 궁금합니다.)\\n\\nA2: 가능합니다.\\n\\n&lt;br/&gt;\\n\\n', 'metadata': {'customer_id': 42, 'doc_split_seq': 1, 'title': '건강검진 안내', 'source': 'https://www.notion.so/27e18fec60594476adc3fd6c864d21f6', 'extra': {'CategoryL1': '지원 제도', 'CategoryL2': '생활 지원'}, 'updated_at': '2025-07-16T01:20:00'}, 'similarity_score': 0.4713651377888268}","{'page_content':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0.4703178703036042}","{'page_content':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0.5052666612682755}","{'page_content':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0.503677765106273}","{'page_content':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0.4929986849747446}","{'page_content':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0.49110328833511824}","{'page_content':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0.48809212026704435}","{'page_content':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0.5026103787694717}","{'page_content': \"제목: 구성원의 성과 향상을 돕는 프로그램 안내 &lt;br&gt; 공지 작성일: 2022-12-01 &lt;br&gt; 내용: 안녕하세요 PX Team입니다.\\xa0\\n우리팀이 진짜 격차를 만들고 빠르게 성장하기 위해, 구성원의 ‘목표 관리’와 ‘성과 향상 프로그램’을 진행합니다.\\n\\n‘���표 관리’(2023년~)\\xa0내년부터 flex 목표를 활용, 개인별 목표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관리'는 준비중입니다. '성과 향상 프로그램'에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0.49500625527519576}","{'page_content':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0.4947482623899906}","{'page_content': '제목: 2025년 임직원 개인정보보호교육 안내 &lt;br&gt; 공지 작성일: 2025-07-31 &lt;br&gt; 내용: 2025년 임직원을 대상으로 개인정보보호 교육을 진행합니다.\\n\\n개인정보보호법 제 28조에 따라 시행하는 교육으로, 인사���비스를 제공하는 우리 팀 성격에 맞추어\\n\\n정보보호/개인정보보호 구분 없이 전직원 단일 교육으로 개인정보보호 교육을 진행합니다.\\n\\n\\n\\n교육주제는~~!!!\\n\\n요즘 우리 팀에서 매우 핫한!!! AI!!!!!\\n\\n\\n\\n1차시 : AI 투명성과 개인정보보호의 이해\\xa0\\n\\n2차시 : AI 서비스 활용 시 개인정보보호 방안\\n\\n\\n\\n교육은 ‘개인정보배움터’라는 온라인 플랫폼을 이용합니다.\\n\\n2025년 8월 1일부터 21일까지 3주간 진행되오니 기간 내 꼭 이수 해주세요.\\n\\n자세한 내용은 아래 개인정보배움터 가입안내 및 교육방법 노션페이지를 참고해주세요~\\n\\n\\n\\n개인정보배움터 사전 가입하기\\n개인정보배움터 (https://edu.privacy.go.kr)\\xa0 개별적으로 가입해주셔야 합니다. 꼭이요!\\n\\n\\n\\n개인정보배움터 가입안내 및 교육 방법 \\nhttps://www.notion.so/flexnotion/2400592a4a9280fabe04de3db631f10f?source=copy_link\\n\\n\\n\\n', 'metadata': {'customer_id': 42, 'doc_split_seq': 1, 'title': '2025년 임직원 개인정보보호교육 안내', 'source': 'https://flex.team/home/news-feed/notice?nid=6xzOryg0wZ', 'extra': {'StakeholderType': 'COMPANY'}, 'updated_at': '2025-07-31T08:32:31'}, 'similarity_score': 0.49417723212832915}","{'page_content': '제목: NONE &lt;br&gt; 공지 작성일: 2021-11-04 &lt;br&gt; 내용: 오늘은 즐거운 월급날입니다. 😄\\n우리팀 모두 고생 많으셨습니다! ❤️️\\n\\n올해도 어느덧 60일이 채 남지 않았습니다.\\n남은 기간 동안 우리팀 서로와 스스로를 챙겨가면서, 함께 정한 목표를 달성해나가면 좋겠습니다. 💪\\n\\n이번 주 위클리에서 공유가 되었지만, 한 차례 더 공유를 드립니다.\\n사내 추천 제도의 지원금이 변경되었습니다.\\n11월 1일 이후에 새롭게 추천해서 입사하시는 분께는 새로운 추천금(200만원 + 매년 50만원씩 누적)이 급여일에 지급될 예정입니다. 앞으로도 구성원 여러분의 많은 추천 부탁 드립니다! 🙏\\n\\n급여는 구성원 개인별 계좌로 입금 완료되었습니다.\\nflex를 통해 급여 명세서를 확인하시고, 관련한 문의는 저에게 해주세요!\\n오늘도 즐거운 하루 보내세요~!', 'metadata': {'customer_id': 42, 'doc_split_seq': 1, 'title': 'NONE', 'source': 'https://flex.team/home/news-feed/notice?nid=WL8JdXrzKY', 'extra': {'StakeholderType': 'COMPANY'}, 'updated_at': '2021-11-04T15:02:00'}, 'similarity_score': 0.4908067456810388}"]}</t>
  </si>
  <si>
    <t>{"ContextPrecision":0,"ContextRecall":0.5,"Faithfulness":0.6666666666666666,"answer_relevancy":0.520959746291738,"Human":1,"Human Eval Reason":null}</t>
  </si>
  <si>
    <t>{"cached":null,"start":1758850282.80203,"end":1758850314.3453948,"duration":17.138638019561768,"llm_duration":null,"time_to_first_token":9.326335310935974,"llm_calls":"4","tool_calls":"0","errors":"0","llm_errors":"0","tool_errors":"0","prompt_tokens":"34709","prompt_cached_tokens":"0","prompt_cache_creation_tokens":"0","completion_tokens":"900","total_tokens":"35609","estimated_cost":null}</t>
  </si>
  <si>
    <t>"사전 계획된 휴가를 우선하되, 중요한 팀 행사의 경우 가능하면 일정 조정을 통해 참여를 권장합니다."</t>
  </si>
  <si>
    <t>{"answer":"팀 행사와 개인 휴가가 겹치는 상황에 대해 안내드리겠습니다.\n\n## 팀 행사 우선 원칙\n플렉스팀은 **원팀으로 협업하는 것을 중시**하며, 팀 행사가 있는 날에는 가급적 참여를 권장합니다. 특히 다음과 같은 중요한 팀 행사들이 있습니다:\n\n### 주요 팀 행사 및 미팅\n- **월요일**: 전사 위클리 (원격근무 지양)\n- **수요일**: 너나들이 행사 (원격근무 지양) \n- **금요일**: 챕터 및 팀 회의 (원격근무 지양)\n- **분기별 Alignment**: 팀 OKR 공유 및 회고 세션\n- **연말연초 행사**: Alignment(송년회+신년회) 등\n\n## 휴가 계획 시 고려사항\n1. **사전 조율**: 팀 행사 일정을 미리 확인하고 휴가를 계획해주세요\n2. **장기 휴가**: 3일 초과 휴가는 최소 한 달 전 워크플로우 승인이 필요하므로, 이때 팀 행사와의 충돌 여부를 검토합니다\n3. **팀 공유**: 휴가 계획을 슬랙 #sharing_time-and-attendance 채널을 통해 동료들과 미리 공유해주세요\n\n## 충돌 시 해결 방법\n- 이미 승인받은 휴가라도 중요한 팀 행사와 겹친다면, 가능한 범위에서 **일정 조정을 검토**해보시기 바랍니다\n- 부득이한 사정이 있다면 팀 리드나 Culture Team과 사전에 상의해주세요\n\n플렉스팀은 **\"협업의 가치가 개인의 자율보다 우선\"**한다는 철학을 가지고 있어, 팀워크와 함께하는 문화를 매우 중요하게 생각합니다.\n\n---\n**참고 출처:**\n- [원격근무](https://www.notion.so/3cff2ccc7f404b8eaf46f619813eee94) - 팀 행사 시 원격근무 제한\n- [🏖 장기 '연차 휴가' 사용 프로세스 안내](https://flex.team/home/news-feed/notice?nid=GBzMxKb0JA) - 원팀 협업 철학\n- [Alignment](https://www.notion.so/Alignment-5de7c501a37a49f084fd06f18cf67dac) - 팀 행사 안내","contexts":["{'page_content':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0.501580365546413}","{'page_content':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0.49674703504811285}","{'page_content':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0.49643014951156794}","{'page_content':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0.4913311235952589}","{'page_content':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0.4908448674639517}","{'page_content':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0.4933639321722136}","{'page_content':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 기대했던 것 (2)입사 후 기대와 같은 것과 ��른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0.49247402489890246}","{'page_content':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0.49141887380030996}","{'page_content':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0.488525124516446}","{'page_content':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0.48585704626308646}","{'page_content':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0.5211978833433675}","{'page_content':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0.5072099254552375}","{'page_content':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0.5002272792029905}","{'page_content':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0.4977895689835838}","{'page_content':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필요��면 다른 구성원에게 협업과 미팅을 요청 가능하���,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0.49589706832452335}","{'page_content':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0.5035080486806646}","{'page_content':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0.49598526876132665}","{'page_content':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대중교통을 이용하기 어려운 장소로 이동시 이용이 가능합니다.  \\n- 주말/공휴일의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있어요!  \\n- 구글캘린더 추가방법  \\n1. 구글캘린더에서 ” + ” 를 눌러 캘린더 추가  \\n![url](url)  \\n1. “리소스 찾아보기”  \\n![url](url)  \\n1. (차량)-테슬라(20너3374), (차량)-카니발(195호2177)  선택  \\n![url](url)  \\n- 자원사용 방법  \\n1. 만들기 -&gt; 이벤트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해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0.49050039907753634}","{'page_content':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0.4880439528440584}","{'page_content':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0.4866852326933573}","{'page_content':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0.48741398536167885}","{'page_content':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0.48581316245774414}","{'page_content':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0.4821907721966038}","{'page_content':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0.4808278029447488}","{'page_content':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0.4783825718809197}","{'page_content':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0.5058077259497697}","{'page_content': \"제목: 우리팀 연말 연초 스케줄 안내 &lt;br&gt; 공지 작성일: 2023-12-01 &lt;br&gt; 내용: [우리팀]\\xa0오늘은 '23년이 딱 한 달 남은 12월 1일입니다. 시간 정말 빠르죠?\\n하지만,\\xa0우리팀은 올해를 24년 1월말까지 연장하려고 합니다. 이유는 지금 우리가 목표 달성(구성원수/NPS/ARR)을 위해 한참 달리고 있는 시기라서, 그 결과가 나오는 '24년 1월 말 데이터로 '23년 목표 달성 여부를 판단하기 위해서 입니다. Business관점에서 연말 연초가 HR 시스템 도입의 성수기, 즉 flex의 성수기이기도 하고, 현재 Product 그룹의 일부 cycle이 1월 중으로 이어지는 상황도 고려했습니다.\\n그럼 우린 연말연초 분위기도 없이 계속 일만 하고 언제 쉬냐고요?\\xa0'24년 1월말까지는 장기 휴가 없이 열심히 달리고, 내년 2월에는 단체 장기 휴가(Season off)를 통해 푹 쉬어봅시다.\\xa0이 때 부득이 하게 일을 해야 하는 구성원분들을 위해서는 별도로 조치하겠습니다. 아래 일정에 맞춰 개인적인 스케줄링을 부탁드립니다. 그럼\\xa0'23년 남은 두 달, 목표 달성을 위해 최선을 다해주시길 부탁드립니다. 감사합니다\\xa0:)\\n\\n\\n'23년\\xa012월 23일(토) : Open Lounge. 가족과 함께 8층에 방문해보세요\\xa0\\n\\n\\n\\n'24년\\xa02월 2일(금) : 24년 Alignment = 송년회 + 신년회 + 우리팀 창립 5주년 행사\\xa0\\n\\n\\n\\n'24년\\xa02월 3일(토)부터 '24년 2월 12일(월)까지\\xa0:\\xa011일 장기 휴가. 설연휴와 함께 Season off\\xa0\\xa0('24년 1월 1일에 선부여된 연차 휴가 15일 중 4일 소진합니다.)\\n\\n\\n\\n'24년\\xa02월 13일(화) : 전원 복귀.\\xa0\\xa0(추가 휴가를 붙이는 것은 안 됩니다!)\", 'metadata': {'customer_id': 42, 'doc_split_seq': 1, 'title': '우리팀 연말 연초 스케줄 안내', 'source': 'https://flex.team/home/news-feed/notice?nid=bqzoAnw8a4', 'extra': {'StakeholderType': 'COMPANY'}, 'updated_at': '2023-12-01T01:48:21'}, 'similarity_score': 0.5057930427517955}","{'page_content':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0.5023812281283908}","{'page_content':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0.5000850289027648}","{'page_content':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0.49658696860967905}"]}</t>
  </si>
  <si>
    <t>{"ContextPrecision":1,"ContextRecall":0,"Faithfulness":0,"answer_relevancy":0.6613477736868245,"Human":1,"Human Eval Reason":null}</t>
  </si>
  <si>
    <t>{"cached":null,"start":1758849713.060781,"end":1758849777.425378,"duration":20.809144020080566,"llm_duration":null,"time_to_first_token":17.029662489891052,"llm_calls":"4","tool_calls":"0","errors":"0","llm_errors":"0","tool_errors":"0","prompt_tokens":"34160","prompt_cached_tokens":"0","prompt_cache_creation_tokens":"0","completion_tokens":"847","total_tokens":"35007","estimated_cost":null}</t>
  </si>
  <si>
    <t>"오프보딩 프로세스가 있으며, 자세한 절차는 People Team에 문의하시면 안내받을 수 있습니다."</t>
  </si>
  <si>
    <t>{"Human Eval Reason":"","metadata":"구성원 여정"}</t>
  </si>
  <si>
    <t>{"answer":"퇴사 절차에 대해 안내드리겠습니다.\n\n## 퇴사 진행 원칙\n\nflex는 **\"함께 하는 것만큼, 잘 헤어지는 것도 팀의 성장에 있어 매우 중요\"**하다고 생각합니다. \n\n먼저 **구성원과 팀 양쪽 모두 퇴직으로 가지 않기 위해 노력하는 것을 전제**로 하며, 서로 어떤 결론을 가지고 일방적으로 통보하지 않고 과정에 서로를 참여시킵니다.\n\n## 퇴사 업무 프로세스\n\n### **Step 1. 퇴사 면담**\n- **1차**: 소속 리드와 면담 진행\n- **2차**: People팀과 면담 진행 (선택)\n- **3차**: 플렉스팀 리드(현재 장해남)와 면담을 통해 퇴사 최종 확정 (선택)\n\n### **Step 2. 퇴사 행정 처리**\n**퇴직일 확정**\n- 업무 인수인계 일정에 맞춰 소속 리드와 퇴직일을 확정합니다\n- 근무종료일은 업무 인수인계 범위를 고려해서 회사에서 결정합니다\n\n**퇴직 안내 문서 작성**\n- 퇴직 당월 급여 지급 시기\n- 퇴직 급여 지급 시 포함 사항\n- 퇴직금 대상 여부\n- 4대보험 상실 신고일\n- 정산 마감 후 정보를 받을 연락처 기재\n\n**서류 작성**\n- 사직원 작성 (flex 워크플로우)\n- 보안서약서 작성 (오프라인 서류)\n- 경업금지확인서 작성 (오프라인 서류)\n\n### **Step 3. 장비 반납 및 근무 종료**\n**자산 반납 프로세스**\n- Slack 프로필 사진 및 연락처 삭제\n- Mac 사용자의 경우: Apple ID 로그아웃, touch ID 제거, 나의 Mac 찾기 해제\n- 노트북, 모니터, 그 외 소모품 반납\n- 법인카드 및 ID카드 반납\n- flex 앱 &gt; 비용 &gt; 사용내역 제출\n\n**계정 정리**\n- Okta, GWS, Slack 등 각종 계정 비활성화\n- 관리, 운영시트 내 이름 삭제\n- 자리배치도 내 이름 삭제\n\n구성원은 동료와 팀을 위해, 팀은 그동안 고생한 구성원을 위해 신의성실에 입각하여 헤어지고 나서도 미래를 축복하며 서로를 배려하는 문화를 지향합니다.\n\n---\n**출처:**\n- [퇴직 / 퇴사 (Offboarding / 오프보딩)](https://www.notion.so/Offboarding-30797371470a4f4b9bd9e6dbb16ef862) - 퇴사 절차 및 원칙","contexts":["{'page_content':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0.4894103182972987}","{'page_content':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0.48814713453049136}","{'page_content':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0.4816012682362616}","{'page_content':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0.4802459132240099}","{'page_content':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0.4802015020289682}","{'page_content':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0.5384360062929855}","{'page_content':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0.5277043561654289}","{'page_content': \"문서 유형: page\\n문서 ID: 30797371-470a-4f4b-9bd9-e6dbb16ef862\\n문서 제목: 퇴직 / ���사 (Offboarding / 오프보딩)\\n문서 생성일시: 2019-10-07 16:42:00+09:00\\n문서 수정일시: 2025-07-22 09:28:00+09:00\\n상위 문서 ID: 유형=block, ID=17a8f341-5250-4e4e-8515-5d6e10036780\\n문서 생성자: 장해남# **퇴직 진행 원칙**  \\n- &lt;span style='color:yellow_background'&gt;**먼��, 구성원과 팀 양쪽 모두 퇴직으로 가지 않기 위해 노력하는 것을 전제**&lt;/span&gt;로 합니다.  \\n- 서로 어떤 결론을 가지고 통보하지 않고, 과정에 서로를 참여시킵니다. 일방적인 통보는 서로에게 감정의 문제로 번질 수 있으므로 최대한 자제합니다.  \\n- 과정 속에서 서로의 문제를 터놓고 얘기하며 자연스럽게 팀 내에서 문제를 해결하는 것이 가장 중요합니다. 이런 과정을 여러번 거쳤음에도 문제 해결이 되지 않아, 서로가 헤어지는 것이 낫겠다고 판단이 들면 잘 헤어지기 위해 최선을 다합니다.  \\n- 상호간의 결정이 명확하다면, 서로간의 입장 차이가 팀에 부정적인 흐름이 되지 않도록 최대한 빠르게 퇴직 프로세스를 진행합니다.  \\n- 구성원은 동료와 팀을 위해, 팀은 그동안 고생한 구성원을 위해 신의성실에 입각하여 헤어지고 나서도 미래를 축복하며 서로를 배려합니다.  \\n&lt;br/&gt;\", 'metadata': {'customer_id': 42, 'doc_split_seq': 2, 'title': '퇴직 / 퇴사 (Offboarding / 오프보딩)', 'source': 'https://www.notion.so/Offboarding-30797371470a4f4b9bd9e6dbb16ef862', 'extra': {'CategoryL1': '구성원 여정', 'CategoryL2': '오프보딩'}, 'updated_at': '2025-07-22T00:28:00'}, 'similarity_score': 0.5276658834316443}","{'page_content':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0.48000988160345903}","{'page_content':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0.4797975999956981}","{'page_content':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0.5047222765038566}","{'page_content':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0.49855044505677437}","{'page_content':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0.4978640672013197}","{'page_content':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0.49564530812060087}","{'page_content':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슬��을 통해 함께 일하는 동료분들에���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0.49175309427426517}","{'page_content':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0.49404011118484487}","{'page_content':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0.49062616463754816}","{'page_content':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0.4834196969340153}","{'page_content':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0.483404481802331}","{'page_content':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0.4827130652408034}","{'page_content':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0.483729142162504}","{'page_content':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0.4825074878547651}","{'page_content':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 건강한 성장을 이루기 위해, 장기적 ���점의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0.47811782905968697}","{'page_content':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0.47451795349348036}","{'page_content':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0.47428074010874877}","{'page_content':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0.5025617234752355}","{'page_content':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0.4993810349910266}","{'page_content':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0.4983342295963433}","{'page_content':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0.4981535300738317}","{'page_content':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0.4972278577273576}"]}</t>
  </si>
  <si>
    <t>{"ContextPrecision":1,"ContextRecall":0,"Faithfulness":0.3333333333333333,"answer_relevancy":0.5853670171808515,"Human":1,"Human Eval Reason":null}</t>
  </si>
  <si>
    <t>{"cached":null,"start":1758850964.214251,"end":1758851022.657578,"duration":25.696153163909912,"llm_duration":null,"time_to_first_token":19.408674240112305,"llm_calls":"4","tool_calls":"0","errors":"0","llm_errors":"0","tool_errors":"0","prompt_tokens":"30651","prompt_cached_tokens":"0","prompt_cache_creation_tokens":"0","completion_tokens":"998","total_tokens":"31649","estimated_cost":null}</t>
  </si>
  <si>
    <t>"사내 추천 제도를 포함한 채용 프로세스가 있으며, 자세한 내용은 People Team에 문의하시면 됩니다."</t>
  </si>
  <si>
    <t>{"metadata":"구성원 여정"}</t>
  </si>
  <si>
    <t>{"answer":"플렉스팀의 채용 프로세스에 대해 안내드리겠습니다! 😊\n\n## 채용 프로세스 개요\n플렉스팀은 **함께 멀리갈 수 있는 소수정예 구성원**을 모셔오는 과정으로, 비즈니스와 기업의 성장단계에 맞게 필요한 인재를 채용하여 비즈니스 성장을 견인하고, 기존 구성원에게 긍정적인 자극을 줄 수 있는 동료분을 채용하는 것을 목표로 합니다.\n\n## 기본 전형 단계 (5단계)\n```\n서류전형 → Pre-interview → Tech/Job Interview → Peer Interview → Fit Interview\n```\n\n## 추가 전형 (직무별)\n직무에 따라 다양한 전형이 추가될 수 있습니다:\n- 과제전형\n- 코딩테스트\n- 전화인터뷰\n- 롤플레잉 등\n\n## 상세 정보 확인\n각 전형의 목적, 인터뷰어 구성, 상세 내용은 **플렉스팀 Interview Guide**에서 확인하실 수 있습니다.\n\n## 담당자 정보\n- **담당팀**: People Team\n- **Job Description 및 담당 TA 정보**도 별도 페이지에서 확인 가능합니다.\n\n## 리크루팅 지원 제도\n채용 지원 목적으로 외부 후보자와 식사하실 경우, **1인당 3만원까지** 비용을 지원하고 있으니 적극 활용해 주세요!\n\n더 자세한 정보나 특정 포지션에 대한 문의가 있으시면 People Team에 연락주시기 바랍니다.\n\n**참고 자료:**\n- [채용 프로세스](https://www.notion.so/Recruiting-Process-8e2af535360d4a64a010d964ba12cb0e) - 전체 채용 프로세스 안내\n- [리크루팅 식사 비용 지원](https://www.notion.so/f33cc45e346743dd9dd24a64770385fc) - 채용 지원 식대 안내","contexts":["{'page_content':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0.5008724997717655}","{'page_content':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0.49342469830815583}","{'page_content':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0.491399157954529}","{'page_content':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0.48765000087679017}","{'page_content':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0.4871963151019447}","{'page_content': '문서 유형: page\\n문서 ID: 8e2af535-360d-4a64-a010-d964ba12cb0e\\n문서 제목: Recruiting Process (채용 프로세스)\\n문서 생성일시: 2023-06-27 23:13:00+09:00\\n문서 수정일시: 2024-10-18 14:26:00+09:00\\n상위 문서 ID: 유형=block, ID=fde3c108-86b7-4f67-a54a-933b3d48d650\\n문서 생성자: 김새리[//]: # (column_list is not supported)\\n\\n\\t[//]: # (column is not supported)\\n\\n\\t\\t**🗒️업데이트: 2023/08/16**\\n\\n\\t[//]: # (column is not supported)\\n\\n\\t\\t**🙋\\u200d♂️ 담당자: People**\\n\\n\\t\\t&lt;br/&gt;\\n\\n---\\n\\n## 채용 프로세스 안내\\n\\n\\t플렉스팀의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 분을 채용하기 위해 아래와 같이 프로세스를 구성합니다. \\n\\n## 전형안내\\n\\n\\t- 기본 전형 단계는 아래 5단계를 따릅니다. \\n\\n\\t\\t`**서류전형**`` &gt; Pre-interview &gt; Tech/Job Interview &gt; Peer Interview &gt; Fit Interview` \\n\\n\\t- 직무에 따라 과제전형, 코딩테스트, 전화인터뷰, 롤플레잉 등 다양한 전형이 추가되기도 합니다. \\n\\n## 플렉스팀 Interview Guide  \\n\\n\\t- 아래 페이지에서 각 목적과 인터뷰어 구성, 상세 내용을 참고하실 수 있습니다.\\n플렉스팀 Interview Guide  \\n\\n## Job Description 및 담당자 안내\\n\\n\\t-  아래 페이지에서 담당 TA를 확인하실 수 있습니다. \\n\\n\\t\\t[//]: # (link_to_page is not supported)\\n\\n\\t&lt;br/&gt;\\n\\n---\\n\\n### ■ FAQ \\n\\n&lt;br/&gt;\\n\\n', 'metadata': {'customer_id': 42, 'doc_split_seq': 1, 'title': 'Recruiting Process (채용 프로세스)', 'source': 'https://www.notion.so/Recruiting-Process-8e2af535360d4a64a010d964ba12cb0e', 'extra': {'CategoryL1': '구성원 여정', 'CategoryL2': '채용'}, 'updated_at': '2024-10-18T05:26:00'}, 'similarity_score': 0.5359436653850105}","{'page_content': '문서 유형: page\\n문서 ID: f33cc45e-3467-43dd-9dd2-4a64770385fc\\n문서 제목: 리크루팅 식사 비용 지원\\n문서 생성일시: 2023-06-27 18:28:00+09:00\\n문서 수정일시: 2025-08-06 12:10:00+09:00\\n상위 문서 ID: 유형=block, ID=fde3c108-86b7-4f67-a54a-933b3d48d650[//]: # (column_list is not supported)\\n\\n\\t[//]: # (column is not supported)\\n\\n\\t\\t**🗒️업데이트: 2024/07/14**\\n\\n\\t[//]: # (column is not supported)\\n\\n\\t\\t**🙋\\u200d♂️ 담당자: People**\\n\\n---\\n\\n## 리크루팅 식사 비용 지원\\n\\n\\t- 리크루팅 (채용 지원) 목적으로 외부 후보자(동료,지인 등)와 식사를 하실 경우 `1인당 3만원까지의 `비용을 지원하고 있습니다.\\n\\n## 신청 방법\\n\\n\\t- 워크플로우를 통해 작성을 해주세요.\\n\\n\\t- 당일 식사 전 반드시, #division-people_and_culture 채널에 공유를 부탁드려요!\\n\\n\\t\\t- ex) 오늘 OO포지션 1명과 리크루팅 목적의 식사 비용 사용 예정입니다. \\n\\n\\t- 맛있는 식사와 팀에 대한 셀링을 진행해주신 후 제공된 개인 법인카드로 결제하시면 됩니다.\\n\\n\\t\\t- flex앱에서 `리크루팅 식대`로 선택해주시면 됩니다.\\n\\n## 주의 사항\\n\\n\\t- 식사 비용은 참여자 1인당 30,000원까지 지원됩���다.\\n\\n\\t- 반드시 워크플로우 작성 및 `식사 당일 #division-people_and_culture 채널에 공유 후 사용`해주세요.\\n\\n\\t- 제공된 개인 법인 카드로 결제 부탁드립니다.\\n\\n\\t- 여러명과 식사하는 경우 복수로 적어주셔도 괜찮습니다.\\n\\n\\t&lt;br/&gt;\\n\\n&lt;br/&gt;\\n\\n---\\n\\n### ■ FAQ \\n\\n&lt;br/&gt;\\n\\n', 'metadata': {'customer_id': 42, 'doc_split_seq': 1, 'title': '리크루팅 식사 비용 지원', 'source': 'https://www.notion.so/f33cc45e346743dd9dd24a64770385fc', 'extra': {'CategoryL1': '구성원 여정', 'CategoryL2': '채용'}, 'updated_at': '2025-08-06T03:10:00'}, 'similarity_score': 0.507405603617696}","{'page_content':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0.4997684936932301}","{'page_content':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0.4985674268156837}","{'page_content':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0.49680040476931425}","{'page_content':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0.5058923652617714}","{'page_content':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0.48975533954914413}","{'page_content':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0.4852977799356522}","{'page_content':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���작 시간은 10시이고, 이후 출근을 하게 되는 경우 사��에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0.48242160304636506}","{'page_content':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0.4821480715064504}","{'page_content':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0.49543105419919675}","{'page_content': '문서 유형: page\\n문서 ID: 9f102f85-eaeb-404a-8521-9f75e30cbe80\\n문서 제목: 명함신청 안내\\n문서 생성일시: 2023-06-29 00:38:00+09:00\\n문서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신청 방법\\n\\n\\t- 명함신청 시, 워크플로우 [ 명함신청 ] 양식 작성\\n\\n\\t- 기본 200매 지급 ( 추가 수량이 필요할 경우, 아래 요청사항 기재)\\n\\n\\t![url](url)\\n\\n## 주의 사항\\n\\n\\t- 그룹 메일로 신청할 경우, 별도의 주소 기입\\n\\n\\t- 이름 / 영문이름 / 조직 / 전화번호 / 이메일 이 기본정보로 입력되어 수정/변경이 필요할 경우, 아래 상세 내용 기입\\n\\n\\t- 긴급도에 따라 평균적으로 보통- 7~10일, 긴급- 3일 가량 소요되는 점을 감안하여 신청\\n\\n\\t&lt;br/&gt;\\n\\n---\\n\\n### ■ FAQ \\n\\n**Q: 흰색 외에 다른 색상의 명함이 신청 가능한가요?**\\n\\nA: 현재 플렉스 구성원에는 흰색 명함으로 제공 되므로, 별도의 색상으로 신청이 어렵습니다. \\n(일부 검정색 명함이 지급되는 경우가 있습니다.) \\n\\n&lt;br/&gt;\\n\\n', 'metadata': {'customer_id': 42, 'doc_split_seq': 1, 'title': '명함신청 안내', 'source': 'https://www.notion.so/9f102f85eaeb404a85219f75e30cbe80', 'extra': {'CategoryL1': '지원 제도', 'CategoryL2': '업무 지원'}, 'updated_at': '2025-05-16T03:12:00'}, 'similarity_score': 0.48799398746555056}","{'page_content':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0.48403297665366496}","{'page_content': \"문서 유형: page\\n문서 ID: 96ba5ecf-fc38-403c-9bb6-89452a13be71\\n문서 제목: 구성원 주차 지원 안내\\n문서 생성일시: 2023-06-27 11:48:00+09:00\\n문서 수정일시: 2025-07-25 18:59:00+09:00\\n상위 문서 ID: 유형=block, ID=de04b51a-730f-4d05-b2c6-045f1e021a68\\n문서 생성자: 박윤미[//]: # (column_list is not supported)\\n\\n\\t[//]: # (column is not supported)\\n\\n\\t\\t**🗒️업데이트: 2025/07/25**\\n\\n\\t[//]: # (column is not supported)\\n\\n\\t\\t**🙋\\u200d♂️ 담당자: **(@박윤미)** **\\n\\n---\\n\\n## 지원\\n\\n\\t- 구성원 개인 차량 주차 지원 ( 출퇴근 대중 교통비 + 야근 교통비 지원비는 지원되지 않음)\\n\\n## 신청 방법\\n\\n\\t- 차량 등록 시, 워크플로우 [ 주차 등록 / 변경 / 취소 ] 양식을 이용하여 작성 \\n\\n\\t- 주차 취소를 원하시는 경우, 동일한 워크플로우 양식으로 작성\\n\\n\\t![url](url)\\n\\n## 이용 방법\\n\\n\\t- 풍림아이원플러스 (분당구 서현로 170)로 주차 가능\\n\\n\\t- 플렉스 홈그라운드가 있는 미래에셋 플레이스 (황새울로359번길 11) 만차로 자리가 생기면 주차 등록을 한 순서대로 이동 안내\\n\\n## 주의 사항\\n\\n\\t- `주차 등록 시점이 아닌`, 익월 1일 부터 주차 가능합니다.\\n\\n\\t- 차주와 차량의 정보 (연락처, 차종/색상, 자동차등록증)가 미래에셋 플레이스/풍림아이원플러스로 전달됩니다.\\n\\n\\t&lt;br/&gt;\\n\\n---\\n\\n### ■ FAQ \\n\\n**Q: 신청하면 바로 주차할 수 있나요?**\\n\\nA: 매월 1회(24일) 주차 등록을 하고 있어, 1일~23일 사이에 워크플로우 작성된 차량은 익월 1일 부터 주차 가능합니다. ( 24일~말일 사이에 작성된 워크플로우 차량은 2달 뒤부터 주차 가능. 예시 - 1월 23일 신청 &gt; 2월 1일 주차 / 1월 24일 신청 &gt; 3월 1일 주차 )\\n\\n&lt;br/&gt;\\n\\n**Q: 자동차 등록증을 꼭 제출해야 하나요?**\\n\\nA: 주차장에 차량 등록 시, 필수적으로 제출해야 하는 서류입니다. 주민등록번호는 필수 정보가 아니므로 마스킹 처리해 보내주셔도 됩니다.\\n\\n&lt;br/&gt;\\n\\n**Q: 미래에셋플레이스에는 주차가 불가능한가요?**\\n\\nA: 현재 우리 회사가 계약한 주차 자리는 모두 사용 중입니다.\\n다만, 지속적으로 우리 건물 내 다른 층을 추가로 계약할 예정이며, 계약이 완료되면 주차 공간이 더 확보될 수 있습니다. 자리가 생기는 경우`주차등록을 한 순서`에 따라 순차적으로 우리 건물 주차장으로 이동 안내를 드리고 있습니다.\\n\\n&lt;br/&gt;\\n\\n**Q: 단기간 주차(고장/사고 대차)를 변경할 수 있나요?**\\n\\nA: 워크플로우&lt;주차 등록 / 변경 / 취소 - 단기변경(수리등)&gt;으로 작성해 주세요.\\n\\n관련서류(수리로 인해 차량이 변경된 것이 확인되는 서류 - 기간이 명시된 수리확인서 혹은 렌터카계약서 등)를 함께 첨부해 주시기 바랍니다.\\n\\n&lt;br/&gt;\\n\\n**Q: 기등록되어 있는 차량 출차 시, '주차비정산 문구'가 뜨고 차단기가 올라가지 않는 경우**\\n\\nA: '호출'버튼을 눌러서 '차량번호는 00#0000 이고 정기권 차량인데 오류인것 같다' 라고 말씀해 주시면 주차장 측에서 확인 후, 열어 주실꺼예요. 해당 내용을 진행했는데 담당자가 안열어 주는 경우에만 '개인카드'로 결제하고 #team-culture-lounge-helpdesk 로 문의 남겨 주시면 ‘영수증’을 전달하여 카드 취소 할 수 있습니다.  \\n\\n&lt;br/&gt;\\n\\n\", 'metadata': {'customer_id': 42, 'doc_split_seq': 1, 'title': '구성원 주차 지원 안내', 'source': 'https://www.notion.so/96ba5ecffc38403c9bb689452a13be71', 'extra': {'CategoryL1': '지원 제도', 'CategoryL2': '생활 지원'}, 'updated_at': '2025-07-25T09:59:00'}, 'similarity_score': 0.48203997281248023}","{'page_content':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0.4817817275560453}","{'page_content':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0.4881167024950001}","{'page_content':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���습니다.  \\n- Promotion을 위해서 추천서를 작성하고, 그 내��을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0.4858502078867003}","{'page_content':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0.48429350122895776}","{'page_content':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0.48313914890038967}","{'page_content':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0.48285730479831085}","{'page_content':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0.4994184190691761}","{'page_content':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0.49359336135601517}","{'page_content':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0.4931569686167925}","{'page_content':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0.49166871255533867}","{'page_content': '제목: Job Level 및 연봉 조정 확정 안내 &lt;br&gt; 공지 작성일: 2024-02-26 &lt;br&gt; 내용: 2월부터 진행된 Job Level 조정 및 연봉 조정 프로세스가 구성원 신청, 리드 검토, HR Committee 논의 과정을 통해서 최종 결정되었습니다. 결정에 따른 반영 및 보상 적용 방식을 공유 드립니다.\\n\\n\\n\\nHR Committee 진행\\n\\n일시: 2024년 2월 21일(수) ~ 23일(금)\\n\\n참석\\n\\n위원: 해남님, 태은님, 호진님, 지용님\\n\\n\\n\\n진행: People Ops. 이경훈\\n\\n논의 사항: Job Level 및 연봉 조정 대상자 확정\\n\\nJob Level 조정\\n\\n진행\\n\\n워크플로우 최종 승인된 대상자를 HR Committee에서 최종 검토\\n\\n안내\\n\\n최종 Job Level 상승 17명, 하향 4명이 확정되었습니다.\\n\\n조정이 되지 않은 분은 그룹 리드들께서 개별 안내 드렸고, 조정되신 분들은 오늘 중 flex 할 일로 안내 및 프로필에 반영 예정입니다.\\n\\n\\n\\nJob Level 상승에 따른 연봉 조정 적용 기준\\n\\n\\n\\n연봉 조정\\n\\n진행 순서\\n\\n워크플로우 최종 승인된 대상자를 HR Committee에서 최종 검토\\n\\n안내\\n\\n전사 기본 연봉 조정이 없는 상황에서 역량 향상을 명확하게 입증한 구성원에 한해 대상자로 선정하였습니다.\\n\\n\\n\\n조정이 되지 않은 분은 그룹 리드들께서 개별 안내 드렸고, 조정되신 분들은 오늘 중 flex 할 일로 안내 및 프로필에 반영 예정입니다.\\n\\n연봉 조정 적용\\n\\n\\n\\nJob Level과 연봉 조정에 따른 연봉 적용은 2024년 2월 1일자(우리팀 2024년 시작일)로 적용되고, 3월 5일 급여에 최초 지급됩니다. 연봉 인상률 적용에 대해 궁금하시면 People Ops팀으로, 개별 결과에 대한 피드백이 필요하시면 그룹 리드에게 요청해주시기 바랍니다.\\n\\n감사합니다.', 'metadata': {'customer_id': 42, 'doc_split_seq': 1, 'title': 'Job Level 및 연봉 조정 확정 안내', 'source': 'https://flex.team/home/news-feed/notice?nid=GBzMBQlEJA', 'extra': {'StakeholderType': 'COMPANY'}, 'updated_at': '2024-02-26T04:00:12'}, 'similarity_score': 0.49137365649492964}"]}</t>
  </si>
  <si>
    <t>{"ContextPrecision":1,"ContextRecall":0,"Faithfulness":0.5,"answer_relevancy":0.5500268507507218,"Human":1,"Human Eval Reason":null}</t>
  </si>
  <si>
    <t>{"cached":null,"start":1758851022.657741,"end":1758851089.260032,"duration":20.841482877731323,"llm_duration":null,"time_to_first_token":25.81737869977951,"llm_calls":"4","tool_calls":"0","errors":"0","llm_errors":"0","tool_errors":"0","prompt_tokens":"31372","prompt_cached_tokens":"0","prompt_cache_creation_tokens":"0","completion_tokens":"687","total_tokens":"32059","estimated_cost":null}</t>
  </si>
  <si>
    <t>"연속 미출근일 5일 미만은 승인 없이 사용 가능하며, 5일 이상은 사전 승인이 필요합니다."</t>
  </si>
  <si>
    <t>{"metadata":"근무환경 및 제도"}</t>
  </si>
  <si>
    <t>{"answer":"안녕하세요! flex의 휴가 제도에 대해 자세히 안내드리겠습니다.\n\n## 연차휴가 기본 정보\n- **부여 기준**: 회계년도 기준(매년 1월 1일)으로 15일 부여, 3년 이상 근속자는 매 2년마다 1일씩 가산\n- **신규 구성원**: 입사일에 해당년 연차를 선부여합니다\n- **사용 단위**: 1분 단위로 사용 가능\n- **승인**: 연속 미출근일 5일 미만 휴가는 별도 승인 없이 사용 가능\n\n## 휴가 사용 방법\n1. **플렉스 &gt; 휴가 &gt; 내 휴가** 접속\n2. 휴가 일정 선택\n3. 시차 사용 시 상세일정 편집에서 \"시간입력\" 선택 후 시작/종료시간 지정\n4. 승인 요청하기 클릭 (별도 승인 없이 완료)\n5. 동료 및 슬랙 채널에 공유\n\n## 휴가 사용 기준\n- **3일 미만**: 자율 사용 (flex 휴가 신청만)\n- **연속 미출근일 5일 이상**: 승인 필요 (워크플로우 '장기 휴가 신청' 후 flex 휴가 신청)\n- **휴가 사용일 5일 초과**: 원칙적으로 사용 불가 (피치 못할 사정 시만 가능)\n\n## 특별 휴가\n- **생일휴가**: 생일 당일 점심 후 4시간 휴가 (당일만 사용 가능)\n- **경조휴가**: 부모/배우자/자녀 사망 시 5일, 배우자 부모 사망 시 5일, 조부모/형제/자매 사망 시 3일\n- **리프레시 휴가**: 3년 근속 시 10일 + 아난티 숙박권 2박 3일\n\n## 장기휴가 주의사항\n- 연속 미출근일 10일 이상은 원칙적으로 불가\n- 장기휴가는 최소 1개월 전에 워크플로우 작성 필요\n- 상세한 사유 기재 필요\n\n휴가 사용에 대해 더 궁금한 점이 있으시면 언제든 문의해 주세요!\n\n---\n**참고 문서**\n- [휴가 제도 상세 안내](https://www.notion.so/994a897ce55a4092b5a39d961be8d3a2) - 휴가 사용 방법 및 규정\n- [장기 휴가 프로세스 안내](https://flex.team/home/news-feed/notice?nid=GBzMxKb0JA) - 장기 휴가 사용 기준","contexts":["{'page_content':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0.49133987102126503}","{'page_content':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0.4891357936975381}","{'page_content':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0.4884543680046733}","{'page_content':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0.4872119577472524}","{'page_content':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0.4870271260013426}","{'page_content':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0.4960727267708944}","{'page_content':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0.4899120449622772}","{'page_content':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0.4871817888922607}","{'page_content':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0.484093203941738}","{'page_content':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0.4834001452866911}","{'page_content':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0.5244571749077583}","{'page_content':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0.5217885231030469}","{'page_content':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0.5198406639943475}","{'page_content':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0.5024424406363904}","{'page_content':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0.49501128253188853}","{'page_content':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0.5026217127731872}","{'page_content':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0.48795602544498706}","{'page_content':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0.4871670001957818}","{'page_content':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0.48676634946663255}","{'page_content':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 # (column_list is not supported)  \\n[//]: # (column is not supported)  \\n**🗒️업데이트: 2024/07/26**  \\n[//]: # (column is not supported)  \\n**🙋♂️ 담당자: **(@임진운)** **  \\n---  \\n## 운영 목적  \\n- 오랜 시간 모니터를 보다 보면 목과 어깨, 전신이 찌뿌둥하실 거예요.  \\n- 한 달에 두 번씩 스케줄을 잡아 플렉스팀의 헬스키핑 매니저에게 관리를 받아보세요!  \\n## 준비물  \\n- 상의로 얇은 면 티셔츠나 면 소재의 옷을 착용해 주세요.  \\n- 헬스키핑룸에 옷걸이는 마련되어 있습니다.  \\n## 이용 안내  \\n- 헬스키핑룸은 7층 남자화장실쪽 계단실에 위치해 있습니다.  \\n- 화장실 옆 계단실문 밖 왼편. 따스한 빛이 유리창을 통해 나오는 곳이에요.  \\n- 모든 구성원들께 매월 2회씩 헬스키핑의 기회가 주어집니다.  \\n- 헬스키핑 서비스를 받을 때에는 꼭! 휴게(30분)를 사용해주세요!  \\n- 구글 캘린더 리소스 구독(헬스키핑매니저)을 통해 예약이 가능합니다.  \\n- 오전은 여성 헬스키핑 매니저, 오후는 남성 헬스키핑 매니저가 상주합니다. 예약에 참고하세요.  \\n- 헬스키핑매니저는 30분 서비스 → 30분 휴게의 텀으로 업무를 진행합니다.  \\n- 갑작스러운 미팅이나, 외부 업무로 인해 이용하지 못하실시 꼭! 구글 캘린더 일정 삭제 부탁드립니다.  \\n## 예약 방법  \\n- 운영개시일 : 2024/08/12(월)  \\n- 이용시간 : 평일 09:30~18:00  \\n- 구글캘린더(리소스 : 헬스키핑룸-7-안마)를 통해 예약 가능합니다.  \\n**1. [ 구글캘린더 ] - [ 다른 캘린더 ] - [ 리소스 찾아보기 ] 를 차례로 클릭해주세요.**  \\n![url](url)  \\n---  \\n**2. [ 헬스키핑룸 ] 토글을 열고 [ 헬스키핑룸-7-안마 ] 리소스 체크한 뒤, [ 뒤로 ] 빠져나와주세요.**  \\n![url](url)  \\n---  \\n**3. 헬스키핑룸의 일정이 등록되어 확인할 수 있습니다.**  \\n![url](url)  \\n![url](url)  \\n---  \\n**4. 헬스키핑 일정을 잡기 위해, 아래 순서로 진행해주세요.**\\n&lt;span style='color:orange'&gt;*4-1. 희망하는 일정의 캘린더 빈 공간 클릭\\n4-2. 일정 제목(이름) 작성\\n4-3. [ 회의실 또는 위치 추가 ] 중, [ 회의실 ] 클릭\\n4-4. [ 모든 회의실 및 리소스 둘러보기 ] 클릭*&lt;/span&gt;  \\n![url](url)  \\n---  \\n**5. [ 헬스키핑룸 ] 카테고리의 토글을 열어 [ 안마 ] 를 선택해주세요.**\\n&lt;span style='color:orange'&gt;**     주의 : 다른 구성원이 해당 일정을 먼저 예약한 경우, [ 사용할 수 없는 회의실 ] 로 표시됩니다!**&lt;/span&gt;  \\n![url](url)  \\n![url](url)  \\n---  \\n**6. [ 저장 ] 을 클릭해주세요.**  \\n![url](url)  \\n---  \\n**7. 예약이 완료되었습니다. 헬스키핑룸 일정과 구성원 본인의 일정이 나란히 생성됩니다.**  \\n![url](url)  \\n---  \\n**8. (TIP) 헬스키핑룸 캘린더만 선택해 더 자세하게 확인도 가능합니다.**  \\n![url](url)  \\n---  \\n---  \\n### ■ FAQ  \\n**Q: 헬스키핑실을 운영하면 플렉스팀의 런웨이가 짧아지지 않나요?**\", 'metadata': {'customer_id': 42, 'doc_split_seq': 1, 'title': '헬스키핑룸(안마실) 운영', 'source': 'https://www.notion.so/5218d5a42236442185850efb49908474', 'extra': {'CategoryL1': '지원 제도', 'CategoryL2': '생활 지원'}, 'updated_at': '2025-05-16T03:13:00'}, 'similarity_score': 0.485964799870485}","{'page_content':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0.472714432123814}","{'page_content':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0.470032268899761}","{'page_content':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0.46978263927554137}","{'page_content':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0.46783571548364383}","{'page_content':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0.4675343636554308}","{'page_content':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0.5187459733544539}","{'page_content':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0.5136378712829972}","{'page_content':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0.49798847563507714}","{'page_content': \"제목: 우리팀 연말 연초 스케줄 안내 &lt;br&gt; 공지 작성일: 2023-12-01 &lt;br&gt; 내용: [우리팀]\\xa0오늘은 '23년이 딱 한 달 남은 12월 1��입니다. 시간 정말 빠르죠?\\n하지만,\\xa0우리팀은 올해를 24년 1월말까지 연장하려고 합니다. 이유는 지금 우리가 목표 달성(구성원수/NPS/ARR)을 위해 한참 달리고 있는 시기라서, 그 결과가 나오는 '24년 1월 말 데이터로 '23년 목표 달성 여부를 판단하기 위해서 입니다. Business관점에서 연말 연초가 HR 시스템 도입의 성수기, 즉 flex의 성수기이기도 하고, 현재 Product 그룹의 일부 cycle이 1월 중으로 이어지는 상황도 고려했습니다.\\n그럼 우린 연말연초 분위기도 없이 계속 일만 하고 언제 쉬냐고요?\\xa0'24년 1월말까지는 장기 휴가 없이 열심히 달리고, 내년 2월에는 단체 장기 휴가(Season off)를 통해 푹 쉬어봅시다.\\xa0이 때 부득이 하게 일을 해야 하는 구성원분들을 위해서는 별도로 조치하겠습니다. 아래 일정에 맞춰 개인적인 스케줄링을 부탁드립니다. 그럼\\xa0'23년 남은 두 달, 목표 달성을 위해 최선을 다해주시길 부탁드립니다. 감사합니다\\xa0:)\\n\\n\\n'23년\\xa012월 23일(토) : Open Lounge. 가족과 함께 8층에 방문해보세요\\xa0\\n\\n\\n\\n'24년\\xa02월 2일(금) : 24년 Alignment = 송년회 + 신년회 + 우리팀 창립 5주년 행사\\xa0\\n\\n\\n\\n'24년\\xa02월 3일(토)부터 '24년 2월 12일(월)까지\\xa0:\\xa011일 장기 휴가. 설연휴와 함께 Season off\\xa0\\xa0('24년 1월 1일에 선부여된 연차 휴가 15일 중 4일 소진합니다.)\\n\\n\\n\\n'24년\\xa02월 13일(화) : 전원 복귀.\\xa0\\xa0(추가 휴가를 붙이는 것은 안 됩니다!)\", 'metadata': {'customer_id': 42, 'doc_split_seq': 1, 'title': '우리팀 연말 연초 스케줄 안내', 'source': 'https://flex.team/home/news-feed/notice?nid=bqzoAnw8a4', 'extra': {'StakeholderType': 'COMPANY'}, 'updated_at': '2023-12-01T01:48:21'}, 'similarity_score': 0.4907097501621101}","{'page_content':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0.49055427374905325}"]}</t>
  </si>
  <si>
    <t>{"ContextPrecision":1,"ContextRecall":1,"Faithfulness":0,"answer_relevancy":0.5432356816908042,"Human":1,"Human Eval Reason":null}</t>
  </si>
  <si>
    <t>{"cached":null,"start":1758850580.491022,"end":1758850628.7907789,"duration":17.397451877593994,"llm_duration":null,"time_to_first_token":22.46456688642502,"llm_calls":"4","tool_calls":"0","errors":"0","llm_errors":"0","tool_errors":"0","prompt_tokens":"36846","prompt_cached_tokens":"0","prompt_cache_creation_tokens":"0","completion_tokens":"899","total_tokens":"37745","estimated_cost":null}</t>
  </si>
  <si>
    <t>"입사일에 회계일까지의 연차를 선부여하므로 온보딩 기간에도 사용 가능하지만, Spring Camp 등 필수 프로그램 참여를 고려하여 조율이 필요합니다."</t>
  </si>
  <si>
    <t>{"answer":"안녕하세요! 신규 입사자의 연차휴가 사용에 대해 안내드리겠습니다.\n\n## 신규 입사자 연차휴가 사용 가능 여부\n\n**네, 온보딩 기간 중에도 연차휴가 사용이 가능합니다!** \n\n플렉스팀은 신규 구성원에게 **입사일에 '회계일(1월 1일)까지의 연차를 선부여'**하는 정책을 운영하고 있어서, 입사 즉시 연차를 사용하실 수 있습니다.\n\n## 연차휴가 사용 방법\n\n### 일반 연차 사용 (연속 미출근일 5일 미만)\n- **별도의 승인이 필요 없음**\n- 미리 동료들에게 슬랙을 통해 공유\n- flex를 통해 휴가 신청\n\n### 장기 휴가 사용 (연속 미출근일 5일 이상 또는 휴가 사용일 3일 이상)\n- **승인 필요**\n- 1개월 전에 flex 워크플로우 - '장기 휴가 신청' 작성\n- 승인 후 flex 휴가 신청\n\n## 온보딩 기간 중 고려사항\n\n온보딩은 총 12주간 진행되는 중요한 적응 과정입니다:\n- **5주간의 Spring Camp**: 조직 구조, 제도, 미션/비전, 일하는 방법 등 학습\n- **7주간의 목표 합의 및 리뷰 기간**: 업무 온보딩과 목표 설정\n\n온보딩 세션들(Day 1 오리엔테이션, Day 2 미션/비전, Day 3 Core Value 등)을 놓치지 않도록 일정을 잘 조율하시는 것이 좋겠습니다.\n\n궁금한 점이 더 있으시면 언제든 문의해주세요!\n\n---\n**참고 자료:**\n- [휴가 제도 안내](https://www.notion.so/994a897ce55a4092b5a39d961be8d3a2) - 연차휴가 사용 기준 및 방법\n- [온보딩 프로세스 안내](https://www.notion.so/52188e60f8c844289e27a1c85a843085) - 12주 온보딩 과정 소개","contexts":["{'page_content':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0.4921756424744795}","{'page_content':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0.48929998840266226}","{'page_content':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0.4863457675669884}","{'page_content':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0.483130594046196}","{'page_content':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0.48168199269695006}","{'page_content':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���내', 'source': 'https://www.notion.so/52188e60f8c844289e27a1c85a843085', 'extra': {'CategoryL1': '구성원 여정', 'CategoryL2': '온보딩'}, 'updated_at': '2025-08-28T00:56:00'}, 'similarity_score': 0.5081703415347285}","{'page_content': '문서 유형: page\\n문서 ID: 86ea8b52-1c5a-4452-ab2e-31954e36e33a\\n문서 제목: 5W Onboarding Feedback Survey\\n문서 생성일시: 2024-02-27 15:53:00+09:00\\n문서 수��일시: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0.5019426557453893}","{'page_content':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0.5017288311361251}","{'page_content':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0.49251706109434396}","{'page_content':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0.4903762666681845}","{'page_content':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0.5236595267017071}","{'page_content':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0.5144906905173626}","{'page_content':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0.5095510939873521}","{'page_content':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0.494281531185834}","{'page_content':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0.4916150746139613}","{'page_content':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0.5002927123542038}","{'page_content':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0.4975386921543809}","{'page_content':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0.48907750848020776}","{'page_content':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0.48786138695689407}","{'page_content':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0.4873793933494858}","{'page_content': '문서 유형: page\\n문��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0.4838302482900526}","{'page_content':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0.48041810583871203}","{'page_content':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0.480327185689807}","{'page_content':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0.479010775021034}","{'page_content':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0.4774783380654211}","{'page_content':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0.5180855831294724}","{'page_content':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0.5168463481759509}","{'page_content':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0.508965810720847}","{'page_content':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0.5046728341363739}","{'page_content':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0.5034713347464994}"]}</t>
  </si>
  <si>
    <t>{"ContextPrecision":1,"ContextRecall":1,"Faithfulness":0.3333333333333333,"answer_relevancy":0.5847980290377753,"Human":1,"Human Eval Reason":null}</t>
  </si>
  <si>
    <t>{"cached":null,"start":1758850373.245386,"end":1758850427.5688908,"duration":21.46685481071472,"llm_duration":null,"time_to_first_token":20.458950221538544,"llm_calls":"4","tool_calls":"0","errors":"0","llm_errors":"0","tool_errors":"0","prompt_tokens":"37476","prompt_cached_tokens":"0","prompt_cache_creation_tokens":"0","completion_tokens":"747","total_tokens":"38223","estimated_cost":null}</t>
  </si>
  <si>
    <t>"입사일에 연차를 선부여하므로 온보딩 기간에도 휴가 사용이 가능하나, 적응 기간임을 고려해주세요."</t>
  </si>
  <si>
    <t>{"answer":"네, 입사 초기에도 휴가를 사용할 수 있습니다! \n\n## 플렉스팀의 연차휴가 제도\n\n**신규 구성원 연차 선부여**\n- 신규 구성원은 **입사일에 '회계일(1월 1일)까지의 연차를 선부여'** 받습니다\n- 해당년에 부여된 연차를 초과해서 사용할 수는 없습니다\n- 퇴사 시에는 실제 만근일에 따라 재정산해서 연차유급휴가를 정산합니다\n\n**연차휴가 사용 원칙**\n- 회계 년도 기준(매년 1월 1일)으로 15일을 부여하되, 3년 이상 근속한 구성원에게는 매 2년마다 1일씩 가산합니다\n- 연속 미출근일 5일 미만의 휴가는 **별도의 승인이 필요없으며**, 미리 동료들에게 공유합니다 (슬랙을 통해 조직 내 공유)\n- 휴가는 1분 단위로 사용가능합니다\n\n**휴가 사용 방법**\n1. 플렉스 &gt; 휴가 &gt; 내 휴가 접속\n2. 휴가 일정 선택\n3. 시차 사용 시, 해당일 설정하고 상세일정 편집에서 \"시간입력\" 선택 후, 시작시간과 종료시간 지정\n4. 승인 요청하기 (별도의 승인 필요 없이, 요청하기 클릭 시 완료)\n5. 동료 및 슬랙 채널에 공유\n\n따라서 입사 초기라도 부여받은 연차 범위 내에서 자유롭게 휴가를 사용하실 수 있습니다!\n\n**참고 출처:**\n- [휴가](https://www.notion.so/994a897ce55a4092b5a39d961be8d3a2) - 연차휴가 제도\n- [🏖 장기 '연차 휴가' 사용 프로세스 안내](https://flex.team/home/news-feed/notice?nid=GBzMxKb0JA) - 장기휴가 프로세스","contexts":["{'page_content':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0.49492937855455327}","{'page_content':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0.494046390221736}","{'page_content':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0.4901558855038022}","{'page_content':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0.4827036383130342}","{'page_content':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0.4808968592176758}","{'page_content':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0.5065201020283684}","{'page_content':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0.49320856187834533}","{'page_content':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0.49305506947987265}","{'page_content':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0.4876141688980085}","{'page_content':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0.48586360779674354}","{'page_content':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0.5184250282883445}","{'page_content':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0.5150933348734299}","{'page_content':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0.5055310134686436}","{'page_content':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0.49523667080418116}","{'page_content':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0.4934060388164145}","{'page_content':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0.49494475153061385}","{'page_content':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0.49102496878303326}","{'page_content':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0.4858829272743154}","{'page_content':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0.4835658543352007}","{'page_content': \"문서 유형: page\\n문서 ID: 96ba5ecf-fc38-403c-9bb6-89452a13be71\\n문서 제목: 구성원 주차 지원 안내\\n문서 생성일시: 2023-06-27 11:48:00+09:00\\n문서 수정일시: 2025-07-25 18:59:00+09:00\\n상위 문서 ID: 유형=block, ID=de04b51a-730f-4d05-b2c6-045f1e021a68\\n문서 생성자: 박윤미[//]: # (column_list is not supported)\\n\\n\\t[//]: # (column is not supported)\\n\\n\\t\\t**🗒️업데이트: 2025/07/25**\\n\\n\\t[//]: # (column is not supported)\\n\\n\\t\\t**🙋\\u200d♂️ 담당자: **(@박윤미)** **\\n\\n---\\n\\n## 지원\\n\\n\\t- 구성원 개인 차량 주차 지원 ( 출퇴근 대중 교통비 + 야근 교통비 지원비는 지원되지 않음)\\n\\n## 신청 방법\\n\\n\\t- 차량 등록 시, 워크플로우 [ 주차 등록 / 변경 / 취소 ] 양식을 이용하여 작성 \\n\\n\\t- 주차 취소를 원하시는 경우, 동일한 워크플로우 양식으로 작성\\n\\n\\t![url](url)\\n\\n## 이용 방법\\n\\n\\t- 풍림아이원플러스 (분당구 서현로 170)로 주차 가능\\n\\n\\t- 플렉스 홈그라운드가 있는 미래에셋 플레이스 (황새울로359번길 11) 만차로 자리가 생기면 주차 등록을 한 순서대로 이동 안내\\n\\n## 주의 사항\\n\\n\\t- `주차 등록 시점이 아닌`, 익월 1일 부터 주차 가능합니다.\\n\\n\\t- 차주와 차량의 정보 (연락처, 차종/색상, 자동차등록증)가 미래에셋 플레이스/풍림아이원플러스로 전달됩니다.\\n\\n\\t&lt;br/&gt;\\n\\n---\\n\\n### ■ FAQ \\n\\n**Q: 신청하면 바로 주차할 수 있나요?**\\n\\nA: 매월 1회(24일) 주차 등록을 하고 있어, 1일~23일 사이에 워크플로우 작성된 차량은 익월 1일 부터 주차 가능합니다. ( 24일~말일 사이에 작성된 워크플로우 차량은 2달 뒤부터 주차 가능. 예시 - 1월 23일 신청 &gt; 2월 1일 주차 / 1월 24일 신청 &gt; 3월 1일 주차 )\\n\\n&lt;br/&gt;\\n\\n**Q: 자동차 등록증을 꼭 제출해야 하나요?**\\n\\nA: 주차장에 차량 등록 시, 필수적으로 제출해야 하는 서류입니다. 주민등록번호는 필수 정보가 아니므로 마스킹 처리해 보내주셔도 됩니다.\\n\\n&lt;br/&gt;\\n\\n**Q: 미래에셋플레이스에는 주차가 불가능한가요?**\\n\\nA: 현재 우리 회사가 계약한 주차 자리는 모두 사용 중입니다.\\n다만, 지속적으로 우리 건물 내 다른 층을 추가로 계약할 예정이며, 계약이 완료되면 주차 공간이 더 확보될 수 있습니다. 자리가 생기는 경우`주차등록을 한 순서`에 따라 순차적으로 우리 건물 주차장으로 이�� 안내를 드리고 있습니다.\\n\\n&lt;br/&gt;\\n\\n**Q: 단기간 주차(고장/사고 대차)를 변경할 수 있나요?**\\n\\nA: 워크플로우&lt;주차 등록 / 변경 / 취소 - 단기변경(수리등)&gt;으로 작성해 주세요.\\n\\n관련서류(수리로 인해 차량이 변경된 것이 확인되는 서류 - 기간이 명시된 수리확인서 혹은 렌터카계약서 등)를 함께 첨부해 주시기 바랍니다.\\n\\n&lt;br/&gt;\\n\\n**Q: 기등록되어 있는 차량 출차 시, '주차비정산 문구'가 뜨고 차단기가 올라가지 않는 경우**\\n\\nA: '호출'버튼을 눌러서 '차량번호는 00#0000 이고 정기권 차량인데 오류인것 같다' 라고 말씀해 주시면 주차장 측에서 확인 후, 열어 주실꺼예요. 해당 내용을 진행했는데 담당자가 안열어 주는 경우에만 '개인카드'로 결제하고 #team-culture-lounge-helpdesk 로 문의 남겨 주시면 ‘영수증’을 전달하여 카드 취소 할 수 있습니다.  \\n\\n&lt;br/&gt;\\n\\n\", 'metadata': {'customer_id': 42, 'doc_split_seq': 1, 'title': '구성원 주차 지원 안내', 'source': 'https://www.notion.so/96ba5ecffc38403c9bb689452a13be71', 'extra': {'CategoryL1': '지원 제도', 'CategoryL2': '생활 지원'}, 'updated_at': '2025-07-25T09:59:00'}, 'similarity_score': 0.4819874704593936}","{'page_content':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0.4756089895441417}","{'page_content':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0.47521710198695893}","{'page_content':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0.4742986415790154}","{'page_content':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0.4739893215805361}","{'page_content':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0.47307464834897045}","{'page_content':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0.507774115168838}","{'page_content':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0.5014373436070548}","{'page_content':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0.499158015122594}","{'page_content':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0.49892068198937845}","{'page_content':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0.4972171147208191}"]}</t>
  </si>
  <si>
    <t>{"ContextPrecision":1,"ContextRecall":1,"Faithfulness":0.3333333333333333,"answer_relevancy":0.6755496888373322,"Human":1,"Human Eval Reason":null}</t>
  </si>
  <si>
    <t>{"cached":null,"start":1758849973.442145,"end":1758850006.8403509,"duration":18.987932920455933,"llm_duration":null,"time_to_first_token":9.795283436775208,"llm_calls":"4","tool_calls":"0","errors":"0","llm_errors":"0","tool_errors":"0","prompt_tokens":"37027","prompt_cached_tokens":"0","prompt_cache_creation_tokens":"0","completion_tokens":"709","total_tokens":"37736","estimated_cost":null}</t>
  </si>
  <si>
    <t>"1on1은 개인과 팀에 중점을 두므로 휴가 계획이나 워라밸 관련 고민을 나눌 수 있습니다."</t>
  </si>
  <si>
    <t>{"answer":"네, 물론입니다! 1on1 미팅에서 휴가 사용에 대해 상담하는 것은 매우 좋은 주제입니다.\n\n## 1on1에서 휴가 관련 상담이 가능한 이유\n\n플렉스팀의 1on1 미팅은 단순한 업무 보고가 아닌 **구성원 개인과 팀에 대한 주제**를 다루는 시간입니다. 휴가 사용 계획이나 고민은 다음과 같은 관점에서 충분히 상담 가능합니다:\n\n### **Problem Solving 관점**\n- \"장기 휴가를 계획 중인데, 팀 업무에 영향을 최소화하려면 어떻게 해야 할까요?\"\n- \"휴가 사용 시기를 언제로 하는 것이 좋을지 고민이에요\"\n\n### **Alignment 관점**\n- \"팀의 중요한 프로젝트 일정과 제 개인 계획을 어떻게 조율하면 좋을까요?\"\n- \"리프레시가 필요한 시점인데 언제쯤 휴가를 쓰는 것이 적절할까요?\"\n\n## 휴가 사용 방법 안내\n\n참고로 플렉스팀의 휴가 사용 기준을 간단히 안내드리면:\n\n- **연속 미출근일 5일 미만**: 자율 사용 (flex에서 신청)\n- **연속 미출근일 5일 이상** 또는 **휴가 사용일 3일 이상**: 승인 필요 (워크플로우 사전 신청)\n- **휴가 사용일 5일 초과**: 원칙적으로 불가 (피치 못할 사정 시 예외)\n\n1on1에서 리드와 충분히 상의하신 후 적절한 시기에 휴가를 계획하시면 됩니다!\n\n**출처:**\n- [우리팀의 1on1 Ground Rule 😎](https://www.notion.so/1on1-Ground-Rule-1c10592a4a9280c9ab49ef141ebb2fbb) - 1on1 진행 방식\n- [휴가](https://www.notion.so/994a897ce55a4092b5a39d961be8d3a2) - 휴가 사용 방법","contexts":["{'page_content':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0.509369487613434}","{'page_content':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0.5086881843962457}","{'page_content':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0.5070717640908251}","{'page_content':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0.50554112350799}","{'page_content':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0.5015939995929283}","{'page_content':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0.5036553668860884}","{'page_content':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0.5005337392023863}","{'page_content':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0.4946141287076088}","{'page_content':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0.49089385439243943}","{'page_content':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0.4900444024318628}","{'page_content':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0.5206676216549063}","{'page_content':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0.5006869475430593}","{'page_content':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0.5005968561321733}","{'page_content':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0.4960477663321381}","{'page_content':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0.49307552974927765}","{'page_content':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0.49258694735800734}","{'page_content':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0.4912231632414159}","{'page_content':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 # (column_list is not supported)  \\n[//]: # (column is not supported)  \\n**🗒️업데이트: 2024/07/26**  \\n[//]: # (column is not supported)  \\n**🙋♂️ 담당자: **(@임진운)** **  \\n---  \\n## 운영 목적  \\n- 오랜 시간 모니터를 보다 보면 목과 어깨, 전신이 찌뿌둥하실 거예요.  \\n- 한 달에 두 번씩 스케줄을 잡아 플렉스팀의 헬스키핑 매니저에게 관리를 받아보세요!  \\n## 준비물  \\n- 상의로 얇은 면 티셔츠나 면 소재의 옷을 착용해 주세요.  \\n- 헬스키핑룸에 옷걸이는 마련되어 있습니다.  \\n## 이용 안내  \\n- 헬스키핑룸은 7층 남자화장실쪽 계단실에 위치해 있습니다.  \\n- 화장실 옆 계단실문 밖 왼편. 따스한 빛이 유리창을 통해 나오는 곳이에요.  \\n- 모든 구성원들께 매월 2회씩 헬스키핑의 기회가 주어집니다.  \\n- 헬스키핑 서비스를 받을 때에는 꼭! 휴게(30분)를 사용해주세요!  \\n- 구글 캘린더 리소스 구독(헬스키핑매니저)을 통해 예약이 가능합니다.  \\n- 오전은 여성 헬스키핑 매니저, 오후는 남성 헬스키핑 매니저가 상주합니다. 예약에 참고하세요.  \\n- 헬스키핑매니저는 30분 서비스 → 30분 휴게의 텀으로 업무를 진행합니다.  \\n- 갑작스러운 미팅이나, 외부 업무로 인해 이용하지 못하실시 꼭! 구글 캘린더 일정 삭제 부탁드립니다.  \\n## 예약 방법  \\n- 운영개시일 : 2024/08/12(월)  \\n- 이용시간 : 평일 09:30~18:00  \\n- 구글캘린더(리소스 : 헬스키핑룸-7-안마)를 통해 예약 가능합니다.  \\n**1. [ 구글캘린더 ] - [ 다른 캘린더 ] - [ 리소스 찾아보기 ] 를 차례로 클릭해주세요.**  \\n![url](url)  \\n---  \\n**2. [ 헬스키핑룸 ] 토글을 열고 [ 헬스키핑룸-7-안마 ] 리소스 체크한 뒤, [ 뒤로 ] 빠져나와주세요.**  \\n![url](url)  \\n---  \\n**3. 헬스키핑룸의 일정이 등록되어 확인할 수 있습니다.**  \\n![url](url)  \\n![url](url)  \\n---  \\n**4. 헬스키핑 일정을 잡기 위해, 아래 순서로 진행해주세요.**\\n&lt;span style='color:orange'&gt;*4-1. 희망하는 일정의 캘린더 빈 공간 클릭\\n4-2. 일정 제목(이름) 작성\\n4-3. [ 회의실 또는 위치 추가 ] 중, [ 회의실 ] 클릭\\n4-4. [ 모든 회의실 및 리소스 둘러보기 ] 클릭*&lt;/span&gt;  \\n![url](url)  \\n---  \\n**5. [ 헬스키핑룸 ] 카테고리의 토글을 열어 [ 안마 ] 를 선택해주세요.**\\n&lt;span style='color:orange'&gt;**     주의 : 다른 구성원이 해당 일정을 먼저 예약한 경우, [ 사용할 수 없는 회의실 ] 로 표시됩니다!**&lt;/span&gt;  \\n![url](url)  \\n![url](url)  \\n---  \\n**6. [ 저장 ] 을 클릭해주세요.**  \\n![url](url)  \\n---  \\n**7. 예약이 완료되었습니다. 헬스키핑룸 일정과 구성원 본인의 일정이 나란히 생성됩니다.**  \\n![url](url)  \\n---  \\n**8. (TIP) 헬스키핑룸 캘린더만 선택해 더 자세하게 확인도 가능합니다.**  \\n![url](url)  \\n---  \\n---  \\n### ■ FAQ  \\n**Q: 헬스키핑실을 운영하면 플렉스팀의 런웨이가 짧아지지 않나요?**\", 'metadata': {'customer_id': 42, 'doc_split_seq': 1, 'title': '헬스키핑룸(안마실) 운영', 'source': 'https://www.notion.so/5218d5a42236442185850efb49908474', 'extra': {'CategoryL1': '지원 제도', 'CategoryL2': '생활 지원'}, 'updated_at': '2025-05-16T03:13:00'}, 'similarity_score': 0.48873557209198376}","{'page_content':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0.48729999598504425}","{'page_content':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0.48631536290912736}","{'page_content':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0.5196290915498021}","{'page_content':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0.5124801200939247}","{'page_content':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0.5041209908667205}","{'page_content':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0.48357215359493305}","{'page_content':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 프로그램 안내', 'source': 'https://www.notion.so/9df5a2d1b7c945e78fe439f59fbb90fd', 'extra': {'CategoryL1': '성장 및 발전', 'CategoryL2': '성과/성장'}, 'updated_at': '2025-08-28T01:28:00'}, 'similarity_score': 0.47792917441414307}","{'page_content':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0.4952936449140884}","{'page_content':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0.4929690414215309}","{'page_content': '제목: NONE &lt;br&gt; 공지 작성일: 2021-02-02 &lt;br&gt; 내용: 오늘 오후 2시에 1월 급여를 마감합니다. \\n1월 근무 시간 잘 기록 되었는지 확인을 부탁 드립니다. \\n\\n감사합니다. ', 'metadata': {'customer_id': 42, 'doc_split_seq': 1, 'title': 'NONE', 'source': 'https://flex.team/home/news-feed/notice?nid=pODzZ1o0Ro', 'extra': {'StakeholderType': 'COMPANY'}, 'updated_at': '2021-02-02T15:40:13'}, 'similarity_score': 0.49222948594182897}","{'page_content':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0.4921033358083773}","{'page_content':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0.49144467933060326}"]}</t>
  </si>
  <si>
    <t>{"ContextPrecision":1,"ContextRecall":1,"Faithfulness":0.3333333333333333,"answer_relevancy":0.7083612278529022,"Human":1,"Human Eval Reason":null}</t>
  </si>
  <si>
    <t>{"cached":null,"start":1758850116.370406,"end":1758850180.252991,"duration":19.154956102371216,"llm_duration":null,"time_to_first_token":26.004637122154236,"llm_calls":"4","tool_calls":"0","errors":"0","llm_errors":"0","tool_errors":"0","prompt_tokens":"36453","prompt_cached_tokens":"0","prompt_cache_creation_tokens":"0","completion_tokens":"725","total_tokens":"37178","estimated_cost":null}</t>
  </si>
  <si>
    <t>"별도 휴가는 없으나 Leadership Journey 작성이나 리더십 세션 참여를 위한 시간은 업무시간으로 인정됩니다."</t>
  </si>
  <si>
    <t>{"answer":"안녕하세요! 리더십 개발을 위한 별도 휴가에 대해 문의해주셨네요.\n\n검색된 정보를 살펴본 결과, **리더십 개발을 위한 별도 휴가 제도는 확인되지 않습니다**. 하지만 플렉스팀에서는 리더십 개발을 위한 다양한 프로그램들이 운영되고 있어요.\n\n## 현재 운영 중인 리더십 개발 프로그램\n\n**1. Leadership Journey**\n- 리드로서의 리더십 여정을 기록하고 발전시키는 개인별 프로그램\n- Lead Standards에 부합하는 리더십 역량 개발 지원\n- 개별 페이지는 비공개로 설정되어 진솔한 고민과 성찰 가능\n\n**2. Leadership Session (월별 진행)**\n- 리더십 관련 워크샵 및 세션 정기 개최\n- 케이스 스터디, 리더십 진단 결과 기반 성찰\n- 동료 리드들과의 경험 공유 및 노하우 교환\n- 1on1 스킬 향상 교육 등\n\n**3. 1on1 Ground Rule 및 교육**\n- 효과적인 1on1 진행을 위한 가이드라인 제공\n- 구성원과의 진정한 연결과 성장 지원 방법 교육\n\n## 추가 문의사항\n리더십 개발을 위한 특별한 지원이나 교육 참여를 원하신다면, People Team이나 Culture Team에 문의해보시는 것을 추천드려요. 개별적인 리더십 개발 니즈에 대해서는 유연하게 지원이 가능할 수 있습니다.\n\n**참고 자료:**\n- [2025 Leadership Journey](https://www.notion.so/2025-Leadership-Journey-1e00592a4a9280948493c16f1bb1c000) - 리더십 개발 프로그램\n- [2025 Leadership Session](https://www.notion.so/2025-Leadership-Session-1bd0592a4a9280879845eb860538231e) - 리더십 세션 운영\n- [우리팀의 1on1 Ground Rule](https://www.notion.so/1on1-Ground-Rule-1c10592a4a9280c9ab49ef141ebb2fbb) - 1on1 가이드라인","contexts":["{'page_content':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0.5147362846256451}","{'page_content':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**6월: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0.5127012480272696}","{'page_content':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0.5079446621407939}","{'page_content':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FT’s Quick Lesson learned  \\n- 선택과 집중! 한 세션엔 하나의 아젠다에만 집중!  \\n- 리드분들끼리 더 많은 대화의 시간 늘리기! 세션의 물리적인 시간 확대 필요!  \\n- 글로 작성하는 액티비티 하기 전, 악필 주의 안내 :)  \\n- 계속되는 니즈! 케이스스터디 시간 필요!  \\n- **2월: 24-4Q Leadership Reflection Workshop**  \\n- 일정:  2/5(수) 12:30~14:30(120 mins)  \\n- 대상자: 리드 20명  \\n- 내용: 리더십 진단 리포트를 바탕으로 리드 스탠다드 성찰, 동료 리드와 상호간의 경험과 노하우 공유  \\n- 자료: 개별 리더십 진단 리포트  \\n&lt;br/&gt;', 'metadata': {'customer_id': 42, 'doc_split_seq': 2, 'title': '2025 Leadership Session', 'source': 'https://www.notion.so/2025-Leadership-Session-1bd0592a4a9280879845eb860538231e', 'extra': {'CategoryL1': '조직원칙 및 리더십', 'CategoryL2': '리더십'}, 'updated_at': '2025-07-07T00:57:00'}, 'similarity_score': 0.5048911820167473}","{'page_content':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 **흔들리거나 지원이 필요한 상태: **나는 지금 내 리더십에 대해 불안하거나, 에너지가 소진된 상태에 가까워요. 어떤 변화나 지원이 없으면 유지하기 어려울 것 같은 느낌이 들어요.  \\n## ✍️ 6. 분기 단위 리뷰 (**3분기에 작성할 것)  \\n- **2025-2Q  **  \\n&lt;span style='color:red'&gt;**1. 가장 의미 있었던 액션은 무엇이었고, 무엇을 느끼셨나요?**&lt;/span&gt;  \\n&gt; 예시) 프로젝트 시작 전, 배경과 방향성에 대해 슬랙에 요약해서 공유했더니 회의에서 팀원들이 목적에 맞춰 의견을 정리해오는 모습이 인상 깊었다. 생각보다 ‘왜 하는지’를 알고 있느냐가 실행의 밀도를 다르게 만든다는 걸 느꼈다.  \\n---  \\n&lt;span style='color:red'&gt;**2. 실행했지만 효과가 애매하거나 어려웠던 액션은?**&lt;/span&gt;  \\n&gt; 예시) 위임을 시도했지만 팀원이 오히려 부담을 느낀 듯했다. 다음엔 사전 대화가 더 필요할 듯.  \\n---  \\n&lt;span style='color:red'&gt;**3. 이번 분기에서 나의 리더십을 발휘하는 데 있어 자랑스러웠던 점은?**&lt;/span&gt;  \\n&gt; 예시) 감정적 반응이 올라올 뻔한 순간에 한 번 멈추고, 질문으로 바꿔냈다. 그리고 팀원이 그 질문에 고민하며 답을 하다가 스스로 답을 찾기까지에 이르러 뿌듯했다.  \\n---  \\n&lt;span style='color:red'&gt;**4. 팀의 분위기나 신뢰에 어떤 변화가 있었나요?**&lt;/span&gt;  \\n&gt; 예시) 예전에는 좀 더 긴장감이 돌았는데, 요즘에는 다들 맥락을 알고 얘기하다보니 말이 더 통하는 느낌. 회의 때 웃음도 많아졌고, 회고에서 개인적인 이야기를 처음 꺼낸 팀원도 있었다.  \\n---  \\n&lt;span style='color:red'&gt;**5. 다음 사이클에서 더 키우고 싶은 리더십은?**&lt;/span&gt;  \\n&gt; 예시) 위임과 피드백의 균형. 결과만 보는 게 아니라 성장 기회를 주는 리더가 되고 싶다.  \\n&lt;span style='color:red'&gt;**6. 추가로 기록해 두고 싶은 말말말 **&lt;/span&gt;  \\n&gt; 예시) 리드로서 내가 노력하는 모습을 보이니, 팀 분위기가 전반적으로 화기애애 해졌고, 팀원들과도 서로 더 깊이 이해하게 된 것 같다. 다음 분기에는 그룹리드, 해남님과의 잦은 만남을 통해 상위 리더십과의 관계도 단단하게 만들고 싶다.  \\n- **2025-3Q**  \\n&lt;span style='color:red'&gt;**1. 가장 의미 있었던 액션은 무엇이었고, 무엇을 느끼셨나요?**&lt;/span&gt;  \\n&gt;  \\n---  \\n&lt;span style='color:red'&gt;**2. 실행했지만 효과가 애매하거나 어려웠던 액션은?**&lt;/span&gt;  \\n&gt;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\\n&gt;  \\n- **2025-4Q**  \\n&lt;span style='color:red'&gt;**1. 가장 의미 있었던 액션은 무엇이었고, 무엇을 느끼셨나요?**&lt;/span&gt;  \\n&gt;  \\n---  \\n&lt;span style='color:red'&gt;**2. 실행했지만 효과가 애매하거나 어려웠던 액션은?**&lt;/span&gt;  \\n&gt;\", 'metadata': {'customer_id': 42, 'doc_split_seq': 3, 'title': '2025 Leadership Journey', 'source': 'https://www.notion.so/2025-Leadership-Journey-1e00592a4a9280948493c16f1bb1c000', 'extra': {'CategoryL1': '조직원칙 및 리더십', 'CategoryL2': '리더십'}, 'updated_at': '2025-08-07T04:56:00'}, 'similarity_score': 0.5045044981759872}","{'page_content':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0.5018802572872854}","{'page_content':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0.49812558373687293}","{'page_content':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0.49041097999335037}","{'page_content':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0.49032930479248926}","{'page_content':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0.4890366885051985}","{'page_content':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0.5100382914087714}","{'page_content':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0.5025343662206883}","{'page_content':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0.5014183335588016}","{'page_content':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0.49326838821969865}","{'page_content':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0.49061060933243483}","{'page_content':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0.4945473925398347}","{'page_content':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0.4855994041265468}","{'page_content':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0.47873823079060907}","{'page_content':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0.47836835415940326}","{'page_content':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0.4771816487829034}","{'page_content':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0.4948495039762901}","{'page_content':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0.4937416083911953}","{'page_content':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0.4912772243280295}","{'page_content':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0.4901384304790363}","{'page_content':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0.4860006875892142}","{'page_content':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0.4973599191720364}","{'page_content':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만들어가��록 하겠습니다.\", 'metadata': {'customer_id': 42, 'doc_split_seq': 1, 'title': '서른한번째 Dugout Letter가 도착했습니다', 'source': 'https://flex.team/home/news-feed/notice?nid=vYzRd7P8Z3', 'extra': {'StakeholderType': 'COMPANY'}, 'updated_at': '2025-03-10T04:49:08'}, 'similarity_score': 0.49515932892759057}","{'page_content':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0.49501325729887774}","{'page_content':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0.49486946100509394}","{'page_content':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0.49473615239173685}"]}</t>
  </si>
  <si>
    <t>{"ContextPrecision":1,"ContextRecall":1,"Faithfulness":0.5,"answer_relevancy":0,"Human":1,"Human Eval Reason":null}</t>
  </si>
  <si>
    <t>{"cached":null,"start":1758850067.5650518,"end":1758850116.370322,"duration":20.01096510887146,"llm_duration":null,"time_to_first_token":20.77439248561859,"llm_calls":"4","tool_calls":"0","errors":"0","llm_errors":"0","tool_errors":"0","prompt_tokens":"35963","prompt_cached_tokens":"0","prompt_cache_creation_tokens":"0","completion_tokens":"740","total_tokens":"36703","estimated_cost":null}</t>
  </si>
  <si>
    <t>"코워킹 타임(10:00-12:30, 14:00-17:00) 중 자리를 비워야 할 경우 사전 휴가 등록이 필요하며, flex에 외근을 등록하고 슬랙으로 동료들에게 공유해야 합니다."</t>
  </si>
  <si>
    <t>{"answer":"코워킹 타임에 외근이 필요한 상황에 대해 안내드리겠습니다! 😊\n\n## 코워킹 타임 중 외근 처리 방법\n\n**코워킹 타임(10:00-12:30, 14:00-17:00)** 중에 외근을 나가야 하는 경우, 다음과 같이 처리하시면 됩니다:\n\n### 1️⃣ 사전 공유 및 등록\n- **flex에 외근을 등록**하고, **슬랙을 통해 함께 일하는 동료분들에게 공유**합니다\n- 특히 flex와 구글 캘린더의 연동을 꼭 확인해서, 근무 시간 내 나의 일정을 동료들이 확인할 수 있도록 해주세요\n\n### 2️⃣ 코워킹 타임의 특성 이해\n- 코워킹 타임은 **구성원간 협업(미팅 등 공동활동)을 위한 최소한의 시간**입니다\n- 코워킹 타임 중 자리를 비워야 할 경우, **구성원과 공유를 위해 사전 등록이 필요**합니다\n- 외근은 업무상 필요에 의한 것이므로, 적절히 등록하고 공유하면 됩니다\n\n### 3️⃣ 교통비 지원\n외근 시에는 교통비를 지원받을 수 있습니다:\n- **택시**: 카카오T 비즈니스 (외근 선택) → 법인카드 결제 사용 불가\n- **대중교통**: 법인카드 사용\n- **법인차량**: Culture Team에 문의\n\n핵심은 **사전에 flex 등록 + 동료들과의 공유**입니다. 이렇게 하면 코워킹 타임 중에도 원활하게 외근 업무를 처리하실 수 있어요!\n\n---\n**참고 문서:**\n- [외근](https://www.notion.so/0a7a43441ccb473e8582b25cc1861824) - 외근 사용방법 및 비용지원\n- [근무/휴게시간](https://www.notion.so/b2a3dd6b52ef4f0ea4f92eb6faa13136) - 코워킹 타임 관련 규정","contexts":["{'page_content':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0.48534794986504176}","{'page_content':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0.47967759117796566}","{'page_content':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0.47933481870160966}","{'page_content':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0.479329995844685}","{'page_content':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0.4784273861605182}","{'page_content':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0.48705695796292203}","{'page_content':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��사 (Offboarding / 오프보딩)', 'source': 'https://www.notion.so/Offboarding-30797371470a4f4b9bd9e6dbb16ef862', 'extra': {'CategoryL1': '구성원 여정', 'CategoryL2': '오프보딩'}, 'updated_at': '2025-07-22T00:28:00'}, 'similarity_score': 0.4857214607465984}","{'page_content':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진행 원칙**  \\n- &lt;span style='color:yellow_background'&gt;**먼저, 구성원과 팀 양쪽 모두 퇴직으로 가지 않기 위해 노력하는 것을 전제**&lt;/span&gt;로 합니다.  \\n- 서로 어떤 결론을 가지고 통보하지 않고, 과정에 서로를 참여시킵니다. 일방적인 통보는 서로에게 감정의 문제로 번질 수 있으므로 최대한 자제합니다.  \\n- 과정 속에서 서로의 문제를 터놓고 얘기하며 자연스럽게 팀 내에서 문제를 해결하는 것이 가장 중요합니다. 이런 과정을 여러번 거쳤음에도 문제 해결이 되지 않아, 서로가 헤어지는 것이 낫겠다고 판단이 들면 잘 헤어지기 위해 최선을 다합니다.  \\n- 상호간의 결정이 명확하다면, 서로간의 입장 차이가 팀에 부정적인 흐름이 되지 않도록 최대한 빠르게 퇴직 프로세스를 진행합니다.  \\n- 구성원은 동료와 팀을 위해, 팀은 그동안 고생한 구성원을 위해 신의성실에 입각하여 헤어지고 나서도 미래를 축복하며 서로를 배려합니다.  \\n&lt;br/&gt;\", 'metadata': {'customer_id': 42, 'doc_split_seq': 2, 'title': '퇴직 / 퇴사 (Offboarding / 오프보딩)', 'source': 'https://www.notion.so/Offboarding-30797371470a4f4b9bd9e6dbb16ef862', 'extra': {'CategoryL1': '구성원 여정', 'CategoryL2': '오프보딩'}, 'updated_at': '2025-07-22T00:28:00'}, 'similarity_score': 0.4826786662599852}","{'page_content':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0.4816264758640088}","{'page_content':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0.4762690181577301}","{'page_content':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0.5239265757245111}","{'page_content':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0.5158726225214469}","{'page_content':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0.5118972494178762}","{'page_content':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0.4883127774075052}","{'page_content':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0.48665387878927985}","{'page_content':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0.5021828788429668}","{'page_content':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0.4953527008107582}","{'page_content': '문서 유형: page\\n문서 ID: 81dc7725-f11f-4e7e-8e2a-16ab692b039e\\n문서 제목: 출퇴근 교통비 지원 안내\\n문서 생성일시: 2023-06-29 01:51:00+09:00\\n문서 수정일시: 2025-05-16 12:13:00+09:00\\n상위 문서 ID: 유형=block, ID=de04b51a-730f-4d05-b2c6-045f1e021a68\\n문서 생성자: 황시윤[//]: # (column_list is not supported)\\n\\n\\t[//]: # (column is not supported)\\n\\n\\t\\t**🗒️업데이트: 2023/06/29**\\n\\n\\t[//]: # (column is not supported)\\n\\n\\t\\t**🙋\\u200d♂️ 담당자: Culture**\\n\\n---\\n\\n## **주의사항**\\n\\n\\t- 출퇴근 교통비 지원은 **대중교통에 한하여 지원 가능**합니다. \\n\\n\\t- 출퇴근 교통비 지원 시, **동시에 주차 지원은 적용되지 않습니다**. \\n\\n## 이용 방법\\n\\n\\t- 출퇴근 교통비(대중교통) 발생 시, 고위드 법인카드로 결제합니다. \\n\\n\\t- 월 말에 발생되는 대중교통비는 고위드에서 ‘업무 교통비’로 용도 지정 후 제출합니다. \\n\\n---\\n\\n### ■ FAQ \\n\\n**Q: 혹시 주차 지원에서 출퇴근 교통비 지원으로 변경 적용 가능할까요?**\\n\\nA: 네, 가능합니다. 지원 방식을 변경 하시는 경우, 슬랙 `#team-culure-helpdesk` 에 `@ug-team-culture` 멘션하여 해당 내용을 공유해주세요.\\n\\n&lt;br/&gt;\\n\\nQ: 대중교통을 이용하려고 보니, 고위드 카드를 집에 두고 왔어요. 개인 카드로 결제 후 처리 가능한가요?\\n\\nA: 아니오. 개인 카드 결제 시 결제가 이루어진 건은 비용 지원이 어렵습니다. \\n\\n&lt;br/&gt;\\n\\n', 'metadata': {'customer_id': 42, 'doc_split_seq': 1, 'title': '출퇴근 교통비 지원 안내', 'source': 'https://www.notion.so/81dc7725f11f4e7e8e2a16ab692b039e', 'extra': {'CategoryL1': '지원 제도', 'CategoryL2': '생활 지원'}, 'updated_at': '2025-05-16T03:13:00'}, 'similarity_score': 0.4867314115877162}","{'page_content':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0.4862151495794118}","{'page_content':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0.4838206340858864}","{'page_content':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0.47109771470424405}","{'page_content':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0.4703551719897851}","{'page_content':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0.4700328392622314}","{'page_content':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0.46509396479602283}","{'page_content':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0.4645799433054011}","{'page_content': '제목: 근무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시간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0.5044749092180462}","{'page_content':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0.4933611892905531}","{'page_content':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0.491091564835187}","{'page_content': '제목: NONE &lt;br&gt; 공지 작성일: 2020-10-07 &lt;br&gt; 내용: 스탠딩업에서 논의한 시차출퇴근 시간 변경 실험에 대한 공지합니다.\\n그동안의 근무 유형 실험과 마찬가지로 팀 성장에 도움이 되는 근무유형을 찾는 과정으로 생각해 주세요. 🙏\\n\\n1. 변경된 출근 가능 시간: 오전 8시 - 오전 9시 30분\\n목적은 고객사의 시간에 맞추는 것과 전체적인 리듬을 앞으로 당겨 밤 10시 이후 초과근로를 가능한 줄여보는 것입니다.\\n\\n2. 실험 기간: 10월 12일 ~ 11월 30일\\n10월 적응 기간 + 11월 한 달 실험으로 진행합니다.\\n이후 초과근로지표 및 구성원 피드백을 취합하여 유지 여부 논의하겠습니다.\\n\\n3. 휴�� 및 외근기록 초기화\\n근무유형을 새롭게 적용하��� 12일 이후 기신청한 휴가 및 외근기록이 초기화 됩니다.\\n12일 이후에 다시 업데이트 부탁 드립니다.\\n\\n감사합니다.', 'metadata': {'customer_id': 42, 'doc_split_seq': 1, 'title': 'NONE', 'source': 'https://flex.team/home/news-feed/notice?nid=Gw3035JED9', 'extra': {'StakeholderType': 'COMPANY'}, 'updated_at': '2020-10-07T05:06:49'}, 'similarity_score': 0.4910842867713631}","{'page_content':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한동안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밀도 낮게 일하다가 저녁 먹고 또 집중을 못하다가 10시에 택시 타고 귀가하는 상황입니다. 정해진 근무 시간에 집중해서 업무를 했다면 발생하지 않을 비용이 발생하는 것입니다.  \\n우리팀에서 ‘시간외근무’는 하지 않아야 한다?  \\n우리팀에서 발생하는 시간외근무는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하게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위한 근무 제도 변경 안내', 'source': 'https://flex.team/home/news-feed/notice?nid=vYzRBwMzZ3', 'extra': {'StakeholderType': 'COMPANY'}, 'updated_at': '2024-02-28T10:25:45'}, 'similarity_score': 0.4909190312187742}"]}</t>
  </si>
  <si>
    <t>{"ContextPrecision":1,"ContextRecall":1,"Faithfulness":0.6666666666666666,"answer_relevancy":0.6182166783940399,"Human":1,"Human Eval Reason":null}</t>
  </si>
  <si>
    <t>{"cached":null,"start":1758850314.3455172,"end":1758850373.245262,"duration":15.44729995727539,"llm_duration":null,"time_to_first_token":27.17941242456436,"llm_calls":"4","tool_calls":"0","errors":"0","llm_errors":"0","tool_errors":"0","prompt_tokens":"35896","prompt_cached_tokens":"0","prompt_cache_creation_tokens":"0","completion_tokens":"728","total_tokens":"36624","estimated_cost":null}</t>
  </si>
  <si>
    <t>"정기 1on1이나 flex 원온원 기능을 활용하여 온보딩 경험과 개선사항에 대해 피드백할 수 있습니다."</t>
  </si>
  <si>
    <t>{"answer":"온보딩 완료 후 피드백을 전달하는 방법에 대해 안내드리겠습니다.\n\n## 온보딩 피드백 전달 방법\n\n**5주 온보딩(Spring Camp) 완료 후:**\n- **5W Onboarding Feedback Survey**를 통해 피드백을 제공합니다\n- 이 서베이는 지난 5주간의 플렉스팀 온보딩 여정을 리뷰하는 시간입니다\n- flex 할 일을 통해 안내되는 온보딩 서베이를 작성하시면 됩니다\n\n**피드백 내용:**\n- 온보딩 로그를 기반으로 좋았던 것과 아쉬웠던 것에 대한 이야기를 나눕니다\n- Week 5에 온보딩 서베이 작성 및 Spring Camp 감상 나누기와 회고가 진행됩니다\n\n**추가 피드백 방법:**\n- **1on1 미팅**을 통해 리드와 직접적인 피드백을 주고받을 수 있습니다\n- 우리팀에서는 최소 격주 1회 이상 1on1을 진행하도록 권장하고 있어, 이 시간을 활용하시면 됩니다\n- 온보딩 관련 궁금한 사항이나 개선점은 **Culture Team**에 직접 문의하셔도 됩니다\n\n온보딩 과정에서 더 자세한 피드백이나 개선사항이 있으시면 언제든 소속 리드나 Culture Team에 말씀해 주세요!\n\n---\n**출처:**\n- [5W Onbo딩 Feedback Survey](https://www.notion.so/5W-Onboarding-Feedback-Survey-86ea8b521c5a4452ab2e31954e36e33a) - 온보딩 피드백 서베이 관련\n- [온보딩 프로세스 안내](https://www.notion.so/52188e60f8c844289e27a1c85a843085) - 온보딩 전체 과정 안내\n- [우리팀의 1on1 Ground Rule](https://www.notion.so/1on1-Ground-Rule-1c10592a4a9280c9ab49ef141ebb2fbb) - 1on1 미팅 관련","contexts":["{'page_content':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스스로 생각해 보세요)*  \\n-  \\n---  \\n## 💌 3. 유용한 피드백 &amp; 나의 해석  \\n&lt;span style='color:orange'&gt;유의미한 피드백의 우선순위를 정하고, 나의 입장에서 해석해 본 후, 강화 or 개선을 위한 액션아이템을 수립해 볼게요. &lt;/span&gt;  \\n- `유의미한 피드백이란? 다양한 케이스가 있겠지만, 이런 기준도 참고해 보세요.   `  \\n- 플렉스팀 Lead Standards와 명확하게 연계되는 피드백 (e.g. “팀 내 문제가 생겼을때, 피하지 말고 즉각적으로 나서서 해결해 주시면 좋겠어요” -Face the problem)  \\n- 팀의 몰입도, 신뢰도, 실행력에 실질적인 영향이 있는 피드백 (e.g. “팀 내 심리적 안전감이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0.5087365906364497}","{'page_content':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0.4954685480974176}","{'page_content':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0.4943310364060595}","{'page_content':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0.4934871411477318}","{'page_content':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0.49300475187998444}","{'page_content':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'구���원 여정', 'CategoryL2': '온보딩'}, 'updated_at': '2025-08-28T01:11:00'}, 'similarity_score': 0.5173113654605377}","{'page_content':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0.5141447013240464}","{'page_content':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0.4883347227830653}","{'page_content':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0.4876786398576478}","{'page_content':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0.4863024092343155}","{'page_content':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0.5013529663364187}","{'page_content':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0.48566195390587596}","{'page_content':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0.47836234545424033}","{'page_content':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100��원을  지급합니다. (현금)  \\n- 부모/배���자/자녀가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0.4763657199118367}","{'page_content':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0.47543308399454043}","{'page_content':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0.4801361131163726}","{'page_content':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0.47720895941205815}","{'page_content':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0.4762250705914351}","{'page_content': \"문서 유형: page\\n문서 ID: ff49798f-4c61-4c8a-a79a-962c4da13c97\\n문서 제목: [IT] Device Trust (인증, 등록) 가이드\\n문서 생성일시: 2024-09-11 18:57:00+09:00\\n문서 수정일시: 2025-08-18 18:25:00+09:00\\n상위 문서 ID: 유형=block, ID=d08390aa-16ff-4234-a42b-192bd7e283fa![url](url)  \\n---  \\n**2. 이름이 기록된 프로필 블록을 클릭해주세요.**  \\n![url](url)  \\n---  \\n**3. [ 장치 동기화 ] 클릭 후 완료까지 기다려주세요.\\n일부 단말은 자동으로 재부팅될 수 있으며, 완료 후 [ 로그인 옵션 ] 을 수정할 수 있는지 확인해주시고 혹 여전히 수정이 불가능한 경우 단말을 수동으로 재부팅 후 다시 [ 로그인 옵션 ] 에 접근해주세요.**  \\n![url](url)  \\n---  \\n&lt;br/&gt;  \\n![url](url)  \\n---  \\n**8. [ PIN 설정 ] 을 클릭해주세요.**  \\n![url](url)  \\n---  \\n**9. PC 로그인 암호를 입력해주세요.**  \\n![url](url)  \\n---  \\n**10. 최소 6자리 이상의 PIN 설정 후 [ 확인 ] 을 클릭해주세요.**  \\n![url](url)  \\n---  \\n**11. (선택적으로 확인가능) [ 확인 ] 을 차례로 클릭해주세요.\\n일부 계정에 한하여 계정인증을 요구합니다, 지급 받은 MS 오피스 계정으로 인증해주세요.**  \\n![url](url)  \\n![url](url)  \\n---  \\n**12. Okta Verify 앱으로 돌아와 [ 활성화 ] 를 클릭해주세요.**  \\n![url](url)  \\n---  \\n**13. 지문 인증을 진행해주세요.**  \\n![url](url)  \\n---  \\n**14. 등록이 완료되었습니다. 창을 닫고 [ STEP2. Device Trust 인증 ] 을 진행해주세요.**  \\n![url](url)  \\n---  \\n### STEP2. Device Trust 인증 (OS 공통)  \\n**1. **&lt;span style='color:orange'&gt;**dt.dev.flexis.team:8884**&lt;/span&gt;** **&lt;span style='color:red'&gt;**클릭**&lt;/span&gt;**하여 접속 후 [ Login ] 을 클릭해주세요.**  \\n![url](url)  \\n---  \\n**2. PC 에 설치된 Okta Verify 앱을 통해 신원 확인이 진행됩니다.\\n**&lt;span style='color:red'&gt;**편하신 인증수단(코드, Push, 암호입력, 또는 FastPass) **&lt;/span&gt;**으로 완료해주세요.**  \\n![url](url)  \\n![url](url)  \\n---  \\n**3. Device Trust 등록이 완료되었습니다.**  \\n---  \\n---  \\n- &lt;span style='color:orange'&gt;**꿀팁 **&lt;/span&gt;👉🏻&lt;span style='color:orange'&gt;** Webauthn 으로 Okta 인증하기 (OS 공통)**&lt;/span&gt;&lt;span style='color:orange'&gt;**\\n**&lt;/span&gt;부제 : PC 비밀번호 or 지문으로 Okta 인증하기 (핸드폰, 워치 푸시 인증은 이제 그만 🫵🏻)  \\n&lt;span style='color:red'&gt;**0. Webauthn 인증을 ‘지문’ 으로 수행하고자 하는 경우,\\nMac 은 touch ID, Windows 는 위 가이드 STEP1. 의 Windows Hello 등록 후 가능합니다. 등록 후 아래 단계를 진행해주세요.**&lt;/span&gt;  \\n---  \\n**1. Okta 대시보드 (flex-team.okta.com) 접속 후 우측 상단 프로필 - [ 설정 ] 차례로 클릭해주세요.**  \\n![url](url)  \\n---  \\n**2. [ 보안 방법 ] 항목, [ 보안 키 또는 생체인식 인증 프로그램 ] - [ 설정 ] 을 클릭해주세요.**  \\n![url](url)  \\n---  \\n**3. 각 단계 별 [ 설정 ] 을 클릭해주세요.**  \\n![url](url)  \\n![url](url)  \\n---\", 'metadata': {'customer_id': 42, 'doc_split_seq': 2, 'title': '[IT] Device Trust (인증, 등록) 가이드', 'source': 'https://www.notion.so/IT-Device-Trust-ff49798f4c614c8aa79a962c4da13c97', 'extra': {'CategoryL1': '지원 제도', 'CategoryL2': '업무 지원'}, 'updated_at': '2025-08-18T09:25:00'}, 'similarity_score': 0.47499965808625544}","{'page_content':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0.47471773569857834}","{'page_content':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0.5070207008437251}","{'page_content':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0.48584595349579185}","{'page_content':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0.483695504686662}","{'page_content':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0.4820682589640932}","{'page_content':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0.4809452753766224}","{'page_content':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0.5069818151031137}","{'page_content': '제목: 개인 ���표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0.5022083022795556}","{'page_content':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0.5002249446665653}","{'page_content': '제목: NONE &lt;br&gt; 공지 작성일: 2021-10-04 &lt;br&gt; 내용: 오늘은 즐거운 월급날입니다.\\n우리팀 모두 고생 많으셨습니다!\\n모두의 목표를 위해서 열심히 달려가고 있는 과정 중이지만, 건강도 함께 챙겨가면서 보낼 수 있으면 좋겠습니다.\\n\\n이번 달에는 성환님을 추천해주신 태은님과, 형균님을 추천해주신 진재님께 사내추천금이 지급되었습니다. 추천 감사하고, 잘 온보딩 하실 수 있도록 부탁 드려요~!\\n구성원 여러분의 많은 추천 부탁 드립니다~!\\n\\n급여는 구성원 개인별 계좌로 입금 완료되었습니다.\\nflex를 통해 급여 명세서를 확인하시고, 관련한 문의는 저에게 해주세요!\\n\\n오늘도 의미 있는 하루 보내세요~!', 'metadata': {'customer_id': 42, 'doc_split_seq': 1, 'title': 'NONE', 'source': 'https://flex.team/home/news-feed/notice?nid=3xzLDwqzOj', 'extra': {'StakeholderType': 'COMPANY'}, 'updated_at': '2021-10-04T15:01:30'}, 'similarity_score': 0.4989016495190621}","{'page_content': '제목: 공지사항 댓글·리액션 기능 사내 배포 안내 (Web) &lt;br&gt; 공지 작성일: 2022-12-29 &lt;br&gt; 내용: 안녕하세요. Flow Squad 입니다.\\n\\n\\n\\n오래 기다리셨던 “공지사항 댓글·리액션” 기능이 방금 플렉스팀 한정 배포됐습니다.\\n\\n꼭 사용해보시고, 발견되는 버그나 개선점은 #flexteam-feedback 또는 리니어 프로젝트 통해 적극 제보 부탁드립니다.\\n\\n\\n\\n이후 일정\\n\\n오픈 일정은 아래와 같습니다.\\n\\n웹 : 현재는 플렉스팀에만 열려있습니다. 1~2주 정도 사내 테스트를 통한 튜닝을 추가로 거쳐 고객사에도 열어드릴 계획입니다.\\n\\n\\n\\n모바일 : 다음 릴리즈(내년 1월 9일)를 타겟으로 열심히 개발 중입니다. 상황에 따라 한 릴리즈 밀릴 수 있습니다.\\n\\n\\n\\n댓글/리액션 방향성\\n\\n공지사항, 할일을 시작으로 장기적으로는 flex 내 어디서든 댓글/리액션을 손쉽게 붙일 수 있도록 돕고자 합니다.\\n\\n두 기능에서 사용례 발굴 및 완성도 개선을 진행 후 공통 버전 제공 예정이지만, 베타 테스터는 늘 환영합니다.\\n\\n댓글/리액션 도입을 고려 중인 용기 있는 스쿼드는 언제든 편하게 방문해 주세요!\\n\\n관련 내용은 커뮤니케이션 툴킷 One Pager 에 더 자세히 적혀있으니, 많은 관심 부탁드립니다.\\n\\n\\n\\n짧은 기간 내 높은 퀄리티로 사내 배포까지 마무리한, 또 열심히 작업 중이신 Flow Squad 구성원 분들 고생 많으셨고 감사합니다.\\n\\n마지막으로, 3년간 불굴의 의지로 공지사항 댓글·리액션을 외쳐오신 (첨부파일 참조) 해남님께 이 영광을 돌립니다.', 'metadata': {'customer_id': 42, 'doc_split_seq': 1, 'title': '공지사항 댓글·리액션 기능 사내 배포 안내 (Web)', 'source': 'https://flex.team/home/news-feed/notice?nid=pVEk4W68MB', 'extra': {'StakeholderType': 'COMPANY'}, 'updated_at': '2022-12-29T06:38:11'}, 'similarity_score': 0.4972459420068367}"]}</t>
  </si>
  <si>
    <t>{"ContextPrecision":1,"ContextRecall":1,"Faithfulness":0.6666666666666666,"answer_relevancy":0.6263341226082387,"Human":1,"Human Eval Reason":null}</t>
  </si>
  <si>
    <t>{"cached":null,"start":1758849777.425647,"end":1758849853.121098,"duration":14.809942960739136,"llm_duration":null,"time_to_first_token":30.76066267490387,"llm_calls":"4","tool_calls":"0","errors":"0","llm_errors":"0","tool_errors":"0","prompt_tokens":"36631","prompt_cached_tokens":"0","prompt_cache_creation_tokens":"0","completion_tokens":"708","total_tokens":"37339","estimated_cost":null}</t>
  </si>
  <si>
    <t>"직속 리드와의 1on1이나 flex Story Session, Culture Team을 통해 적응 관련 고민을 나눌 수 있습니다."</t>
  </si>
  <si>
    <t>{"Human Eval Reason":"","metadata":"복합질문"}</t>
  </si>
  <si>
    <t>{"answer":"플렉스팀에서 팀 문화 적응이 어려우실 때 도움을 받을 수 있는 여러 방법이 있습니다! 😊\n\n## 주요 상담 창구\n\n### 1. **flex Story Session** (가장 추천!)\n- **언제**: 매주 월요일 오후 3시\n- **장소**: 7층 코칭룸\n- **담당자**: 해남님 (CEO)\n- **내용**: 팀의 미션, 비전, 일하는 방식부터 개인적인 고민까지 완전 오픈된 Q&amp;A\n- **참여방법**: 구글 캘린더 일정에 참여 수락 후 당일 코칭룸으로 방문\n\n### 2. **Tea time w. 해남님** (신규 구성원 대상)\n- **언제**: 입사 후 첫 번째 금요일 오후 (또는 온보딩 상황에 따라 1-2주 연기 가능)\n- **목적**: 입사 전 기대와 실제 현실의 차이점 파악 및 개선\n- **준비사항**: \n  - 입사 전 기대했던 것\n  - 입사 후 기대와 같은 것과 다른 것\n  - 기대와 달라 조정이 필요한 것\n  - 해결이 필요한 문제와 솔루션\n\n### 3. **Health Check를 통한 피드백**\n- **언제**: 매 분기 첫 주\n- **방법**: flex 셀프 리뷰를 통해 참여\n- **특징**: 팀과 조직에 대한 현재 인식을 진단하고 개선 액션 아이템 도출\n\n### 4. **1on1 미팅**\n- **대상**: 직속 리드와 정기적으로 진행\n- **주기**: 최소 격주 1회\n- **내용**: Alignment, Problem Solving, Motivation &amp; Engagement 중심의 대화\n\n## 추가 도움말\n\n**어떤 문제든 혼자 해결하려 하지 마세요!** 플렉스팀은 구성원들이 함께 나누고 해결해 나가는 문화를 지향합니다.\n\n특히 flex Story Session은 참여를 원하는 분만 편하게 참여하는 열린 공간이니, 부담 없이 방문해서 궁금한 점이나 고민을 나눠보세요.\n\n---\n\n**출처:**\n- [flex Story Session 안내](https://www.notion.so/flex-Story-Session-c619ae6acf5e4d5d8fd59beca8b8fca7) - 매주 월요일 Q&amp;A 세션\n- [Tea time w. 해남님](https://www.notion.so/Tea-time-w-24727bd448d24fd29805260791490581) - 신규 구성원 적응 지원\n- [Health Check](https://www.notion.so/Health-Check-c994ba064459402a85d36b9cdcc973d7) - 분기별 팀 진단\n- [우리팀의 1on1 Ground Rule](https://www.notion.so/1on1-Ground-Rule-1c10592a4a9280c9ab49ef141ebb2fbb) - 1on1 운영 방식","contexts":["{'page_content':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0.49972171025525025}","{'page_content':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0.4980661650818885}","{'page_content':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0.4912289249904474}","{'page_content':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0.49096755367541883}","{'page_content':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0.4884174175492712}","{'page_content':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플렉스��에서 일을 더 잘하기 위해��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준비��야 될 것이 있나요?**\\n\\nA:  &lt;span style='color:red'&gt;&lt;u&gt;(1)입사 전 기대했던 것 (2)입사 후 기대와 같은 것과 다른 것 (3)기대와 달라 조정이 ��요하거나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0.5158446246146012}","{'page_content':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0.49651700364147233}","{'page_content':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0.488780121945574}","{'page_content':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0.48737179784623524}","{'page_content': \"문서 유형: page\\n문서 ID: d7486307-4bf2-4490-955e-d2ce83ebf07d\\n문서 제목: flex Mate (사내추천)\\n문서 생성일시: 2023-06-23 18:43:00+09:00\\n문서 수정일시: 2025-08-28 09:50:00+09:00\\n상위 문서 ID: 유형=block, ID=fde3c108-86b7-4f67-a54a-933b3d48d650[//]: # (column_list is not supported)\\n\\n\\t[//]: # (column is not supported)\\n\\n\\t\\t**🗒️업데이트: 2024/03/04**\\n\\n\\t[//]: # (column is not supported)\\n\\n\\t\\t**🙋\\u200d♂️ 담당자:  People**\\n\\n---\\n\\n## flex Mate란?\\n\\n\\t🙌 &lt;u&gt;**플렉스팀은 동료를 적극적으로 추천할 수 있는 건강한 팀을 함께 만듭니다.**&lt;/u&gt; \\n\\n\\t\\t우리팀의 사내추천은 단순한 사람을 추천하는 것이 아닌, **추천한 동료와 팀이 함께 오래 갈 수 있도록 메이트로서 리텐션을 책임진다는 의미의 일환으로 진행되고 있으며, 이에 대한 메이트 인센티브를 지급합니다.** 동료의 메이트로서 빠른 적응과 건강한 리텐션을 함께 도우며 **함께 멀리 갈 수 있는 지속 가능한 팀**을 다 같이 만들어 보아요!\\n\\n\\t- 내가 메이트로서 **오래 함께 하고 싶은 동료를 추천**해주세요!\\n\\n\\t- 추천의 기준은 내가 팀과 오랜 기간 함께 하고 싶은 동료로 책임지고, 채용 프로세스 진행을 위해 이력서를 전달 주시는 것입니다. \\n\\n\\t- 우리팀의 모든 포지션은 항상 열려 있습니다. 채용페이지에 오픈된 포지션 뿐 아니라, 팀에 관심 있는 분이 있다면 적극적으로 알려주세요.\\n\\n\\t\\t- *혹시, 협업 경험이 없거나 이직 의사를 모르지만 팀에 잘 맞을 분으로 생각이 되어, 연락해보고 싶은 분이 있나요? *&lt;u&gt;*shaking the tree 워크플로우*&lt;/u&gt;*를 통해\\xa0정보를 알려주시면 People 팀에서 연락하고, follow up 해보겠습니다.*\\n\\n## 신청 방법\\n\\n\\t**flex mate(사내 추천)은 flex 워크플로우를 통해 진행되고 있습니다.**\\n\\n\\t- flex mate 워크플로우를 통해 People팀에 이력서를 공유해주세요.\\n\\n\\t- 혹은, 채용페이지를 통해 이력서를 제출하도록 안내 부탁드려요. \\n\\n\\t\\t- 지원경로에서 `**사내추천**` 을 선택, 전달사항에 `추천인 이름` 작성\\n\\n\\t- 기타 **포지션별 문의사항**은 직무별 People Manager를 참고해서 문의 부탁드립니다.\\n\\n\\t\\t[//]: # (link_to_page is not supported)\\n\\n\\t## flex mate incentive\\n\\n\\t- 플렉스 메이트 인센티브는 **메이트로서 추천한 동료의 리텐션의 기여**에 대한 보상으로 지급됩니다.\\n\\n\\t\\t- 내가 추천한 동료가 입사할 경우 동료의 첫 급여일에 **메이트에게 인센티브 200만원**(1년차)을 (&lt;u&gt;**선)지급**&lt;/u&gt;합니다.\\n\\n## 주의 사항\\n\\n\\t- &lt;span style='color:red'&gt;단순 미팅을 요청하는 경우 혹은 TA Part가 소싱하여 이력서를 받은 후보자, Shaking the tree 추천건 대해서는 flex mate Incentive 인정이 되지 않아요.&lt;/span&gt;\\n\\n\\t\\t- &lt;u&gt;**flex Mate는 후보자의 이력서가 포함된 워크플로우를 제출하는 경우에만 해당되는 점 유의해주세요.**&lt;/u&gt;\\n\\n\\t- 추천한 동료가 **첫 급여일 기준 1년 미만으로 근속**하는 경우 **1년차 인센티브 전액을 반환해야 해요.**\\n\\n\\t- 팀 혹은 트라이브 **리드(Lead)가 같은 직무의 동료**를 추천한 경우 메이트 인센티브가 지급되지 않아요.\\n\\n\\t&lt;br/&gt;\\n\\n\\t예시)\\n\\n\\t- 2022년 8월 22일 입사자\\n\\n\\t\\t- 2022년 9월 5일 `1년차 메이트 인센티브 200만원` (선)지급 \\n\\n\\t\\t\\t- 2023년 9월 4일 퇴사 시 `1년차 메이트 인센티브 전액 반환`\\n\\n---\\n\\n### ■ FAQ \\n\\n&lt;br/&gt;\\n\\n\", 'metadata': {'customer_id': 42, 'doc_split_seq': 1, 'title': 'flex Mate (사내추천)', 'source': 'https://www.notion.so/flex-Mate-d74863074bf24490955ed2ce83ebf07d', 'extra': {'CategoryL1': '구성원 여정', 'CategoryL2': '채용'}, 'updated_at': '2025-08-28T00:50:00'}, 'similarity_score': 0.486985512847418}","{'page_content':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0.4952431134938957}","{'page_content':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0.48633142625593834}","{'page_content':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 \\n\\n## 음식물 쓰레기 처리 안내\\n\\n\\t- 음식물 쓰레기 배출이 어려우니, 가급적 외부에서 식사를 권장합니다. \\n\\n\\t- 8층 헬프데스���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0.48329103671180096}","{'page_content':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0.4809043319617799}","{'page_content':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0.4796015291912127}","{'page_content':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0.4820707645912153}","{'page_content':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��룹 스터디 도서를 신청할 경우, 워크플로우에 상세히 작���해주세요.\\n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0.4788972642798937}","{'page_content':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0.47705970691557764}","{'page_content':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0.47693880921857135}","{'page_content':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0.4751505997414868}","{'page_content':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0.4987142072734568}","{'page_content':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0.4945014214710397}","{'page_content':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0.4887744164282356}","{'page_content':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��성률 몇 %인가요?\"로 시작  \\n---  \\n6️⃣ **70:30 원칙! 구성원���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0.4866812897526069}","{'page_content':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0.4849688460944918}","{'page_content':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0.4989178312614709}","{'page_content':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0.4913469645559867}","{'page_content':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0.49129365765250393}","{'page_content': \"제목: 서른여섯번째 Dugout Letter가 도착했습니다 &lt;br&gt; 공지 작성일: 2025-05-26 &lt;br&gt; 내용: 지난 2주간 플렉스팀 소식을 모은\\n\\nDugout Letter #36 바로 열어보기\\n\\n\\n---------\\n\\n\\n⬇️ 목차 미리보기 ⬇️ \\n\\n\\n\\n놓쳐선 안 될 플렉스팀 소식\\n\\n플렉스팀 버킷리스트에 소중한 ‘세 표’ 부탁드립니다.\\n\\n리크루팅을 위해 두번째 ‘Tech Talk’을 엽니다.\\n\\n플렉스팀 첫! AMCHAM 저널에 ‘기고’\\n\\n법인카드 잘못 사용했을 땐 이렇게!\\n\\n신속한 장애 대응을 위해 ‘크리티컬 이모지’를 활용합시다!\\n\\n지지율 TOP3 대선주자들 곁, 어디에나 flex\\n\\n\\n\\nflex는 오늘도 업글 중\\n\\n’연차 설정’ 분리 및 ‘촉진 설정’ 접근성 개선, 전체배포 완료!\\n\\n더 많은 업데이트는 따끈한 오늘자 업데노를 참고해주세요\\n\\n\\n\\n슬랙에서 줍줍한 정보 or TMI\\n\\n열문집! 샐러디! 수잔스! 감성쭈꾸미! 플렉스팀 할인 제휴식당을 늘려주신 @박윤미 님\\n\\n’누구보다 ���르게 남들과는 다르게’ 토트넘 우승과 엮어 팀 채용을 어필하신 @���나현 님\\n\\n’25년 판, ARR별 글로벌 HR SaaS 순위! 귀한 꿀자료를 공유해주신 @정혜인 님\\n\\n목표/평가 리뉴얼을 위해 고객사 성과관리 현황에 귀를 쫑긋 열고 싶으신 @이윤선 님\\n\\n이름처럼 동에 번쩍(패파 세미나), 서에 번쩍(K리그 아카데미) 다니시는 @서해동 님\\n\\n현장을 누비며 성장을 만드는 BD팀! 김수민 님 피셜, 실력과 미모를 겸비한 @권우현 님\\n\\n'하프타임팀토크'를 잇는 새 콘텐츠 출격! 출연자 섭외에 팀 도움이 간절하신 @김희경 님\\n\\n플렉스팀 합류하시자마자 남다른 보법이 무엇인지 보여주고 계신 @신정호 님\\n\\nHRP 모범 고객사이자 설선물 주셨던 ‘올클래드’ 팝업스토어 소식 전해주신 @윤송현 님\\n\\n\\n\\n플렉스팀 동료를 'OO'합니다\\n\\n@김정춘 님, @박종상 님, @김일재 님의 플렉스팀 합류를 ‘환영’합니다!\\n\\n자랑스러운 동료 여러분을 ‘인정’합니다!\\n\\n플렉스팀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'서른여섯번째 Dugout Letter가 도착했습니다', 'source': 'https://flex.team/home/news-feed/notice?nid=eR0x53ZzmD', 'extra': {'StakeholderType': 'COMPANY'}, 'updated_at': '2025-05-26T07:53:13'}, 'similarity_score': 0.4908434934818327}","{'page_content': '제목: “우리의 원팀 철학” &lt;br&gt; 공지 작성일: 2023-08-02 &lt;br&gt; 내용: 안녕하세요. 플렉스팀 Culture Evangelist 이소라입니다. 🙂\\n\\n\\n우리가 프로스포츠팀을 지향하며 원팀으로 일 하는 이유는 시장과 비즈니스 환경을 고려할 때 가장 빠르게 성공할 수 있다는 믿음이 있기 때문입니다. 창업 초기부터 원팀보다 더 빠르게 성장하는 건 없다는 믿음으로 일해왔고, 지금까지 잘 워킹했다고 생각합니다. 팀과 구성원이 똑같은 믿음과 신뢰를 갖고 100% 신뢰값을 갖고 시작하길 바라지만, 실제 구성원마다 인식하고 행동하는 것에는 분명한 온도의 차이가 있는데요. HR 시장을 혁신하는 위대한 기업으로 빠르게 성장하기 위해서 우리가 지켜나가야 할 가치와 본질에 대해 구성원 모두가 동일하게 sync를 맞추기 위해 \"우리의 원팀 철학\"을 문서화하여 공유합니다.  \\n\\n\\n\\n“우리의 원팀 철학” : 문서 읽기\\n\\n\\n\\n문서를 읽고 여러분의 공감 및 다양한 생각, 의견, 질문 등을 댓글로 자유롭게 작성부탁드립니다. \\n\\n\\n\\n댓글(Q&amp;A)로 소거되지 않는 부분이 있다면 \" flex Story Session\"에 오셔서 해남님과 이야기를 나눠보셔도 좋습니다.', 'metadata': {'customer_id': 42, 'doc_split_seq': 1, 'title': '“우리의 원팀 철학”', 'source': 'https://flex.team/home/news-feed/notice?nid=YG0dm1xzwe', 'extra': {'StakeholderType': 'COMPANY'}, 'updated_at': '2023-08-02T03:32:50'}, 'similarity_score': 0.49009180664432606}"]}</t>
  </si>
  <si>
    <t>{"ContextPrecision":1,"ContextRecall":1,"Faithfulness":0.6666666666666666,"answer_relevancy":0.6478562681302907,"Human":1,"Human Eval Reason":null}</t>
  </si>
  <si>
    <t>{"cached":null,"start":1758849853.121324,"end":1758849914.869438,"duration":26.00935387611389,"llm_duration":null,"time_to_first_token":15.030002772808075,"llm_calls":"4","tool_calls":"0","errors":"0","llm_errors":"0","tool_errors":"0","prompt_tokens":"35707","prompt_cached_tokens":"0","prompt_cache_creation_tokens":"0","completion_tokens":"978","total_tokens":"36685","estimated_cost":null}</t>
  </si>
  <si>
    <t>"코워킹 타임은 협업을 위한 시간이므로 1on1 미팅 진행이 가능하며, 구성원 성장을 위한 중요한 활동입니다."</t>
  </si>
  <si>
    <t>{"answer":"네, 코워킹 타임 중에 1on1 미팅을 진행하실 수 있습니다! 😊\n\n## 코워킹 타임과 1on1 미팅 관련 안내\n\n**코워킹 타임(Co-working Time)**은 **구성원간 협업(미팅 등 공동활동)을 위한 최소한의 시간**으로 정의되어 있습니다.\n- 시간: 10:00 - 12:30 (2시간 30분) / 14:00 - 17:00 (3시간)\n- 코워킹 타임 내에서는 필요하면 다른 구성원에게 협업과 미팅을 요청할 수 있고, 요청받은 구성원은 협업이 가능하도록 시간을 확보해야 합니다.\n\n**1on1 미팅**은 팀의 핵심적인 협업 활동 중 하나로, 다음과 같은 목적으로 진행됩니다:\n- **Alignment**: 구성원의 역할, 목표, 팀과의 방향성에 대한 얼라인\n- **Problem Solving**: 업무 몰입을 방해하는 요소를 발견하고 해결책을 찾는 대화\n- **Motivation &amp; Engagement**: 구성원이 몰입할 수 있도록 동기를 자극하는 대화\n\n## 1on1 미팅 진행 가이드라인\n\n- **주기**: 최소 격주 1회 유지 권장\n- **기록**: flex 원온원을 활용하여 사전/사후 내용 기록\n- **방식**: 구성원과 사전에 시간, 장소, 아젠다 등을 합의하여 진행\n\n따라서 코워킹 타임은 1on1 미팅과 같은 협업 활동을 위한 시간이므로, 충분히 활용하실 수 있습니다!\n\n**참고 자료:**\n- [근무/휴게시간](https://www.notion.so/b2a3dd6b52ef4f0ea4f92eb6faa13136) - 코워킹 타임 정의\n- [우리팀의 1on1 Ground Rule 😎](https://www.notion.so/1on1-Ground-Rule-1c10592a4a9280c9ab49ef141ebb2fbb) - 1on1 진행 방법\n- [동기부여 1 on 1 미팅 Tips](https://www.notion.so/1-on-1-Tips-fe64ba806af64dbb87a33844b7cf2537) - 1on1 코칭 철학","contexts":["{'page_content':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0.5073372037324603}","{'page_content':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0.5041694293607796}","{'page_content':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0.5040515768344639}","{'page_content':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0.5026112794860493}","{'page_content':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0.4979659564305521}","{'page_content':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0.49731494571786883}","{'page_content': '문서 유형: page\\n문서 ID: 52188e60-f8c8-4428-9e27-a1c85a843085\\n문서 제목: 온보딩 프로세스 ���내 \\n문서 생성일시: 2024-02-27 15:53:00+09:00\\n���서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0.4867073957580285}","{'page_content':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0.48080917794427047}","{'page_content': '문서 유형: page\\n문서 ID: f33cc45e-3467-43dd-9dd2-4a64770385fc\\n문서 제목: 리크루팅 식사 비용 지원\\n문서 생성일시: 2023-06-27 18:28:00+09:00\\n문서 수정일시: 2025-08-06 12:10:00+09:00\\n상위 문서 ID: 유형=block, ID=fde3c108-86b7-4f67-a54a-933b3d48d650[//]: # (column_list is not supported)\\n\\n\\t[//]: # (column is not supported)\\n\\n\\t\\t**🗒️업데이트: 2024/07/14**\\n\\n\\t[//]: # (column is not supported)\\n\\n\\t\\t**🙋\\u200d♂️ 담당자: People**\\n\\n---\\n\\n## 리크루팅 식사 비용 지원\\n\\n\\t- 리크루팅 (채용 지원) 목적으로 외부 후보자(동료,지인 등)와 식사를 하실 경우 `1인당 3만원까지의 `비용을 지원하고 있습니다.\\n\\n## 신청 방법\\n\\n\\t- 워크플로우를 통해 작성을 해주세요.\\n\\n\\t- 당일 식사 전 반드시, #division-people_and_culture 채널에 공유를 부탁드려요!\\n\\n\\t\\t- ex) 오늘 OO포지션 1명과 리크루팅 목적의 식사 비용 사용 예정입니다. \\n\\n\\t- 맛있는 식사와 팀에 대한 셀링을 진행해주신 후 제공된 개인 법인카드로 결제하시면 됩니다.\\n\\n\\t\\t- flex앱에서 `리크루팅 식대`로 선택해주시면 됩니다.\\n\\n## 주의 사항\\n\\n\\t- 식사 비용은 참여자 1인당 30,000원까지 지원됩니다.\\n\\n\\t- 반드시 워크플로우 작성 및 `식사 당일 #division-people_and_culture 채널에 공유 후 사용`해주세요.\\n\\n\\t- 제공된 개인 법인 카드로 결제 부탁드립니다.\\n\\n\\t- 여러명과 식사하는 경우 복수로 적어주셔도 괜찮습니다.\\n\\n\\t&lt;br/&gt;\\n\\n&lt;br/&gt;\\n\\n---\\n\\n### ■ FAQ \\n\\n&lt;br/&gt;\\n\\n', 'metadata': {'customer_id': 42, 'doc_split_seq': 1, 'title': '리크루팅 식사 비용 지원', 'source': 'https://www.notion.so/f33cc45e346743dd9dd24a64770385fc', 'extra': {'CategoryL1': '구성원 여정', 'CategoryL2': '채용'}, 'updated_at': '2025-08-06T03:10:00'}, 'similarity_score': 0.4771756288941717}","{'page_content':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0.4768859308399081}","{'page_content':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0.5102211704154074}","{'page_content':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0.5021260808879383}","{'page_content':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0.49358085316606454}","{'page_content':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0.49081774527565236}","{'page_content':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0.4871324078631538}","{'page_content':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0.4850109629498548}","{'page_content':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0.4843008046213746}","{'page_content':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0.4817361220841994}","{'page_content':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0.48142609929161984}","{'page_content':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 # (column_list is not supported)  \\n[//]: # (column is not supported)  \\n**🗒️업데이트: 2024/07/26**  \\n[//]: # (column is not supported)  \\n**🙋♂️ 담당자: **(@임진운)** **  \\n---  \\n## 운영 목적  \\n- 오랜 시간 모니터를 보다 보면 목과 어깨, 전신이 찌뿌둥하실 거예요.  \\n- 한 달에 두 번씩 스케줄을 잡아 플렉스팀의 헬스키핑 매니저에게 관리를 받아보세요!  \\n## 준비물  \\n- 상의로 얇은 면 티셔츠나 면 소재의 옷을 착용해 주세요.  \\n- 헬스키핑룸에 옷걸이는 마련되어 있습니다.  \\n## 이용 안내  \\n- 헬스키핑룸은 7층 남자화장실쪽 계단실에 위치해 있습니다.  \\n- 화장실 옆 계단실문 밖 왼편. 따스한 빛이 유리창을 통해 나오는 곳이에요.  \\n- 모든 구성원들께 매월 2회씩 헬스키핑의 기회가 주어집니다.  \\n- 헬스키핑 서비스를 받을 때에는 꼭! 휴게(30분)를 사용해주세요!  \\n- 구글 캘린더 리소스 구독(헬스키핑매니저)을 통해 예약이 가능합니다.  \\n- 오전은 여성 헬스키핑 매니저, 오후는 남성 헬스키핑 매니저가 상주합니다. 예약에 참고하세요.  \\n- 헬스키핑매니저는 30분 서비스 → 30분 휴게의 텀으로 업무를 진행합니다.  \\n- 갑작스러운 미팅이나, 외부 업무로 인해 이용하지 못하실시 꼭! 구글 캘린더 일정 삭제 부탁드립니다.  \\n## 예약 방법  \\n- 운영개시일 : 2024/08/12(월)  \\n- 이용시간 : 평일 09:30~18:00  \\n- 구글캘린더(리소스 : 헬스키핑룸-7-안마)를 통해 예약 가능합니다.  \\n**1. [ 구글캘린더 ] - [ 다른 캘린더 ] - [ 리소스 찾아보기 ] 를 차례로 클릭해주세요.**  \\n![url](url)  \\n---  \\n**2. [ 헬스키핑룸 ] 토글을 열고 [ 헬스키핑룸-7-안마 ] 리소스 체크한 뒤, [ 뒤로 ] 빠져나와주세요.**  \\n![url](url)  \\n---  \\n**3. 헬스키핑룸의 일정이 등록되어 확인할 수 있습니다.**  \\n![url](url)  \\n![url](url)  \\n---  \\n**4. 헬스키핑 일정을 잡기 위해, 아래 순서로 진행해주세요.**\\n&lt;span style='color:orange'&gt;*4-1. 희망하는 일정의 캘린더 빈 공간 클릭\\n4-2. 일정 제목(이름) 작성\\n4-3. [ 회의실 또는 위치 추가 ] 중, [ 회의실 ] 클릭\\n4-4. [ 모든 회의실 및 리소스 둘러보기 ] 클릭*&lt;/span&gt;  \\n![url](url)  \\n---  \\n**5. [ 헬스키핑룸 ] 카테고리의 토글을 열어 [ 안마 ] 를 선택해주세요.**\\n&lt;span style='color:orange'&gt;**     주의 : 다른 구성원이 해당 일정을 먼저 예약한 경우, [ 사용할 수 없는 회의실 ] 로 표시됩니다!**&lt;/span&gt;  \\n![url](url)  \\n![url](url)  \\n---  \\n**6. [ 저장 ] 을 클릭해주세요.**  \\n![url](url)  \\n---  \\n**7. 예약이 완료되었습니다. 헬스키핑룸 일정과 구성원 본인의 일정이 나란히 생성됩니다.**  \\n![url](url)  \\n---  \\n**8. (TIP) 헬스키핑룸 캘린더만 선택해 더 자세하게 확인도 가능합니다.**  \\n![url](url)  \\n---  \\n---  \\n### ■ FAQ  \\n**Q: 헬스키핑실을 운영하면 플렉스팀의 런웨이가 짧아지지 않나요?**\", 'metadata': {'customer_id': 42, 'doc_split_seq': 1, 'title': '헬스키핑룸(안마실) 운영', 'source': 'https://www.notion.so/5218d5a42236442185850efb49908474', 'extra': {'CategoryL1': '지원 제도', 'CategoryL2': '생활 지원'}, 'updated_at': '2025-05-16T03:13:00'}, 'similarity_score': 0.4765139411453299}","{'page_content':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0.5251740993019175}","{'page_content':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0.5099623729706151}","{'page_content':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0.5055525890695967}","{'page_content':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0.4724752466460311}","{'page_content':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0.4702363783225754}","{'page_content': '제목: NONE &lt;br&gt; 공지 작성일: 2021-02-02 &lt;br&gt; 내용: 오늘 오후 2시에 1월 급여를 마감합니다. \\n1월 근무 시간 잘 기록 되었는지 확인을 부탁 드립니다. \\n\\n감사합니다. ', 'metadata': {'customer_id': 42, 'doc_split_seq': 1, 'title': 'NONE', 'source': 'https://flex.team/home/news-feed/notice?nid=pODzZ1o0Ro', 'extra': {'StakeholderType': 'COMPANY'}, 'updated_at': '2021-02-02T15:40:13'}, 'similarity_score': 0.4900708153810417}","{'page_content': '제목: NONE &lt;br&gt; 공지 작성일: 2022-07-27 &lt;br&gt; 내용: 🎯[8/1(월) 플렉스팀 Weekly Alignment 오프라인 진행 안내]\\n\\n안녕하세요 PX Team입니다. :hugging_face:\\n다음 주 Weekly Alignment가 아래와 같이 진행됩니다.\\n📍일정 : 8/1(월) @12:00 pm~13:00 pm\\n📍장소 : 8F flex Lounge\\n📍주제 : Tribe/Division 업무 공유 + Dugout 세션(@정광윤/@이경훈) \\n               + 신규 구성원 소개 + 정보보안 인식 교육(@김은희)\\n🎤 공유 순서(5~7min 내외로 공유) :\\n1)LX 2)Jump 3)Dynamic 4)Link 5) Ground 6)Support 7) Dugout Session 1,2 (30min)\\n(+) 정보보안 인식 교육(30min)\\n\\n[참고]\\n📌 정보보안 인식 교육으로 공유 시간이 30분 더 추가됩니다. \\n📌 런치 케이터링으로 피자가 준비됩니다. (점심 지원비 중복 지원 :woman-gesturing-no::skin-tone-2:)\\n📌 Dugout 세션은?\\n조직 내/간 업무/협업을 진행하면서 경험과 실패로 인해 배운 것을 서로 공유하는 시간\\n\\n각 Tribe/Division 리드분들은 다음 주 월요일까지 공유 준비 부탁드리며,\\n발표 자료가 있는 경우 🔗링크에 업데이트해주시면 됩니다.\\n\\nDugout 세션을 통해 우리팀 구성원분들과 나누고 싶은 경험이 있다면, 댓글로 편하게 신청해주세요. 동료를 추천해주셔도 좋습니다\\n그럼 다음 주 월요일에 만나요! 🖤', 'metadata': {'customer_id': 42, 'doc_split_seq': 1, 'title': 'NONE', 'source': 'https://flex.team/home/news-feed/notice?nid=5xEwRbqzbl', 'extra': {'StakeholderType': 'COMPANY'}, 'updated_at': '2022-07-27T23:00:24'}, 'similarity_score': 0.48748893429407913}","{'page_content': '제목: 근���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0.4862351194615728}","{'page_content':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0.48619642571578536}","{'page_content':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0.4855144396247145}"]}</t>
  </si>
  <si>
    <t>{"ContextPrecision":1,"ContextRecall":1,"Faithfulness":0.6666666666666666,"answer_relevancy":0.7526291500219213,"Human":1,"Human Eval Reason":null}</t>
  </si>
  <si>
    <t>{"cached":null,"start":1758849894.6551502,"end":1758849954.088738,"duration":19.58970284461975,"llm_duration":null,"time_to_first_token":27.854674339294434,"llm_calls":"4","tool_calls":"0","errors":"0","llm_errors":"0","tool_errors":"0","prompt_tokens":"35004","prompt_cached_tokens":"0","prompt_cache_creation_tokens":"0","completion_tokens":"786","total_tokens":"35790","estimated_cost":null}</t>
  </si>
  <si>
    <t>"온보딩 7주차 목표합의 기간부터 정기적인 1on1이 시작되며, 그 전에도 필요시 진행할 수 있습니다."</t>
  </si>
  <si>
    <t>{"ContextPrecision":1,"ContextRecall":1,"Faithfulness":0.75,"answer_relevancy":0.5541347787529296,"Human":1,"Human Eval Reason":null}</t>
  </si>
  <si>
    <t>{"cached":null,"start":1758850006.840672,"end":1758850088.2316842,"duration":16.536794185638428,"llm_duration":null,"time_to_first_token":31.587178885936737,"llm_calls":"4","tool_calls":"0","errors":"0","llm_errors":"0","tool_errors":"0","prompt_tokens":"39923","prompt_cached_tokens":"0","prompt_cache_creation_tokens":"0","completion_tokens":"651","total_tokens":"40574","estimated_cost":null}</t>
  </si>
  <si>
    <t>"네, 사내 추천 제도를 통해 우수한 인재를 추천할 수 있으며, 관련 문의는 People Team에 하시면 됩니다."</t>
  </si>
  <si>
    <t>{"answer":"네, flex팀에는 **\"flex Mate (사내추천)\"** 제도가 있습니다! 🙌\n\n## flex Mate란?\n플렉스팀은 동료를 적극적으로 추천할 수 있는 건강한 팀을 함께 만들어갑니다. 단순한 사람 추천이 아닌, **추천한 동료와 팀이 함께 오래 갈 수 있도록 메이트로서 리텐션을 책임진다는 의미**로 진행되고 있어요.\n\n## 신청 방법\n- **flex 워크플로우**를 통해 People팀에 이력서를 공유\n- 또는 채용페이지를 통해 이력서 제출 시 지원경로에서 `사내추천` 선택, 전달사항에 `추천인 이름` 작성\n\n## flex mate 인센티브 💰\n- 추천한 동료가 입사할 경우 동료의 첫 급여일에 **메이트에게 인센티브 200만원**(1년차)을 **선지급**\n- **메이트로서 추천한 동료의 리텐션 기여**에 대한 보상입니다\n\n## 주의사항 ⚠️\n- 추천한 동료가 **첫 급여일 기준 1년 미만으로 근속**하는 경우 **1년차 인센티브 전액을 반환**해야 함\n- 팀 혹은 트라이브 **리드가 같은 직무의 동료**를 추천한 경우 메이트 인센티브 지급되지 않음\n- 단순 미팅 요청이나 TA Part 소싱 후보자, Shaking the tree 추천건은 인센티브 대상이 아님\n\n우리팀의 모든 포지션은 항상 열려 있으니, 팀에 잘 맞을 것 같은 분이 있다면 적극적으로 추천해주세요!\n\n## 참고 출처\n- [flex Mate (사내추천) 안내](https://www.notion.so/flex-Mate-d74863074bf24490955ed2ce83ebf07d)","contexts":["{'page_content':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0.4928221970636887}","{'page_content':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0.48896219627313425}","{'page_content':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0.48748446556006125}","{'page_content':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0.4866582917977208}","{'page_content':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fb2fa917-500a-4654-aa88-d48f378b5e26/%E1%84%89%E1%85%B3%E1%84%8F%E1%85%B3%E1%84%85%E1%85%B5%E1%86%AB%E1%84%89%E1%85%A3%E1%86%BA_2022-08-28_%E1%84%8B%E1%85%A9%E1%84%92%E1%85%AE_3.21.34.png?X-Amz-Algorithm=AWS4-HMAC-SHA256&amp;X-Amz-Content-Sha256=UNSIGNED-PAYLOAD&amp;X-Amz-Credential=AKIAT73L2G45HZZMZUHI%2F20241018%2Fus-west-2%2Fs3%2Faws4_request&amp;X-Amz-Date=20241018T155223Z&amp;X-Amz-Expires=3600&amp;X-Amz-Signature=67efc5a46d460592489727365f5225b8ed7121731d3332dc0f3099d6914ada71&amp;X-Amz-SignedHeaders=host&amp;x-id=GetObject | 이나모리 가즈오이나모리 가즈오 | http://www.yes24.com/Product/Goods/99184511 |  | False |  |\\n| https://prod-files-secure.s3.us-west-2.amazonaws.com/10ff3ef5-067c-4521-a142-e3e3a459335e/a4dacc8b-9731-42e5-92d4-16060ea5cedb/%E1%84%89%E1%85%B3%E1%84%8F%E1%85%B3%E1%84%85%E1%85%B5%E1%86%AB%E1%84%89%E1%85%A3%E1%86%BA_2022-08-28_%E1%84%8B%E1%85%A9%E1%84%92%E1%85%AE_3.28.20.png?X-Amz-Algorithm=AWS4-HMAC-SHA256&amp;X-Amz-Content-Sha256=UNSIGNED-PAYLOAD&amp;X-Amz-Credential=AKIAT73L2G45HZZMZUHI%2F20241018%2Fus-west-2%2Fs3%2Faws4_request&amp;X-Amz-Date=20241018T155223Z&amp;X-Amz-Expires=3600&amp;X-Amz-Signature=e2dddc9fa9eb475ba5c89b2aa109d67c5b2bcef73bc3c1939af2de08d3a97d4e&amp;X-Amz-SignedHeaders=host&amp;x-id=GetObject | 켄야 하라(Kenya Hara)켄야 하라(Kenya Hara) | http://www.yes24.com/Product/Goods/74259979 |  | False |  |', 'metadata': {'customer_id': 42, 'doc_split_seq': 2, 'title': '추천 도서', 'source': 'https://www.notion.so/5cd30f43efc04de9a17b27bf65ff3a66', 'extra': {'CategoryL1': '조직원칙 및 리더십', 'CategoryL2': '리더십'}, 'updated_at': '2024-10-18T05:38:00'}, 'similarity_score': 0.48517354780198885}","{'page_content': \"문서 유형: page\\n문서 ID: d7486307-4bf2-4490-955e-d2ce83ebf07d\\n문서 제목: flex Mate (사내추천)\\n문서 생성일시: 2023-06-23 18:43:00+09:00\\n문서 수정일시: 2025-08-28 09:50:00+09:00\\n상위 문서 ID: 유형=block, ID=fde3c108-86b7-4f67-a54a-933b3d48d650[//]: # (column_list is not supported)\\n\\n\\t[//]: # (column is not supported)\\n\\n\\t\\t**🗒️업데이트: 2024/03/04**\\n\\n\\t[//]: # (column is not supported)\\n\\n\\t\\t**🙋\\u200d♂️ 담당자:  People**\\n\\n---\\n\\n## flex Mate란?\\n\\n\\t🙌 &lt;u&gt;**플렉스팀은 동료를 적극적으로 추천할 수 있는 건강한 팀을 함께 만듭니다.**&lt;/u&gt; \\n\\n\\t\\t우리팀의 사내추천은 단순한 사람을 추천하는 것이 아닌, **추천한 동료��� 팀이 함께 오래 갈 수 있도록 메이트로서 리텐션��� 책임진다는 의미의 일환으로 진행되고 있으며, 이에 대한 메이트 인센티브를 지급합니다.** 동료의 메이트로서 빠른 적응과 건강한 리텐션을 함께 도우며 **함께 멀리 갈 수 있는 지속 가능한 팀**을 다 같이 만들어 보아요!\\n\\n\\t- 내가 메이트로서 **오래 함께 하고 싶은 동료를 추천**해주세요!\\n\\n\\t- 추천의 기준은 내가 팀과 오랜 기간 함께 하고 싶은 동료로 책임지고, 채용 프로세�� 진행을 위해 이력서를 전달 주시는 것입니다. \\n\\n\\t- 우리팀의 모든 포지션은 항상 열려 있습니다. 채용페이지에 오픈된 포지션 뿐 아니라, 팀에 관심 있는 분이 있다면 적극적으로 알려주세요.\\n\\n\\t\\t- *혹시, 협업 경험이 없거나 이직 의사를 모르지만 팀에 잘 맞을 분으로 생각이 되어, 연락해보고 싶은 분이 있나요? *&lt;u&gt;*shaking the tree 워크플로우*&lt;/u&gt;*를 통해\\xa0정보를 알려주시면 People 팀에서 연락하고, follow up 해보겠습니다.*\\n\\n## 신청 방법\\n\\n\\t**flex mate(사내 추천)은 flex 워크플로우를 통해 진행되고 있습니다.**\\n\\n\\t- flex mate 워크플로우를 통해 People팀에 이력서를 공유해주세요.\\n\\n\\t- 혹은, 채용페이지를 통해 이력서를 제출하도록 안내 부탁드려요. \\n\\n\\t\\t- 지원경로에서 `**사내추천**` 을 선택, 전달사항에 `추천인 이름` 작성\\n\\n\\t- 기타 **포지션별 문의사항**은 직무별 People Manager를 참고해서 문의 부탁드립니다.\\n\\n\\t\\t[//]: # (link_to_page is not supported)\\n\\n\\t## flex mate incentive\\n\\n\\t- 플렉스 메이트 인센티브는 **메이트로서 추천한 동료의 리텐션의 기여**에 대한 보상으로 지급됩니다.\\n\\n\\t\\t- 내가 추천한 동료가 입사할 경우 동료의 첫 급여일에 **메이트에게 인센티브 200만원**(1년차)을 (&lt;u&gt;**선)지급**&lt;/u&gt;합니다.\\n\\n## 주의 사항\\n\\n\\t- &lt;span style='color:red'&gt;단순 미팅을 요청하는 경우 혹은 TA Part가 소싱하여 이력서를 받은 후보자, Shaking the tree 추천건 대해서는 flex mate Incentive 인정이 되지 않아요.&lt;/span&gt;\\n\\n\\t\\t- &lt;u&gt;**flex Mate는 후보자의 이력서가 포함된 워크플로우를 제출하는 경우에만 해당되는 점 유의해주세요.**&lt;/u&gt;\\n\\n\\t- 추천한 동료가 **첫 급여일 기준 1년 미만으로 근속**하는 경우 **1년차 인센티브 전액을 반환해야 해요.**\\n\\n\\t- 팀 혹은 트라이브 **리드(Lead)가 같은 직무의 동료**를 추천한 경우 메이트 인센티브가 지급되지 않아요.\\n\\n\\t&lt;br/&gt;\\n\\n\\t예시)\\n\\n\\t- 2022년 8월 22일 입사자\\n\\n\\t\\t- 2022년 9월 5일 `1년차 메이트 인센티브 200만원` (선)지급 \\n\\n\\t\\t\\t- 2023년 9월 4일 퇴사 시 `1년차 메이트 인센티브 전액 반환`\\n\\n---\\n\\n### ■ FAQ \\n\\n&lt;br/&gt;\\n\\n\", 'metadata': {'customer_id': 42, 'doc_split_seq': 1, 'title': 'flex Mate (사내추천)', 'source': 'https://www.notion.so/flex-Mate-d74863074bf24490955ed2ce83ebf07d', 'extra': {'CategoryL1': '구성원 여정', 'CategoryL2': '채용'}, 'updated_at': '2025-08-28T00:50:00'}, 'similarity_score': 0.5205922127978763}","{'page_content':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0.4926729503622504}","{'page_content':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0.4834771348629509}","{'page_content':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0.4802617017753132}","{'page_content':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0.4802580198796047}","{'page_content':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0.4918562692766869}","{'page_content':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0.483490844970984}","{'page_content': '문서 유형: page\\n문서 ID: 994a897c-e55a-4092-b5a3-9d961be8d3a2\\n문서 제목: 휴가\\n문서 생성일시: 2023-09-05 20:50:00+09:00\\n문서 수정일시: 2025-07-18 13:33:00+09:00\\n상위 문서 ID: 유형=block, ID=048162a6-3420-4f4c-8d3b-daa85c941905\\n문서 생성자: 이경훈- ��녀를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0.4796307202646858}","{'page_content':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0.47601057578582584}","{'page_content':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0.4752701766901633}","{'page_content':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0.48843948842832824}","{'page_content':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0.48322915453018456}","{'page_content':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0.481784297046222}","{'page_content': '문서 유형: page\\n문서 ID: 1200592a-4a92-801d-8ed1-caa547e9f722\\n문서 제목: [IT] 직무 별 지급자산(PC) 기준\\n문서 생성일시: 2024-10-15 10:53:00+09:00\\n문서 수정일시: 2025-06-25 09:39:00+09:00\\n상위 문서 ID: 유형=block, ID=1f8e409e-9365-4ebc-961d-9bc423476369---\\n\\n**작성일자 : 2025년 06월**\\n\\n🗣 \\n\\n\\t- 자산 신청은 워크플로우 “&lt;u&gt;IT유형자산 (추가지급) 요청&lt;/u&gt;” 문서를 작성합니다.\\n\\n\\t- 자산 지급은 신규 구매가 아닌 유휴 자산을 최우선 합니다.\\n\\n\\t- 신규 구매가 필요한 경우에는 직무 별 자산 기준에 따라 지급합니다.\\n\\n\\t- 1인 1자산 지급을 원칙으로 하며, 담당 업무 또는 팀의 목표 달성을 위해 담당자 승인 하에 추가 지급을 부분 허용합니다.\\n\\n\\t&lt;span style=\\'color:gray\\'&gt;\\n&lt;/span&gt;&lt;span style=\\'color:gray\\'&gt;*** 기종, 운영체제, 사양 기준은 구성원의 직무, 수행환경에 따라 변경될 수 있습니다.\\n** 자산 기준은 소급하여 적용하지 않습니다.*&lt;/span&gt;\\n\\n## 자산 정보\\n\\n### 대상 직군: BE, Cloud Platform\\n\\n&gt; **맥북프로 16\" Max / 16코어 CPU, 40코어 GPU, 64GB RAM, 1TB SSD**\\n\\n- *제품 상세*\\n\\n\\t![url](url)\\n\\n\\t---\\n\\n---\\n\\n### 대상 직군: BE, Cloud Platform을 제외한 개발직군 &amp; 디자이너\\n\\n&gt; **맥북프로 16\" Pro / 14코어 CPU, 20코어 GPU, 48GB RAM, 512GB SSD**\\n\\n- *제품 상세*\\n\\n\\t![url](url)\\n\\n\\t---\\n\\n### Support &amp; Growth\\n\\n&gt; **LG gram 15\" / Ultra 7 125H, 32GB RAM, 512GB SSD**\\n\\n- *제품 상세*\\n\\n\\t`Windows`\\n\\n\\t![url](url)\\n\\n\\t---\\n\\n## 교체 기준\\n\\n- `**대상**`**\\n: 개인 지급자산(PC)**\\n\\n- `**내용**`**\\n: 아래 사유로 인해 정상적인 업무수행이 어려운 경우, 지급자산을 교체합니다.**\\n\\n\\t- 1. 자산이 본래 기능을 정상 수행하지 못 하는 경우\\n\\n\\t\\t&lt;span style=\\'color:gray\\'&gt;: 취득일은 구매일자로 지정하나, 구매 후 납기까지 1개월 이상 초과하여 감가상각비가 정상 적용되기 어렵다고 판단되는 경우 실제 납기일을 취득일로 함 (필요 시 담당자 안내예정)&lt;/span&gt;\\n\\n\\t- 2. 담당직무 변경에 따라 해당 직무에 걸맞는 스펙이 필요한 경우\\n\\n\\t\\t&lt;span style=\\'color:gray\\'&gt;: PM → Engineer 주 직무 변경 시 등&lt;/span&gt;\\n\\n\\t- 3. 입사 후 지급 받은 자산이 업무수행에 적합하지 않은 경우\\n\\n\\t\\t&lt;span style=\\'color:gray\\'&gt;: 데모, 화상, 내/외부 SaaS 동시 운용이 필요한 CT 직무의 운영체제 변경(상향) 지급 등&lt;/span&gt;\\n\\n\\t- 4. 기타, 하기 조건을 만족하는 경우\\n\\n\\t\\t&lt;span style=\\'color:gray\\'&gt;: 자연손실된 자산 중, 수리비용이 잔여가치를 상회하여 고쳐 쓰는 것에 이익이 없는 경우 교체함&lt;/span&gt;\\n\\n## 비고\\n\\n&lt;br/&gt;\\n\\n&lt;br/&gt;\\n\\n&lt;br/&gt;\\n\\n&lt;br/&gt;\\n\\n&lt;br/&gt;\\n\\nE.O.D\\n\\n', 'metadata': {'customer_id': 42, 'doc_split_seq': 1, 'title': '[IT] 직무 별 지급자산(PC) 기준', 'source': 'https://www.notion.so/IT-PC-1200592a4a92801d8ed1caa547e9f722', 'extra': {'CategoryL1': '지원 제도', 'CategoryL2': '업무 지원'}, 'updated_at': '2025-06-25T00:39:00'}, 'similarity_score': 0.4781143884142959}","{'page_content':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0.4780034609865804}","{'page_content':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0.48726328934321145}","{'page_content':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0.4858344412047723}","{'page_content':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0.48352411344955976}","{'page_content':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0.48005251047562447}","{'page_content':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0.47933772472597647}","{'page_content': '제목: NONE &lt;br&gt; 공지 작성일: 2022-01-04 &lt;br&gt; 내용: 오늘은 즐거운 월급날입니다. 😄\\n우리팀 모두 고생 많으셨습니다! ❤️️\\n우리팀 연말은 아직 끝나지 진행 중이지만, 달력으로는 2022년 1월이 되었습니다. 🐯\\n\\n남은 우리팀 연말까지 건강하게 함께 하면 좋겠습니다! 🤾\\u200d♂️\\n\\n급여는 구성원 개인별 계좌로 입금 완료되었습니다.\\nflex를 통해 급여 명세서를 확인하시고, 관련한 문의는 저에게 해주세요!\\n오늘도 의미있는 하루 보내세요~!\\n\\n이번 달에 지영님을 추천해주신 윤재희님께 사내 추천금이 지급되었습니다.\\n추천금 제도가 바뀌고 처음 추천이 이루어졌고, 입사하시게 되었습니다.\\n\\n바뀐 사내 추천금 제도를 다시 한 번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2950만원)\\n\\n재희님 추천 감사드리고, 지영님이 잘 온보딩 하실 수 있도록 부탁 드립니다~\\n구성원 분들의 많은 추천 부탁 드립니다~!', 'metadata': {'customer_id': 42, 'doc_split_seq': 1, 'title': 'NONE', 'source': 'https://flex.team/home/news-feed/notice?nid=QVzlxj1zRp', 'extra': {'StakeholderType': 'COMPANY'}, 'updated_at': '2022-01-04T15:01:23'}, 'similarity_score': 0.5195767287339637}","{'page_content': '제목: NONE &lt;br&gt; 공지 작성일: 2021-11-04 &lt;br&gt; 내용: 오늘은 즐거운 월급날입니다. 😄\\n우리팀 모두 고생 많으셨습니다! ❤️️\\n\\n올해도 어느덧 60일이 채 남지 않았습니다.\\n남은 기간 동안 우리팀 서로와 스스로를 챙겨가면서, 함께 정한 목표를 달성해나가면 좋겠습니다. 💪\\n\\n이번 주 위클리에서 공유가 되었지만, 한 차례 더 공유를 드립니다.\\n사내 추천 제도의 지원금이 변경되었습니다.\\n11월 1일 이후에 새롭게 추천해서 입사하시는 분께는 새로운 추천금(200만원 + 매년 50만원씩 누적)이 급여일에 지급될 예정입니다. 앞으로도 구성원 여러분의 많은 추천 부탁 드립니다! 🙏\\n\\n급여는 구성원 개인별 계좌로 입금 완료되었습니다.\\nflex를 통해 급여 명세서를 확인하시고, 관련한 문의는 저에게 해주세요!\\n오늘도 즐거운 하루 보내세요~!', 'metadata': {'customer_id': 42, 'doc_split_seq': 1, 'title': 'NONE', 'source': 'https://flex.team/home/news-feed/notice?nid=WL8JdXrzKY', 'extra': {'StakeholderType': 'COMPANY'}, 'updated_at': '2021-11-04T15:02:00'}, 'similarity_score': 0.5138218098732155}","{'page_content':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0.5060810614350184}","{'page_content': '제목: NONE &lt;br&gt; 공지 작성일: 2021-10-04 &lt;br&gt; 내용: 오늘은 즐거운 월급날입니다.\\n우리팀 모두 고생 많으셨습니다!\\n모두의 목표를 위해서 열심히 달려가고 있는 과정 중이지만, 건강도 함께 챙겨가면서 보낼 수 있으면 좋겠습니다.\\n\\n이번 달에는 성환님을 추천해주신 태은님과, 형균님을 추천해주신 진재님께 사내추천금이 지급되었습니다. 추천 감사하고, 잘 온보딩 하실 수 있도록 부탁 드려요~!\\n구성원 여러분의 많은 추천 부탁 드립니다~!\\n\\n급여는 구성원 개인별 계좌로 입금 완료되었습니다.\\nflex를 통해 급여 명세서를 확인하시고, 관련한 문의는 저에게 해주세요!\\n\\n오늘도 의미 있는 하루 보내세요~!', 'metadata': {'customer_id': 42, 'doc_split_seq': 1, 'title': 'NONE', 'source': 'https://flex.team/home/news-feed/notice?nid=3xzLDwqzOj', 'extra': {'StakeholderType': 'COMPANY'}, 'updated_at': '2021-10-04T15:01:30'}, 'similarity_score': 0.5032571210889283}","{'page_content':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0.49853317180448553}"]}</t>
  </si>
  <si>
    <t>{"ContextPrecision":1,"ContextRecall":1,"Faithfulness":1,"answer_relevancy":0.31556521424949063,"Human":1,"Human Eval Reason":null}</t>
  </si>
  <si>
    <t>{"cached":null,"start":1758851322.043345,"end":1758851369.7824929,"duration":15.099149942398071,"llm_duration":null,"time_to_first_token":22.89429897069931,"llm_calls":"4","tool_calls":"0","errors":"0","llm_errors":"0","tool_errors":"0","prompt_tokens":"35317","prompt_cached_tokens":"0","prompt_cache_creation_tokens":"0","completion_tokens":"662","total_tokens":"35979","estimated_cost":null}</t>
  </si>
  <si>
    <t>"부모/배우자/자녀 사망 시 5일, 조부모/형제/자매 사망 시 3일, 결혼 시 5일, 배우자 출산 시 20일(분할 사용 가능)의 휴가가 부여됩니다."</t>
  </si>
  <si>
    <t>{"answer":"안녕하세요! 플렉스팀의 경조휴가에 대해 안내드리겠습니다.\n\n## 경조휴가 구성\n\n### 📅 휴가 일수\n- **부모/배우자/자녀 사망**: 5일\n- **배우자 부모 사망**: 5일  \n- **조부모/형제/자매 사망**: 3일\n- **결혼**: 5일 (근무일 기준)\n- **배우자 출산**: 20일 (근무일 기준, 3회 분할 사용 가능)\n  - 출산한 날로부터 120일이 지나면 청구할 수 없습니다\n  - 남녀고용평등과 일가정 양립 지원에 관한 법률에 의해 지원됩니다\n\n### 💰 경조사비 지원\n- **결혼**: 축하금 100만원 (현금)\n- **자녀 출산**: 축하금 100만원 (현금)\n- **부모/배우자/자녀 사망**: 조의금 100만원 (현금)\n- **배우자 부모 사망**: 조의금 50만원 (현금)\n\n### 🌸 경조물품 지원\n추가로 경조물품지원도 제공됩니다:\n- **결혼식**: 축하화환\n- **장례식**: 근조화환, 장례물품 1박스 (200인분)\n- **출산**: 과일바구니\n\n경조휴가 사용이나 경조물품 지원이 필요하시다면, Slack의 #office-family-events 채널을 통해 공유하시고, Culture Team 담당자에게 연락 주시면 됩니다.\n\n**참고 문서:**\n- [휴가](https://www.notion.so/994a897ce55a4092b5a39d961be8d3a2) - 경조휴가 상세 안내\n- [경조물품지원](https://www.notion.so/5aa20df13c7044dd84bac003a2a0d9d0) - 경조물품 지원 내용","contexts":["{'page_content':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0.4831458350551829}","{'page_content':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0.4816847120818485}","{'page_content':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0.480861329765299}","{'page_content':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0.4768411048158752}","{'page_content':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0.4756024593090995}","{'page_content':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0.4822097058692324}","{'page_content':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0.48004540687472386}","{'page_content':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0.47467478325167645}","{'page_content':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0.4745002389414802}","{'page_content':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0.47341186726632495}","{'page_content':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0.5103141025152984}","{'page_content':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0.5013729471129087}","{'page_content':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0.5006457008947847}","{'page_content':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0.495138933901102}","{'page_content':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0.49455528397838183}","{'page_content':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0.495565218594801}","{'page_content':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0.4931898808366109}","{'page_content':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0.48257916544474877}","{'page_content':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0.48002691455673413}","{'page_content':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0.47509280322613984}","{'page_content':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0.4714540763933851}","{'page_content':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0.4681931241302797}","{'page_content':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0.4679577198237717}","{'page_content':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0.4663354601611459}","{'page_content':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0.4647505536275529}","{'page_content':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0.4950339685652916}","{'page_content':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0.49384315132002127}","{'page_content':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0.4896582334451049}","{'page_content':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0.4882841584732559}","{'page_content':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0.4880849705440491}"]}</t>
  </si>
  <si>
    <t>{"ContextPrecision":1,"ContextRecall":1,"Faithfulness":1,"answer_relevancy":0.3751094894093852,"Human":1,"Human Eval Reason":null}</t>
  </si>
  <si>
    <t>{"cached":null,"start":1758850742.729915,"end":1758850796.983432,"duration":18.299731969833374,"llm_duration":null,"time_to_first_token":21.710218250751495,"llm_calls":"4","tool_calls":"0","errors":"0","llm_errors":"0","tool_errors":"0","prompt_tokens":"33270","prompt_cached_tokens":"0","prompt_cache_creation_tokens":"0","completion_tokens":"625","total_tokens":"33895","estimated_cost":null}</t>
  </si>
  <si>
    <t>"플렉스팀은 모든 구성원을 '이름+님'으로 부르며, 직위/직책에 관계없이 서로 존중하는 마음으로 존댓말을 사용합니다."</t>
  </si>
  <si>
    <t>{"answer":"네, 플렉스팀에서는 수평 커뮤니케이션 문화를 실천하고 있으며, **모든 구성원에게 존댓말을 사용**합니다.\n\n## 플렉스팀의 수평 커뮤니케이션 원칙\n\n### 호칭 방식\n- 플렉스팀 구성원 모두 별도의 직위/직책 호칭을 사용하지 않고 **'이름+님'**으로 부릅니다.\n\n### 존댓말 사용\n- 함께 일하는 구성원 모두 **존중하는 마음으로 존댓말을 사용**합니다.\n- 이는 상급자, 동료, 후배 구분 없이 모든 구성원에게 적용되는 원칙입니다.\n\n### 개인 정보 보호\n- **서로의 나이, 성별, 출신에 대해서 묻지 않습니다.**\n- 나이, 성별, 출신 등은 업무를 하는데 중요한 요소가 아니라고 여기기 때문입니다.\n\n이러한 수평 커뮤니케이션 문화는 구성원 간의 상하관계보다는 **상호 존중과 협력**을 바탕으로 한 업무 환경을 만들어가기 위한 플렉스팀만의 문화입니다.\n\n---\n\n**출처:**\n- [수평 커뮤니케이션](https://www.notion.so/9e0d68004f454789a2913080a44f767f) - 호칭 및 커뮤니케이션 원칙","contexts":["{'page_content': '문서 유형: page\\n문서 ID: 9e0d6800-4f45-4789-a291-3080a44f767f\\n문서 제목: 수평 커뮤니케이션\\n문서 생성일시: 2023-06-29 10:06:00+09:00\\n문서 수정일시: 2024-10-18 14:25:00+09:00\\n상위 문서 ID: 유형=block, ID=13c049cd-6892-4dcf-874d-8c61a82fed4b\\n문서 생성자: 황시윤[//]: # (column_list is not supported)\\n\\n\\t[//]: # (column is not supported)\\n\\n\\t\\t**🗒️업데이트: 2023/07/23**\\n\\n\\t[//]: # (column is not supported)\\n\\n\\t\\t**🙋\\u200d♂️ 담당자: **(@이경훈)** **\\n\\n\\t\\t&lt;br/&gt;\\n\\n---\\n\\n## 호칭 안내\\n\\n\\t- 플렉스팀 구성원 모두 별도의 직위/직책 호칭을 사용하지 않고 ‘이름+님’으로 부릅니다. \\n\\n## 수평 커뮤니케이션 안내\\n\\n\\t- 함께 일하는 구성원 모두 **존중하는 마음으로** **존댓말을 사용**합니다. \\n\\n\\t- **서로의 나이, 성별, 출신에 대해서 묻지 않습니다. **나이, 성별, 출신 등은 업무를 하는데 중요한 요소가 아닙니다.\\n\\n---\\n\\n### ■ FAQ \\n\\n&lt;br/&gt;\\n\\n', 'metadata': {'customer_id': 42, 'doc_split_seq': 1, 'title': '수평 커뮤니케이션', 'source': 'https://www.notion.so/9e0d68004f454789a2913080a44f767f', 'extra': {'CategoryL1': '조직원칙 및 리더십', 'CategoryL2': '협업 방식'}, 'updated_at': '2024-10-18T05:25:00'}, 'similarity_score': 0.5111061661895078}","{'page_content':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0.4851286371854808}","{'page_content':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0.4827241172942293}","{'page_content':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0.4823796991953581}","{'page_content':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0.47951056987265367}","{'page_content':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0.479925890651005}","{'page_content':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0.47630598255922796}","{'page_content':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0.47572167016945405}","{'page_content':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0.47251222424354267}","{'page_content':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진행 원칙**  \\n- &lt;span style='color:yellow_background'&gt;**먼저, 구성원과 팀 양쪽 모두 퇴직으로 가지 않기 위해 노력하는 것을 전제**&lt;/span&gt;로 합니다.  \\n- 서로 어떤 결론을 가지고 통보하지 않고, 과정에 서로를 참여시킵니다. 일방적인 통보는 서로에게 감정의 문제로 번질 수 있으므로 최대한 자제합니다.  \\n- 과정 속에서 서로의 문제를 터놓고 얘기하며 자연스럽게 팀 내에서 문제를 해결하는 것이 가장 중요합니다. 이런 과정을 여러번 거쳤음에도 문제 해결이 되지 않아, 서로가 헤어지는 것이 낫겠다고 판단이 들면 잘 헤어지기 위해 최선을 다합니다.  \\n- 상호간의 결정이 명확하다면, 서로간의 입장 차이가 팀에 부정적인 흐름이 되지 않도록 최대한 빠르게 퇴직 프로세스를 진행합니다.  \\n- 구성원은 동료와 팀을 위해, 팀은 그동안 고생한 구성원을 위해 신의성실에 입각하여 헤어지고 나서도 미래를 축복하며 서로를 배려합니다.  \\n&lt;br/&gt;\", 'metadata': {'customer_id': 42, 'doc_split_seq': 2, 'title': '퇴직 / 퇴사 (Offboarding / 오프보딩)', 'source': 'https://www.notion.so/Offboarding-30797371470a4f4b9bd9e6dbb16ef862', 'extra': {'CategoryL1': '구성원 여정', 'CategoryL2': '오프보딩'}, 'updated_at': '2025-07-22T00:28:00'}, 'similarity_score': 0.47124017116150035}","{'page_content':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0.48990768280048375}","{'page_content':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0.47211644276706993}","{'page_content':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0.4719637046889694}","{'page_content':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 'source': 'https://www.notion.so/1b49ceb6364a4542b7c0c3213fc4c924', 'extra': {'CategoryL1': '근무환경 및 제도', 'CategoryL2': '오피스'}, 'updated_at': '2025-06-20T05:18:00'}, 'similarity_score': 0.46974507654659803}","{'page_content':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0.4680240981581679}","{'page_content':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0.4754511522222943}","{'page_content':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0.4722243691473231}","{'page_content':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0.4713453857186773}","{'page_content':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0.47012435987331064}","{'page_content':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0.4689617785112892}","{'page_content':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0.48148679078437123}","{'page_content':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0.4807874328231287}","{'page_content':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0.479952367249995}","{'page_content':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0.4763580022343039}","{'page_content':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0.4736420869222175}","{'page_content':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0.47994494600313914}","{'page_content': '제목: 잡레벨 조정 신청 안내 &lt;br&gt; 공지 작성일: 2024-12-17 &lt;br&gt; 내용: [잡레벨 조정 신청 안내]\\n안녕하세요, People팀입니다.잡레벨 조정 신청 안내 드립니다.\\n잡레벨 조정은\\xa0개인의 성장 경로를 더 명확히 하고, 각자의 역할과 기대치를 구체적으로 소통하기 위해\\xa0진행됩니다.\\n우리팀의 잡레벨은\\xa0성장과 소통의 기준점이며, 이를 통해 각자의 역량을 강화하고 팀과 함께 성장하기 위해 도입되었습니다.\\n\\n올해는 전년에 비해 조금 이르게 진행되는데, 이는 내년을 본격적으로 시작하기 전에 올해의\\xa0역량 향상과 역할 변화에 대한 확인을 함께 하기 위함입니다.\\n또한, 잡레벨 조정의 취지를 더 잘 살리기 위해\\xa0보상 조정과 시기를 분리하여 진행합니다.\\n\\n\\n\\n잡레벨 조정 신청 시 고려 사항\\n\\n잡레벨 조정 신청은 단순히\\xa0현재의 성과를 반영하는 과정이 아니라, 스스로의 역량을 확인하고 앞으로 무엇을 더 기여할 수 있을지 고민하는 과정입니다.\\n\\n\\n\\n내가 어떤 역량을 가지고 있는지, 내가 가진 역량을 어떻게 더 발전시킬 수 있을지, 팀과 조직의 목표에 어떤 추가적인 가치를 창출할 수 있을지 생각해보면 좋겠습니다.\\n\\n\\n\\n잡레벨 조정은\\xa0나와 팀의 성장을 함께 그려보는 기회입니다.\\n\\n\\n\\n나의 역할이 팀 전체의 성과와 협업에 어떤 긍정적 영향을 미칠지 고민해보시면 좋겠습니다.\\n\\n\\n\\n잡레벨 정의\\n각 그룹별 공통적인 잡레벨과 역할 기대치는 다음과 같습니다.\\n\\n\\n\\nProduct 직군\\n\\n레벨 5: 해당 직군을 총괄할 수 있는 커뮤니케이션, 영향력과 역량 보유\\n\\n\\n\\n레벨 4: 지식, 기술과 기능의 수준이 높고, 전사에 미치는 임팩트가 큼\\n\\n\\n\\n레벨 3: 팀(스쿼드)을 넘어서 트라이브에 영향을 미치는 업무 수행 가능 / 대부분의 업무를 온전히 혼자 책임지고 수행 가능\\n\\n\\n\\n레벨 2: 팀(스쿼드)의 업무를 온전히 책임지고 수행 가능\\n\\n\\n\\n레벨 1: 기능 수행 가능하고, 업무를 진행하는데 일부 도움이 필요함\\n\\n\\n\\nGrowth/Supporting 직군\\n\\n레벨 5: 해당 직군을 총괄할 수 있는 커뮤니케이션, 영향력과 역량 보유\\n\\n레벨 4: 업계 최상위 전문가로, 전사에 미치는 임팩트가 큼\\n\\n레벨 3: 전문가로 사업 임팩트가 큰 업무를 리딩해서 성과 창출 가능\\n\\n레벨 2: 특정 업무에 대해 상위 레벨의 도움 없이 업무 수행이 가능하고, 온전히 책임지고 수행 가능\\n\\n레벨 1: 기능 수행 가능하고, 업무를 진행하는데 일부 도움이 필요\\n\\n\\xa0진행 방식\\n\\n대상자: 2025년 1월 1일 기준 재직 1년 이상인 구성원\\n\\n신청 기간: 12/23(���) ~ 12/29(일)\\n\\nflex 워크플로우를 통해\\xa0Job Level 조정 신청서를 작성해 주세요.\\n\\n면담: 12/30(월) ~ 01/03(금) 기간 중, 신청한 구성원과 결재선 리드가\\xa0개별 면담을 진행합니다.\\n\\n확정 및 논의:\\n\\n01/06(월) 최종 대상자를 HR Committee에서 논의 후 확정합니다. (그룹 리드 참석)\\n\\n결과 안내: 최종 확정 후 개별 안내 예정\\n\\n\\xa0직무별 잡레벨 정의서 업데이트\\n\\n리드 분들께서는\\xa012/22(일)까지 팀원과 협의하여\\xa0직무별 잡레벨 정의서를 업데이트해주시기 바랍니다.\\n\\n업데이트 과정에 어려움이 있으시면 People팀에 말씀해 주세요. 적극적으로 지원하겠습니다.\\n\\n\\xa0보상 조정 안내\\n\\n잡레벨 조정으로 인한 보상 조정과 더불어, 별도의\\xa0보상 조정 프로세스는 2025년 1월 중에\\xa0추가로 안내드리겠습니다.\\n\\n궁금하신 점이나 의견은 언제든 편하게 말씀해 주세요.\\n이번 잡레벨 조정은 우리팀과 각 구성원이 함께 성장하기 위한 중요한 과정입니다. 많은 관심과 참여 부탁 드립니다.\\n\\n감사합니다.\\nPeople팀 드림', 'metadata': {'customer_id': 42, 'doc_split_seq': 1, 'title': '잡레벨 조정 신청 안내', 'source': 'https://flex.team/home/news-feed/notice?nid=jkEgZkdzpw', 'extra': {'StakeholderType': 'COMPANY'}, 'updated_at': '2024-12-18T00:57:22'}, 'similarity_score': 0.4763966112721078}","{'page_content':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0.4754724610881179}","{'page_content': \"제목: 서른여섯번째 Dugout Letter가 도착했습니다 &lt;br&gt; 공지 작성일: 2025-05-26 &lt;br&gt; 내용: 지난 2주간 플렉스팀 소식을 모은\\n\\nDugout Letter #36 바로 열어보기\\n\\n\\n---------\\n\\n\\n⬇️ 목차 미리보기 ⬇️ \\n\\n\\n\\n놓쳐선 안 될 플렉스팀 소식\\n\\n플렉스팀 버킷리스트에 소중한 ‘세 표’ 부탁드립니다.\\n\\n리크루팅을 위해 두번째 ‘Tech Talk’을 엽니다.\\n\\n플렉스팀 첫! AMCHAM 저널에 ‘기고’\\n\\n법인카드 잘못 사용했을 땐 이렇게!\\n\\n신속한 장애 대응을 위해 ‘크리티컬 이모지’를 활용합시다!\\n\\n지지율 TOP3 대선주자들 곁, 어디에나 flex\\n\\n\\n\\nflex는 오늘도 업글 중\\n\\n’연차 설정’ 분리 및 ‘촉진 설정’ 접근성 개선, 전체배포 완료!\\n\\n더 많은 업데이트는 따끈한 오늘자 업데노를 참고해주세요\\n\\n\\n\\n슬랙에서 줍줍한 정보 or TMI\\n\\n열문집! 샐러디! 수잔스! 감성쭈꾸미! 플렉스팀 할인 제휴식당을 늘려주신 @박윤미 님\\n\\n’누구보다 빠르게 남들과는 다르게’ 토트넘 우승과 엮어 팀 채용을 어필하신 @정나현 님\\n\\n’25년 판, ARR별 글로벌 HR SaaS 순위! 귀한 꿀자료를 공유해주신 @정혜인 님\\n\\n목표/평가 리뉴얼을 위해 고객사 성과관리 현황에 귀를 쫑긋 열고 싶으신 @이윤선 님\\n\\n이름처럼 동에 번쩍(패파 세미나), 서에 번쩍(K리그 아카데미) 다니시는 @서해동 님\\n\\n현장을 누비며 성장을 만드는 BD팀! 김수민 님 피셜, 실력과 미모를 겸비한 @권우현 님\\n\\n'하프타임팀토크'를 잇는 새 콘텐츠 출격! 출연자 섭외에 팀 도움이 간절하신 @김희경 님\\n\\n플렉스팀 합류하시자마자 남다른 보법이 무엇인지 보여주고 계신 @신정호 님\\n\\nHRP 모범 고객사이자 설선물 주셨던 ‘올클래드’ 팝업스토어 소식 전해주신 @윤송현 님\\n\\n\\n\\n플렉스팀 동료를 'OO'합니다\\n\\n@김정춘 님, @박종상 님, @김일재 님의 플렉스팀 합류를 ‘환영’합니다!\\n\\n자랑스러운 동료 여러분을 ‘인정’합니다!\\n\\n플렉스팀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'서른여섯번째 Dugout Letter가 도착했습니다', 'source': 'https://flex.team/home/news-feed/notice?nid=eR0x53ZzmD', 'extra': {'StakeholderType': 'COMPANY'}, 'updated_at': '2025-05-26T07:53:13'}, 'similarity_score': 0.4741537424758079}","{'page_content':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0.47404775910711805}"]}</t>
  </si>
  <si>
    <t>{"ContextPrecision":1,"ContextRecall":1,"Faithfulness":1,"answer_relevancy":0.3941259412874117,"Human":1,"Human Eval Reason":null}</t>
  </si>
  <si>
    <t>{"cached":null,"start":1758850231.743469,"end":1758850282.801455,"duration":11.154324293136597,"llm_duration":null,"time_to_first_token":16.33625340461731,"llm_calls":"4","tool_calls":"0","errors":"0","llm_errors":"0","tool_errors":"0","prompt_tokens":"38123","prompt_cached_tokens":"0","prompt_cache_creation_tokens":"0","completion_tokens":"501","total_tokens":"38624","estimated_cost":null}</t>
  </si>
  <si>
    <t>"총 12주간 진행되며, 5주간의 Spring Camp와 7주간의 목표합의 및 리뷰 기간으로 구성됩니다."</t>
  </si>
  <si>
    <t>{"answer":"안녕하세요! 플렉스팀의 온보딩 프로그램에 대해 안내해드리겠습니다.\n\n## 온보딩 프로그램 기간\n\n플렉스팀의 온보딩은 **총 12주간** 진행됩니다. 이는 팀의 일하는 방법과 마인드셋, 제도에 대한 적응과 이후 업무에서 온전한 역량을 발휘할 수 있도록 돕기 위한 기간입니다.\n\n## 온보딩 구성\n\n**1단계: 5주간의 Spring Camp**\n- Day 1: Life Hack - Orientation (온보딩 여정 소개, 조직 구조 및 제도, 계정 등록 및 장비 설치 안내)\n- Day 2: 우리팀의 미션, 비전, OKR, 얼라인먼트 및 히스토리 (Why we do)\n- Day 3: 우리팀에서 일하는 방법(Core Value), 8 Standards, 마인드셋 (How we do)\n- Day 5: 신규구성원 Tea Time w/해남님\n- Week 5: 온보딩 서베이, Spring Camp 감상 나누기 및 회고\n- Month 1: Product Session, 정보보안 세션, flex demo 세션\n\n**2단계: 7주간의 목표합의 및 리뷰 기간**\n- 1주차: 목표 합의\n- 2주차~6주차: 목표 실행 및 상시 1on1, 중간 리뷰\n- 7주차: 목표 리뷰 (Job Level Review, Sync)\n\n## 추가 정보\n- 업무에 대한 온보딩은 각 챕터, 팀에서 12주 기간 동안 1on1, 팀 Session 등을 통해 개별적으로 병행하여 진행됩니다\n- 챕터, 팀별로 온보딩 프로그램이 상이하고, 목표합의 등에 필요한 기간이 다르기 때문에 필요에 따라 타임라인을 변형하여 운영할 수 있습니다\n\n**출처:**\n- [온보딩 프로세스 안내](https://www.notion.so/52188e60f8c844289e27a1c85a843085) - 온보딩 프로세스\n- [5W Onboarding Feedback Survey](https://www.notion.so/5W-Onboarding-Feedback-Survey-86ea8b521c5a4452ab2e31954e36e33a) - 온보딩 서베이\n- [Product , 세션,](https://www.notion.so/Product-96972f032173475c822fc82a8b8c533c) - 제품 교육","contexts":["{'page_content':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0.4902197232871254}","{'page_content':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0.4873207189435263}","{'page_content':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0.48547017062324144}","{'page_content':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0.4846846546177763}","{'page_content':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0.48282512032502556}","{'page_content':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0.523830820599226}","{'page_content':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0.5013349110410308}","{'page_content':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0.48507930717894665}","{'page_content':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0.4847423194011922}","{'page_content':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0.4833368045519485}","{'page_content':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0.500578597575077}","{'page_content':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0.4819444137977535}","{'page_content':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0.47751720318143603}","{'page_content':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연차��급휴가를 정산합니다.  \\n- 회계 년도 기준(매년 1월 1���)으로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0.4755039728562719}","{'page_content':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0.4750622578178377}","{'page_content':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0.4887757763204961}","{'page_content':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0.47947044635260583}","{'page_content':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0.47695153698055387}","{'page_content':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0.47514294351376096}","{'page_content':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0.474131836649926}","{'page_content':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0.48386491854651303}","{'page_content':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0.48372773420824194}","{'page_content':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0.47661970185232994}","{'page_content':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0.4763074668093823}","{'page_content':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0.47564857423430623}","{'page_content':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0.49694698613603916}","{'page_content': '제목: 개인 목표 설정과 트래킹 진행 안내 &lt;br&gt; 공지 작성일: 2023-11-06 &lt;br&gt; 내용: 구성원 ‘개인 목표 ��정과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0.4949039316621258}","{'page_content':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0.4871560828183117}","{'page_content':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0.48385671884733433}","{'page_content':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0.48267880205182284}"]}</t>
  </si>
  <si>
    <t>{"ContextPrecision":1,"ContextRecall":1,"Faithfulness":1,"answer_relevancy":0.4056993683753187,"Human":1,"Human Eval Reason":null}</t>
  </si>
  <si>
    <t>{"cached":null,"start":1758851170.580266,"end":1758851241.804511,"duration":22.84498620033264,"llm_duration":null,"time_to_first_token":25.389555990695953,"llm_calls":"4","tool_calls":"0","errors":"0","llm_errors":"0","tool_errors":"0","prompt_tokens":"35989","prompt_cached_tokens":"0","prompt_cache_creation_tokens":"0","completion_tokens":"830","total_tokens":"36819","estimated_cost":null}</t>
  </si>
  <si>
    <t>"오피스는 몇 층에 있나요?"</t>
  </si>
  <si>
    <t>"7층과 8층에 위치하며, 층별 구조와 공간 이미지는 오피스 맵 소개에서 확인할 수 있습니다."</t>
  </si>
  <si>
    <t>{"ContextPrecision":1,"ContextRecall":1,"Faithfulness":1,"answer_relevancy":0.4195941086182908,"Human":1,"Human Eval Reason":null}</t>
  </si>
  <si>
    <t>{"cached":null,"start":1758850498.415997,"end":1758850533.7879932,"duration":21.283432960510254,"llm_duration":null,"time_to_first_token":9.679710984230042,"llm_calls":"4","tool_calls":"0","errors":"0","llm_errors":"0","tool_errors":"0","prompt_tokens":"38703","prompt_cached_tokens":"0","prompt_cache_creation_tokens":"0","completion_tokens":"628","total_tokens":"39331","estimated_cost":null}</t>
  </si>
  <si>
    <t>"월요일 전사 위클리, 금요일 챕터/팀 회의 등 중요한 일정이 있는 경우 원격근무가 제한되므로 화요일과 목요일 사용을 권장합니다."</t>
  </si>
  <si>
    <t>{"answer":"안녕하세요! 원격근무에 대한 질문을 주셨네요.\n\n플렉스팀의 원격근무 정책에 따르면, **월요일과 금요일의 원격근무는 지양하고 있습니다**. 구체적인 이유는 다음과 같습니다:\n\n## 원격근무 제한 사항\n- **월요일**: 전사 위클리 일정이 있어 원격근무를 지양합니다\n- **금요일**: 챕터 및 팀 회의 일정이 있어 원격근무를 지양합니다\n- **수요일**: 너나들이 행사 등의 이유로 원격근무를 지양합니다\n\n## 권장 원격근무 요일\n- **화요일, 목요일 사용만이 권장**됩니다\n- 단, 휴일과 이어진 화, 목요일에는 사용할 수 없습니다\n\n## 기타 원격근무 규칙\n- 원격근무는 **하루씩만 사용 가능**하며, 이틀 연속 사용할 수 없습니다\n- **팀 내 중요한 일정이 있는 경우 사용이 제한**됩니다\n- 최소 1일 전에 슬랙을 통해 동료에게 공유하고, flex를 통해 승인을 받아야 합니다\n\n따라서 월요일과 금요일에는 팀 미팅과 중요한 일정을 고려하여 원격근무보다는 **화요일이나 목요일을 활용**하시는 것을 권장드립니다.\n\n**참고 출처:**\n- [원격근무](https://www.notion.so/3cff2ccc7f404b8eaf46f619813eee94) - 근무 제도 관련 정보","contexts":["{'page_content':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0.505976131081592}","{'page_content':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0.5036149753689568}","{'page_content':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0.4997905555691409}","{'page_content':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0.49817248092390753}","{'page_content': '문서 유형: page\\n문서 ID: d1cd5462-4ad6-4150-94b3-0ba6637fc970\\n문서 제목: 회식 문화\\n문서 생성일시: 2023-06-29 08:38:00+09:00\\n문서 수정일시: 2024-10-18 14:30:00+09:00\\n상위 문서 ID: 유형=block, ID=b9b6b285-e956-44ba-ab24-5918361e7d48\\n문서 생성자: 황시윤[//]: # (column_list is not supported)\\n\\n\\t[//]: # (column is not supported)\\n\\n\\t\\t**🗒️업데이트: 2023/09/05**\\n\\n\\t[//]: # (column is not supported)\\n\\n\\t\\t**🙋\\u200d♂️ 담당자: People**\\n\\n---\\n\\n## 목적\\n\\n\\t- 회식은 구성원 간 식사와 소소한 자리를 통해서 이해를 높이고, 일의 능률을 올리는 자리 입니다.\\n\\n## 이용 방법\\n\\n\\t- 형태는 다양하게 운영될 수 있으나, **음주만을 목적으로 이루어진 회식 문화는 지양**하고 있습니다.\\n\\n---\\n\\n### ■ FAQ \\n\\n- **이용 관련**\\n\\n\\tQ: 회식 이후 법인(야간) 택시 이용 가능한가요?\\n\\n\\tA: 회식 이후에 법인(야간) 택시 이용 자제 해주시기 바랍니다. 법인 택시는 업무의 연장선 상에서 늦은 퇴근이나 외근 등 구성원의 안전을 위한 팀의 조치이므로 업무 관련 목적으로만 사용해주시기 부탁 드립니다.\\n\\n\\t&lt;br/&gt;\\n\\n&lt;br/&gt;\\n\\n', 'metadata': {'customer_id': 42, 'doc_split_seq': 1, 'title': '회식 문화', 'source': 'https://www.notion.so/d1cd54624ad6415094b30ba6637fc970', 'extra': {'CategoryL1': '조직원칙 및 리더십', 'CategoryL2': '문화/ 팀빌딩'}, 'updated_at': '2024-10-18T05:30:00'}, 'similarity_score': 0.49357535945429065}","{'page_content':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0.49417402278030514}","{'page_content':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0.49280953649194004}","{'page_content':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0.4918025980864899}","{'page_content':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0.488702776999107}","{'page_content':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0.4860712500369717}","{'page_content':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0.561454684992163}","{'page_content':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0.5193548297900823}","{'page_content': '문서 유형: page\\n문서 ID: b2a3dd6b-52ef-4f0e-a4f9-2eb6faa13136\\n문서 제목: 근무/휴게시간\\n문서 생성일시: 2023-06-27 23:13:00+09:00\\n문���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0.5022023515395034}","{'page_content':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0.49757610996206403}","{'page_content':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0.49462704084232034}","{'page_content':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0.49940233022254976}","{'page_content':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0.4983794265419999}","{'page_content':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0.4918104320871203}","{'page_content':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0.4913921271234258}","{'page_content':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0.4890550272181857}","{'page_content':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0.4921902097097672}","{'page_content':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0.48971736984853753}","{'page_content':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0.4854795267165919}","{'page_content':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0.482190895223156}","{'page_content':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0.4805281782803693}","{'page_content':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0.5156827624337527}","{'page_content':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0.5098121574569405}","{'page_content':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0.506918224018648}","{'page_content':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0.5059489185880407}","{'page_content':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0.5007981699462186}"]}</t>
  </si>
  <si>
    <t>{"ContextPrecision":1,"ContextRecall":1,"Faithfulness":1,"answer_relevancy":0.4707379437342638,"Human":1,"Human Eval Reason":null}</t>
  </si>
  <si>
    <t>{"cached":null,"start":1758850395.345891,"end":1758850446.1194172,"duration":11.624948978424072,"llm_duration":null,"time_to_first_token":15.900084018707275,"llm_calls":"4","tool_calls":"0","errors":"0","llm_errors":"0","tool_errors":"0","prompt_tokens":"31915","prompt_cached_tokens":"0","prompt_cache_creation_tokens":"0","completion_tokens":"559","total_tokens":"32474","estimated_cost":null}</t>
  </si>
  <si>
    <t>"flex &gt; 급여 &gt; 급여 명세서에서 언제든지 확인하고 발급받을 수 있습니다."</t>
  </si>
  <si>
    <t>{"answer":"급여명세서는 flex 시스템에서 쉽게 확인하실 수 있습니다! 📋\n\n## 급여명세서 확인 방법\n\n**flex &gt; 급여 &gt; 급여 명세서**에서 발급 및 확인이 가능합니다.\n\nflex 시스템에 로그인하신 후, 급여 메뉴로 이동하시면 본인의 급여명세서를 언제든지 확인하고 다운로드하실 수 있어요.\n\n## 추가 도움이 필요한 경우\n\n급여명세서 확인과 관련해서 문제가 있거나 추가적인 도움이 필요하시면 슬랙 `#division-people_and_culture` 채널로 문의해 주세요.\n\n**참고한 자료:**\n- [증명서 발급 안내](https://www.notion.so/0aa36cca15f4479899ea6f71fc14b163) - 급여명세서 발급 방법","contexts":["{'page_content':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0.511205462169503}","{'page_content':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0.4866111806370665}","{'page_content':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0.4844390556333554}","{'page_content':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0.4843778665540022}","{'page_content':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fb2fa917-500a-4654-aa88-d48f378b5e26/%E1%84%89%E1%85%B3%E1%84%8F%E1%85%B3%E1%84%85%E1%85%B5%E1%86%AB%E1%84%89%E1%85%A3%E1%86%BA_2022-08-28_%E1%84%8B%E1%85%A9%E1%84%92%E1%85%AE_3.21.34.png?X-Amz-Algorithm=AWS4-HMAC-SHA256&amp;X-Amz-Content-Sha256=UNSIGNED-PAYLOAD&amp;X-Amz-Credential=AKIAT73L2G45HZZMZUHI%2F20241018%2Fus-west-2%2Fs3%2Faws4_request&amp;X-Amz-Date=20241018T155223Z&amp;X-Amz-Expires=3600&amp;X-Amz-Signature=67efc5a46d460592489727365f5225b8ed7121731d3332dc0f3099d6914ada71&amp;X-Amz-SignedHeaders=host&amp;x-id=GetObject | 이나모리 가즈오이나모리 가즈오 | http://www.yes24.com/Product/Goods/99184511 |  | False |  |\\n| https://prod-files-secure.s3.us-west-2.amazonaws.com/10ff3ef5-067c-4521-a142-e3e3a459335e/a4dacc8b-9731-42e5-92d4-16060ea5cedb/%E1%84%89%E1%85%B3%E1%84%8F%E1%85%B3%E1%84%85%E1%85%B5%E1%86%AB%E1%84%89%E1%85%A3%E1%86%BA_2022-08-28_%E1%84%8B%E1%85%A9%E1%84%92%E1%85%AE_3.28.20.png?X-Amz-Algorithm=AWS4-HMAC-SHA256&amp;X-Amz-Content-Sha256=UNSIGNED-PAYLOAD&amp;X-Amz-Credential=AKIAT73L2G45HZZMZUHI%2F20241018%2Fus-west-2%2Fs3%2Faws4_request&amp;X-Amz-Date=20241018T155223Z&amp;X-Amz-Expires=3600&amp;X-Amz-Signature=e2dddc9fa9eb475ba5c89b2aa109d67c5b2bcef73bc3c1939af2de08d3a97d4e&amp;X-Amz-SignedHeaders=host&amp;x-id=GetObject | 켄야 하라(Kenya Hara)켄야 하라(Kenya Hara) | http://www.yes24.com/Product/Goods/74259979 |  | False |  |', 'metadata': {'customer_id': 42, 'doc_split_seq': 2, 'title': '추천 도서', 'source': 'https://www.notion.so/5cd30f43efc04de9a17b27bf65ff3a66', 'extra': {'CategoryL1': '조직원칙 및 리더십', 'CategoryL2': '리더십'}, 'updated_at': '2024-10-18T05:38:00'}, 'similarity_score': 0.4838477248989626}","{'page_content':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0.4883798593867951}","{'page_content':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0.4807108284532171}","{'page_content': '문서 유형: database\\n문서 ID: 2aa9646c-6a25-47db-9177-32a51907e7fe\\n문서 제목: Onboarding 구성원 가이드 (문서)\\n문서 생성일시: 2024-02-27 16:38:00+09:00\\n문서 수정일시: 2025-09-08 18:03:00+09:00\\n상위 문서 ID: 유형=block, ID=5430529b-85ff-41c2-8ed4-1afd790c668b| 장해남 |  | 수식유형=string, 수식값=91일 | 시작=2025-06-09 | Security Team | 박근현 |  |\\n| 강정일 |  | 수식유형=string, 수식값=105일 | 시작=2025-05-26 | Data Analytics | 김일재 |  |\\n| 이택규 |  | 수식유형=string, 수식값=105일 | 시작=2025-05-26 | Mobile Squad | 박종상 |  |\\n| 임진운 |  | 수식유형=string, 수식값=112일 | 시작=2025-05-19 | Culture Team | 김정춘 |  |\\n| 김태은, 이명현 |  | 수식유형=string, 수식값=119일 | 시작=2025-05-12 | Platform Division | 신정호 |  |\\n| 최종진 |  | 수식유형=string, 수식값=140일 | 시���=2025-04-21 | Payroll Partners Team |  |  |\\n| 이명현, 이��환 |  | 수식유형=string, 수식값=140일 | 시작=2025-04-21 | Training Center | 김보라 |  |\\n| 최종진 |  | 수식유형=string, 수식값=147일 | 시작=2025-04-14 | Payroll Partners Team | 임세화 |  |\\n| 박성완 |  | 수식유형=string, 수식값=147일 | 시작=2025-04-14 | Training Center | 박수민 |  |\\n| 지무근 |  | 수식유형=string, 수식값=147일 | 시작=2025-04-14 | Training Center | 이원국 |  |\\n| 반가희 |  | 수식유형=string, 수식��=147일 | 시작=2025-04-14 | Brand &amp; Marketing Team | 김협 |  |\\n| 지무근 |  | 수식유형=string, 수식값=154일 | 시작=2025-04-07 | Training Center | 강민혁 |  |\\n| 박성완 |  | 수식유형=string, 수식값=154일 | 시작=2025-04-07 | Training Center | 김민정 |  |\\n| 김태은 |  | 수식유형=string, 수식값=161일 | 시작=2025-03-31 | Security Team | 임인애 |  |\\n| 박성완 |  | 수식유형=string, 수식값=161일 | 시작=2025-03-31 | Training Center | 조수현 |  |\\n| 채효진 |  | 수식유형=string, 수식값=168일 | 시작=2025-03-24 | HR Partners Team | 양승혜 |  |\\n| 이경훈 |  | 수식유형=string, 수식값=168일 | 시작=2025-03-24 | People Team | 김진경 |  |\\n| 이명현, 이성환 |  | 수식유형=string, 수식값=175일 | 시작=2025-03-17 | Training Center | 전성윤 |  |\\n| 최종진 |  | 수식유형=string, 수식값=188일 | 시작=2025-03-04 | Payroll Partners Team | 손혜령 |  |\\n| 이명현 |  | 수식유형=string, 수식값=188일 | 시작=2025-03-04 | Training Center | 심문섭 |  |\\n| 박성완 |  | 수식유형=string, 수식값=196일 | 시작=2025-02-24 | Training Center | 소재연 |  |\\n| 강정일 |  | 수식유형=string, 수식값=203일 | 시작=2025-02-17 | Data Analyst |  |  |\\n| 채효진 |  | 수식유형=string, 수식값=210일 | 시작=2025-02-10 | HR Partners Team | 차한백 |  |', 'metadata': {'customer_id': 42, 'doc_split_seq': 2, 'title': 'Onboarding 구성원 가이드 (문서)', 'source': 'https://www.notion.so/2aa9646c6a2547db917732a51907e7fe', 'extra': {'CategoryL1': '구성원 여정', 'CategoryL2': '온보딩'}, 'updated_at': '2025-09-08T09:03:00'}, 'similarity_score': 0.47917185673271157}","{'page_content': '문서 유형: page\\n문서 ID: f33cc45e-3467-43dd-9dd2-4a64770385fc\\n문서 제목: 리크루팅 식사 비용 지원\\n문서 생성일시: 2023-06-27 18:28:00+09:00\\n문서 수정일시: 2025-08-06 12:10:00+09:00\\n상위 문서 ID: 유형=block, ID=fde3c108-86b7-4f67-a54a-933b3d48d650[//]: # (column_list is not supported)\\n\\n\\t[//]: # (column is not supported)\\n\\n\\t\\t**🗒️업데이트: 2024/07/14**\\n\\n\\t[//]: # (column is not supported)\\n\\n\\t\\t**🙋\\u200d♂️ 담당자: People**\\n\\n---\\n\\n## 리크루팅 식사 비용 지원\\n\\n\\t- 리크루팅 (채용 지원) 목적으로 외부 후보자(동료,지인 등)와 식사를 하실 경우 `1인당 3만원까지의 `비용을 지원하고 있습니다.\\n\\n## 신청 방법\\n\\n\\t- 워크플로우를 통해 작성을 해주세요.\\n\\n\\t- 당일 식사 전 반드시, #division-people_and_culture 채널에 공유를 부탁드려요!\\n\\n\\t\\t- ex) 오늘 OO포지션 1명과 리크루팅 목적의 식사 비용 사용 예정입니다. \\n\\n\\t- 맛있는 식사와 팀에 대한 셀링을 진행해주신 후 제공된 개인 법인카드로 결제하시면 됩니다.\\n\\n\\t\\t- flex앱에서 `리크루팅 식대`로 선택해주시면 됩니다.\\n\\n## 주의 사항\\n\\n\\t- 식사 비용은 참여자 1인당 30,000원까지 지원됩니다.\\n\\n\\t- 반드시 워크플로우 작성 및 `식사 당일 #division-people_and_culture 채널에 공유 후 사용`해주세요.\\n\\n\\t- 제공된 개인 법인 카드로 결제 부탁드립니다.\\n\\n\\t- 여러명과 식사하는 경우 복수로 적어주셔도 괜찮습니다.\\n\\n\\t&lt;br/&gt;\\n\\n&lt;br/&gt;\\n\\n---\\n\\n### ■ FAQ \\n\\n&lt;br/&gt;\\n\\n', 'metadata': {'customer_id': 42, 'doc_split_seq': 1, 'title': '리크루팅 식사 비용 지원', 'source': 'https://www.notion.so/f33cc45e346743dd9dd24a64770385fc', 'extra': {'CategoryL1': '구성원 여정', 'CategoryL2': '채용'}, 'updated_at': '2025-08-06T03:10:00'}, 'similarity_score': 0.4786756410209708}","{'page_content': '문서 유형: page\\n문서 ID: 8e2af535-360d-4a64-a010-d964ba12cb0e\\n문서 제목: Recruiting Process (채용 프로세스)\\n문서 생성일시: 2023-06-27 23:13:00+09:00\\n문서 수정일시: 2024-10-18 14:26:00+09:00\\n상위 문서 ID: 유형=block, ID=fde3c108-86b7-4f67-a54a-933b3d48d650\\n문서 생성자: 김새리[//]: # (column_list is not supported)\\n\\n\\t[//]: # (column is not supported)\\n\\n\\t\\t**🗒️업데이트: 2023/08/16**\\n\\n\\t[//]: # (column is not supported)\\n\\n\\t\\t**🙋\\u200d♂️ 담당자: People**\\n\\n\\t\\t&lt;br/&gt;\\n\\n---\\n\\n## 채용 프로세스 안내\\n\\n\\t플렉스팀의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 분을 채용하기 위해 아래와 같이 프로세스를 구성합니다. \\n\\n## 전형안내\\n\\n\\t- 기본 전형 단계는 아래 5단계를 따릅니다. \\n\\n\\t\\t`**서류전형**`` &gt; Pre-interview &gt; Tech/Job Interview &gt; Peer Interview &gt; Fit Interview` \\n\\n\\t- 직무에 따라 과제전형, 코딩테스트, 전화인터뷰, 롤플레잉 등 다양한 전형이 추가되기도 합니다. \\n\\n## 플렉스팀 Interview Guide  \\n\\n\\t- 아래 페이지에서 각 목적과 인터뷰어 구성, 상세 내용을 참고하실 수 있습니다.\\n플렉스팀 Interview Guide  \\n\\n## Job Description 및 담당자 안내\\n\\n\\t-  아래 페이지에서 담당 TA를 확인하실 수 있습니다. \\n\\n\\t\\t[//]: # (link_to_page is not supported)\\n\\n\\t&lt;br/&gt;\\n\\n---\\n\\n### ■ FAQ \\n\\n&lt;br/&gt;\\n\\n', 'metadata': {'customer_id': 42, 'doc_split_seq': 1, 'title': 'Recruiting Process (채용 프로세스)', 'source': 'https://www.notion.so/Recruiting-Process-8e2af535360d4a64a010d964ba12cb0e', 'extra': {'CategoryL1': '구성원 여정', 'CategoryL2': '채용'}, 'updated_at': '2024-10-18T05:26:00'}, 'similarity_score': 0.47778557293785934}","{'page_content':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0.49971399461915134}","{'page_content':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0.4900186296913112}","{'page_content':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0.4852901120644951}","{'page_content':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0.48518045549757605}","{'page_content':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0.48327816905554444}","{'page_content':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0.5158381514709083}","{'page_content':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��원'}, 'updated_at': '2025-07-11T10:12:00'}, 'similarity_score': 0.5012210627676067}","{'page_content': '문서 유형: page\\n문서 ID: ac3bf286-1750-4315-978d-eae94204e289\\n문서 제목: 건강보험 피부양자 추가 등록\\n문서 생성일시: 2023-12-11 14:49:00+09:00\\n문서 수정일시: 2025-05-16 12:13:00+09:00\\n상위 문서 ID: 유형=block, ID=de04b51a-730f-4d05-b2c6-045f1e021a68\\n문서 생성자: 이경훈[//]: # (column_list is not supported)\\n\\n\\t[//]: # (column is not supported)\\n\\n\\t\\t**🗒️업데이트: 2023/12/11**\\n\\n\\t[//]: # (column is not supported)\\n\\n\\t\\t**🙋\\u200d♂️ 담당자: **(@이경훈)** **\\n\\n---\\n\\n입사 후에 건강보험 피부양자 등록을 People Team에 요청할 수 있습니다. \\n(최초 입사 시에는 프로필에 등록된 정보를 토대로 People Team에서 신청을 합니다.)\\n\\n&lt;br/&gt;\\n\\n이 문서는 People Team에서 등록해주기를 원하시는 경우에 해당합니다. 구성원 분이 직접 등록을 원하시는 경우에 링크의 방법을 통해서 신청이 가능합니다.\\n\\n&lt;br/&gt;\\n\\n- 신청 방법\\n\\n\\t- flex 개인 프로필 대상자 등록\\n\\n\\t\\t- flex 개인 프로필에 등록 대상 가족 구성원을 등록합니다.\\n\\n\\t\\t- 가족분들 등록 시에는 주민번호 전체가 나온 가족관계증명서 또는 주민등록등본을 증명 서류로 등록해주셔야 합니다.\\n\\n\\t- 워크플로우 작성\\n\\n\\t\\t- 현재 개인 프로필 업데이트 시에 담당자에게 별도 알람이 가지 않아서, 신청을 해주셔야 합니다.\\n\\n\\t\\t- 워크 플로우 링크 ← 클릭해서 작성해주시면 됩니다.\\n\\n\\t\\t- 등록 희망일: 피부양자로 등록되기를 원하는 날짜입니다. 피부양자 분이 직장을 다니시다 퇴사하신 경우에, 퇴사한 날의 다음날이 됩니다.\\n\\n\\t\\t- 등록 대상자: flex 개인 프로필에 등록한 대상자 이름을 적어주세요. 개인 프로필을 참고해서 신고할 수 있도록 하겠습니다. 여러명을 등록하는 경우에는 등록 대상자2 / ... 등록 대상자5에 각각 이름을 기재해주세요. 신청하시는 분이 5명을 넘어가는 경우에는 본문을 편집해서 추가로 작성해주세요.\\n\\n&lt;br/&gt;\\n\\n- 처리 안내: 등록은 신청일로부터 3일 내에 진행되고, 최종 등록 완료와 함께 승인처리를 진행합니다. 진행 상황은 워크플로우 코멘트를 통해서 안내드리겠습니다.\\n\\n&lt;br/&gt;\\n\\n&lt;br/&gt;\\n\\n---\\n\\n### ■ FAQ \\n\\nQ. 추가 서류가 필요한 경우가 있나요?\\n\\nA. 간혹 요청이 오는 경우가 있습니다. 그 경우 필요한 서류를 워크플로우 코멘트를 통해서 요청드리겠습니다.\\n\\n&lt;br/&gt;\\n\\n', 'metadata': {'customer_id': 42, 'doc_split_seq': 1, 'title': '건강보험 피부양자 추가 등록', 'source': 'https://www.notion.so/ac3bf28617504315978deae94204e289', 'extra': {'CategoryL1': '지원 제도', 'CategoryL2': '생활 지원'}, 'updated_at': '2025-05-16T03:13:00'}, 'similarity_score': 0.4897501196120572}","{'page_content':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0.48901686521522025}","{'page_content':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0.4867931574439246}","{'page_content':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0.4767595486765416}","{'page_content':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0.4749902456909335}","{'page_content': '문서 유형: page\\n문서 ID: 229b6389-ca97-4e51-a283-fdffcbd04433\\n문서 제목: 우리팀의 “Job Level”\\n문서 ���성일시: 2022-06-14 18:28:00+09:00\\n문서 수���일시: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0.47269184906848516}","{'page_content':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0.47268716523907656}","{'page_content':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0.46881578199006346}","{'page_content':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0.4977851121902047}","{'page_content': '제목: NONE &lt;br&gt; 공지 작성일: 2020-12-01 &lt;br&gt; 내용: 오늘 오전 10시에 급여 마감합니다.\\n11월 근태에 대해 최종적인 기록 &amp; 승인 부탁 드립니다! \\n\\n감사합니다.', 'metadata': {'customer_id': 42, 'doc_split_seq': 1, 'title': 'NONE', 'source': 'https://flex.team/home/news-feed/notice?nid=7jY0r2a01K', 'extra': {'StakeholderType': 'COMPANY'}, 'updated_at': '2020-12-01T14:54:51'}, 'similarity_score': 0.49506646646000685}","{'page_content': '제목: NONE &lt;br&gt; 공지 작성일: 2021-02-02 &lt;br&gt; 내용: 오늘 오후 2시에 1월 급여를 마감합니다. \\n1월 근무 시간 잘 기록 되었는지 확인을 부탁 드립니다. \\n\\n감사합니다. ', 'metadata': {'customer_id': 42, 'doc_split_seq': 1, 'title': 'NONE', 'source': 'https://flex.team/home/news-feed/notice?nid=pODzZ1o0Ro', 'extra': {'StakeholderType': 'COMPANY'}, 'updated_at': '2021-02-02T15:40:13'}, 'similarity_score': 0.49396598766498745}","{'page_content': '제목: NONE &lt;br&gt; 공지 작성일: 2020-11-02 &lt;br&gt; 내용: 오늘 오전 10시에 급여마감합니다. \\n10월 근태에 대해 최종적인 기록 및 승인부탁드립니다.\\n\\n감사합니다.', 'metadata': {'customer_id': 42, 'doc_split_seq': 1, 'title': 'NONE', 'source': 'https://flex.team/home/news-feed/notice?nid=Np1EDMl8Ye', 'extra': {'StakeholderType': 'COMPANY'}, 'updated_at': '2020-11-02T15:31:16'}, 'similarity_score': 0.49363099762505463}","{'page_content':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0.491161864970333}"]}</t>
  </si>
  <si>
    <t>{"ContextPrecision":1,"ContextRecall":1,"Faithfulness":1,"answer_relevancy":0.4715669500720254,"Human":1,"Human Eval Reason":null}</t>
  </si>
  <si>
    <t>{"cached":null,"start":1758851230.256761,"end":1758851262.765837,"duration":10.889485120773315,"llm_duration":null,"time_to_first_token":15.404516041278839,"llm_calls":"4","tool_calls":"0","errors":"0","llm_errors":"0","tool_errors":"0","prompt_tokens":"29777","prompt_cached_tokens":"0","prompt_cache_creation_tokens":"0","completion_tokens":"299","total_tokens":"30076","estimated_cost":null}</t>
  </si>
  <si>
    <t>"회계년도 기준으로 15일이 부여되며, 3년 이상 근속 시 매 2년마다 1일씩 가산됩니다."</t>
  </si>
  <si>
    <t>{"answer":"안녕하세요! flex의 연차휴가 제도에 대해 안내드리겠습니다.\n\n## 연차휴가 부여 기준\n\n**기본 연차휴가**\n- 회계 년도 기준(매년 1월 1일)으로 **15일**을 부여합니다\n- 3년 이상 근속한 구성원에게는 **매 2년마다 1일씩 가산**됩니다\n\n**신규 구성원 특별 혜택**\n- 입사일에 '회계일(1월 1일)까지의 연차를 선부여' 해드립니다\n- 해당년에 부여된 연차를 초과해서 사용할 수는 없습니다\n- 퇴사 시에는 실제 만근일에 따라 재정산해서 연차유급휴가를 정산합니다\n\n## 연차휴가 사용 방법\n\n**자율 사용**: 연속 미출근일 5일 미만이고, 휴가 사용일이 3일 미만인 경우\n- 별도의 승인이 필요 없으며, 미리 동료들에게 공유 (슬랙을 통해 조직 내 공유)\n- flex를 통해 휴가 신청\n\n**승인 필요**: 연속 미출근일이 5일 이상이거나 휴가 사용일이 3일 이상인 경우\n- flex 워크플로우 - '장기 휴가 신청' 후 flex 휴가 신청\n\n## 주요 특징\n- 휴가는 **1분 단위로 사용 가능**합니다\n- 연속해서 출근하지 않는 기간이 **10일 이상**이 되는 경우는 원칙적으로 휴가 사용이 불가능합니다 (피치 못 할 사정이 있는 경우에만 가능)\n\n더 자세한 내용이나 특정 상황에 대해 궁금한 점이 있으시면 언제든 말씀해 주세요!\n\n---\n**참고 자료:**\n- [휴가 제도 안내](https://www.notion.so/994a897ce55a4092b5a39d961be8d3a2) - 연차휴가 기본 정보\n- [장기 연차 휴가 사용 프로세스](https://flex.team/home/news-feed/notice?nid=GBzMxKb0JA) - 장기휴가 신청 방법","contexts":["{'page_content':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0.49566113585012805}","{'page_content':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0.48226305223718613}","{'page_content':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0.481416565250196}","{'page_content': \"문서 유형: page\\n문서 ID: 5ca5100b-4a84-4c84-8eab-e3d2ef9dd976\\n문서 제목: 너나들이 \\n문서 생성일시: 2023-06-27 23:13:00+09:00\\n문서 수정일시: 2025-06-20 14:09:00+09:00\\n상위 문서 ID: 유형=block, ID=b9b6b285-e956-44ba-ab24-5918361e7d48\\n문서 생성자: 김새리[//]: # (column_list is not supported)\\n\\n\\t[//]: # (column is not supported)\\n\\n\\t\\t**🗒️업데이트: 2024/03/01**\\n\\n\\t[//]: # (column is not supported)\\n\\n\\t\\t**🙋\\u200d♂️ 담당자: **(@임진운)**  **\\n\\n---\\n\\n## 목적\\n\\n\\t- 너나들이는 랜덤하게 정해진 조와 함께 식사하며, 다양한 만남과 이해의 기회를 통해 신뢰를 쌓는 시간입니다. \\n\\n\\t\\t- 하나의 팀으로 좋은 프로덕트를 만들기 위해서는 구성원이 서로에 대한 이해도가 높은 것이 중요합니다. 작고 민첩한 조직에서는 직무와 업무에서 정해진 역할 외에 '맥락 수행'이 필요한데, '맥락 수행'을 위해서는 서로의 상황과 맥락을 이해해야 합니다. \\n\\n## 세부사항\\n\\n\\t- 일정: 매월 **2, 4번째 수요일** 점심\\n\\n\\t- 조 구성: 4인 1조 (전체 조가 4인 구성이 어려울 경우 일부 조는 3인 구성)\\n\\n\\t\\t- 선정 방식: 랜덤배정\\n\\n\\t\\t- 안내: 너나들이 전날 슬랙 `#너나들이` 채널을 통해 안내 \\n\\n\\t- 지원항목\\n\\n\\t\\t- 식사비: 1만 5천원 / 1인 (참석자기준)\\n\\n\\t\\t- 식사시간: 1시간 30분 \\n\\n\\t- 최초시행: 2021년 3월 17일\\n\\n## 기본규칙\\n\\n\\t- 전체 팀에 함께하는 행사인 만큼, 너나들이에는 꼭 참여해주세요. \\n\\n\\t\\t- 부득이하게 불참하는 경우에는 반드시 사전에 슬랙 `#너나들이` 채널을 통해 공유해주세요. \\n\\n\\t- 전날 공지되는 너나들이 주제를 확인하고, 1) 사진과 함께 2) 나눈 대화와 3) 식당 후기를 채널에 공유해주세요. \\n\\n\\t&lt;br/&gt;\\n\\n---\\n\\n### ■ FAQ \\n\\n- **식비 지원 관련**\\n\\n\\t- Q: 4인 1조에서 사정상 불참한 구성원이 있어 3인이 식사하였습니다. 식비 지원은 얼마인가요?\\nA: 너나들이 식사에 참여한 구성원 기준으로 식비를 지원합니다. 3인 * 15,000원 = 45,000원 입니다. \\n\\n\\t&lt;br/&gt;\\n\\n\\t- Q: 너나들이 비용 지원은 “식사”에 한정된건가요? 혹은 커피나 디저트도 포함되나요?\\nA: 식사 뿐만 아니라 함께하는 티타임, 디저트타임 등에도 한도 내 비용 사용이 가능합니다. \\n\\n\\t&lt;br/&gt;\\n\\n### 🖇️ 참고 자료\\n\\n너나들이 NPS 의견 모음\\n\\n너나들이 제도 관련 제안\\n\\n너나들이 주제 아카이빙\\n\\n\", 'metadata': {'customer_id': 42, 'doc_split_seq': 1, 'title': '너나들이', 'source': 'https://www.notion.so/5ca5100b4a844c848eabe3d2ef9dd976', 'extra': {'CategoryL1': '조직원칙 및 리더십', 'CategoryL2': '문화/ 팀빌딩'}, 'updated_at': '2025-06-20T05:09:00'}, 'similarity_score': 0.4808532460634466}","{'page_content':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0.48082192540900104}","{'page_content':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0.4864759982663437}","{'page_content':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0.4863599288780231}","{'page_content':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0.4862741404945949}","{'page_content':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0.47965000938163127}","{'page_content':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0.47951701681230063}","{'page_content':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0.52777355609121}","{'page_content':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0.518505288555779}","{'page_content':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0.5138693371849653}","{'page_content':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0.49425406462606547}","{'page_content':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0.49326577928066623}","{'page_content':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0.5041873012582782}","{'page_content':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0.4927057525944351}","{'page_content':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0.48924445552544094}","{'page_content':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0.4825331450065811}","{'page_content':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대���교통을 이용하기 어려운 장소로 이동시 이용이 가능합니다.  \\n- 주말/공휴일의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있어요!  \\n- 구글캘린더 추가방법  \\n1. 구글캘린더에서 ” + ” 를 눌러 캘린더 추가  \\n![url](url)  \\n1. “리소스 찾아보기”  \\n![url](url)  \\n1. (차량)-테슬라(20너3374), (차량)-카니발(195호2177)  선택  \\n![url](url)  \\n- 자원사용 방법  \\n1. 만들기 -&gt; ���벤트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해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0.4816108078859363}","{'page_content':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0.48301975896736343}","{'page_content':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0.47995775154615716}","{'page_content':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0.47466713194533616}","{'page_content':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0.4704513676600468}","{'page_content':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0.46932671118157704}","{'page_content':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0.5191279855101127}","{'page_content':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0.517233642104272}","{'page_content': \"제목: 우리팀 연말 연초 스케줄 안내 &lt;br&gt; 공지 작성일: 2023-12-01 &lt;br&gt; 내용: [우리팀]\\xa0오늘은 '23년이 딱 한 달 남은 12월 1일입니다. 시간 정말 빠르죠?\\n하지만,\\xa0우리팀은 올해를 24년 1월말까지 연장하려고 합니다. 이유는 지금 우리가 목표 달성(구성원수/NPS/ARR)을 위해 한참 달리고 있는 시기라서, 그 결과가 나오는 '24년 1월 말 데이터로 '23년 목표 달성 여부를 판단하기 위해서 입니다. Business관점에서 연말 연초가 HR 시스템 도입의 성수기, 즉 flex의 성수기이기도 하고, 현재 Product 그룹의 일부 cycle이 1월 중으로 이어지는 상황도 고려했습니다.\\n그럼 우린 연말연초 분위기도 없이 계속 일만 하고 언제 쉬냐고요?\\xa0'24년 1월말까지는 장기 휴가 없이 열심히 달리고, 내년 2월에는 단체 장기 휴가(Season off)를 통해 푹 쉬어봅시다.\\xa0이 때 부득이 하게 일을 해야 하는 구성원분들을 위해서는 별도로 조치하겠습니다. 아래 일정에 맞춰 개인적인 스케줄링을 부탁드립니다. 그럼\\xa0'23년 남은 두 달, 목표 달성을 위해 최선을 다해주시길 부탁드립니다. 감사합니다\\xa0:)\\n\\n\\n'23년\\xa012월 23일(토) : Open Lounge. 가족과 함께 8층에 방문해보세요\\xa0\\n\\n\\n\\n'24년\\xa02월 2일(금) : 24년 Alignment = 송년회 + 신년회 + 우리팀 창립 5주년 행사\\xa0\\n\\n\\n\\n'24년\\xa02월 3일(토)부터 '24년 2월 12일(월)까지\\xa0:\\xa011일 장기 휴가. 설연휴와 함께 Season off\\xa0\\xa0('24년 1월 1일에 선부여된 연차 휴가 15일 중 4일 소진합니다.)\\n\\n\\n\\n'24년\\xa02월 13일(화) : 전원 복귀.\\xa0\\xa0(추가 휴가를 붙이는 것은 안 됩니다!)\", 'metadata': {'customer_id': 42, 'doc_split_seq': 1, 'title': '우리팀 연말 연초 스케줄 안내', 'source': 'https://flex.team/home/news-feed/notice?nid=bqzoAnw8a4', 'extra': {'StakeholderType': 'COMPANY'}, 'updated_at': '2023-12-01T01:48:21'}, 'similarity_score': 0.5077183327343809}","{'page_content':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0.5072587431181249}","{'page_content': '제목: NONE &lt;br&gt; 공지 작성일: 2020-02-18 &lt;br&gt; 내용: 플렉스팀 근태 승인 정책을 공지드립니다!\\n\\n1. 연차 승인 불필요\\n이유는 연차승인에 대한 use case를 충분히 경험했고, 팀원들이 자율적으로 휴가를 조절하며 사용할 수 있다는 판단에 원래대로 돌아갑니다. (예정된 장기 휴가라면, 미리 휴가를 등록해서 협업하는 팀원들이 미리 인지하고 있으면 좋겠습니다.)\\n\\n2. 초과근무 승인 필요\\n이유는 좀 더 건강한 팀의 일하는 문화를 만들기 위해서는 관리자의 역할이  필요하다고 생각해서입니다. 물론, 선의적인 역할을 할 것이며 모르고 있다가 구성원들이 주 52시간을 넘기는 일을 관리자로서 경험하지 않겠다는 의지입니다. 대부분 그냥 승인하지만, 주 52시간을 넘길 것으로 예상되면 comm.할 예정입니다.\\n\\n감사합니다.', 'metadata': {'customer_id': 42, 'doc_split_seq': 1, 'title': 'NONE', 'source': 'https://flex.team/home/news-feed/notice?nid=x248Nxazey', 'extra': {'StakeholderType': 'COMPANY'}, 'updated_at': '2020-02-18T03:10:24'}, 'similarity_score': 0.5042236048719924}"]}</t>
  </si>
  <si>
    <t>{"ContextPrecision":1,"ContextRecall":1,"Faithfulness":1,"answer_relevancy":0.4814606247340569,"Human":1,"Human Eval Reason":null}</t>
  </si>
  <si>
    <t>{"cached":null,"start":1758850872.968488,"end":1758850911.8693278,"duration":18.500911712646484,"llm_duration":null,"time_to_first_token":10.42603075504303,"llm_calls":"4","tool_calls":"0","errors":"0","llm_errors":"0","tool_errors":"0","prompt_tokens":"38471","prompt_cached_tokens":"0","prompt_cache_creation_tokens":"0","completion_tokens":"753","total_tokens":"39224","estimated_cost":null}</t>
  </si>
  <si>
    <t>"flex를 통해 출퇴근 시간과 휴게시간을 기록하며, flex user guide를 참고하시면 됩니다."</t>
  </si>
  <si>
    <t>{"answer":"안녕하세요! 근무 기록에 대해 안내드리겠습니다.\n\n## 근무 기록 방법\n\n**flex를 통해 근무시간을 기록**합니다:\n- 근무 및 휴게시간은 모두 flex를 통해 기록해야 합니다\n- 공동의 룰을 잘 지키는지 확인하고 개선하기 위해 flex에 근무 기록이 필요합니다\n- flex 사용 방법은 **flex user guide**를 참고해 주세요\n\n## 현재 근무시간 제도\n\n**시차출퇴근제** 운영:\n- **출근 가능 시간**: 오전 8시부터 10시까지\n- **근무 원칙**: 출근 시각 이후 9시간(1일 8시간 + 1시간 휴게) 뒤 퇴근\n- **코워킹 타임**: 10:00-12:30 (2시간 30분) / 14:00-17:00 (3시간)\n\n## 휴게시간 기록\n\n- **공식 휴게 시간**: 12:30 - 13:30\n- 법적 휴게시간을 초과하는 경우, 초과하는 만큼 추가 근무 필요\n- 홈그라운드 내 30분 내외 휴식은 휴게 시간 이용 가능\n\n## 주의사항\n\n- **10시보다 늦게 출근하는 경우**: 휴게시간 등록 불가, 시간차 연차 등록 필요\n- **코워킹 타임 중 자리를 비워야 할 경우**: 사전 휴가 등록 필요\n- 당일 휴가 사용 시에는 반드시 사후 휴가 등록 필요\n\n자세한 사용법이나 추가 질문이 있으시면 언제든 말씀해 주세요!\n\n**참고 자료:**\n- [근무/휴게시간](https://www.notion.so/b2a3dd6b52ef4f0ea4f92eb6faa13136) - 근무시간 및 코워킹 타임 안내","contexts":["{'page_content':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0.495814334977722}","{'page_content':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0.4892913453045491}","{'page_content':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0.48833554330143736}","{'page_content':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0.4846209174555828}","{'page_content':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0.48458554549130956}","{'page_content':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0.4938457399960595}","{'page_content':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0.4885825149208342}","{'page_content':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0.4854049051589335}","{'page_content':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0.4851368329396259}","{'page_content':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0.48306345540892615}","{'page_content':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0.5048057636946048}","{'page_content':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0.5008933808178408}","{'page_content':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0.4962851175469418}","{'page_content':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0.49460076518349455}","{'page_content':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0.4890068346625152}","{'page_content':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0.5079303076059879}","{'page_content':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0.48303493003065456}","{'page_content':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0.48106366792911864}","{'page_content':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0.48094334102626096}","{'page_content':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0.47967109114664525}","{'page_content': '문서 유형: page\\n문서 ID: 229b6389-ca97-4e51-a283-fdffcbd04433\\n문서 제목: 우리팀의 “Job Level”\\n문서 생성일시: 2022-06-14 18:28:00+09:00\\n��서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0.4889510583175882}","{'page_content':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FAQ  \\n- Job level은 역량 측정인가요, 성과 측정인가요?  \\n- 잡레벨 논의 과정에서 많은 논의와 오해가 있었던 부분입니다.  \\n- 우리팀은 팀전체 성과 달성을 위해서 노력하고 있어서, 개인별 성과 측정을 통한 등급 부여를 하지 않습니다.  \\n- 잡레벨은 역량의 측정에 따른 결과이지, 성과의 측정이 아닙니다.  \\n- 역량 수준이 높으면 해당 직군에서 높은 성과를 낼 수 있는 가능성이 높고, 높은 성과를 낸다면 해당 직군의 역량 수준이 높을 수 있지만, 꼭 그 두 가지가 연결되는 것은 아닙니다.  \\n- 잡레벨은 역량에 대해서만 이야기하고 있고, 어떻게 하면 역량을 높일 수 있을지에 대한 성장과 커뮤니케이션의 목적이 큽니다.  \\n- 구성원이 퍼포먼스가 적절히 발휘되지 않는다면, 잡레벨에 비춰서 어떤 역량을 강화하면 될지에 대해서 같은 직군 내 리드와 동료들과 이야기해볼 수 있을 것입니다.  \\n- 직군 간에 level 비교를 할 수 있나요?  \\n- 잡레벨의 목적이 직군 간에 비교하는 것이 아니라서 비교가 어렵습니다.  \\n- 각 직군별로 정한 역량과 역할 정의가 있습니다.  \\n- 하지만 직군별로 작성된 내용을 보면, 대체로 아래와 같은 기준으로 볼 수 있습니다.  \\n&lt;br/&gt;  \\nProduct  \\n- 레벨 5 해당 직군을 총괄할 수 있는 커뮤니케이션, 영향력과 역량 보유  \\n- 레벨 4 지식, 기술과 기능의 수준이 높고, 전사에 미치는 임팩트가 큼  \\n- 레벨 3 팀(스쿼드)을 넘어서 트라이브에 영향을 미치는 업무 수행 가능 / 대부분의 업무를 온전히 혼자 책임지고 수행 가능함  \\n- 레벨 2 팀(스쿼드)의 업무를 온전히 책임지고 수행 가능  \\n- 레벨 1 기능 수행 가능하고, 업무를 진행하는데 일부 도움이 필요함  \\n&lt;br/&gt;  \\nGrowth/Supporting  \\n- 레벨 5 해당 직군을 총괄할 수 있는 커뮤니케이션, 영향력과 역량 보유  \\n- 레벨 4 업계 최상위 전문가로, 전사에 미치는 임팩트가 큼  \\n- 레벨 3 전문가로 사업 임팩트가 큰 업무를 리딩해서 성과 창출 가능  \\n- 레벨 2 특정 업무에 대해 상위 레벨의 도움 없이 업무 수행이 가능하고, 온전히 책임지고 수행 가능  \\n- 레벨 1 기능 수행 가능하고, 업무를 진행하는데 일부 도움이 필요  \\n- 왜 우리팀은 잡레벨을 고민하게 된 걸까요?  \\n[//]: # (link_to_page is not supported)  \\n&lt;br/&gt;  \\n&lt;br/&gt;  \\n- 그동안의 과정  \\n- 올해 초 잡레벨을 고민하고 있는 내용에 대해서 구성원 분들과 이야기 하고, 잡레벨을 도입하기로 했습니다.  \\n[//]: # (link_to_page is not supported)  \\n- 각 직군별로 잡레벨을 논의하고, 레벨별로 필요한 역량과 할 수 있는 역할에 대한 기준을 정했습니다.  \\n- 이후에 셀프 잡레벨 설정을 진행했고, 진행한 내용을 가지고 리드 분들과 이야기를 했습니다.  \\n- 서로 이야기하는 과정을 거쳐서 구성원 모두의 잡레벨을 정했습니다. (신규 구성원 제외)  \\n- 잡레벨과 함께 pay range를 도입하고 공개하려고 했는데, 우려하는 구성원 의견이 많아서 이번 공개에는 도입하지 않고, 다음에 공감대를 높이고 이야기를 한 다음에 진행하려고 하고 있었습니다.  \\n[//]: # (link_to_page is not supported)  \\n&lt;br/&gt;', 'metadata': {'customer_id': 42, 'doc_split_seq': 4, 'title': '우리팀의 “Job Level”', 'source': 'https://www.notion.so/Job-Level-229b6389ca974e51a283fdffcbd04433', 'extra': {'CategoryL1': '성장 및 발전', 'CategoryL2': '성과/성장'}, 'updated_at': '2025-06-27T07:36:00'}, 'similarity_score': 0.48642887371522003}","{'page_content':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왜 Job level을 도입하고 공개하나요?  \\n- Job level을 도입하는 이유  \\n- 성장 경로를 확인하고 성장을 위해 커뮤니케이션합니다.  \\n- 잡레벨은 직군 내의 career path에 대한 설명입니다.  \\n- 어떤 역량을 강화해야 직군 내에서 성장할 수 있을지 알 수 있습니다.  \\n- 그리고 역량을 강화해서 다른 레벨이 되었을 때, 어떤 역할을 할 수 있을지 확인할 수 있습니다.  \\n- 이런 성장과 관련한 내용을 리드 또는 다른 동료 분들과 이야기할 수 있습니다.  \\n- 직군 간 이동 시에 필요한 정보를 확인할 수도 있습니다.  \\n- 역할에 대한 적절한 기대치를 가지고 구성원 간에 커뮤니케이션합니다.  \\n- 레벨별 역량에 따라 기대하는 역할과 퍼포먼스에 대한 정의가 있어서, 팀과 구성원의 커뮤니케이션에 활용이 됩니다.  \\n- 동료 입장에서 다른 동료의 레벨에 따른 역량 발휘가 적절한지에 대해서 생각해볼 수 있습니다.  \\n- 새로운 역할을 맡게 되거나 기대할 때, 역할에 필요한 역량과 구성원이 보유하고 있는 역량을 바탕으로 커뮤니케이션합니다.  \\n- 채용 과정에서 활용 됩니다.  \\n- 채용 시에 기대를 구체화 할 수 있고, 그 기대에 따라 후보자를 평가할 수 있어요.  \\n- 인터뷰어나 평가자들이 기준을 가지고 사람에 대해 얘기할 수 있어요.  \\n- Job level을 공개하는 이유  \\n- 우리팀의 잡레벨은 나와 동료에 대해서 알고, 성장하는 방식, 그리고 적절한 기대를 커뮤니케이션 하는 것이 주요 목적입니다.  \\n- 적절한 기대를 하기 위해서는 다른 구성원의 잡레벨을 알아야하고, 그러기 위해서는 잡레벨이 공개 되어야 합니다.  \\n- 서로간에 적절한 기대를 논의하고, 성장을 돕기 위해서 잡레벨을 공개하려고 합니다.  \\n- Job level 공개에 대한 우려와 답변  \\n- 잡레벨이 공개가 되면 구성원 간 지나친 경쟁 상황이 만들어질 것 같아요.  \\n- 누군가 높은 레벨에 있다고 해서 다른 사람이 높은 레벨이 될 기회가 없어지는 것이 아니라서 경쟁 상황이 만들어질 가능성이 낮습니다.  \\n- 경쟁 상황보다는 잡레벨 설정에 따른 피어 프레셔로 인해서 건전한 긴장감이 존재할 것이라고 생각해요.  \\n- 높은 잡레벨 끼리 Grouping이 되거나 계층이 나눠지는 느낌이 들 것 같아요.  \\n- 실제로 그루핑되는 모습이 나오고, 팀에 좋지 않은 영향을 준다고 생각이 된다면 그때 고민해봐도 될 것 같습니다.  \\n- 잡레벨을 명분으로 하위 레벨의 의견이 수용되지 않는 Top-down의 상황이 만들어질까 걱정 돼요.  \\n- 잡레벨이 수평적 의사소통을 저해하는 목적으로 만들어진 것은 아닙니다. 이견이 있다면 레벨과 상관없이 이야기와 근거를 충분히 나누고 결정하는 것이 당연히 기본입니다.  \\n- 다만 잡레벨은 어느정도 의사결정의 효율성을 높이는 역할을 포함하고 있을 것 같습니다. 같은 직무에서 레벨이 높다면 그 직무와 관련된 업무에 대해서는 더 좋은 의사 결정을 할 것이라는 전제가 있습니다. 그래서 높은 레벨의 발언에 힘이 어느 정도 실릴 수 밖에 없습니다.  \\n- 하지만 높은 레벨의 구성원이 한 선택이 지속적으로 나쁜 결과를 가져오는 경우에는 레벨과 무관하게 발언의 힘을 잃을 수 밖에 없다고 생각합니다. 그리고 높은 레벨에는 의사 결정의 근거를 더 잘 설명할 수 있는 것도 포함되어 있다고 생각합니다.  \\n- 개인 발언의 힘이 항상 동일하다는 전제에서는 수평적 의사소통을 해칠 수 있지만, 발언의 힘도 다르고 상대적인 레벨도 변동될 수 있다는 점에서 수평적 의사소통을 해치는 것은 아닐 것 같습니다.', 'metadata': {'customer_id': 42, 'doc_split_seq': 1, 'title': '우리팀의 “Job Level”', 'source': 'https://www.notion.so/Job-Level-229b6389ca974e51a283fdffcbd04433', 'extra': {'CategoryL1': '성장 및 발전', 'CategoryL2': '성과/성장'}, 'updated_at': '2025-06-27T07:36:00'}, 'similarity_score': 0.48545118288390793}","{'page_content':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0.482283599588188}","{'page_content':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0.4767614770970472}","{'page_content':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0.4996725306764206}","{'page_content':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0.4987479802724265}","{'page_content':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0.4946196003335376}","{'page_content':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0.4938356436351676}","{'page_content': '제목: NONE &lt;br&gt; 공지 작성일: 2021-02-02 &lt;br&gt; 내용: 오늘 오후 2시에 1월 급여를 마감합니다. \\n1월 근무 시간 잘 기록 되었는지 확인을 부탁 드립니다. \\n\\n감사합니다. ', 'metadata': {'customer_id': 42, 'doc_split_seq': 1, 'title': 'NONE', 'source': 'https://flex.team/home/news-feed/notice?nid=pODzZ1o0Ro', 'extra': {'StakeholderType': 'COMPANY'}, 'updated_at': '2021-02-02T15:40:13'}, 'similarity_score': 0.49331184996482524}"]}</t>
  </si>
  <si>
    <t>{"ContextPrecision":1,"ContextRecall":1,"Faithfulness":1,"answer_relevancy":0.4828073560410144,"Human":1,"Human Eval Reason":null}</t>
  </si>
  <si>
    <t>{"cached":null,"start":1758850477.970616,"end":1758850545.617911,"duration":19.779000997543335,"llm_duration":null,"time_to_first_token":29.09866100549698,"llm_calls":"4","tool_calls":"0","errors":"0","llm_errors":"0","tool_errors":"0","prompt_tokens":"33099","prompt_cached_tokens":"0","prompt_cache_creation_tokens":"0","completion_tokens":"653","total_tokens":"33752","estimated_cost":null}</t>
  </si>
  <si>
    <t>"1on1에서 구성원과 리드의 대화 비율은 어떻게 되어야 하나요?"</t>
  </si>
  <si>
    <t>"70:30 원칙에 따라 구성원이 70%, 리드가 30% 정도 말하며 구성원이 중심이 되는 대화로 진행해야 합니다."</t>
  </si>
  <si>
    <t>{"metadata":"조직원칙 및 리더십"}</t>
  </si>
  <si>
    <t>{"answer":"플렉스팀의 1on1에서는 **70:30 원칙**을 따르고 있습니다! \n\n## 70:30 원칙이란?\n- **구성원이 70%, 리드가 30%** 정도 말하는 것이 이상적입니다\n- 1on1의 중심은 구성원이어야 하며, 구성원이 더 많이 말할 수 있도록 유도하는 것이 중요합니다\n\n## 왜 이 비율이 중요한가요?\n- 1on1은 구성원 중심의 대화여야 합니다\n- 리드의 일방적인 연설이나 설교가 아닌, 구성원의 이야기를 듣고 지원하는 시간이어야 합니다\n- 구성원이 스스로 문제를 발견하고 해결책을 찾을 수 있도록 돕는 것이 목적입니다\n\n## 실천 방법\n✅ **Do**: \n- 침묵이 생겨도 기다리며, 계속 말할 수 있게 질문 이어가기\n- \"제가 뭘 도와드리면 될까요?\"라는 마법의 문장 활용\n- 열린 질문(의문사 활용)으로 더 많은 이야기 유도\n\n❌ **Don't**: \n- 1on1 내내 리드가 일방적으로 연설하고, 설교하고, 마무리하기\n- YES/NO로 끝나는 닫힌 질문만 하기\n\n이 원칙을 통해 구성원이 진정으로 필요한 지원을 받고, 스스로 성장할 수 있는 의미 있는 1on1이 될 수 있습니다.\n\n---\n**참고 자료:**\n- [우리팀의 1on1 Ground Rule 😎](https://www.notion.so/1on1-Ground-Rule-1c10592a4a9280c9ab49ef141ebb2fbb) - 1on1 진행 원칙","contexts":["{'page_content':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0.516918931111197}","{'page_content':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0.509152967009522}","{'page_content':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0.5083965428437129}","{'page_content':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0.5028588922161045}","{'page_content':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동기부여 요소 확인을 위한 1 on 1 미팅  \\n구성원이 가장 선호하는 동기가 무엇인지 확인해 보는 것이 중요합니다. 그 선호는 지속적인 관찰과 1:1 미팅을 통해서 확인할 수 있습니다. 하지만 전적으로 &lt;span style='color:yellow_background'&gt;내적 동기만으로 동기가 부여가 되는 사람과 외적 동기만으로 동기부여가 되는 사람은 없고, 적절하게 양쪽 모두를 활용&lt;/span&gt;하면서 &lt;span style='color:yellow_background'&gt;성과가 높은 쪽으로 더 집중&lt;/span&gt;을 해야 합니다.  \\n&lt;br/&gt;  \\n## (1) 내적 동기를 높이는 대화 방법  \\n### **☑️**&lt;span style='color:yellow_background'&gt;**R.A.M.P 프레임워크 대화 **&lt;/span&gt;  \\n- **R.A.M.P란?**  \\n팀원의 내적 동기를 측정하는 대표적인 4가지 요소로 R.A.M.P가 있습니다. 이 요소를 각각 수치화해서 비교해보면 팀원이 현재 어느 부분에서 갈증을 느끼는지 확인할 수 있습니다.  \\n💡 **R.A.M.P**  \\n- Relatedness (관계성) : 사람들과의 관계와 소속감  \\n- Autonomy (자율성) : 자기 주도적인 환경  \\n- Mastery (숙련) : 학���과 성장을 통합 몰입  \\n- Purpose (목적) : 의미 ��는 일, 조직, 삶  \\n&lt;span style='color:blue'&gt;**A.M.P는 다니엘 핑크의 &lt;드라이브&gt;에서 ‘진짜 동기부여’를 위한 필수 요소로 소개된 개념  *&lt;/span&gt;  \\n&lt;span style='color:blue'&gt;*&lt;/span&gt;&lt;span style='color:blue'&gt;*참고: 드라이브 *&lt;/span&gt;&lt;span style='color:blue'&gt;*소개*&lt;/span&gt;&lt;span style='color:blue'&gt;*/ *&lt;/span&gt;&lt;span style='color:blue'&gt;*요약 *&lt;/span&gt;  \\n&lt;br/&gt;  \\n각 요소를 5점 만점으로 측정해보��, 어느 요소가 다른 요소에 비해서 떨어지는�� 확인하는 것이 목적이기 때문에 점수의 분포를 확인하는 것에 의미를 두면 됩니다. R.A.M.P를 측정하고 나서 어떻게 각 요소들에 대한 수치, 만족도를 올릴 수 있을까 관점에서 동료와 대화를 이어나가면 좋습니다.  \\n&lt;br/&gt;  \\n&gt; &lt;span style='color:pink'&gt;[Case]&lt;/span&gt; 전소식 님은 프로페셔널한 동료로 늘 팀이 퍼포먼스를 낼 수 있도록 일을 잘하시는 분이다. 최근 들어 소식님의 동기가 굉장히 떨어져 보인다. 리드인 나는 어떻게 해야 할까?  \\n**📋**&lt;span style='color:pink'&gt;****&lt;/span&gt;&lt;span style='color:pink'&gt;[Tips]&lt;/span&gt;  \\n- &lt;span style='color:orange_background'&gt;**1단계 : **&lt;/span&gt;&lt;span style='color:orange_background'&gt;소식 님과 1on1 미팅을 통해, RAMP 중 어떤 동기가 가장 갈증을 느끼고 있는가를 우선 파악해보기&lt;/span&gt;  \\n&lt;**❓**참고 질문 리스트&gt;  \\n- **Relatedness (관계성)**  \\n- ○님이 생각하시는 따뜻한 동료는 어떤 동료인가요?  \\n- 어떤 유형의 사람들과 함께 일하길 좋아하나요?  \\n- 함께 일하기 힘든 동료는 어떤 스타일인가요?  \\n- ‘소통' 관련해서 어떤 부분을 더 신경 쓰면 팀이 효율적으로 협업할 수 있을까요?  \\n- 협업하시면서 힘들거나 어려움 같은 게 있었나요?  \\n- 협업하시면서 동료들에게 받았던 피드백 중 가장 인상적이었던 것은 무엇인가요?\", 'metadata': {'customer_id': 42, 'doc_split_seq': 3, 'title': '동기부여 1 on 1 미팅 Tips', 'source': 'https://www.notion.so/1-on-1-Tips-fe64ba806af64dbb87a33844b7cf2537', 'extra': {'CategoryL1': '조직원칙 및 리더십', 'CategoryL2': '리더십'}, 'updated_at': '2024-10-18T05:38:00'}, 'similarity_score': 0.5004478874719994}","{'page_content':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0.4902216247078399}","{'page_content':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0.4897910378537623}","{'page_content':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0.48591098654032366}","{'page_content':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0.4854500853913782}","{'page_content':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0.4828721907485014}","{'page_content':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0.4867503000959191}","{'page_content':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0.4770220331638095}","{'page_content':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0.47378636250818806}","{'page_content':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0.4717008135500624}","{'page_content':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0.4715714886183428}","{'page_content':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0.4747340185060642}","{'page_content':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0.47044405315690496}","{'page_content':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0.4689691107948906}","{'page_content':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0.466947938798737}","{'page_content':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0.4663141822662438}","{'page_content':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0.5405046449341275}","{'page_content':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0.5320594289345392}","{'page_content':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0.5269029479504126}","{'page_content':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0.48623925921928146}","{'page_content':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0.4861329688385329}","{'page_content': '제목: 2023 우리팀 Leadership 안내 &lt;br&gt; 공지 작성일: 2023-01-13 &lt;br&gt; 내용: 올해 1월 1일자로 적용된 Lead 레벨과 정의에 대해 명확하게 한번 더 말씀드립니다.\\xa0각 리드분들께서는 구성원의 모티베이션 관리 및 조직 성과에 전념해주시길 부탁드립니다. 도움이 필요하면, 언제든지 Coaching룸으로 찾아와주세요\\xa0:)\\n\\n\\n1. Lead level 1 : Playing과 Coaching의 비율 = 5:5\\n\\nFunction Team의 Performance와 People Mgt.를 담당 (총 12명)\\n\\n\\n\\n직책수당 연 600만원 (월 50만원)\\n\\n\\n\\nProduct Group : 최명군, 안지용, 김은희, 강선구, 구경일 (이상 5명)\\n\\n\\n\\nSupporting Group : 전인해, 채효진, 권우현, 남정식, 오은경, 신동일, 민경록 (이상 7명)\\n\\n\\n\\n2. Lead level 2 : Playing과 Coaching의 비율 = 3:7\\n\\nTribe/Division의 Performance와 People Mgt.를 담당 (총 5명)\\n\\n\\n\\n직책수당 연 1,200만원 (월 1백만원)\\n\\n\\n\\nProduct Group : 허두석, 이수용, 이성환, 황교현 (이상 4명)\\n\\n\\n\\nSupporting Group : 류성락 (이상 1명)\\n\\n\\n\\n3. Lead level 3 : Playing과 Coaching의 비율 = 1:9\\n\\nGroup의 Performance와 People Mgt.를 담당 (총 2명)\\n\\n\\n\\n직책수당 연 1,800만원 (월 1백 5십만원)\\n\\n\\n\\nProduct Group : 송호진, 김태은 (이상 2명)\\n\\n\\n\\n4. R&amp;D Division Leadership은 3명(최명군, 안지용, 황교현)이 함께 논의해 division의 방향성을 결정합니다. 세 분의 Lead 레벨이 다른 이유는 소속팀과 함께해야 할 구성원수가 다르기 때문입니다. Group Leadership인 2명(송호진, 김태은)은 그룹내 리드분은 물론, 저와도 긴밀하게 소통하여 align을 가져갈 예정입니다.\\n\\n\\n\\n5. 우리팀의 조직과 리더십은 항상 변화에 민감합니다. 시장과 고객, 제품 상황에 따른 최적화를 수시로 진행하고 있어 항상 더 나은 방향으로 진화할 것으로 이해해주시면 감사합니다.', 'metadata': {'customer_id': 42, 'doc_split_seq': 1, 'title': '2023 우리팀 Leadership 안내', 'source': 'https://flex.team/home/news-feed/notice?nid=ODzZLBv8Ro', 'extra': {'StakeholderType': 'COMPANY'}, 'updated_at': '2023-01-13T10:27:27'}, 'similarity_score': 0.49450596178493883}","{'page_content':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0.49300830853784783}","{'page_content': '제목: 2024년 1st Alignment Day  &lt;br&gt; 공지 작성일: 2024-01-22 &lt;br&gt; 내용: 2024 1st Alignment Day\\n\\xa0\\xa01st-Alignment Day 공지\\xa0\\xa0\\n안녕하세요!\\xa0@ug-px\\xa0팀에서 모든 구성원 분들이 기다리시는 2024 1st-Alignment Day공지를 드립니다!\\n\\n\\n일정 : 2024년 2월 2일(금) 오후 14:00~18:00\\n\\n준비물 :\\xa0전일 배포드릴\\xa0새로운 후디를 꼭!! 착용해 주세요!\\n\\n장소 : 플렉스 라운지\\n\\n행사순서 :\\n\\n오프닝 장기자랑 - 30분\\n\\n2024년 1st Alignment Day의 오프닝 을 화려하게 장식해줄 구성원을 찾습니다.\\n\\n총 4분의 지원자를 모집하며, 본인의 장기를 즐겁게 보여주신 분들께는 소정의 선물도 준비되어있으니 많은 지원 부탁드립니다!\\n\\n지원을 원하시는 구성원분들은\\xa0@임진운\\xa0에게 DM 보내주세요!\\n\\n2023년을 회상하며 - 30분\\n\\n2023년 입사하신 구성원들의 flex의 생활 듣기\\n\\n2023년 입사하신 구성원 분들 중 기억에 남는 flex의 생활을 공유해 주실 분을 모집합니다.\\n\\nGrowth, Product 각 1명 선착순 입니다! 물론 감사의 상품이 준비되어있습니다!\\n\\n@임진운\\xa0에게 DM 보내주세요!\\n\\n고임을 넘어 발효된 구성원, 이한결님이 바라본 2023년의 flex !\\n\\n작년 안희종님에 이어 올해의 발효 구성원은 @이한결님으로 선정되셨습니다.\\n\\n팀 구성원에게 관심을! 레크리에이션(“각 코너의 1등에게\\xa0즉시 현금 50만원 증정“) - 90분\\n\\n구성원 이름 초성 퀴즈 - 미리 구성원들의 이름을 익숙하게 외워두세요! 초성을 듣고 구성원의 이름을 맞춥니다.\\n\\n신비로운 flex 인간 사전 - 팀원들의 나사용 설명서를 읽어보셨나요? 나사용 설명서의 내용 바탕으로 이름 맞추기 퀴즈입니다.\\n\\n구성원 성대모사 컨테스트 - 구성원 중 누군가의 성대모사를 진행해 주세요! 가장 호응이 좋은 분께 1등의 영예를 드립니다.\\n\\n역사와 전통의 flex Lounge 로또 발표 - 숫자 1~15중 마음에 드는 숫자 5개를 골라주세요. 라운지 이용권을 획득할 수 있습니다!\\n\\n(1등: 숫자 5개 매칭, 라운지 1년 이용권, 2등 : 숫자 4개 매칭, 라운지 6개월 이용권, 3등 : 숫자 3개 매칭 라운지 3개월 이용권)\\n\\n#team-lounge-helpdesk\\xa0채널에 로또 응모 스레드가 생성예정입니다. 2024년 2월 1일 자정까지 숫자 5개를 남겨 주세요. 수정된 댓글은 무효처리 합니다!\\n\\n2024년을 위한 팀/그룹 리드 발표 - 60분\\n\\n연말선물 배포 - 15분\\n\\n행사당일 배포되는 상품 및 상금은 다수의 구성원에게 혜택이 돌아갈 수 있도록 중복 수령이 안됨을 사전 공지드립니다.', 'metadata': {'customer_id': 42, 'doc_split_seq': 1, 'title': '2024년 1st Alignment Day ', 'source': 'https://flex.team/home/news-feed/notice?nid=WQEe9plERd', 'extra': {'StakeholderType': 'COMPANY'}, 'updated_at': '2024-01-22T08:45:36'}, 'similarity_score': 0.49023716059756817}","{'page_content':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0.4902319129614696}","{'page_content': \"제목: '23년 1Q 목표 설정과 트래킹 진행 안내 &lt;br&gt; 공지 작성일: 2022-12-29 &lt;br&gt; 내용: 안녕하세요 PX Team입니다. 🙂2023년부터 우리팀 구성원이 더 나은 성과를 낼 수 있도록 돕기 위해 ‘목표 설정과 트래킹’을 안내드렸고, 세부 사항을 업데이트해서 실제 진행할 예정입니다.\\n\\n\\n\\n진행 안내대상: 전체 구성원\\n\\n목표 설정 기준\\n\\nProduct Group \\n\\n소속 조직의 목표와 개인의 잡레벨을 고려하여, 자율적으로 목표를 설정합니다.\\n\\nSupporting Group \\n\\n조직별 1Q의 목표와 개인의 잡레벨을 고려하여, 리드와 함께 달성하고자 하는 목표를 설정하고 합의합니다.\\n\\n작성 기한 및 목표 기간\\n\\nProduct Group \\n\\nCycle 1은 자율적으로 진행하고, Cycle 2에 맞춰서 다시 안내 예정\\n\\nSupporting Group \\n\\n2023년 1월 9일까지 ‘23년 1Q에 대한 개인 목표 설정\\n\\n2023년 1Q: 2023년 1월 1일 ~ 3월 31일\\n\\n트래킹\\n\\n��소 주 1회씩 보고 업데이트목표 달성과 관련해서 필요한 경우 리드와 수시로 커뮤니케이션 진행\\n\\n실제 목표 설정/합의/트래킹\\n\\nflex를 통해서 진행됩니다.flex에 등록 전에 논의를 통해서 미리 설정을 해도 괜찮고, flex에 등록한 후에 논의하고 확정해도 괜찮습니다.설정/합의/트래킹 방식은 링크를 참고 해주세요!\\n\\n\\n\\n그외 진행의 목적과 상세한 내용은 링크에서 확인 가능합니다.\\n\\n\\n\\n1Q에 진행하는 ‘개인 목표 설정과 트래킹’ 과정은 구성원이 더 나은 성과를 낼 수 있도록 ‘우리팀의 최선의 해결책’을 찾아가기 위한 첫 번째 이터레이션으로 봐주시고, 많은 관심 부탁드립니다. 공지를 읽고 느끼신 점이나 궁금한 점, 부족한 부분이나 개선에 대해 자유롭게 의견주시면 피드백을 반영해 우리팀에 더 맞는 방식으로 업데이트해 나가겠습니다.\\n\\n문의 사항은 공지사항의 댓글이나 다른 채널을 통해서 언제든 편하게 이야기 부탁 드려요!\", 'metadata': {'customer_id': 42, 'doc_split_seq': 1, 'title': \"'23년 1Q 목표 설정과 트래킹 진행 안내\", 'source': 'https://flex.team/home/news-feed/notice?nid=eB8q4LNEKp', 'extra': {'StakeholderType': 'COMPANY'}, 'updated_at': '2022-12-29T06:56:28'}, 'similarity_score': 0.4853005778060149}"]}</t>
  </si>
  <si>
    <t>{"ContextPrecision":1,"ContextRecall":1,"Faithfulness":1,"answer_relevancy":0.48721317842505535,"Human":1,"Human Eval Reason":null}</t>
  </si>
  <si>
    <t>{"cached":null,"start":1758852043.123369,"end":1758852134.69236,"duration":13.627025365829468,"llm_duration":null,"time_to_first_token":55.66422075033188,"llm_calls":"4","tool_calls":"0","errors":"0","llm_errors":"0","tool_errors":"0","prompt_tokens":"38652","prompt_cached_tokens":"0","prompt_cache_creation_tokens":"0","completion_tokens":"615","total_tokens":"39267","estimated_cost":null}</t>
  </si>
  <si>
    <t>"휴게시간은 얼마나 되나요?"</t>
  </si>
  <si>
    <t>"공식 휴게 시간은 12:30-13:30이며, 법적 휴게 시간(4시간 근무 시 30분, 8시간 근무 시 1시간)을 준수합니다."</t>
  </si>
  <si>
    <t>{"answer":"안녕하세요! 플렉스팀의 휴게시간에 대해 안내해드리겠습니다.\n\n## 휴게시간 정책\n\n**법적 휴게시간 준수**\n- 근무 4시간 시 30분 휴게\n- 근무 8시간 시 1시간 휴게\n\n**공식 휴게시간**\n- **12:30 - 13:30** (1시간)\n\n## 휴게시간 사용 방법\n\n**활용 범위**\n- 본업을 위한 이동, 미팅을 제외한 개인 용무에 활용 가능\n\n**초과 사용 시 주의사항**\n- 법적 휴게시간을 초과하는 경우, 초과한 만큼 추가 근무가 필요합니다\n\n**기록 방법**\n- 근무 및 휴게시간은 flex를 통해 기록합니다\n- flex 사용 방법은 flex user guide를 참고해주세요\n\n**홈그라운드 내 단시간 휴식**\n- 코워킹 타임 중 홈그라운드 내에서 30분 내외의 휴식 목적 시간 사용 시에는 휴게를 이용할 수 있습니다\n\n추가로 궁금한 사항이 있으시면 언제든 문의해주세요!\n\n---\n**참고 자료:**\n- [근무/휴게시간](https://www.notion.so/b2a3dd6b52ef4f0ea4f92eb6faa13136) - 근무시간 및 휴게시간 안내","contexts":["{'page_content':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0.49761088762139033}","{'page_content':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0.49501919745851425}","{'page_content':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0.49385534629194017}","{'page_content':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0.4924309061371759}","{'page_content':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0.49227878019809096}","{'page_content':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0.5006948536967063}","{'page_content':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0.4941440766888816}","{'page_content':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0.4888572267916807}","{'page_content':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0.4876553446392282}","{'page_content':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0.48350864915421987}","{'page_content':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0.5223438007526218}","{'page_content':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0.5165381650108422}","{'page_content':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 신청  \\n- 휴가 사용일 기준**5일 초과**: 사용 불가 / 피���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0.5093090133062623}","{'page_content':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0.5084241217440675}","{'page_content':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0.5033188470690286}","{'page_content':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0.4959831184098607}","{'page_content':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 # (column_list is not supported)  \\n[//]: # (column is not supported)  \\n**🗒️업데이트: 2024/07/26**  \\n[//]: # (column is not supported)  \\n**🙋♂️ 담당자: **(@임진운)** **  \\n---  \\n## 운영 목적  \\n- 오랜 시간 모니터를 보다 보면 목과 어깨, 전신이 찌뿌둥하실 거예요.  \\n- 한 달에 두 번씩 스케줄을 잡아 플렉스팀의 헬스키핑 매니저에게 관리를 받아보세요!  \\n## 준비물  \\n- 상의로 얇은 면 티셔츠나 면 소재의 옷을 착용해 주세요.  \\n- 헬스키핑룸에 옷걸이는 마련되어 있습니다.  \\n## 이용 안내  \\n- 헬스키핑룸은 7층 남자화장실쪽 계단실에 위치해 있습니다.  \\n- 화장실 옆 계단실문 밖 왼편. 따스한 빛이 유리창을 통해 나오는 곳이에요.  \\n- 모든 구성원들께 매월 2회씩 헬스키핑의 기회가 주어집니다.  \\n- 헬스키핑 서비스를 받을 때에는 꼭! 휴게(30분)를 사용해주세요!  \\n- 구글 캘린더 리소스 구독(헬스키핑매니저)을 통해 예약이 가능합니다.  \\n- 오전은 여성 헬스키핑 매니저, 오후는 남성 헬스키핑 매니저가 상주합니다. 예약에 참고하세요.  \\n- 헬스키핑매니저는 30분 서비스 → 30분 휴게의 텀으로 업무를 진행합니다.  \\n- 갑작스러운 미팅이나, 외부 업무로 인해 이용하지 못하실시 꼭! 구글 캘린더 일정 삭제 부탁드립니다.  \\n## 예약 방법  \\n- 운영개시일 : 2024/08/12(월)  \\n- 이용시간 : 평일 09:30~18:00  \\n- 구글캘린더(리소스 : 헬스키핑룸-7-안마)를 통해 예약 가능합니다.  \\n**1. [ 구글캘린더 ] - [ 다른 캘린더 ] - [ 리소스 찾아보기 ] 를 차례로 클릭해주세요.**  \\n![url](url)  \\n---  \\n**2. [ 헬스키핑룸 ] 토글을 열고 [ 헬스키핑룸-7-안마 ] 리소스 체크한 뒤, [ 뒤로 ] 빠져나와주세요.**  \\n![url](url)  \\n---  \\n**3. 헬스키핑룸의 일정이 등록되어 확인할 수 있습니다.**  \\n![url](url)  \\n![url](url)  \\n---  \\n**4. 헬스키핑 일정을 잡기 위해, 아래 순서로 진행해주세요.**\\n&lt;span style='color:orange'&gt;*4-1. 희망하는 일정의 캘린더 빈 공간 클릭\\n4-2. 일정 제목(이름) 작성\\n4-3. [ 회의실 또는 위치 추가 ] 중, [ 회의실 ] 클릭\\n4-4. [ 모든 회의실 및 리소스 둘러보기 ] 클릭*&lt;/span&gt;  \\n![url](url)  \\n---  \\n**5. [ 헬스키핑룸 ] 카테고리의 토글을 열어 [ 안마 ] 를 선택해주세요.**\\n&lt;span style='color:orange'&gt;**     주의 : 다른 구성원이 해당 일정을 먼저 예약한 경우, [ 사용할 수 없는 회의실 ] 로 표시됩니다!**&lt;/span&gt;  \\n![url](url)  \\n![url](url)  \\n---  \\n**6. [ 저장 ] 을 클릭해주세요.**  \\n![url](url)  \\n---  \\n**7. 예약이 완료되었습니다. 헬스키핑룸 일정과 구성원 본인의 일정이 나란히 생성됩니다.**  \\n![url](url)  \\n---  \\n**8. (TIP) 헬스키핑룸 캘린더만 선택해 더 자세하게 확인도 가능합니다.**  \\n![url](url)  \\n---  \\n---  \\n### ■ FAQ  \\n**Q: 헬스키핑실을 운영하면 플렉스팀의 런웨이가 짧아지지 않나요?**\", 'metadata': {'customer_id': 42, 'doc_split_seq': 1, 'title': '헬스키핑룸(안마실) 운영', 'source': 'https://www.notion.so/5218d5a42236442185850efb49908474', 'extra': {'CategoryL1': '지원 제도', 'CategoryL2': '생활 지원'}, 'updated_at': '2025-05-16T03:13:00'}, 'similarity_score': 0.4952236495540803}","{'page_content':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0.49254297561167515}","{'page_content':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0.49072397551327424}","{'page_content': \"문서 유형: page\\n문서 ID: 1d80592a-4a92-806c-abe9-e0d4d4899830\\n문서 제목: 고객사 주차 지원 안내\\n문서 생성일시: 2025-04-17 14:19:00+09:00\\n문서 수정일시: 2025-05-16 12:12:00+09:00\\n상위 문서 ID: 유형=block, ID=1f50592a-4a92-80d8-b029-cf8362f55fe9\\n문서 생성자: 박윤미[//]: # (column_list is not supported)\\n\\n\\t[//]: # (column is not supported)\\n\\n\\t\\t**🗒️업데이트: 2025/04/17**\\n\\n\\t[//]: # (column is not supported)\\n\\n\\t\\t**🙋\\u200d♂️ 담당자: **(@박윤미)** **\\n\\n---\\n\\n💁🏻 홈그라운드에 방문하는 고객사의 차량 주차 지원 가이드입니다.\\n \\n아래 내용��� 참고하시어, 플렉스 고객이 편안하게 방문하고 긍정적인 미팅 경험을 가질 수 있도록 적절히 사용하여 주시기 바랍니다.\\n\\n기타 궁금한 내용은 슬랙 `#team-lounge-helpdesk` 채널에 `@ug-team-culture` 를 멘션하여 상황을 공유해주시면 논의 후 안내 드리도록 하겠습니다. \\n\\n---\\n\\n-  지원기준\\n\\n\\t- 대상: 홈그라운드에 방문한 유료 고객사 차량\\n\\n\\t- 내용: 최대 2시간 주차 지원 (무료 30분 + 유료 1시간 30분)\\n\\n- 신청 및 이용 방법\\n\\n\\t1. 신청: [고객사명] 방문고객 주차지원] 워크플로우 작성\\n\\n\\t1. 미팅 종료 후, 직접 주차 사이트에 차량 정보와 시간을 입력\\n\\n\\t\\t- 주차사이트\\xa0접속\\n\\n\\t\\t\\t- ID :\\xa0ga@flex.team\\n\\n\\t\\t\\t- PW : rnao0211!\\n\\n\\t\\t- 차량번호 4자리 입력 &gt; 조회\\n\\n\\t\\t- 무료 30분 + 유료 1시간 30분까지 버튼 선택\\n\\n\\t1. 워크플로우에 댓글로 차량번호 입력\\n\\n- 주의 사항\\n\\n\\t- 무료 30분! 부터 사용\\n\\n\\t- 지원 후 필수 ! 워크플로우에 댓글로 차량번호 입력 → 주차지원 히스토리 관리용\\n\\n&lt;br/&gt;\\n\\n---\\n\\n### &lt;span style='color:gray_background'&gt; &lt;/span&gt;▪️FAQ\\n\\n**Q1. 주차지원 방법을 자세히 알려주세요.**\\n\\n- 🚗 **주차 지원 방법 안내\\n*****운영사 사이트****** 로 접속 및 이용해주세요.\\n***\\n\\n\\t1. PC 또는 모바일에서 주차지원 사이트에 접속해주세요.\\n\\n\\t아래 이미지 ‘1번’ 과 같이 내용을 입력하고 [ 로그인 ] 을 클릭해주세요.\\n\\n\\t\\t![url](url)\\n\\n\\t---\\n\\n\\t2. 아래 이미지 ‘1번’ 과 같이 차량번호 4자리를 입력하고 [ 조회 ] 을 클릭해주세요.\\n\\n\\t\\t![url](url)\\n\\n\\t---\\n\\n\\t3. 아래 이미지 30분 할인(무료) 를 선택하고[ 할인 적용 ] - 추가 1시간 30분까지(유료) 반복적으로 [할인적용 ] 을 클릭해주시면 주차권 적용이 완료됩니다.\\n\\n\\t\\t![url](url)\\n\\n\\t---\\n\\n**Q2. 유료 고객사 외에는 지원이 불가한가요?**\\n\\nA: 원칙적으로는 유료 고객사에 한해 지원하지만, 팀 내부 판단에 따라 협력사 등 온도감 있는 방문의 경우 예외적으로 지원합니다. 워크플로우에 해당 내용을 남겨주세요. ( 조직장 승인 진행 )\\n\\n&lt;br/&gt;\\n\\n**Q3. 무료 주차가 입력되지 않아요!**\\n\\nA: 해당 건물에서 이미 다른 업체를 통해 무료 주차를 이용한 경우, &lt;중복 무료&gt; 지원이 불가 합니다. 유료 지원 후, 워크플로우 댓글로 남겨주세요.\\n\\n&lt;br/&gt;\\n\\n**Q4. 차량이 조회되지 않아요!**\\n\\nA: 주차지원은 해당건물에 차량이 입차 한 후에 조회가 가능합니다. 인식이 잘못된 경우에는  `#team-lounge-helpdesk` 채널에 `@ug-team-culture` 를 멘션하여 상황을 공유해 주시면 업체로 전달해 지원해 드리겠습니다.\\n\\n&lt;br/&gt;\\n\\n\", 'metadata': {'customer_id': 42, 'doc_split_seq': 1, 'title': '고객사 주차 지원 안내', 'source': 'https://www.notion.so/1d80592a4a92806cabe9e0d4d4899830', 'extra': {'CategoryL1': '지원 제도', 'CategoryL2': '업무 지원'}, 'updated_at': '2025-05-16T03:12:00'}, 'similarity_score': 0.4905504258314866}","{'page_content':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0.47441168245353726}","{'page_content':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0.4740432675817859}","{'page_content':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0.471881426744237}","{'page_content':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0.47010240773307904}","{'page_content':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0.46852131488980125}","{'page_content':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0.5088996670463757}","{'page_content':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0.5021018786275857}","{'page_content':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0.5016191754778034}","{'page_content':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0.5006793967562216}","{'page_content': '제목: 근무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시간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0.498017236034292}"]}</t>
  </si>
  <si>
    <t>{"ContextPrecision":1,"ContextRecall":1,"Faithfulness":1,"answer_relevancy":0.5001998916829471,"Human":1,"Human Eval Reason":null}</t>
  </si>
  <si>
    <t>{"cached":null,"start":1758850446.119615,"end":1758850498.415617,"duration":11.26683497428894,"llm_duration":null,"time_to_first_token":15.835181534290314,"llm_calls":"4","tool_calls":"0","errors":"0","llm_errors":"0","tool_errors":"0","prompt_tokens":"36615","prompt_cached_tokens":"0","prompt_cache_creation_tokens":"0","completion_tokens":"484","total_tokens":"37099","estimated_cost":null}</t>
  </si>
  <si>
    <t>"입사 후 온보딩 프로그램은 어떻게 진행되나요?"</t>
  </si>
  <si>
    <t>"플렉스팀의 온보딩은 총 12주간 진행되며, 5주간의 Spring Camp(조직 구조, 미션/비전, 일하는 방식, 제품 교육 등)와 7주간의 목표 합의 및 리뷰 기간으로 구성되어 있습니다. 각 챕터와 팀에서는 1on1, 팀 세션 등을 통해 업무 온보딩을 개별적으로 병행 진행합니다."</t>
  </si>
  <si>
    <t>{"answer":"플렉스팀의 온보딩 프로그램에 대해 안내해드리겠습니다! 😊\n\n## 온보딩 프로그램 개요\n플렉스팀의 온보딩은 **총 12주간** 진행되며, 팀의 일하는 방법과 마인드셋, 제도에 대한 적응과 이후 업무에서 온전한 역량을 발휘할 수 있도록 돕는 것이 목적입니다.\n\n## 5주간 Spring Camp 진행 내용\n\n### **Day 1: Life Hack - Orientation**\n- 온보딩 여정 소개\n- 조직 구조 및 제도 안내\n- 계정 등록 및 장비 설치 안내\n\n### **Day 2: 팀 이해**\n- 우리팀의 미션, 비전, OKR, 얼라인먼트 및 히스토리\n- **Why we do** - 우리가 왜 이 일을 하는지\n\n### **Day 3: 일하는 방식**\n- 우리팀에서 일하는 방법(Core Value), 8 Standards, 마인드셋\n- **How we do** - 우리가 어떻게 일하는지\n\n### **Day 5: 신규구성원 Tea Time w/해남님**\n- 플렉스팀에서의 기대감과 바라는 점을 이야기 나누는 시간\n- 입사 전 기대와 실제 현실의 Gap을 파악하고 개선방안 논의\n\n### **Month 1: 제품 이해**\n- **Product Session**: flex 제품에 대한 깊이있는 이해\n- **정보보안 세션**: 업무 관련 정보보안 내용\n- **flex demo 세션**: 제품 체험 및 이해\n\n### **Week 5: 회고 및 피드백**\n- 온보딩 서베이 작성\n- Spring Camp 감상 나누기 및 회고\n\n## 7주간 목표 합의/리뷰 단계\n- **1주차**: 목표 합의\n- **2-6주차**: 목표 실행 및 상시 1on1, 중간 리뷰\n- **7주차**: 목표 리뷰 (Job Level Review, Sync)\n\n## 추가 참고사항\n- 챕터, 팀별로 온보딩 프로그램이 상이하며, 필요에 따라 타임라인을 변형하여 운영할 수 있습니다\n- 업무에 대한 온보딩은 각 챕터, 팀에서 12주 기간 동안 1on1, 팀 Session 등을 통해 개별적으로 병행하여 진행됩니다\n\n온보딩 과정에서 궁금한 점이 있으시면 Culture Team이나 소속 리드에게 언제든 문의해 주세요!\n\n**참고 자료:**\n- [온보딩 프로세스 안내](https://www.notion.so/52188e60f8c844289e27a1c85a843085) - 전체 온보딩 프로세스\n- [5W Onboarding Feedback Survey](https://www.notion.so/5W-Onboarding-Feedback-Survey-86ea8b521c5a4452ab2e31954e36e33a) - 온보딩 피드백\n- [Tea time w. 해남님](https://www.notion.so/Tea-time-w-24727bd448d24fd29805260791490581) - CEO와의 티타임\n- [플렉스팀 신규 구성원의 flex 제품 온보딩 경험 강화](https://flex.team/home/news-feed/notice?nid=WQEeRjA8Rd) - 제품 온보딩","contexts":["{'page_content':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0.4959704037620177}","{'page_content':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0.4891979427615917}","{'page_content':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0.48811325883405454}","{'page_content':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0.4879208598828715}","{'page_content':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���크 를 통해 신청합니다. (분기 1회 공지)\\n\\n\\t- ���슷한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0.48711322228046744}","{'page_content':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0.5307834402605437}","{'page_content':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0.5126894299553192}","{'page_content':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0.5060739511652614}","{'page_content':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0.4993305447927904}","{'page_content':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0.49704508478623793}","{'page_content':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0.5046162900324073}","{'page_content':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0.4911876102846967}","{'page_content':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0.4896062827792036}","{'page_content':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0.48207265679910133}","{'page_content':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0.4800329338387705}","{'page_content':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0.48503382481209617}","{'page_content':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0.48475784029876506}","{'page_content': '문서 유형: page\\n문서 ID: ba4a7519-8d99-4168-9da4-527511e19f55\\n문서 제목: 출장 지원\\n문서 생성일시: 2023-06-23 18:47:00+09:00\\n문서 수정일시: 2025-05-16 12:12:00+09:00\\n상위 문서 ID: 유형=block, ID=1f50592a-4a92-80d8-b029-cf8362f55fe9\\n문서 생성��: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0.481347189015889}","{'page_content':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0.48110454143681675}","{'page_content': \"문서 유형: page\\n문서 ID: 96ba5ecf-fc38-403c-9bb6-89452a13be71\\n문서 제목: 구성원 주차 지원 안내\\n문서 생성일시: 2023-06-27 11:48:00+09:00\\n문서 수정일시: 2025-07-25 18:59:00+09:00\\n상위 문서 ID: 유형=block, ID=de04b51a-730f-4d05-b2c6-045f1e021a68\\n문서 생성자: 박윤미[//]: # (column_list is not supported)\\n\\n\\t[//]: # (column is not supported)\\n\\n\\t\\t**🗒️업데이트: 2025/07/25**\\n\\n\\t[//]: # (column is not supported)\\n\\n\\t\\t**🙋\\u200d♂️ 담당자: **(@박윤미)** **\\n\\n---\\n\\n## 지원\\n\\n\\t- 구성원 개인 차량 주차 지원 ( 출퇴근 대중 교통비 + 야근 교통비 지원비는 지원되지 않음)\\n\\n## 신청 방법\\n\\n\\t- 차량 등록 시, 워크플로우 [ 주차 등록 / 변경 / 취소 ] 양식을 이용하여 작성 \\n\\n\\t- 주차 취소를 원하시는 경우, 동일한 워크플로우 양식으로 작성\\n\\n\\t![url](url)\\n\\n## 이용 방법\\n\\n\\t- 풍림아이원플러스 (분당구 서현로 170)로 주차 가능\\n\\n\\t- 플렉스 홈그라운드가 있는 미래에셋 플레이스 (황새울로359번길 11) 만차로 자리가 생기면 주차 등록을 한 순서대로 이동 안내\\n\\n## 주의 사항\\n\\n\\t- `주차 등록 시점이 아닌`, 익월 1일 부터 주차 가능합니다.\\n\\n\\t- 차주와 차량의 정보 (연락처, 차종/색상, 자동차등록증)가 미래에셋 플레이스/풍림아이원플러스로 전달됩니다.\\n\\n\\t&lt;br/&gt;\\n\\n---\\n\\n### ■ FAQ \\n\\n**Q: 신청하면 바로 주차할 수 있나요?**\\n\\nA: 매월 1회(24일) 주차 등록을 하고 있어, 1일~23일 사이에 워크플로우 작성된 차량은 익월 1일 부터 주차 가능합니다. ( 24일~말일 사이에 작성된 워크플로우 차량은 2달 뒤부터 주차 가능. 예시 - 1월 23일 신청 &gt; 2월 1일 주차 / 1월 24일 신청 &gt; 3월 1일 주차 )\\n\\n&lt;br/&gt;\\n\\n**Q: 자동차 등록증을 꼭 제출해야 하나요?**\\n\\nA: 주차장에 차량 등록 시, 필수적으로 제출해야 하는 서류입니다. 주민등록번호는 필수 정보가 아니므로 마스킹 처리해 보내주셔도 됩니다.\\n\\n&lt;br/&gt;\\n\\n**Q: 미래에셋플레이스에는 주차가 불가능한가요?**\\n\\nA: 현재 우리 회사가 계약한 주차 자리는 모두 사용 중입니다.\\n다만, 지속적으로 우리 건물 내 다른 층을 추가로 계약할 예정이며, 계약이 완료되면 주차 공간이 더 확보될 수 있습니다. 자리가 생기는 경우`주차등록을 한 순서`에 따라 순차적으로 우리 건물 주차장으로 이동 안내를 드리고 있습니다.\\n\\n&lt;br/&gt;\\n\\n**Q: 단기간 주차(고장/사고 대차)를 변경할 수 있나요?**\\n\\nA: 워크플로우&lt;주차 등록 / 변경 / 취소 - 단기변경(수리등)&gt;으로 작성해 주세요.\\n\\n관련서류(수리로 인해 차량이 변경된 것이 확인되는 서류 - 기간이 명시된 수리확인서 혹은 렌터카계약서 등)를 함께 첨부해 주시기 바랍니다.\\n\\n&lt;br/&gt;\\n\\n**Q: 기등록되어 있는 차량 출차 시, '주차비정산 문구'가 뜨고 차단기가 올라가지 않는 경우**\\n\\nA: '호출'버튼을 눌러서 '차량번호는 00#0000 이고 정기권 차량인데 오류인것 같다' 라고 말씀해 주시면 주차장 측에서 확인 후, 열어 주실꺼예요. 해당 내용을 진행했는데 담당자가 안열어 주는 경우에만 '개인카드'로 결제하고 #team-culture-lounge-helpdesk 로 문의 남겨 주시면 ‘영수증’을 전달하여 카드 취소 할 수 있습니다.  \\n\\n&lt;br/&gt;\\n\\n\", 'metadata': {'customer_id': 42, 'doc_split_seq': 1, 'title': '구성원 주차 지원 안내', 'source': 'https://www.notion.so/96ba5ecffc38403c9bb689452a13be71', 'extra': {'CategoryL1': '지원 제도', 'CategoryL2': '생활 지원'}, 'updated_at': '2025-07-25T09:59:00'}, 'similarity_score': 0.4802163604359721}","{'page_content':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0.49093429463924493}","{'page_content':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0.4901614708846887}","{'page_content':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0.48747972007525675}","{'page_content':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0.48703180475950114}","{'page_content':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0.4856497012918394}","{'page_content':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0.5218463366037578}","{'page_content':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0.49693574600776635}","{'page_content':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0.49555898279377647}","{'page_content': '제목: NONE &lt;br&gt; 공지 작성일: 2022-01-04 &lt;br&gt; 내용: 오늘은 즐거운 월급날입니다. 😄\\n우리팀 모두 고생 많으셨습니다! ❤️️\\n우리팀 연말은 아직 끝나지 진행 중이지만, 달력으로는 2022년 1월이 되었습니다. 🐯\\n\\n남은 우리팀 연말까지 건강하게 함께 하면 좋겠습니다! 🤾\\u200d♂️\\n\\n급여는 구성원 개인별 계좌로 입금 완료되었습니다.\\nflex를 통해 급여 명세서를 확인하시고, 관련한 문의는 저에게 해주세요!\\n오늘도 의미있는 하루 보내세요~!\\n\\n이번 달에 지영님을 추천해주신 윤재희님께 사내 추천금이 지급되었습니다.\\n추천금 제도가 바뀌고 처음 추천이 이루어졌고, 입사하시게 되었습니다.\\n\\n바뀐 사내 추천금 제도를 다시 한 번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2950만원)\\n\\n재희님 추천 감사드리고, 지영님이 잘 온보딩 하실 수 있도록 부탁 드립니다~\\n구성원 분들의 많은 추천 부탁 드립니다~!', 'metadata': {'customer_id': 42, 'doc_split_seq': 1, 'title': 'NONE', 'source': 'https://flex.team/home/news-feed/notice?nid=QVzlxj1zRp', 'extra': {'StakeholderType': 'COMPANY'}, 'updated_at': '2022-01-04T15:01:23'}, 'similarity_score': 0.49552804741492074}","{'page_content':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0.49347428703271673}"]}</t>
  </si>
  <si>
    <t>{"ContextPrecision":1,"ContextRecall":1,"Faithfulness":1,"answer_relevancy":0.5188458646628361,"Human":1,"Human Eval Reason":null}</t>
  </si>
  <si>
    <t>{"cached":null,"start":1758851369.782655,"end":1758851465.542398,"duration":29.994811058044434,"llm_duration":null,"time_to_first_token":33.4651495218277,"llm_calls":"4","tool_calls":"0","errors":"0","llm_errors":"0","tool_errors":"0","prompt_tokens":"37291","prompt_cached_tokens":"0","prompt_cache_creation_tokens":"0","completion_tokens":"1118","total_tokens":"38409","estimated_cost":null}</t>
  </si>
  <si>
    <t>"원격근무는 언제 가능한가요?"</t>
  </si>
  <si>
    <t>"화요일, 목요일에 하루씩만 사용 가능하며, 연속 사용이나 휴일과 연결해서 사용할 수 없습니다."</t>
  </si>
  <si>
    <t>{"answer":"안녕하세요! 원격근무 관련해서 안내드리겠습니다.\n\n## 원격근무 가능 시기\n\n**화요일과 목요일에만 사용 권장됩니다.**\n\n- **월요일**: 전사 위클리 미팅으로 인해 원격근무 지양\n- **수요일**: 너나들이 행사 등으로 인해 원격근무 지양  \n- **금요일**: 챕터 및 팀 회의로 인해 원격근무 지양\n\n## 사용 제한 사항\n\n1. **연속 사용 불가**: 하루씩만 사용 가능하며, 이틀 연속 사용할 수 없습니다\n2. **휴일과 연속 사용 불가**: \n   - 월요일이 휴일인 경우 → 화요일 사용 불가\n   - 금요일이 휴일인 경우 → 목요일 사용 불가\n   - 수요일이 휴일인 경우 → 화요일, 목요일 모두 사용 불가\n3. **팀 내 중요 일정이 있는 경우** 사용이 제한될 수 있습니다\n\n## 신청 방법\n\n- **최소 1일 전에** 슬랙 #sharing_time-and-attendance 채널을 통해 동료에게 공유\n- flex를 통해 조직 리드의 승인을 받아야 합니다 (반려될 수 있음)\n- 승인 시 \"장소, 시간, 업무 내용\"을 공유해야 합니다\n\n## 주의사항\n\n- 원격근무 시에는 식대지원, 출퇴근 대중교통비 등 업무상 지원되는 비용이 지원되지 않습니다\n- 업무에 몰입할 수 있는 공간에서 진행해야 하며, 휴양지나 놀러 가는 곳에서의 원격근무는 지양해 주세요\n\n**출처 참고**:\n- [원격근무](https://www.notion.so/3cff2ccc7f404b8eaf46f619813eee94) - 사용 기준, 방법, 비용 관련 정보","contexts":["{'page_content':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0.49399782181879504}","{'page_content':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0.4927367861007798}","{'page_content':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0.4925849893685243}","{'page_content':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0.4922663431727731}","{'page_content':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0.49189932073311077}","{'page_content':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0.49175951290183056}","{'page_content':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0.4900471136460087}","{'page_content':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0.486931354963453}","{'page_content':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0.4847986461187303}","{'page_content':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0.4826084773933197}","{'page_content':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0.5643392554466935}","{'page_content':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0.519989525653081}","{'page_content':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0.5067029162378321}","{'page_content':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0.5051828213076139}","{'page_content':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0.4937374092428497}","{'page_content':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0.4975650698105286}","{'page_content':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0.49571311818932884}","{'page_content':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0.4930802585174347}","{'page_content':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0.49248310187886324}","{'page_content': \"문서 유형: page\\n문서 ID: 70f851d1-30d0-4ecf-a647-99f8c97b2806\\n문서 제목: 외근/야근 교통비(택시) ���원\\n문서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법인카���로 자동결제되어 별도 카드 결���가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0.4924177727810798}","{'page_content':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0.48518327709693154}","{'page_content':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0.48325898959258645}","{'page_content':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0.4815903091275106}","{'page_content':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0.48122656039319694}","{'page_content':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0.4791226561610221}","{'page_content':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0.517071394971063}","{'page_content':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0.5130442003842371}","{'page_content':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0.5098722708673429}","{'page_content':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0.5095897347359449}","{'page_content':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0.5049052307883636}"]}</t>
  </si>
  <si>
    <t>{"ContextPrecision":1,"ContextRecall":1,"Faithfulness":1,"answer_relevancy":0.5236698387331934,"Human":1,"Human Eval Reason":null}</t>
  </si>
  <si>
    <t>{"cached":null,"start":1758850628.791001,"end":1758850685.854221,"duration":13.707844972610474,"llm_duration":null,"time_to_first_token":26.75862181186676,"llm_calls":"4","tool_calls":"0","errors":"0","llm_errors":"0","tool_errors":"0","prompt_tokens":"35816","prompt_cached_tokens":"0","prompt_cache_creation_tokens":"0","completion_tokens":"676","total_tokens":"36492","estimated_cost":null}</t>
  </si>
  <si>
    <t>"리더십 콘텐츠 모음 페이지에서 리더십의 본질과 마인드셋에 대한 다양한 큐레이팅된 콘텐츠를 확인하고 누구나 업데이트할 수 있습니다."</t>
  </si>
  <si>
    <t>{"answer":"안녕하세요! 리더십 콘텐츠 관련해서 안내드리겠습니다.\n\n플렉스팀에서는 리더십 관련 다양한 콘텐츠와 프로그램을 제공하고 있습니다:\n\n## 📚 리더십 콘텐츠 확인 방법\n\n**리더십 콘텐츠 모음** 페이지에서 다양한 리더십 관련 자료들을 확인하실 수 있습니다. 이 공간은 리더십에 대한 지식과 영감을 건네줄 콘텐츠를 큐레이팅하는 공간으로, 리더십의 본질과 마인드셋에 대한 이해도를 높이고 리드 역할을 수행하며 마주치는 다양한 고민들을 해소하는데 도움이 되도록 구성되어 있습니다.\n\n## 🌟 리더십 관련 프로그램들\n\n1. **Leadership Journey**: 플렉스팀 리드로서의 리더십 여정을 기록하는 공간\n2. **Leadership Session**: 정기적으로 진행되는 리더십 세션들\n3. **1on1 Ground Rule**: 효과적인 1on1 진행을 위한 가이드라인\n\n## 💡 참여 방법\n\n- 팀에 공유하고 싶은 의미있는 콘텐츠가 있다면 '누구나' 업데이트가 가능합니다\n- 다양한 관점에서의 인사이트를 얻어가실 수 있도록 구성되어 있습니다\n\n더 구체적인 리더십 콘텐츠나 프로그램에 대해 궁금한 점이 있으시면 언제든지 말씀해 주세요!\n\n---\n**참고 출처:**\n- [리더십 콘텐츠 모음](https://www.notion.so/zip-1930592a4a9280dea66fd41e27741279) - 리더십 지식과 영감 콘텐츠\n- [2025 Leadership Journey](https://www.notion.so/2025-Leadership-Journey-1e00592a4a9280948493c16f1bb1c000) - 리더십 여정 기록\n- [2025 Leadership Session](https://www.notion.so/2025-Leadership-Session-1bd0592a4a9280879845eb860538231e) - 리더십 세션 안내","contexts":["{'page_content': '문서 유형: page\\n문서 ID: 1930592a-4a92-80de-a66f-d41e27741279\\n문서 제목: 리더십 콘텐츠 모음.zip\\n문서 생성일시: 2025-02-07 15:21:00+09:00\\n문서 수정일시: 2025-02-10 12:00:00+09:00\\n상위 문서 ID: 유형=block, ID=bde73d4a-cdc9-411f-a18f-7b64934f122e\\n문서 생성자: 강주희💡 리더십에 대한 지식과 영감을 건네줄 콘텐츠를 큐레이팅 하는 공간입니다. \\n리더십의 본질,마인드셋에 대한 이해도를 높이고, 리드 역할을 수행하며 마주치는 다양한 고민들을 해소하는데에 도움 되시기 바라며, 다양한 관점에서의 인사이트를 얻어가시기 바랍니다. \\n팀에 공유하고 싶은 의미있는 콘텐츠가 있다면 ‘누구나’ 업데이트 가능합니다.  \\n\\n    \\n\\n&lt;br/&gt;\\n\\nCollection\\n\\n&lt;br/&gt;\\n\\n', 'metadata': {'customer_id': 42, 'doc_split_seq': 1, 'title': '리더십 콘텐츠 모음.zip', 'source': 'https://www.notion.so/zip-1930592a4a9280dea66fd41e27741279', 'extra': {'CategoryL1': '조직원칙 및 리더십', 'CategoryL2': '리더십'}, 'updated_at': '2025-02-10T03:00:00'}, 'similarity_score': 0.5578044244869617}","{'page_content':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0.5191278937961451}","{'page_content':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0.5141706532694372}","{'page_content':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**6월: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0.5108522895347815}","{'page_content': '문서 유형: page\\n문서 ID: 222939e6-0d5f-4594-99fe-ad4e077eab95\\n문서 제목: 리더십의 의미\\n문서 생성일시: 2023-08-22 11:33:00+09:00\\n문서 수정일시: 2024-10-18 14:37:00+09:00\\n상위 문서 ID: 유형=block, ID=bde73d4a-cdc9-411f-a18f-7b64934f122e&lt;br/&gt;\\n\\n- &lt;span style=\\'color:yellow_background\\'&gt;&lt;u&gt;리더십은 구성원들의 동기를 불러일으켜서 팀의 다이내믹스를 만들어 조직의 목적을 달성하는 기술&lt;/u&gt;&lt;/span&gt;이다.\\n\\n\\t- &lt;span style=\\'color:gray\\'&gt;*팀의 다이내믹스를 만든다는 것은 구성원들 개개인의 합보다 더 큰 역량을 팀이 내도록 하는 것*&lt;/span&gt;\\n\\n\\t- &lt;span style=\\'color:gray\\'&gt;*조직의 목적 달성 = 우승팀이 되는 것, 팀의 성공!*&lt;/span&gt;\\n\\n- &lt;span style=\\'color:yellow_background\\'&gt;&lt;u&gt;리더십이 중요한 이유는 리더십에 따라서 조직의 목적 달성 여부가 달라질 수 있기 때문&lt;/u&gt;&lt;/span&gt;이다.\\n\\n- &lt;span style=\\'color:yellow_background\\'&gt;&lt;u&gt;리더십이 필요한 이유는 리드는 자신의 일을 잘하는 사람이 아니라 팀을 움직이게 하는 사람이기 때문&lt;/u&gt;&lt;/span&gt;이다.\\n\\n- &lt;span style=\\'color:yellow_background\\'&gt;&lt;u&gt;리드가 해야 할 일은 일 케어/ 사람 케어/ 조직 케어&lt;/u&gt;&lt;/span&gt;이다.\\n\\n\\t- &lt;span style=\\'color:gray\\'&gt;*(1)일 케어 : 팀의 미션/비전/전략을 자신이 책임지는 조직의 목표와 align하여 이를 명확히 하고 가시화하여, 팀의 다이내믹스를 만들어 목표를 달성한다. *&lt;/span&gt;\\n\\n\\t- &lt;span style=\\'color:gray\\'&gt;*(2)사람 케어 : 팀/조직의 목표를 달성하기 위해 구성원들의 마음을 팀의 동기(OKR)로 하나로 묶고 몰입할 수 있도록 돕는다. *&lt;/span&gt;\\n\\n\\t- &lt;span style=\\'color:gray\\'&gt;*(3) 조직 케어 : 일하고 싶은 환경, 일을 잘할 수 있는 환경을 만드는 것이다. 일이 효과적이고 효율적으로 이루어지도록 일하는 방식을 정립하고, 자신이 책임지는 조직의 업무뿐 아니라 회의, 의사결정 등의 프로세스와 시스템을 정립하여 실행함으로써 구성원들이 마음껏 목표를 향해 일할 수 있는 환경을 만든다.*&lt;/span&gt;\\n\\n- 리드가 역할을 잘 수행하기 위해서는 리더십 역량을 강화해야 한다. &lt;span style=\\'color:yellow_background\\'&gt;&lt;u&gt;리더십 역량이란 “우수한 성과를 창출하게 하는 리더의 내재적 특성\" 또는 “리드에게 부여된 임무를 효과적으로 수행하기 위해 갖춰야 하는 지식•기술•태도”&lt;/u&gt;&lt;/span&gt;이다.\\n\\n&lt;br/&gt;\\n\\n', 'metadata': {'customer_id': 42, 'doc_split_seq': 1, 'title': '리더십의 의미', 'source': 'https://www.notion.so/222939e60d5f459499fead4e077eab95', 'extra': {'CategoryL1': '조직원칙 및 리더십', 'CategoryL2': '리더십'}, 'updated_at': '2024-10-18T05:37:00'}, 'similarity_score': 0.5089566514456042}","{'page_content':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0.4957226490035899}","{'page_content':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0.492345024372894}","{'page_content':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0.48882601586737995}","{'page_content':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0.4885351363411571}","{'page_content':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0.4882878250324694}","{'page_content':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0.49873460159278665}","{'page_content':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0.48586991997187406}","{'page_content':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0.47953617011403177}","{'page_content':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��른 구성원이 이용할 수 있도록 커튼을 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0.4783862768223407}","{'page_content':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0.4775280860271965}","{'page_content':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0.48831474386537305}","{'page_content':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0.4862583226933104}","{'page_content':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0.483152194473001}","{'page_content': '문서 유형: page\\n문서 ID: cf88b1a9-b359-42fc-b57c-b5b23c232c10\\n문서 제목: 프로필 설정 안내\\n문서 생성일시: 2023-01-30 23:21:00+09:00\\n문서 수정일시: 2025-05-16 12:12:00+09:00\\n상위 문서 ID: 유형=block, ID=1f50592a-4a92-80d8-b029-cf8362f55fe9\\n문서 생성자: 황시윤[//]: # (column_list is not supported)\\n\\n\\t[//]: # (column is not supported)\\n\\n\\t\\t**🗒️업데이트: 2024/10/18**\\n\\n\\t\\t&lt;br/&gt;\\n\\n\\t[//]: # (column is not supported)\\n\\n\\t\\t**🙋\\u200d♂️ 담당자: Culture Team  **\\n\\n---\\n\\n## 설정 안내\\n\\n\\t- 플렉스팀 구성원 분들과 효과적인 협업 업무 수행을 위해, 프로필 설정을 부탁 드립니다.\\n\\n\\t- 프로필 설정은 구글 워크스페이스, Slack, flex, Notion에 모두 적용 부탁 드립니다. \\n\\n## Slack 설정 안내\\n\\n\\t- **Slack(슬랙) 프로필 사진 및 조직 정보는 직접 수정이 가능합니다. **\\n\\n\\t(1) 왼쪽 하단에서 본인 프로필 이미지를 클릭할 경우, 설정 항목이 보입니다.\\n\\n\\t설정 항목 중 [프로필] 클릭해주세요. \\n\\n\\t![url](url)\\n\\n\\t&lt;br/&gt;\\n\\n\\t(2) ‘편집’을 클릭하고, ‘직함’란에서 `**직무 | 소속([트라이브 &amp; 스쿼드] or [트라이브&amp;팀] or 팀) | 리드인 경우 Lead 표시**`** **포함하여 작성해주세요. (flex 참고)\\n\\n\\t&lt;br/&gt;\\n\\n\\t(3) 혹시 사진이 없으신가요? ‘사진 업로드’를 클릭해서 변경해주시면 됩니다!\\n\\n\\t&lt;br/&gt;\\n\\n\\t&lt;br/&gt;\\n\\n&lt;br/&gt;\\n\\n---\\n\\n### ■ FAQ \\n\\n&lt;br/&gt;\\n\\n&lt;br/&gt;\\n\\n', 'metadata': {'customer_id': 42, 'doc_split_seq': 1, 'title': '프로필 설정 안내', 'source': 'https://www.notion.so/cf88b1a9b35942fcb57cb5b23c232c10', 'extra': {'CategoryL1': '지원 제도', 'CategoryL2': '업무 지원'}, 'updated_at': '2025-05-16T03:12:00'}, 'similarity_score': 0.480428355640991}","{'page_content':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0.47666093360148915}","{'page_content':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0.49330050084227034}","{'page_content':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0.4917180837723168}","{'page_content':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0.4900301065963686}","{'page_content':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0.48808448717801695}","{'page_content':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0.4855863413679485}","{'page_content': '제목: 2023 우리팀 Leadership 안내 &lt;br&gt; 공지 작성일: 2023-01-13 &lt;br&gt; 내용: 올해 1월 1일자로 적용된 Lead 레벨과 정의에 대해 명확하게 한번 더 말씀드립니다.\\xa0각 리드분들께서는 구성원의 모티베이션 관리 및 조직 성과에 전념해주시길 부탁드립니다. 도움이 필요하면, 언제든지 Coaching룸으로 찾아와주세요\\xa0:)\\n\\n\\n1. Lead level 1 : Playing과 Coaching의 비율 = 5:5\\n\\nFunction Team의 Performance와 People Mgt.를 담당 (총 12명)\\n\\n\\n\\n직책수당 연 600만원 (월 50만원)\\n\\n\\n\\nProduct Group : 최명군, 안지용, 김은희, 강선구, 구경일 (이상 5명)\\n\\n\\n\\nSupporting Group : 전인해, 채효진, 권우현, 남정식, 오은경, 신동일, 민경록 (이상 7명)\\n\\n\\n\\n2. Lead level 2 : Playing과 Coaching의 비율 = 3:7\\n\\nTribe/Division의 Performance와 People Mgt.를 담당 (총 5명)\\n\\n\\n\\n직책수당 연 1,200만원 (월 1백만원)\\n\\n\\n\\nProduct Group : 허두석, 이수용, 이성환, 황교현 (이상 4명)\\n\\n\\n\\nSupporting Group : 류성락 (이상 1명)\\n\\n\\n\\n3. Lead level 3 : Playing과 Coaching의 비율 = 1:9\\n\\nGroup의 Performance와 People Mgt.를 담당 (총 2명)\\n\\n\\n\\n직책수당 연 1,800만원 (월 1백 5십만원)\\n\\n\\n\\nProduct Group : 송호진, 김태은 (이상 2명)\\n\\n\\n\\n4. R&amp;D Division Leadership은 3명(최명군, 안지용, 황교현)이 함께 논의해 division의 방향성을 결정합니다. 세 분의 Lead 레벨이 다른 이유는 소속팀과 함께해야 할 구성원수가 다르기 때문입니다. Group Leadership인 2명(송호진, 김태은)은 그룹내 리드분은 물론, 저와도 긴밀하게 소통하여 align을 가져갈 예정입니다.\\n\\n\\n\\n5. 우리팀의 조직과 리더십은 항상 변화에 민감합니다. 시장과 고객, 제품 상황에 따른 최적화를 수시로 진행하고 있어 항상 더 나은 방향으로 진화할 것으로 이해해주시면 감사합니다.', 'metadata': {'customer_id': 42, 'doc_split_seq': 1, 'title': '2023 우리팀 Leadership 안내', 'source': 'https://flex.team/home/news-feed/notice?nid=ODzZLBv8Ro', 'extra': {'StakeholderType': 'COMPANY'}, 'updated_at': '2023-01-13T10:27:27'}, 'similarity_score': 0.49363144337497905}","{'page_content':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0.49267720543435567}","{'page_content':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동료를 'OO'합니다\\n\\n@박근현 님, @이예경 님, @이나경 님, @양은정 님, @김나현 님의 플렉스팀 합류를 ‘환영’합니다!\\n\\n자랑스러운 동료 여러분을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0.4901135792620286}","{'page_content': \"제목: 서른여섯번째 Dugout Letter가 도착했습니다 &lt;br&gt; 공지 작성일: 2025-05-26 &lt;br&gt; 내용: 지난 2주간 플렉스팀 소식을 모은\\n\\nDugout Letter #36 바로 열어보기\\n\\n\\n---------\\n\\n\\n⬇️ 목차 미리보기 ⬇️ \\n\\n\\n\\n놓쳐선 안 될 플렉스팀 소식\\n\\n플렉스팀 버킷리스트에 소중한 ‘세 표’ 부탁드립니다.\\n\\n리크루팅을 위해 두번째 ‘Tech Talk’을 엽니다.\\n\\n플렉스팀 첫! AMCHAM 저널에 ‘기고’\\n\\n법인카드 잘못 사용했을 땐 이렇게!\\n\\n신속한 장애 대응을 위해 ‘크리티컬 이모지’를 활용합시다!\\n\\n지지율 TOP3 대선주자들 곁, 어디에나 flex\\n\\n\\n\\nflex는 오늘도 업글 중\\n\\n’연차 설정’ 분리 및 ‘촉진 설정’ 접근성 개선, 전체배포 완료!\\n\\n더 많은 업데이트는 따끈한 오늘자 업데노를 참고해주세요\\n\\n\\n\\n슬랙에서 줍줍한 정보 or TMI\\n\\n열문집! 샐러디! 수잔스! 감성쭈꾸미! 플렉스팀 할인 제휴식당을 늘려주신 @박윤미 님\\n\\n’누구보다 빠르게 남들과는 다르게’ 토트넘 우승과 엮어 팀 채용을 어필하신 @정나현 님\\n\\n’25년 판, ARR별 글로벌 HR SaaS 순위! 귀한 꿀자료를 공유해주신 @정혜인 님\\n\\n목표/평가 리뉴얼을 위해 고객사 성과관리 현황에 귀를 쫑긋 열고 싶으신 @이윤선 님\\n\\n이름처럼 동에 번쩍(패파 세미나), 서에 번쩍(K리그 아카데미) 다니시는 @서해동 님\\n\\n현장을 누비며 성장을 만드는 BD팀! 김수민 님 피셜, 실력과 미모를 겸비한 @권우현 님\\n\\n'하프타임팀토크'를 잇는 새 콘텐츠 출격! 출연자 섭외에 팀 도움이 간절하신 @김희경 님\\n\\n플렉스팀 합류하시자마자 남다른 보법이 무엇인지 보여주고 계신 @신정호 님\\n\\nHRP 모범 고객사이자 설선물 주셨던 ‘올클래드’ 팝업스토어 소식 전해주신 @윤송현 님\\n\\n\\n\\n플렉스팀 동료를 'OO'합니다\\n\\n@김정춘 님, @박종상 님, @김일재 님의 플렉스팀 합류를 ‘환영’합니다!\\n\\n자랑스러운 동료 여러분을 ‘인정’합니다!\\n\\n플렉스팀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'서른여섯번째 Dugout Letter가 도착했습니다', 'source': 'https://flex.team/home/news-feed/notice?nid=eR0x53ZzmD', 'extra': {'StakeholderType': 'COMPANY'}, 'updated_at': '2025-05-26T07:53:13'}, 'similarity_score': 0.4895002983540237}","{'page_content': \"제목: #21 Dugout Letter가 도착했습니다 &lt;br&gt; 공지 작성일: 2024-10-07 &lt;br&gt; 내용: 지난 2주간 플렉스팀 소식을 모아 돌아온\\n\\n#21 Dugout Letter 바로가기\\n\\n\\n\\n우리팀 소식을 덕아웃레터에 실어 플렉스팀 모두에 전하고 싶다면?\\n\\n슬랙에서 :dugout: 이모지를 눌러주세요!\\n\\n\\n\\n⬇️목차 미리보기⬇️\\n\\n\\n놓쳐선 안 될 플렉스팀 소식\\n\\n2024년의 마지막, 4/4분기의 시작!  \\n\\n크고 작은 조직 변동이 있었답니다. \\n\\n주목! 회의실 사용 가이드 \\n\\n‘하키룸 침입 의심 사건’의 전말 \\n\\nDevice Trust 보안 정책에 따른 장치 인증/등록 필수! \\n\\n텀블러와 머그의 주인을 찾습니다\\n\\nQA Map, 함께 빌드업해요~ \\n\\n목요일 18시는 Growth 분석 Session 하는 날!  \\n\\n잘 팔리는 ‘성과관리’를 위해! 집단지성을 모읍니다. \\n\\n흩어진 고민들을 팀 자산으로! 집단지성을 모읍니다. \\n\\n오늘도 flex는 업글 중\\n\\n\\n\\n[특집] 지금 대세 ‘흑백요리사’에서 뽑아낸 다각적 인사이트\\n\\n’그 누구보다 빠르게, 난 남들과는 다르게’ @이한결님 \\n\\n’리더십 교육 영상으로 써야겠는걸?’ @강주희님 \\n\\n’뉴스레터 소재는 물론  SEO까지 선점해야지’ @김용건님 \\n\\n’리드 확보에 기여한 동료 칭찬 한 스푼 더해볼까’ @두연 정님 \\n\\n’N사와 C사의 발빠른 전략 모니터링부터’ @권형기님 &amp; @신권철님  \\n\\n’이 기회에 남모를 홍대병을 고백해야겠다’ @박서유님 \\n\\n’프로덕트 디자이너라면 꼭 보라던 추천평을 널리 알리자’ @소현 김님 \\n\\n’본능에 충실할 뿐’ @박지선님 \\n\\n\\n\\n슬랙에서 줍줍한 정보 or TMI\\n\\n공휴일에 09-21시로 단축영업하는 'GROUND FITNESS' 소식을 전하신 @고명석님 \\n\\n'맛소' 영업종료가 슬픈 @김성민님과 '맛소'를 인수하신(X) 부활 소식을 알리신 @구경일님\\n\\nHumble and Resilience의 상징, 동료들을 위해 요리 중이신 @윤성복님 \\n\\n말문이 막히신 @김영준님, 커피에 반하신 @영준 김(Tracking)님의 소식을 공유하고 싶으신 @김성민님과 @이한결님\\n\\n\\n\\n플렉스팀 동료를 OO합니다!\\n\\n최영준님, 정승주님, 전혜영님, 플렉스팀 합류를 환영합니다! \\n\\n편해걸님, 부모로서의 인생 2막을 응원합니다! \\n\\n김미진님, 튼튼이 순산을 기원합니다! \\n\\n플렉스팀 N주년을 축하합니다!\", 'metadata': {'customer_id': 42, 'doc_split_seq': 1, 'title': '#21 Dugout Letter가 도착했습니다', 'source': 'https://flex.team/home/news-feed/notice?nid=vYzRagP0Z3', 'extra': {'StakeholderType': 'COMPANY'}, 'updated_at': '2024-10-07T04:53:26'}, 'similarity_score': 0.48935460240572715}"]}</t>
  </si>
  <si>
    <t>{"ContextPrecision":1,"ContextRecall":1,"Faithfulness":1,"answer_relevancy":0.5296988555064451,"Human":1,"Human Eval Reason":null}</t>
  </si>
  <si>
    <t>{"cached":null,"start":1758852156.194366,"end":1758852200.18336,"duration":18.54763388633728,"llm_duration":null,"time_to_first_token":12.71315711736679,"llm_calls":"4","tool_calls":"0","errors":"0","llm_errors":"0","tool_errors":"0","prompt_tokens":"33856","prompt_cached_tokens":"0","prompt_cache_creation_tokens":"0","completion_tokens":"738","total_tokens":"34594","estimated_cost":null}</t>
  </si>
  <si>
    <t>"하루씩만 사용 가능하며 최소 1일 전 슬랙 공유 후 flex를 통해 승인받아야 하고, 화요일과 목요일 사용이 권장됩니다."</t>
  </si>
  <si>
    <t>{"answer":"플렉스팀의 원격근무 사용 방법에 대해 안내드리겠습니다! 😊\n\n## 🔍 원격근무 사용 기준\n\n**연속 사용 제한**\n- 원격근무는 **하루씩만 사용 가능**하며, 이틀 연속으로 사용할 수 없습니다\n- 휴일과 연속해서도 사용할 수 없습니다\n\n**권장 요일**\n- **화요일, 목요일 사용만 권장**됩니다\n- 월요일(전사 위클리), 금요일(챕터/팀 회의), 수요일(너나들이 행사) 등으로 인해 지양합니다\n\n**휴일 연계 제한**\n- 월요일이 휴일인 경우 → 화요일 사용 불가\n- 금요일이 휴일인 경우 → 목요일 사용 불가  \n- 수요일이 휴일인 경우 → 화요일, 목요일 모두 사용 불가\n\n## 📋 사용 방법\n\n1. **사전 신청**: 최소 1일 전에 신청해야 합니다\n2. **슬랙 공유**: `#sharing_time-and-attendance` 채널에 공유\n3. **flex 승인**: flex를 통해 조직 리드의 승인을 받아야 합니다\n   - 공유 내용: \"장소, 시간, 업무 내용\"\n\n## 💰 비용 관련 주의사항\n\n원격근무 시에는 다음 비용들이 **지원되지 않습니다**:\n- 식대 지원\n- 출퇴근 대중교통비\n\n## ❓ 자주 묻는 질문\n\n**Q: 왜 연속 사용은 불가한가요?**\nA: 팀 내 협업을 위한 코어 타임과 업무 리듬 유지를 위해 제한하고 있습니다.\n\n**Q: 원격근무 장소에 제약이 있나요?**\nA: 업무에 몰입할 수 있는 공간에서 진행해 주시고, 휴양지나 놀러 가는 곳에서는 지양해 주세요.\n\n팀의 협업과 업무 효율성을 위한 제도이니 이해해 주시고, 추가 궁금한 점이 있으시면 언제든 문의해 주세요! 🙂\n\n---\n**참고 출처:**\n- [원격근무](https://www.notion.so/3cff2ccc7f404b8eaf46f619813eee94) - 원격근무 사용 기준 및 방법","contexts":["{'page_content':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0.4933004549002954}","{'page_content':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0.49096395086260497}","{'page_content':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0.4894584403806604}","{'page_content': '문서 유형: page\\n문서 ID: 9e0d6800-4f45-4789-a291-3080a44f767f\\n문서 제목: 수평 커뮤니케이션\\n문서 생성일시: 2023-06-29 10:06:00+09:00\\n문서 수정일시: 2024-10-18 14:25:00+09:00\\n상위 문서 ID: 유형=block, ID=13c049cd-6892-4dcf-874d-8c61a82fed4b\\n문서 생성자: 황시윤[//]: # (column_list is not supported)\\n\\n\\t[//]: # (column is not supported)\\n\\n\\t\\t**🗒️업데이트: 2023/07/23**\\n\\n\\t[//]: # (column is not supported)\\n\\n\\t\\t**🙋\\u200d♂️ 담당자: **(@이경훈)** **\\n\\n\\t\\t&lt;br/&gt;\\n\\n---\\n\\n## 호칭 안내\\n\\n\\t- 플렉스팀 구성원 모두 별도의 직위/직책 호칭을 사용하지 않고 ‘이름+님’으로 부릅니다. \\n\\n## 수평 커뮤니케이션 안내\\n\\n\\t- 함께 일하는 구성원 모두 **존중하는 마음으로** **존댓말을 사용**합니다. \\n\\n\\t- **서로의 나이, 성별, 출신에 대해서 묻지 않습니다. **나이, 성별, 출신 등은 업무를 하는데 중요한 요소가 아닙니다.\\n\\n---\\n\\n### ■ FAQ \\n\\n&lt;br/&gt;\\n\\n', 'metadata': {'customer_id': 42, 'doc_split_seq': 1, 'title': '수평 커뮤니케이션', 'source': 'https://www.notion.so/9e0d68004f454789a2913080a44f767f', 'extra': {'CategoryL1': '조직원칙 및 리더십', 'CategoryL2': '협업 방식'}, 'updated_at': '2024-10-18T05:25:00'}, 'similarity_score': 0.48761450651699684}","{'page_content':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0.4875599286689965}","{'page_content':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���로세스 안내', 'source': 'https://www.notion.so/52188e60f8c844289e27a1c85a843085', 'extra': {'CategoryL1': '구성원 여정', 'CategoryL2': '온보딩'}, 'updated_at': '2025-08-28T00:56:00'}, 'similarity_score': 0.4915335802866532}","{'page_content':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0.48710426866835904}","{'page_content':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0.48691183944522254}","{'page_content':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0.48478906468396316}","{'page_content':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0.4837132397545496}","{'page_content':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0.560387705042004}","{'page_content':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0.5190955731722973}","{'page_content':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0.5017736719112672}","{'page_content': '문서 유형: page\\n문서 ID: b2a3dd6b-52ef-4f0e-a4f9-2eb6faa13136\\n문서 제목: 근무/휴게시간\\n��서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0.49338848240793026}","{'page_content':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0.4904826788774634}","{'page_content':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0.4949873421247842}","{'page_content':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0.4897006581154389}","{'page_content':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0.4890808301325458}","{'page_content':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0.48901900500454215}","{'page_content':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0.4886705498039183}","{'page_content':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0.48487260957302275}","{'page_content':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흘려보��기  \\n---', 'metadata': {'customer_id': 42, 'doc_split_seq': 2, 'title': '우리팀의 1on1 Ground Rule 😎', 'source': 'https://www.notion.so/1on1-Ground-Rule-1c10592a4a9280c9ab49ef141ebb2fbb', 'extra': {'CategoryL1': '성장 및 발전', 'CategoryL2': '성과/성장'}, 'updated_at': '2025-06-27T07:34:00'}, 'similarity_score': 0.4845669169739676}","{'page_content':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0.4787862193248579}","{'page_content':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0.4779176915238555}","{'page_content':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0.47419257525333336}","{'page_content':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0.49726421498207735}","{'page_content':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0.4952980256383705}","{'page_content':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0.4914006458611587}","{'page_content':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0.49133736960998864}","{'page_content':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0.4911350938932283}"]}</t>
  </si>
  <si>
    <t>{"ContextPrecision":1,"ContextRecall":1,"Faithfulness":1,"answer_relevancy":0.5302675835566956,"Human":1,"Human Eval Reason":null}</t>
  </si>
  <si>
    <t>{"cached":null,"start":1758850814.904375,"end":1758850872.968218,"duration":16.4732768535614,"llm_duration":null,"time_to_first_token":16.51930570602417,"llm_calls":"4","tool_calls":"0","errors":"0","llm_errors":"0","tool_errors":"0","prompt_tokens":"35995","prompt_cached_tokens":"0","prompt_cache_creation_tokens":"0","completion_tokens":"816","total_tokens":"36811","estimated_cost":null}</t>
  </si>
  <si>
    <t>"법적 휴게시간(공식 휴게시간 12:30-13:30)을 초과하여 사용할 경우, 초과한 만큼 추가 근무를 해야 합니다."</t>
  </si>
  <si>
    <t>{"answer":"네, 맞습니다! 휴게시간을 법정 휴게시간보다 길게 사용하시면 그 초과한 만큼 추가 근무를 하셔야 합니다.\n\n## 휴게시간 관련 규정\n\n**법정 휴게시간 기준:**\n- 근무 4시간 → 30분 휴게\n- 근무 8시간 → 1시간 휴게\n\n**공식 휴게시간:**\n- 12:30 - 13:30 (1시간)\n\n## 휴게시간 초과 시 처리 방법\n\n휴게시간을 법정 휴게시간(1시간)을 초과해서 사용하신 경우, **초과한 시간만큼 추가 근무**를 하셔야 합니다.\n\n예를 들어:\n- 점심시간을 1시간 30분 사용 → 30분 추가 근무 필요\n- 개인 용무로 오후에 30분 추가 휴게 → 30분 추가 근무 필요\n\n## 휴게시간 활용 안내\n\n- **본업을 위한 이동, 미팅을 제외한 개인 용무**는 휴게시간을 활용해 주세요\n- 홈그라운드 내에서 30분 내외의 휴식 목적 시간 사용 시에는 휴게를 이용할 수 있습니다\n- 모든 근무 및 휴게시간은 **flex를 통해 기록**해 주세요\n\n건강한 업무 리듬 유지와 팀 협업을 위한 제도이니, 휴게시간 사용 후 기록을 잊지 말아 주세요!\n\n---\n**참고 문서:**\n- [근무/휴게시간](https://www.notion.so/b2a3dd6b52ef4f0ea4f92eb6faa13136) - 근무시간 및 휴게시간 규정","contexts":["{'page_content':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0.48705128691368466}","{'page_content':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0.4855959900408222}","{'page_content':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0.485395841738812}","{'page_content':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0.4846276582755804}","{'page_content':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0.4832206776821662}","{'page_content':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0.4910349058344075}","{'page_content':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개인정보처���방침 (v 1.1) \\n\\n플렉스팀을 위한 개인정보처리��침(v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0.4893110054911665}","{'page_content':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0.4844367983114884}","{'page_content':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0.48226261257643666}","{'page_content':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0.4792573641123602}","{'page_content':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0.5264477752952013}","{'page_content':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0.5245705686733045}","{'page_content':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0.5089143155148103}","{'page_content':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0.5084814295695541}","{'page_content':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0.5032042935992272}","{'page_content':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0.5100754347858059}","{'page_content':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0.49548705059109543}","{'page_content':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0.4894298261529001}","{'page_content':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0.48804837177562155}","{'page_content':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0.48702379770423804}","{'page_content':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0.47500487432540067}","{'page_content':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0.4744494324367433}","{'page_content':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0.4720064752551687}","{'page_content':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0.4702438472304661}","{'page_content':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0.4691245511274188}","{'page_content':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0.5160836791320375}","{'page_content':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0.512635536837181}","{'page_content':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한동안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밀도 낮게 일하다가 저녁 먹고 또 집중을 못하다가 10시에 택시 타고 귀가하는 상황입니다. 정해진 근무 시간에 집중해서 업무를 했다면 발생하지 않을 비용이 발생하는 것입니다.  \\n우리팀에서 ‘시간외근무’는 하지 않아야 한다?  \\n우리팀에서 발생하는 시간외근무는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���한 근무 제도 변경 안내', 'source': 'https://flex.team/home/news-feed/notice?nid=vYzRBwMzZ3', 'extra': {'StakeholderType': 'COMPANY'}, 'updated_at': '2024-02-28T10:25:45'}, 'similarity_score': 0.5122215831527631}","{'page_content': '제목: NONE &lt;br&gt; 공지 작성일: 2020-02-18 &lt;br&gt; 내용: 플렉스팀 근태 승인 정책을 공지드립니다!\\n\\n1. 연차 승인 불필요\\n이유는 연차승인에 대한 use case를 충분히 경험했고, 팀원들이 자율적으로 휴가를 조절하며 사용할 수 있다는 판단에 원래대로 돌아갑니다. (예정된 장기 휴가라면, 미리 휴가를 등록해서 협업하는 팀원들이 미리 인지하고 있으면 좋겠습니다.)\\n\\n2. 초과근무 승인 필요\\n이유는 좀 더 건강한 팀의 일하는 문화를 만들기 위해서는 관리자의 역할이  필요하다고 생각해서입니다. 물론, 선의적인 역할을 할 것이며 모르고 있다가 구성원들이 주 52시간을 넘기는 일을 관리자로서 경험하지 않겠다는 의지입니다. 대부분 그냥 승인하지만, 주 52시간을 넘길 것으로 예상되면 comm.할 예정입니다.\\n\\n감사합니다.', 'metadata': {'customer_id': 42, 'doc_split_seq': 1, 'title': 'NONE', 'source': 'https://flex.team/home/news-feed/notice?nid=x248Nxazey', 'extra': {'StakeholderType': 'COMPANY'}, 'updated_at': '2020-02-18T03:10:24'}, 'similarity_score': 0.5097920144020522}","{'page_content':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0.507528557311427}"]}</t>
  </si>
  <si>
    <t>{"ContextPrecision":1,"ContextRecall":1,"Faithfulness":1,"answer_relevancy":0.5322919368558248,"Human":1,"Human Eval Reason":null}</t>
  </si>
  <si>
    <t>{"cached":null,"start":1758850215.338636,"end":1758850266.196348,"duration":15.768764972686768,"llm_duration":null,"time_to_first_token":21.03060781955719,"llm_calls":"4","tool_calls":"0","errors":"0","llm_errors":"0","tool_errors":"0","prompt_tokens":"35294","prompt_cached_tokens":"0","prompt_cache_creation_tokens":"0","completion_tokens":"593","total_tokens":"35887","estimated_cost":null}</t>
  </si>
  <si>
    <t>"채용 프로세스는 어떻게 진행되나요?"</t>
  </si>
  <si>
    <t>"채용 프로세스는 서류 전형, 면접 등 단계별로 진행되며, 자세한 내용은 각 포지션별로 안내됩니다."</t>
  </si>
  <si>
    <t>{"answer":"안녕하세요! flex팀의 채용 프로세스에 대해 안내드리겠습니다.\n\n## 채용 프로세스 개요\n플렉스팀의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동료분을 채용하기 위해 구성되어 있습니다.\n\n## 기본 전형 단계 (5단계)\n```\n서류전형 → Pre-interview → Tech/Job Interview → Peer Interview → Fit Interview\n```\n\n## 추가 전형\n직무에 따라 다음과 같은 전형이 추가될 수 있습니다:\n- 과제전형\n- 코딩테스트\n- 전화인터뷰\n- 롤플레잉 등\n\n## 각 단계별 상세 내용\n각 인터뷰의 목적과 인터뷰어 구성, 상세 내용은 **플렉스팀 Interview Guide**에서 확인하실 수 있습니다.\n\n## 채용 관련 지원\n- **리크루팅 식사 비용 지원**: 외부 후보자와 리크루팅 목적으로 식사하실 경우 1인당 3만원까지 지원\n- 워크플로우를 통해 신청 후 당일 #division-people_and_culture 채널에 공유 필요\n\n채용과 관련해 더 궁금한 사항이 있으시면 People팀 담당자에게 문의해주세요!\n\n---\n**참고 자료:**\n- [채용 프로세스 상세 안내](https://www.notion.so/Recruiting-Process-8e2af535360d4a64a010d964ba12cb0e)\n- [리크루팅 식사 비용 지원](https://www.notion.so/f33cc45e346743dd9dd24a64770385fc)","contexts":["{'page_content':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0.5005743413102566}","{'page_content':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0.49406241657305044}","{'page_content':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0.49062460680706343}","{'page_content':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0.488823639878561}","{'page_content':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0.4870584565870342}","{'page_content': '문서 유형: page\\n문서 ID: 8e2af535-360d-4a64-a010-d964ba12cb0e\\n문서 제목: Recruiting Process (채용 프로세스)\\n문서 생성일시: 2023-06-27 23:13:00+09:00\\n문서 수정일시: 2024-10-18 14:26:00+09:00\\n상위 문서 ID: 유형=block, ID=fde3c108-86b7-4f67-a54a-933b3d48d650\\n문서 생성자: 김새리[//]: # (column_list is not supported)\\n\\n\\t[//]: # (column is not supported)\\n\\n\\t\\t**🗒️업데이트: 2023/08/16**\\n\\n\\t[//]: # (column is not supported)\\n\\n\\t\\t**🙋\\u200d♂️ 담당자: People**\\n\\n\\t\\t&lt;br/&gt;\\n\\n---\\n\\n## 채용 프로세스 안내\\n\\n\\t플렉스팀의 채용 프로세스는 함께 멀리갈 수 있는 소수정예 구성원을 모셔오는 과정으로, 비즈니스와 기업의 성장단계에 맞게 필요한 인재를 채용하여 비즈니스 성장을 견인하는 ��시에, 기존 구성원에게 긍정적인 자극을 줄 수 있는 동료 분을 채용하기 위해 아래와 같이 프로세스를 구성합니다. \\n\\n## 전형안내\\n\\n\\t- 기본 전형 단계는 아래 5단계를 따릅니다. \\n\\n\\t\\t`**서류전형**`` &gt; Pre-interview &gt; Tech/Job Interview &gt; Peer Interview &gt; Fit Interview` \\n\\n\\t- 직무에 따라 과제전형, 코딩테스트, 전화인터뷰, 롤플레잉 등 다양한 전형이 추가되기도 합니다. \\n\\n## 플렉스팀 Interview Guide  \\n\\n\\t- 아래 페이지에서 각 목적과 인터뷰어 구성, 상세 내용을 참고하실 수 있습니다.\\n플렉스팀 Interview Guide  \\n\\n## Job Description 및 담당자 안내\\n\\n\\t-  아래 페이지에서 담당 TA를 확인하실 수 있습니다. \\n\\n\\t\\t[//]: # (link_to_page is not supported)\\n\\n\\t&lt;br/&gt;\\n\\n---\\n\\n### ■ FAQ \\n\\n&lt;br/&gt;\\n\\n', 'metadata': {'customer_id': 42, 'doc_split_seq': 1, 'title': 'Recruiting Process (채용 프로세스)', 'source': 'https://www.notion.so/Recruiting-Process-8e2af535360d4a64a010d964ba12cb0e', 'extra': {'CategoryL1': '구성원 여정', 'CategoryL2': '채용'}, 'updated_at': '2024-10-18T05:26:00'}, 'similarity_score': 0.5349592305686063}","{'page_content': '문서 유형: page\\n문서 ID: f33cc45e-3467-43dd-9dd2-4a64770385fc\\n문서 제목: 리크루팅 식사 비용 지원\\n문서 생성일시: 2023-06-27 18:28:00+09:00\\n문서 수정일시: 2025-08-06 12:10:00+09:00\\n상위 문서 ID: 유형=block, ID=fde3c108-86b7-4f67-a54a-933b3d48d650[//]: # (column_list is not supported)\\n\\n\\t[//]: # (column is not supported)\\n\\n\\t\\t**🗒️업데이트: 2024/07/14**\\n\\n\\t[//]: # (column is not supported)\\n\\n\\t\\t**🙋\\u200d♂️ 담당자: People**\\n\\n---\\n\\n## 리크루팅 식사 비용 지원\\n\\n\\t- 리크루팅 (채용 지원) 목적으로 외부 후보자(동료,지인 등)와 식사를 하실 경우 `1인당 3만원까지의 `비용을 지원하고 있습니다.\\n\\n## 신청 방법\\n\\n\\t- 워크플로우를 통해 작성을 해주세요.\\n\\n\\t- 당일 식사 전 반드시, #division-people_and_culture 채널에 공유를 부탁드려요!\\n\\n\\t\\t- ex) 오늘 OO포지션 1명과 리크루팅 목적의 식사 비용 사용 예정입니다. \\n\\n\\t- 맛있는 식사와 팀에 대한 셀링을 진행해주신 후 제공된 개인 법인카드로 결제하시면 됩니다.\\n\\n\\t\\t- flex앱에서 `리크루팅 식대`로 선택해주시면 됩니다.\\n\\n## 주의 사항\\n\\n\\t- 식사 비용은 참여자 1인당 30,000원까지 지원됩니다.\\n\\n\\t- 반드시 워크플로우 작성 및 `식사 당일 #division-people_and_culture 채널에 공유 후 사용`해주세요.\\n\\n\\t- 제공된 개인 법인 카드로 결제 부탁드립니다.\\n\\n\\t- 여러명과 식사하는 경우 복수로 적어주셔도 괜찮습니다.\\n\\n\\t&lt;br/&gt;\\n\\n&lt;br/&gt;\\n\\n---\\n\\n### ■ FAQ \\n\\n&lt;br/&gt;\\n\\n', 'metadata': {'customer_id': 42, 'doc_split_seq': 1, 'title': '리크루팅 식사 비용 지원', 'source': 'https://www.notion.so/f33cc45e346743dd9dd24a64770385fc', 'extra': {'CategoryL1': '구성원 여정', 'CategoryL2': '채용'}, 'updated_at': '2025-08-06T03:10:00'}, 'similarity_score': 0.5072450955771073}","{'page_content':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0.5004697038663388}","{'page_content':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0.49760215501208666}","{'page_content':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0.49492974791435446}","{'page_content':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0.5054647123404233}","{'page_content':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0.48911685998406496}","{'page_content':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0.484056367211374}","{'page_content': '문서 유형: page\\n문서 ID: 994a897c-e55a-4092-b5a3-9d961be8d3a2\\n문서 제목: 휴가\\n문서 생��일시: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0.4835796260689832}","{'page_content':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0.4808532959219456}","{'page_content':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0.4956159035366052}","{'page_content': '문서 유형: page\\n문서 ID: 9f102f85-eaeb-404a-8521-9f75e30cbe80\\n문서 제목: 명함신청 안내\\n문서 생성일시: 2023-06-29 00:38:00+09:00\\n문서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신청 방법\\n\\n\\t- 명함신청 시, 워크플로우 [ 명함신청 ] 양식 작성\\n\\n\\t- 기본 200매 지급 ( 추가 수량이 필요할 경우, 아래 요청사항 기재)\\n\\n\\t![url](url)\\n\\n## 주의 사항\\n\\n\\t- 그룹 메일로 신청할 경우, 별도의 주소 기입\\n\\n\\t- 이름 / 영문이름 / 조직 / 전화번호 / 이메일 이 기본정보로 입력되어 수정/변경이 필요할 경우, 아래 상세 내용 기입\\n\\n\\t- 긴급도에 따라 평균적으로 보통- 7~10일, 긴급- 3일 가량 소요되는 점을 감안하여 신청\\n\\n\\t&lt;br/&gt;\\n\\n---\\n\\n### ■ FAQ \\n\\n**Q: 흰색 외에 다른 색상의 명함이 신청 가능한가요?**\\n\\nA: 현재 플렉스 구성원에는 흰색 명함으로 제공 되므로, 별도의 색상으로 신청이 어렵습니다. \\n(일부 검정색 명함이 지급되는 경우가 있습니다.) \\n\\n&lt;br/&gt;\\n\\n', 'metadata': {'customer_id': 42, 'doc_split_seq': 1, 'title': '명함신청 안내', 'source': 'https://www.notion.so/9f102f85eaeb404a85219f75e30cbe80', 'extra': {'CategoryL1': '지원 제도', 'CategoryL2': '업무 지원'}, 'updated_at': '2025-05-16T03:12:00'}, 'similarity_score': 0.4857304951607464}","{'page_content':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0.4842046741710759}","{'page_content':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0.48169113453311835}","{'page_content': \"문서 유형: page\\n문서 ID: 96ba5ecf-fc38-403c-9bb6-89452a13be71\\n문서 제목: 구성원 주차 지원 안내\\n문서 생성일시: 2023-06-27 11:48:00+09:00\\n문서 수정일시: 2025-07-25 18:59:00+09:00\\n상위 문서 ID: 유형=block, ID=de04b51a-730f-4d05-b2c6-045f1e021a68\\n문서 생성자: 박윤미[//]: # (column_list is not supported)\\n\\n\\t[//]: # (column is not supported)\\n\\n\\t\\t**🗒️업데이트: 2025/07/25**\\n\\n\\t[//]: # (column is not supported)\\n\\n\\t\\t**🙋\\u200d♂️ 담당자: **(@박윤미)** **\\n\\n---\\n\\n## 지원\\n\\n\\t- 구성원 개인 차량 주차 지원 ( 출퇴근 대중 교통비 + 야근 교통비 지원비는 지원되지 않음)\\n\\n## 신청 방법\\n\\n\\t- 차량 등록 시, 워크플로우 [ 주차 등록 / 변경 / 취소 ] 양식을 이용하여 작성 \\n\\n\\t- 주차 취소를 원하시는 경우, 동일한 워크플로우 양식으로 작성\\n\\n\\t![url](url)\\n\\n## 이용 방법\\n\\n\\t- 풍림아이원플러스 (분당구 서현로 170)로 주차 가능\\n\\n\\t- 플렉스 홈그라운드가 있는 미래에셋 플레이스 (황새울로359번길 11) 만차로 자리가 생기면 주차 등록을 한 순서대로 이동 안내\\n\\n## 주의 사항\\n\\n\\t- `주차 등록 시점이 아닌`, 익월 1일 부터 주차 가능합니다.\\n\\n\\t- 차주와 차량의 정보 (연락처, 차종/색상, 자동차등록증)가 미래에셋 플레이스/풍림아이원플러스로 전달됩니다.\\n\\n\\t&lt;br/&gt;\\n\\n---\\n\\n### ■ FAQ \\n\\n**Q: 신청하면 바로 주차할 수 있나요?**\\n\\nA: 매월 1회(24일) 주차 등록을 하고 있어, 1일~23일 사이에 워크플로우 작성된 차량은 익월 1일 부터 주차 가능합니다. ( 24일~말일 사이에 작성된 워크플로우 차량은 2달 뒤부터 주차 가능. 예시 - 1월 23일 신청 &gt; 2월 1일 주차 / 1월 24일 신청 &gt; 3월 1일 주차 )\\n\\n&lt;br/&gt;\\n\\n**Q: 자동차 등록증을 꼭 제출해야 하나요?**\\n\\nA: 주차장에 차량 등록 시, 필수적으로 제출해야 하는 서류입니다. 주민등록번호는 필수 정보가 아니므로 마스킹 처리해 보내주셔도 됩니다.\\n\\n&lt;br/&gt;\\n\\n**Q: 미래에셋플레이스에는 주차가 불가능한가요?**\\n\\nA: 현재 우리 회사가 계약한 주차 자리는 모두 사용 중입니다.\\n다만, 지속적으로 우리 건물 내 다른 층을 추가로 계약할 예정이며, 계약이 완료되면 주차 공간이 더 확보될 수 있습니다. 자리가 생기는 경우`주차등록을 한 순서`에 따라 순차적으로 우리 건물 주차장으로 이동 안내를 드리고 있습니다.\\n\\n&lt;br/&gt;\\n\\n**Q: 단기간 주차(고장/사고 대차)를 변경할 수 있나요?**\\n\\nA: 워크플로우&lt;주차 등록 / 변경 / 취소 - 단기변경(수리등)&gt;으로 작성해 주세요.\\n\\n관련서류(수리로 인해 차량이 변경된 것이 확인되는 서류 - 기간이 명시된 수리확인서 혹은 렌터카계약서 등)를 함께 첨부해 주시기 바랍니다.\\n\\n&lt;br/&gt;\\n\\n**Q: 기등록되어 있는 차량 출차 시, '주차비정산 문구'가 뜨고 차단기가 올라가지 않는 경우**\\n\\nA: '호출'버튼을 눌러서 '차량번호는 00#0000 이고 정기권 차량인데 오류인것 같다' 라고 말씀해 주시면 주차장 측에서 확인 후, 열어 주실꺼예요. 해당 내용을 진행했는데 담당자가 안열어 주는 경우에만 '개인카드'로 결제하고 #team-culture-lounge-helpdesk 로 문의 남겨 주시면 ‘영수증’을 전달하여 카드 취소 할 수 있습니다.  \\n\\n&lt;br/&gt;\\n\\n\", 'metadata': {'customer_id': 42, 'doc_split_seq': 1, 'title': '구성원 주차 지원 안내', 'source': 'https://www.notion.so/96ba5ecffc38403c9bb689452a13be71', 'extra': {'CategoryL1': '지원 제도', 'CategoryL2': '생활 지원'}, 'updated_at': '2025-07-25T09:59:00'}, 'similarity_score': 0.48087152263616967}","{'page_content':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0.48888261351675105}","{'page_content':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0.4866767680620686}","{'page_content':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0.48424649961744387}","{'page_content':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0.4839497615860912}","{'page_content':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0.48332569183771795}","{'page_content':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0.4986575669382262}","{'page_content':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0.49199860390016364}","{'page_content':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0.4913341114483867}","{'page_content': '제목: Job Level 및 연봉 조정 확정 안내 &lt;br&gt; 공지 작성일: 2024-02-26 &lt;br&gt; 내용: 2월부터 진행된 Job Level 조정 및 연봉 조정 프로세스가 구성원 신청, 리드 검토, HR Committee 논의 과정을 통해서 최종 결정되었습니다. 결정에 따른 반영 및 보상 적용 방식을 공유 드립니다.\\n\\n\\n\\nHR Committee 진행\\n\\n일시: 2024년 2월 21일(수) ~ 23일(금)\\n\\n참석\\n\\n위원: 해남님, 태은님, 호진님, 지용님\\n\\n\\n\\n진행: People Ops. 이경훈\\n\\n논의 사항: Job Level 및 연봉 조정 대상자 확정\\n\\nJob Level 조정\\n\\n진행\\n\\n워크플로우 최종 승인된 대상자를 HR Committee에서 최종 검토\\n\\n안내\\n\\n최종 Job Level 상승 17명, 하향 4명이 확정되었습니다.\\n\\n조정이 되지 않은 분은 그룹 리드들께서 개별 안내 드렸고, 조정되신 분들은 오늘 중 flex 할 일로 안내 및 프로필에 반영 예정입니다.\\n\\n\\n\\nJob Level 상승에 따른 연봉 조정 적용 기준\\n\\n\\n\\n연봉 조정\\n\\n진행 순서\\n\\n워크플로우 최종 승인된 대상자를 HR Committee에서 최종 검토\\n\\n안내\\n\\n전사 기본 연봉 조정이 없는 상황에서 역량 향상을 명확하게 입증한 구성원에 한해 대상자로 선정하였습니다.\\n\\n\\n\\n조정이 되지 않은 분은 그룹 리드들께서 개별 안내 드렸고, 조정되신 분들은 오늘 중 flex 할 일로 안내 및 프로필에 반영 예정입니다.\\n\\n연봉 조정 적용\\n\\n\\n\\nJob Level과 연봉 조정에 따른 연봉 적용은 2024년 2월 1일자(우리팀 2024년 시작일)로 적용되고, 3월 5일 급여에 최초 지급됩니다. 연봉 인상률 적용에 대해 궁금하시면 People Ops팀으로, 개별 결과에 대한 피드백이 필요하시면 그룹 리드에게 요청해주시기 바랍니다.\\n\\n감사합니다.', 'metadata': {'customer_id': 42, 'doc_split_seq': 1, 'title': 'Job Level 및 연봉 조정 확정 안내', 'source': 'https://flex.team/home/news-feed/notice?nid=GBzMBQlEJA', 'extra': {'StakeholderType': 'COMPANY'}, 'updated_at': '2024-02-26T04:00:12'}, 'similarity_score': 0.48990415627493983}","{'page_content':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0.4897506360017555}"]}</t>
  </si>
  <si>
    <t>{"ContextPrecision":1,"ContextRecall":1,"Faithfulness":1,"answer_relevancy":0.5372703464152763,"Human":1,"Human Eval Reason":null}</t>
  </si>
  <si>
    <t>{"cached":null,"start":1758851281.31153,"end":1758851337.766289,"duration":17.976145029067993,"llm_duration":null,"time_to_first_token":15.936925947666168,"llm_calls":"4","tool_calls":"0","errors":"0","llm_errors":"0","tool_errors":"0","prompt_tokens":"33078","prompt_cached_tokens":"0","prompt_cache_creation_tokens":"0","completion_tokens":"655","total_tokens":"33733","estimated_cost":null}</t>
  </si>
  <si>
    <t>"Life Hack - Orientation을 통해 온보딩 여정 소개, 조직 구조 및 제도, 계정 등록 및 장비 설치 안내를 받습니다."</t>
  </si>
  <si>
    <t>{"answer":"안녕하세요! 입사 첫날을 맞이하시는군요. 축하드립니다! 🎉\n\n플렉스팀의 입사 첫날은 **Life Hack - Orientation**으로 시작됩니다. 다음과 같은 내용들을 진행하게 됩니다:\n\n## 입사 첫날 (Day 1) 주요 일정\n\n### 1. **온보딩 여정 소개**\n- 앞으로 12주간 진행될 온보딩 프로세스에 대한 전체적인 안내를 받으시게 됩니다\n\n### 2. **조직 구조 및 제도 안내**\n- 회사의 조직 구조와 다양한 제도들에 대해 설명을 들으실 수 있습니다\n\n### 3. **계정 등록 및 장비 설치 안내**\n- 업무에 필요한 각종 시스템 계정 생성과 장비 세팅을 도와드립니다\n\n## 온보딩 전체 흐름 안내\n\n입사 첫날은 총 **12주간의 온보딩 프로세스**의 시작점입니다:\n- **5주간의 Spring Camp**: 팀의 일하는 방법과 마인드셋, 제도 적응\n- **7주간의 목표합의 및 리뷰**: 본격적인 업무 시작과 목표 설정\n\n입사 첫날부터 차근차근 플렉스팀에 적응할 수 있도록 체계적으로 도와드리니, 편안한 마음으로 임하시면 됩니다!\n\n혹시 입사 전 궁금한 점이나 준비해야 할 것이 있으시다면 언제든 말씀해 주세요. 😊\n\n**참고 자료:**\n- [온보딩 프로세스 안내](https://www.notion.so/52188e60f8c844289e27a1c85a843085) - 전체 온보딩 과정 안내","contexts":["{'page_content':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0.4915696473650721}","{'page_content':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0.491166991533943}","{'page_content':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0.48579483564435316}","{'page_content':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0.4815867464875511}","{'page_content':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0.4796786250430677}","{'page_content':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0.5061540899490067}","{'page_content':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0.4919272632287219}","{'page_content':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0.4868441061151053}","{'page_content':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0.48551133393151436}","{'page_content':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0.48356523944654906}","{'page_content':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0.49258488416766977}","{'page_content':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0.4908047353847715}","{'page_content':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0.48203077095635305}","{'page_content':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0.47894303061264415}","{'page_content': '문서 유형: page\\n문서 ID: 0a7a4344-1ccb-473e-8582-b25cc1861824\\n문서 제목: 외근\\n문서 생성일시: 2023-06-28 14:52:00+09:00\\n문서 수정일시: 2025-06-20 14:07:00+09:00\\n상위 문서 ID: 유��=block,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0.4785744917797836}","{'page_content':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0.481511649232264}","{'page_content':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0.47795883810081685}","{'page_content':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0.4704456878129023}","{'page_content':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0.4703422875049411}","{'page_content': \"문서 유형: page\\n문서 ID: 96ba5ecf-fc38-403c-9bb6-89452a13be71\\n문서 제목: 구성원 주차 지원 안내\\n문서 생성일시: 2023-06-27 11:48:00+09:00\\n문서 수정일시: 2025-07-25 18:59:00+09:00\\n상위 문서 ID: 유형=block, ID=de04b51a-730f-4d05-b2c6-045f1e021a68\\n문서 생성자: 박윤미[//]: # (column_list is not supported)\\n\\n\\t[//]: # (column is not supported)\\n\\n\\t\\t**🗒️업데이트: 2025/07/25**\\n\\n\\t[//]: # (column is not supported)\\n\\n\\t\\t**🙋\\u200d♂️ 담당자: **(@박윤미)** **\\n\\n---\\n\\n## 지원\\n\\n\\t- 구성원 개인 차량 주차 지원 ( 출퇴근 대중 교통비 + 야근 교통비 지원비는 지원되지 않음)\\n\\n## 신청 방법\\n\\n\\t- 차량 등록 시, 워크플로우 [ 주차 등록 / 변경 / 취소 ] 양식을 이용하여 작성 \\n\\n\\t- 주차 취소를 원하시는 경우, 동일한 워크플로우 양식으로 작성\\n\\n\\t![url](url)\\n\\n## 이용 방법\\n\\n\\t- 풍림아이원플러스 (분당구 서현로 170)로 주차 가능\\n\\n\\t- 플렉스 홈그라운드가 있는 미래에셋 플레이스 (황새울로359번길 11) 만차로 자리가 생기면 주차 등록을 한 순서대로 이동 안내\\n\\n## 주의 사항\\n\\n\\t- `주차 등록 시점이 아닌`, 익월 1일 부터 주차 가능합니다.\\n\\n\\t- 차주와 차량의 정보 (연락처, 차종/색상, 자동차등록증)가 미래에셋 플레이스/풍림아이원플러스로 전달됩니다.\\n\\n\\t&lt;br/&gt;\\n\\n---\\n\\n### ■ FAQ \\n\\n**Q: 신청하면 바로 주차할 수 있나요?**\\n\\nA: 매월 1회(24일) 주차 등록을 하고 있어, 1일~23일 사이에 워크플로우 작성된 차량은 익월 1일 부터 주차 가능합니다. ( 24일~말일 사이에 작성된 워크플로우 차량은 2달 뒤부터 주차 가능. 예시 - 1월 23일 신청 &gt; 2월 1일 주차 / 1월 24일 신청 &gt; 3월 1일 주차 )\\n\\n&lt;br/&gt;\\n\\n**Q: 자동차 등록증을 꼭 제출해야 하나요?**\\n\\nA: 주차장에 차량 등록 시, 필수적으로 제출해야 하는 서류입니다. 주민등록번호는 필수 정보가 아니므로 마스킹 처리해 보내주셔도 됩니다.\\n\\n&lt;br/&gt;\\n\\n**Q: 미래에셋플레이스에는 주차가 불가능한가요?**\\n\\nA: 현재 우리 회사가 계약한 주차 자리는 모두 사용 중입니다.\\n다만, 지속적으로 우리 건물 내 다른 층을 추가로 계약할 예정이며, 계약이 완료되면 주차 공간이 더 확보될 수 있습니다. 자리가 생기는 경우`주차등록을 한 순서`에 따라 순차적으로 우리 건물 주차장으로 이동 안내를 드리고 있습니다.\\n\\n&lt;br/&gt;\\n\\n**Q: 단기간 주차(고장/사고 대차)를 변경할 수 있나요?**\\n\\nA: 워크플로우&lt;주차 등록 / 변경 / 취소 - 단기변경(수리등)&gt;으로 작성해 주세요.\\n\\n관련서류(수리로 인해 차량이 변경된 것이 확인되는 서류 - 기간이 명시된 수리확인서 혹은 렌터카계약서 등)를 함께 첨부해 주시기 바랍니다.\\n\\n&lt;br/&gt;\\n\\n**Q: 기등록되어 있는 차량 출차 시, '주차비정산 문구'가 뜨고 차단기가 올라가지 않는 경우**\\n\\nA: '호출'버튼을 눌러서 '차량번호는 00#0000 이고 정기권 차량인데 오류인것 같다' 라고 말씀해 주시면 주차장 측에서 확인 후, 열어 주실꺼예요. 해당 내용을 진행했는데 담당자가 안열어 주는 경우에만 '개인카드'로 결제하고 #team-culture-lounge-helpdesk 로 문의 남겨 주시면 ‘영수증’을 전달하여 카드 취소 할 수 있습니다.  \\n\\n&lt;br/&gt;\\n\\n\", 'metadata': {'customer_id': 42, 'doc_split_seq': 1, 'title': '구성원 주차 지원 안내', 'source': 'https://www.notion.so/96ba5ecffc38403c9bb689452a13be71', 'extra': {'CategoryL1': '지원 제도', 'CategoryL2': '생활 지원'}, 'updated_at': '2025-07-25T09:59:00'}, 'similarity_score': 0.4697528542774165}","{'page_content':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0.4856487705352012}","{'page_content':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0.48559131927849286}","{'page_content':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0.48371524280868483}","{'page_content':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0.4694296708529749}","{'page_content':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0.46846536437885455}","{'page_content': '제목: 2024년 1st Alignment Day  &lt;br&gt; 공지 작성일: 2024-01-22 &lt;br&gt; 내용: 2024 1st Alignment Day\\n\\xa0\\xa01st-Alignment Day 공지\\xa0\\xa0\\n안녕하세요!\\xa0@ug-px\\xa0팀에서 모든 구성원 분들이 기다리시는 2024 1st-Alignment Day공지를 드립니다!\\n\\n\\n일정 : 2024년 2월 2일(금) 오후 14:00~18:00\\n\\n준비물 :\\xa0전일 배포드릴\\xa0새로운 후디를 꼭!! 착용해 주세요!\\n\\n장소 : 플렉스 라운지\\n\\n행사순서 :\\n\\n오프닝 장기자랑 - 30분\\n\\n2024년 1st Alignment Day의 오프닝 을 화려하게 장식해줄 구성원을 찾습니다.\\n\\n총 4분의 지원자를 모집하며, 본인의 장기를 즐겁게 보여주신 분들께는 소정의 선물도 준비되어있으니 많은 지원 부탁드립니다!\\n\\n지원을 원하시는 구성원분들은\\xa0@임진운\\xa0에게 DM 보내주세요!\\n\\n2023년을 회상하며 - 30분\\n\\n2023년 입사하신 구성원들의 flex의 생활 듣기\\n\\n2023년 입사하신 구성원 분들 중 기억에 남는 flex의 생활을 공유해 주실 분을 모집합니다.\\n\\nGrowth, Product 각 1명 선착순 입니다! 물론 감사의 상품이 준비되어있습니다!\\n\\n@임진운\\xa0에게 DM 보내주세요!\\n\\n고임을 넘어 발효된 구성원, 이한결님이 바라본 2023년의 flex !\\n\\n작년 안희종님에 이어 올해의 발효 구성원은 @이한결님으로 선정되셨습니다.\\n\\n팀 구성원에게 관심을! 레크리에이션(“각 코너의 1등에게\\xa0즉시 현금 50만원 증정“) - 90분\\n\\n구성원 이름 초성 퀴즈 - 미리 구성원들의 이름을 익숙하게 외워두세요! 초성을 듣고 구성원의 이름을 맞춥니다.\\n\\n신비로운 flex 인간 사전 - 팀원들의 나사용 설명서를 읽어보셨나요? 나사용 설명서의 내용 바탕으로 이름 맞추기 퀴즈입니다.\\n\\n구성원 성대모사 컨테스트 - 구성원 중 누군가의 성대모사를 진행해 주세요! 가장 호응이 좋은 분께 1등의 영예를 드립니다.\\n\\n역사와 전통의 flex Lounge 로또 발표 - 숫자 1~15중 마음에 드는 숫자 5개를 골라주세요. 라운지 이용권을 획득할 수 있습니다!\\n\\n(1등: 숫자 5개 매칭, 라운지 1년 이용권, 2등 : 숫자 4개 매칭, 라운지 6개월 이용권, 3등 : 숫자 3개 매칭 라운지 3개월 이용권)\\n\\n#team-lounge-helpdesk\\xa0채널에 로또 응모 스레드가 생성예정입니다. 2024년 2월 1일 자정까지 숫자 5개를 남겨 주세요. 수정된 댓글은 무효처리 합니다!\\n\\n2024년을 위한 팀/그룹 리드 발표 - 60분\\n\\n연말선물 배포 - 15분\\n\\n행사당일 배포되는 상품 및 상금은 다수의 구성원에게 혜택이 돌아갈 수 있도록 중복 수령이 안됨을 사전 공지드립니다.', 'metadata': {'customer_id': 42, 'doc_split_seq': 1, 'title': '2024년 1st Alignment Day ', 'source': 'https://flex.team/home/news-feed/notice?nid=WQEe9plERd', 'extra': {'StakeholderType': 'COMPANY'}, 'updated_at': '2024-01-22T08:45:36'}, 'similarity_score': 0.4988255714306499}","{'page_content':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0.4942898324059408}","{'page_content':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0.4893838694961167}","{'page_content': '제목: NONE &lt;br&gt; 공지 작성일: 2021-11-04 &lt;br&gt; 내용: 오늘은 즐거운 월급날입니다. 😄\\n우리팀 모두 고생 많으셨습니다! ❤️️\\n\\n올해도 어느덧 60일이 채 남지 않았습니다.\\n남은 기간 동안 우리팀 서로��� 스스로를 챙겨가면서, 함께 정한 목표를 달성해나���면 좋겠습니다. 💪\\n\\n이번 주 위클리에서 공유가 되었지만, 한 차례 더 공유를 드립니다.\\n사내 추천 제도의 지원금이 변경되었습니다.\\n11월 1일 이후에 새롭게 추천해서 입사하시는 분께는 새로운 추천금(200만원 + 매년 50만원씩 누적)이 급여일에 지급될 예정입니다. 앞으로도 구성원 여러분의 많은 추천 부탁 드립니다! 🙏\\n\\n급여는 구성원 개인별 계좌로 입금 완료되었습니다.\\nflex를 통해 급여 명세서를 확인하시고, 관련한 문의는 저에게 해주세요!\\n오늘도 즐거운 하루 보내세요~!', 'metadata': {'customer_id': 42, 'doc_split_seq': 1, 'title': 'NONE', 'source': 'https://flex.team/home/news-feed/notice?nid=WL8JdXrzKY', 'extra': {'StakeholderType': 'COMPANY'}, 'updated_at': '2021-11-04T15:02:00'}, 'similarity_score': 0.4884836540697608}","{'page_content':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0.48703280637317387}"]}</t>
  </si>
  <si>
    <t>{"ContextPrecision":1,"ContextRecall":1,"Faithfulness":1,"answer_relevancy":0.5470009332556918,"Human":1,"Human Eval Reason":null}</t>
  </si>
  <si>
    <t>{"cached":null,"start":1758851141.2325828,"end":1758851194.066723,"duration":15.459837198257446,"llm_duration":null,"time_to_first_token":14.938295900821686,"llm_calls":"4","tool_calls":"0","errors":"0","llm_errors":"0","tool_errors":"0","prompt_tokens":"35217","prompt_cached_tokens":"0","prompt_cache_creation_tokens":"0","completion_tokens":"616","total_tokens":"35833","estimated_cost":null}</t>
  </si>
  <si>
    <t>{"answer":"생일휴가에 대해 안내드리겠습니다! 🎂\n\n## 생일휴가 사용 시기\n- **생일 당일에만 사용 가능**합니다\n- 생일이 휴일인 경우에는 다른 날에 사용할 수 없습니다\n\n## 사용 방법 및 제한사항\n- **오후 반차(4시간) 형태**로 제공되며, 점심 먹고 빨리 퇴근하는 목적으로만 사용 가능합니다\n- 다른 휴가(연차)와 붙여서 하루를 온전히 쉬는 목적으로는 사용할 수 없습니다\n- 원격근무와 연속해서 사용할 수 없습니다\n- 연차와는 별개로 부여되는 특별 휴가입니다\n\n## 생일 지원 혜택\n생일휴가 외에도 다음과 같은 지원이 제공됩니다:\n- 케이크 1종 (미리 안내된 리스트에서 선택)\n- 10만원권 상품권\n- 생일 당일 Lounge의 전 메뉴 무료 제공\n- 생일 액세서리 제공\n\n생일은 가족이나 지인들과 소중한 시간을 보내실 수 있도록 지원하는 취지이니, 당일에만 사용하실 수 있는 점 양해 부탁드립니다! \n\n**출처:**\n- [생일 지원](https://www.notion.so/5e0c5898cc5b42f2a20f60cb14722af7) (생일 지원 혜택)\n- [휴가](https://www.notion.so/994a897ce55a4092b5a39d961be8d3a2) (생일휴가 정책)","contexts":["{'page_content':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0.4908581130317607}","{'page_content':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0.4897983827934784}","{'page_content':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0.48954942946314656}","{'page_content':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0.4885587471925052}","{'page_content':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0.48721958212663435}","{'page_content':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0.4826329490965483}","{'page_content':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0.4823573127166651}","{'page_content':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0.4806405504426524}","{'page_content':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0.47937606976036495}","{'page_content':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0.47935381831109514}","{'page_content':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0.5181957044265657}","{'page_content':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0.517380423604727}","{'page_content':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0.5087170306580258}","{'page_content':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0.4996041117581887}","{'page_content':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0.4926877971779207}","{'page_content':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0.5411965810727658}","{'page_content':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0.49962577409920106}","{'page_content':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0.49235566822226795}","{'page_content':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0.49029824267913813}","{'page_content':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대중교통을 이용하기 어려운 장소로 이동시 이용이 가능합니다.  \\n- 주말/공휴일의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있어요!  \\n- 구글캘린더 추가방법  \\n1. 구글캘린더에서 ” + ” 를 눌러 캘린더 추가  \\n![url](url)  \\n1. “리소스 찾아보기”  \\n![url](url)  \\n1. (차량)-테슬라(20너3374), (차량)-카니발(195호2177)  선택  \\n![url](url)  \\n- 자원사용 방법  \\n1. 만들기 -&gt; 이벤트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해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0.48749989667835975}","{'page_content':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0.48269669039892643}","{'page_content':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0.4806332430281614}","{'page_content':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0.47281970989206484}","{'page_content':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0.4719321126496236}","{'page_content':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0.4713255472124709}","{'page_content':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0.5069075405891753}","{'page_content': '제목: NONE &lt;br&gt; 공지 작성일: 2021-05-31 &lt;br&gt; 내용: 급여 지급을 위한 근무 시간 작업을 6월 1일 오후 2시에 마감합니��.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0.50356367952094}","{'page_content':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0.5031671739615815}","{'page_content':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0.502626967979881}","{'page_content':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0.5013998560991647}"]}</t>
  </si>
  <si>
    <t>{"ContextPrecision":1,"ContextRecall":1,"Faithfulness":1,"answer_relevancy":0.5508243617676262,"Human":1,"Human Eval Reason":null}</t>
  </si>
  <si>
    <t>{"cached":null,"start":1758850545.618154,"end":1758850598.902029,"duration":12.32547116279602,"llm_duration":null,"time_to_first_token":16.184226334095,"llm_calls":"4","tool_calls":"0","errors":"0","llm_errors":"0","tool_errors":"0","prompt_tokens":"36112","prompt_cached_tokens":"0","prompt_cache_creation_tokens":"0","completion_tokens":"558","total_tokens":"36670","estimated_cost":null}</t>
  </si>
  <si>
    <t>{"answer":"안녕하세요! flex의 근무시간에 대해 안내드리겠습니다.\n\n## 근무시간 개요\n- **시차출퇴근제**를 운영하고 있으며, **출근 가능 시간은 오전 8시부터 10시까지**입니다\n- 출근 시각 이후 **9시간(1일 8시간 근무 + 1시간 휴게) 뒤에 퇴근**하는 것을 원칙으로 합니다\n- 근무시간은 **flex를 통해 기록**합니다\n\n## 코워킹 타임(Co-working Time)\n- **10:00 - 12:30 (2시간 30분) / 14:00 - 17:00 (3시간)** 총 5시간 30분\n- 구성원간 **협업(미팅 등 공동활동)을 위한 최소한의 시간**입니다\n- 코워킹 타임 내에서는 다른 구성원에게 협업과 미팅을 요청할 수 있고, 요청받은 구성원은 협업이 가능하도록 시간을 확보해야 합니다\n- 코워킹 타임 중 자리를 비워야 할 경우에는 **사전 휴가 등록**이 필요합니다\n\n## 휴게시간\n- 법적 휴게 시간을 준수합니다 (근무 4시간 - 30분 휴게, 근무 8시간 - 1시간 휴게)\n- **공식 휴게 시간: 12:30 - 13:30**\n- 개인 용무는 휴게 시간을 활용 가능합니다\n- 법적 휴게 시간을 초과하는 경우, 초과하는 만큼 추가 근무를 해야 합니다\n\n## 기록 방법\n- 근무 및 휴게시간은 **flex를 통해 기록**합니다\n- 공동의 룰을 잘 지키고 개선하기 위해서는 flex에 근무를 기록하는 것이 필요합니다\n\n**참고 출처:**\n- [근무/휴게시간](https://www.notion.so/b2a3dd6b52ef4f0ea4f92eb6faa13136) - 근무시간 및 휴게시간 상세 안내\n- [근무 제도 변경 안내](https://flex.team/home/news-feed/notice?nid=WL8Jvbj8KY) - 2024년 12월 1일부터 적용된 변경사항","contexts":["{'page_content':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0.5005309445305407}","{'page_content':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0.5004539656500993}","{'page_content':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0.49873464363176984}","{'page_content':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0.49776363740908836}","{'page_content':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0.4952127050563545}","{'page_content':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0.5089756644402589}","{'page_content':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0.5025944327720703}","{'page_content':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0.4962386214319447}","{'page_content':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0.49506842278436286}","{'page_content':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0.49395134934436485}","{'page_content':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0.5344217921068629}","{'page_content':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0.5267199395024668}","{'page_content':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0.5156776990982557}","{'page_content':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0.5067070952744954}","{'page_content':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0.5029107999187056}","{'page_content':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0.4923689657464262}","{'page_content':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0.49224481392433694}","{'page_content':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0.4920733501001776}","{'page_content':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0.49189621115986604}","{'page_content':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0.49078429694644193}","{'page_content':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0.48586938160166654}","{'page_content':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0.4849141499866793}","{'page_content':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0.48347929836211523}","{'page_content':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0.48345801239092856}","{'page_content':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0.482746035759913}","{'page_content':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0.5302399078571098}","{'page_content':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0.5255524511957613}","{'page_content':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0.5234331922786492}","{'page_content':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0.5221260688079021}","{'page_content': '제목: 근무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시간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0.5174161529761955}"]}</t>
  </si>
  <si>
    <t>{"ContextPrecision":1,"ContextRecall":1,"Faithfulness":1,"answer_relevancy":0.5558929871033526,"Human":1,"Human Eval Reason":null}</t>
  </si>
  <si>
    <t>{"cached":null,"start":1758850643.129262,"end":1758850702.081187,"duration":20.433263778686523,"llm_duration":null,"time_to_first_token":15.016710758209229,"llm_calls":"4","tool_calls":"0","errors":"0","llm_errors":"0","tool_errors":"0","prompt_tokens":"33176","prompt_cached_tokens":"0","prompt_cache_creation_tokens":"0","completion_tokens":"782","total_tokens":"33958","estimated_cost":null}</t>
  </si>
  <si>
    <t>{"answer":"리프레시 휴가에 대해 안내드리겠습니다! 😊\n\n## 리프레시 휴가 부여 시기\n- **3년 근속시 (근무일 기준)** 10일의 휴가를 부여합니다\n- **매 3년마다** 부여됩니다 (3년, 6년, 9년... 이런 식으로)\n- 근무일 중 공휴일이 있는 경우도 포함됩니다\n\n## 추가 혜택\n리프레시 휴가와 함께 특별한 혜택도 제공됩니다:\n- **아난티(Ananti) 숙박권 2박 3일**을 함께 제공\n- 최고의 숙소에서 휴식할 수 있도록 지원\n- 워크플로우를 통해 따로 신청하시면 됩니다\n- ⚠️ **주의사항**: 리프레시 휴가 기간 내에 숙박하지 않으면 다른 기간에는 이용할 수 없습니다\n\n리프레시 휴가는 장기간 열심히 일한 구성원들이 충분한 휴식을 취할 수 있도록 지원하는 제도입니다. 더 궁금한 점이 있으시면 언제든 말씀해 주세요!\n\n---\n**참고 출처:**\n- [휴가](https://www.notion.so/994a897ce55a4092b5a39d961be8d3a2) - 리프레시 휴가 관련 정보","contexts":["{'page_content':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0.5015574661131116}","{'page_content':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0.49271605432254084}","{'page_content':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0.48887618589864695}","{'page_content':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0.4877747815752205}","{'page_content':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0.48637542078958546}","{'page_content':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0.492854652022526}","{'page_content':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0.4924049535876813}","{'page_content':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People���과 면담을 진행합니다. (선택)  \\n- 3차로 플��스팀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0.4897571107682838}","{'page_content':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0.48715334138080923}","{'page_content':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0.4833528086155095}","{'page_content':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0.5419722790288247}","{'page_content':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0.5181598804236797}","{'page_content':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0.5160863700884909}","{'page_content':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0.5011320818674299}","{'page_content':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0.4947562756996166}","{'page_content':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0.5008730940882159}","{'page_content':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0.4887851961111814}","{'page_content': '문서 유형: page\\n문서 ID: 27e18fec-6059-4476-adc3-fd6c864d21f6\\n문서 제목: 건강검진 안내\\n문서 생성일시: 2023-06-28 11:03:00+09:00\\n문서 수정일시: 2025-07-16 10:20:00+09:00\\n상위 문서 ID: 유형=block, ID=de04b51a-730f-4d05-b2c6-045f1e021a68\\n문서 생성자: 이경훈[//]: # (column_list is not supported)\\n\\n\\t[//]: # (column is not supported)\\n\\n\\t\\t**🗒️업데이트: 2025/04/30**\\n\\n\\t[//]: # (column is not supported)\\n\\n\\t\\t**🙋\\u200d♂️ 담당자:@임진운**\\n\\n---\\n\\n## 진행 목적/특징\\n\\n\\t- 법적 요건을 맞추기 위한 건강검진이 아닌, 실제 구성원 건강 상태 확인에 도움이 되는 종합검진\\n\\n\\t\\t- 최고 수준 병원급 검진 기관 선정\\n\\n## 검진센터 및 항목\\n\\n\\t- KMI 검진항목\\n\\n\\t\\t- 장점 : 여러 검진 업체에 비해 정밀검사 1개를 추가로 선택가능, 여의도, 종로, 삼성동의 검진센터\\n\\n\\t\\t- 단점 : 대규모 검진 시스템, 공장형 검진\\n\\n\\t- 연세웰 내과 검진항목\\n\\n\\t\\t- 장점 : 플렉스 고객사가 됨. 전문의 진찰과 함께 시작하는 건강검진. 최근 리뉴얼 되어 깨끗한 환경과 대학병원 수준의 검사 시스템. 추후 내과, 가정의학과 관련 플렉스팀 주치의 역할. 대장용종제거(**별도 비용이 발생하며, 우리팀의 단체상해보험 청구가 가능합니다. 무료로 공지 드렸었는데, Comm.실수로 정정합니다. 혼란드려 죄송합니다.**)로 유명함. 비타민 D 수액 서비스 약속.\\n\\n\\t\\t- 단점 : CT 검사가 안됨.(CT검사가 꼭 필요하신 구성원은 KMI를 이용해 주세요) KMI에 비해 선택항목이 1개 적음\\n\\n## 검진 일정/대상\\n\\n\\t- 일정: 2025년 5월 12일부터 12월 31일까지 진행합니다.(평일, 주말 수검 가능)\\n\\n\\t- 대상: 플렉스팀 입사 1년 이후 구성원 (입사 1년이 지난 일정부터 예약이 가능합니다.) \\n\\n\\t\\t- ex. 2024년 11월 입사하신 홍길동님 → 검진예약 상시 가능(입사 1년 경과인 2025년 11월 이후 스케쥴 예약)\\n\\n## 신청 방법\\n\\n\\t- KMI, 연세웰 내과 2개 기관 운영 중으로, 2개 기관 중에 하나를 선택해서 신청 가능합니다.\\n\\n\\t- 건강검진 신청 시, 기관별 검진 항목과 선택 항목을 먼저 확인한 후 신청 부탁드립니다.\\n\\n\\t- KMI 검진센터\\n(서울 광화문 본원, 여의도, 강남, 경기 수원 등 KMI 검진센터 선택하여 이용 가능)\\n\\n\\t\\t- 예약 방법\\n\\n\\t\\t\\t- 회사\\xa0예약페이지\\xa0URL\\xa0(http://flex-health.withkmi.or.kr)\\xa0접속\\xa0\\xa0→\\xa0최초\\xa0로그인\\xa0시\\xa0[아이디]에 사원번호를,\\xa0[비밀번호]에\\xa0생년월일(예.19990101)\\xa0입력\\xa0\\xa0→\\xa0\\xa0회원가입\\xa0후\\xa0예약\\xa0진행\\n\\n\\t\\t\\t- 사번 확인을 위한** ****링크**\\n\\n\\t- 연세웰 내과\\n(경기 성남시 분당구 서현동 248-5 코코프라자 서현동 2층)\\n\\n\\t\\t- 예약 방법\\n\\n\\t\\t\\t- 전화를 통한 예약 진행\\n\\n\\t\\t\\t\\t- 연락처: 031-602-5920\\n\\n\\t\\t\\t- 플렉스 주식회사 직장 건강 검진이라고 이야기하고 예약 가능\\n\\n\\t\\t\\t\\t- 가족 검진 추가 시에도 미리 이야기하시면 예약 가능합니다.\\n\\n\\t\\t\\t- 네이버예약(연세웰 내과)\\n\\n---\\n\\n### ■ FAQ \\n\\n**Q1: 개인이 비용을 부담하고, 추가로 검진을 받을 수 있는 가족이나 지인의 범위가 있나요?**\\n\\nA1: 건강검진 업체에서 무분별한 신청을 방지하기 위해서 가족으로 한정해서 진행을 요청 주었습니다. 다만 별도의 서류 제출 등이 없어서 사촌 등으로 표기하고 진행 가능합니다.\\n\\n&lt;br/&gt;\\n\\n**Q2: 입사 후 1년 이상인 경우에 예약이 가능한데, 입사일의 1년 뒤로 미리 신청을 할 수 있나요? **\\n(예를 들어, 2022년 8월 1일에 입사한 경우에 2023년 8월 1일 이후 일정을 2023년 7월 1일에도 예약이 가능한지 궁금합니다.)\\n\\nA2: 가능합니다.\\n\\n&lt;br/&gt;\\n\\n', 'metadata': {'customer_id': 42, 'doc_split_seq': 1, 'title': '건강검진 안내', 'source': 'https://www.notion.so/27e18fec60594476adc3fd6c864d21f6', 'extra': {'CategoryL1': '지원 제도', 'CategoryL2': '생활 지원'}, 'updated_at': '2025-07-16T01:20:00'}, 'similarity_score': 0.48804032572589723}","{'page_content':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0.4872052617096426}","{'page_content':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0.4861753904998975}","{'page_content':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0.47964587152640337}","{'page_content':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0.47692466837217745}","{'page_content':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0.47404891078516886}","{'page_content':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0.4732580582107634}","{'page_content':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0.47286044852658876}","{'page_content':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0.5111973535865274}","{'page_content':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0.5106898915287013}","{'page_content':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0.5077575759423784}","{'page_content':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0.5069158222514553}","{'page_content':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0.5065500188024914}"]}</t>
  </si>
  <si>
    <t>{"ContextPrecision":1,"ContextRecall":1,"Faithfulness":1,"answer_relevancy":0.5573430277310432,"Human":1,"Human Eval Reason":null}</t>
  </si>
  <si>
    <t>{"cached":null,"start":1758850533.788116,"end":1758850580.4907572,"duration":11.182230949401855,"llm_duration":null,"time_to_first_token":21.312060236930847,"llm_calls":"4","tool_calls":"0","errors":"0","llm_errors":"0","tool_errors":"0","prompt_tokens":"33002","prompt_cached_tokens":"0","prompt_cache_creation_tokens":"0","completion_tokens":"474","total_tokens":"33476","estimated_cost":null}</t>
  </si>
  <si>
    <t>{"answer":"플렉스팀의 1on1 미팅은 **업무 진행상황 보고보다는 개인적인 고민과 성장에 더 중점을 두고 있습니다** 😊\n\n## 우리팀 1on1의 핵심 목적\n\n**일보다 '사람'과 '조직'에 중심을 둡니다.** 프로젝트 업데이트는 위클리에서 진행하고, 1on1 시간은 구성원 개인과 팀에 대한 주제로 다뤄져야 합니다.\n\n## 1on1에서 나누면 좋은 대화들\n\n### 1. **Alignment (방향성 맞추기)**\n- 목표와 팀의 미션/OKR이 어떻게 연결되는지\n- 업무의 우선순위와 의미에 대한 고민\n- 팀과의 기대치 조율\n\n### 2. **Problem Solving (문제 해결)**\n- 일하면서 가장 답답하거나 어려운 점\n- 비효율적인 업무나 협업의 어려움\n- 개인적인 이슈까지도 함께 고민\n\n### 3. **Motivation &amp; Engagement (동기부여)**\n- 최근 뿌듯했던 순간이나 성취감\n- 새롭게 도전해보고 싶은 일\n- 더 잘할 수 있는 환경에 대한 고민\n\n## 코칭의 철학\n\n플렉스팀의 리드는 **모든 문제의 답이 구성원 내부에 있다고 믿고**, 스스로 해답을 찾을 수 있도록 도와주는 코치 역할을 합니다. 해답을 직접 주기보다는 깊게 생각하고 다양한 관점으로 볼 수 있도록 질문을 통해 함께 탐색해나가죠.\n\n**\"제가 뭘 도워드리면 될까요?\"** 같은 질문으로 구성원이 더 많이 말할 수 있는 환경을 만드는 것이 중요합니다.\n\n개인적인 고민이나 어려움도 얼마든지 나눌 수 있는 안전한 공간이니, 편하게 이야기해보세요! 💪\n\n---\n**참고 자료:**\n- [동기부여 1 on 1 미팅 Tips](https://www.notion.so/1-on-1-Tips-fe64ba806af64dbb87a33844b7cf2537) - 1on1 코칭 철학 및 방법\n- [우리팀의 1on1 Ground Rule 😎](https://www.notion.so/1on1-Ground-Rule-1c10592a4a9280c9ab49ef141ebb2fbb) - 1on1 진행 가이드라인","contexts":["{'page_content':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0.518116235016493}","{'page_content':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0.5147018818461863}","{'page_content':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0.5128511496769294}","{'page_content':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0.5053512938784582}","{'page_content':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동기부여 요소 확인을 위한 1 on 1 미팅  \\n구성원이 가장 선호하는 동기가 무엇인지 확인해 보는 것이 중요합니다. 그 선호는 지속적인 관찰과 1:1 미팅을 통해서 확인할 수 있습니다. 하지만 전적으로 &lt;span style='color:yellow_background'&gt;내적 동기만으로 동기가 부여가 되는 사람과 외적 동기만으로 동기부여가 되는 사람은 없고, 적절하게 양쪽 모두를 활용&lt;/span&gt;하면서 &lt;span style='color:yellow_background'&gt;성과가 높은 쪽으로 더 집중&lt;/span&gt;을 해야 합니다.  \\n&lt;br/&gt;  \\n## (1) 내적 동기를 높이는 대화 방법  \\n### **☑️**&lt;span style='color:yellow_background'&gt;**R.A.M.P 프레임워크 대화 **&lt;/span&gt;  \\n- **R.A.M.P란?**  \\n팀원의 내적 동기를 측정하는 대표적인 4가지 요소로 R.A.M.P가 있습니다. 이 요소를 각각 수치화해서 비교해보면 팀원이 현재 어느 부분에서 갈증을 느끼는지 확인할 수 있���니다.  \\n💡 **R.A.M.P**  \\n- Relatedness (관계성) : 사람들과의 관계와 소속감  \\n- Autonomy (자율성) : 자기 주도적인 환경  \\n- Mastery (숙련) : 학습과 성장을 통합 몰입  \\n- Purpose (목적) : 의미 있는 일, 조직, 삶  \\n&lt;span style='color:blue'&gt;**A.M.P는 다니엘 핑크의 &lt;드라이브&gt;에서 ‘진짜 동기부여’를 위한 필수 요소로 소개된 개념  *&lt;/span&gt;  \\n&lt;span style='color:blue'&gt;*&lt;/span&gt;&lt;span style='color:blue'&gt;*참고: 드라이브 *&lt;/span&gt;&lt;span style='color:blue'&gt;*소개*&lt;/span&gt;&lt;span style='color:blue'&gt;*/ *&lt;/span&gt;&lt;span style='color:blue'&gt;*요약 *&lt;/span&gt;  \\n&lt;br/&gt;  \\n각 요소를 5점 만점으로 측정해보고, 어느 요소가 다른 요소에 비해서 떨어지는지 확인하는 것이 목적이기 때문에 점수의 분포를 확인하는 것에 의미를 두면 됩니다. R.A.M.P를 측정하고 나서 어떻게 각 요소들에 대한 수치, 만족도를 올릴 수 있을까 관점에서 동료와 대화를 이어나가면 좋습니다.  \\n&lt;br/&gt;  \\n&gt; &lt;span style='color:pink'&gt;[Case]&lt;/span&gt; 전소식 님은 프로페셔널한 동료로 늘 팀이 퍼포먼스를 낼 수 있도록 일을 잘하시는 분이다. 최근 들어 소식님의 동기가 굉장히 떨어져 보인다. 리드인 나는 어떻게 해야 할까?  \\n**📋**&lt;span style='color:pink'&gt;****&lt;/span&gt;&lt;span style='color:pink'&gt;[Tips]&lt;/span&gt;  \\n- &lt;span style='color:orange_background'&gt;**1단계 : **&lt;/span&gt;&lt;span style='color:orange_background'&gt;소식 님과 1on1 미팅을 통해, RAMP 중 어떤 동기가 가장 갈증을 느끼고 있는가를 우선 파악해보기&lt;/span&gt;  \\n&lt;**❓**참고 질문 리스트&gt;  \\n- **Relatedness (관계성)**  \\n- ○님이 생각하시는 따뜻한 동료는 어떤 동료인가요?  \\n- 어떤 유형의 사람들과 함께 일하길 좋아하나요?  \\n- 함께 일하기 힘든 동료는 어떤 스타일인가요?  \\n- ‘소통' 관련해서 어떤 부분을 더 신경 쓰면 팀이 효율적으로 협업할 수 있을까요?  \\n- 협업하시면서 힘들거나 어려움 같은 게 있었나요?  \\n- 협업하시면서 동료들에게 받았던 피드백 중 가장 인상적이었던 것은 무엇인가요?\", 'metadata': {'customer_id': 42, 'doc_split_seq': 3, 'title': '동기부여 1 on 1 미팅 Tips', 'source': 'https://www.notion.so/1-on-1-Tips-fe64ba806af64dbb87a33844b7cf2537', 'extra': {'CategoryL1': '조직원칙 및 리더십', 'CategoryL2': '리더십'}, 'updated_at': '2024-10-18T05:38:00'}, 'similarity_score': 0.5020409001542503}","{'page_content':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0.49678997987590423}","{'page_content':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0.49489365866084006}","{'page_content':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0.4917345249125412}","{'page_content':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0.4892519262448691}","{'page_content':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0.4840462271860797}","{'page_content':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0.5013968447044799}","{'page_content':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0.4856057559751219}","{'page_content':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0.48392376479533755}","{'page_content':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0.481354952117646}","{'page_content':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0.479037150964136}","{'page_content':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0.48122777510087233}","{'page_content':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0.48106443606843713}","{'page_content':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0.4807165256669996}","{'page_content':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0.47801192594800146}","{'page_content':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0.47529898727093967}","{'page_content':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0.5314699130746725}","{'page_content':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0.5307915405453215}","{'page_content':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0.5217143380834474}","{'page_content':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0.4875613642388589}","{'page_content':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0.4863889411671742}","{'page_content':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0.49634875787534644}","{'page_content': '제목: 🎱 오늘 오후 3시 30분 \"8 Standards Story Session : Vol. 7 \"이 열립니다. &lt;br&gt; 공지 작성일: 2023-07-27 &lt;br&gt; 내용: 7월의 주제는 \"Mission Driven\"과 \"Be Focused\"이며, 이번 세션에서는 원팀으로 일하기 위해서 우리팀 구성원들이 \"Mission Driven\"과 \"Be Focused\"의 어느 정도의 기준점을 가졌으면 하는지와 세분의 TA Manager분들과 함께 플렉스팀 채용 과정에서 8 Standards가 왜 중요하고 어떤 기준으로 평가하는지 등의 이야기를 나누어볼 예정입니다. 🤗\\n\\n8 Standards를 잘 알고 실천할 수 있도록 알차게 준비했으니 많은 관심과 참여 부탁드립니다!!\\n그럼 오늘 오후 flex Lounge에서 3시 30분에 뵙겠습니다.', 'metadata': {'customer_id': 42, 'doc_split_seq': 1, 'title': '🎱 오늘 오후 3시 30분 \"8 Standards Story Session : Vol. 7 \"이 열립니다.', 'source': 'https://flex.team/home/news-feed/notice?nid=vYzRnjPzZ3', 'extra': {'StakeholderType': 'COMPANY'}, 'updated_at': '2023-07-27T03:01:26'}, 'similarity_score': 0.49526071592255483}","{'page_content': '제목: Monthly 8 Standards Story Session 오늘 오후 3시 30분에 열립니다! &lt;br&gt; 공지 작성일: 2023-02-22 &lt;br&gt; 내용: 안녕하세요. PX Team입니다. \\n\\n\"많이 기다리셨죠? :D\\n\\n\\n오늘 오후 3시 30분, 8 Standards Story Session 이 열립니다.\\n\\n이번 시간에는 @신동일 @서영준 @윤성복 @박성완 네 분을 모시고, 8 Standards와 우리팀의 일하는 방식에 대해 다양한 질문들을 풀어보는 시간입니다.\\n\\n많은 관심과 참여 부탁드리며, 있다가 8층 flex Lounge과 실시간 Online 중계로 뵙겠습니다. \\n\\n\\n\\n8 Standards Story Session은 전체 구성원 필수 참여 세션입니다.\\n\\n현장 참석이 어려운 경우, 실시간 Online 중계로 참여해 주세요. (Online 중계 정보는 세션 1시간 전 안내) \\n\\n부득이하게 오늘 세션을 못 보시는 분들을 위해, 유튜브 영상과 세션 써머리도 추후 공유드릴 예정이니 꼭 시청 부탁드려요.', 'metadata': {'customer_id': 42, 'doc_split_seq': 1, 'title': 'Monthly 8 Standards Story Session 오늘 오후 3시 30분에 열립니다!', 'source': 'https://flex.team/home/news-feed/notice?nid=QVzlqQQERp', 'extra': {'StakeholderType': 'COMPANY'}, 'updated_at': '2023-02-22T01:59:31'}, 'similarity_score': 0.4931484517298963}","{'page_content': '제목: Monthly 8 Standards Story Session 오늘 오후 3시 30분에 열립니다! &lt;br&gt; 공지 작성일: 2023-03-29 &lt;br&gt; 내용: 안녕하세요. PX Team입니다.\\xa0\\n\\n\"많이 기다리셨죠? :D\\n\\n\\n오늘 오후 3시 30분, 8 Standards Story Session 이 열립니다.\\n\\n이번 시간에는 @이윤주 @우재영 @박성훈 @홍승우 네 분을 모시고, 8 Standards와 우리팀의 일하는 방식에 대해 다양한 질문들을 풀어보는 시간입니다.\\n\\n많은 관심과 참여 부탁드리며, 있다가 8층 flex Lounge과 실시간 Online 중계로 뵙겠습니다.\\xa0\\n\\n\\n\\n\\n8 Standards Story Session은 전체 구성원 필수 참여 세션입니다.\\n\\n현장 참석이 어려운 경우, 실시간 Online 중계로 참여해 주세요. (Online 중계 정보는 세션 1시간 전 안내)\\xa0\\n\\n\\n\\n부득이하게 오늘 세션을 못 보시는 분들을 위해, 유튜브 영상과 세션 써머리도 추후 공유드릴 예정이니 꼭 시청 부탁드려요.', 'metadata': {'customer_id': 42, 'doc_split_seq': 1, 'title': 'Monthly 8 Standards Story Session 오늘 오후 3시 30분에 열립니다!', 'source': 'https://flex.team/home/news-feed/notice?nid=wVz9R1DE3v', 'extra': {'StakeholderType': 'COMPANY'}, 'updated_at': '2023-03-29T02:15:31'}, 'similarity_score': 0.4929605074466298}","{'page_content': '제목: 🎱 8 Standards Story Session이 오늘 오후 3시 30분에 열립니다! &lt;br&gt; 공지 작성일: 2023-06-28 &lt;br&gt; 내용: 안녕하세요. PX Team입니다. 🙂\\n\\n\\n\\n6월 “8 Standards Story” 세션에서는 @이윤선, @김창근 님과 함께 “내가 플렉스팀 PM으로\\xa0일을 하면서 지키고 싶은\\xa08 Standards”를 주제로 이야기를 나누어 볼 예정입니다. 많은 관심과 참여 부탁드립니다. 그럼 잠시 후 8층 flex Lounge에서 뵙겠습니다!\\n\\n\\n\\n8 Standards Story Session은 전체 구성원 필수 참여 세션입니다. (6월 신규 구성원은 현장 참여 및 질문을 미리 고민해보고 참석해 주세요!)\\n\\n부득이하게 오늘 세션을 못 보시는 분들을 위해, 영상과 세션 써머리도 세션 후 공유드릴 예정이니 꼭 시청 부탁드려요.', 'metadata': {'customer_id': 42, 'doc_split_seq': 1, 'title': '🎱 8 Standards Story Session이 오늘 오후 3시 30분에 열립니다!', 'source': 'https://flex.team/home/news-feed/notice?nid=br04Q5AzKJ', 'extra': {'StakeholderType': 'COMPANY'}, 'updated_at': '2023-06-28T05:31:52'}, 'similarity_score': 0.49174438563017814}"]}</t>
  </si>
  <si>
    <t>{"ContextPrecision":1,"ContextRecall":1,"Faithfulness":1,"answer_relevancy":0.5576632019182112,"Human":1,"Human Eval Reason":null}</t>
  </si>
  <si>
    <t>{"cached":null,"start":1758850330.4108632,"end":1758850395.3455732,"duration":20.355650186538696,"llm_duration":null,"time_to_first_token":16.959348797798157,"llm_calls":"4","tool_calls":"0","errors":"0","llm_errors":"0","tool_errors":"0","prompt_tokens":"35865","prompt_cached_tokens":"0","prompt_cache_creation_tokens":"0","completion_tokens":"855","total_tokens":"36720","estimated_cost":null}</t>
  </si>
  <si>
    <t>{"answer":"Health Check 결과는 **개인 성과평가에 직접적으로 영향을 주지 않습니다**.\n\n## Health Check의 목적과 활용\n\nHealth Check는 다음과 같은 목적으로 진행됩니다:\n\n### 🎯 **주요 목적**\n- **팀 차원의 건강성 진단**: 플렉스팀 구성원들의 현재 상황을 확인\n- **조직 개선을 위한 데이터**: 함께 좋은 팀을 만들어 가기 위한 자료\n- **팀 차원의 액션 아이템 도출**: 더 좋은 팀을 만들기 위한 개선 방안 수립\n\n### 📊 **결과 활용 방식**\n- **정량적/정성적 결과 공개**: Health Check Result 페이지에서 팀 전체 결과 공유\n- **팀 지원 목적**: 팀리드, 챕터리드, 구성원들이 팀과 함께 오래 갈 수 있도록 지원하는 자료로 활용\n- **조직 차원의 개선**: 업무 환경, 조직 문화, 협업 방식 등의 개선에 활용\n\n## 플렉스팀의 성과 평가 철학\n\n플렉스팀은 **팀 전체 성과 달성**을 위해 노력하고 있어서, **개인별 성과 측정을 통한 등급 부여를 하지 않습니다**. Health Check는 개인을 평가하는 도구가 아니라, 팀의 건강성을 체크하고 더 나은 업무 환경을 만들기 위한 진단 도구입니다.\n\n안심하고 솔직한 피드백을 주시면, 더 일하기 좋은 팀을 만드는 데 소중한 자료가 될 것입니다! 😊\n\n---\n**참고 자료:**\n- [Health Check](https://www.notion.so/Health-Check-c994ba064459402a85d36b9cdcc973d7) - Health Check 진행 방식 및 목적\n- [구성원의 성과 향상을 돕는 프로그램 안내](https://www.notion.so/9df5a2d1b7c945e78fe439f59fbb90fd) - 성과 평가 철학\n- [우리팀의 \"Job Level\"](https://www.notion.so/Job-Level-229b6389ca974e51a283fdffcbd04433) - 성과와 역량 측정 구분","contexts":["{'page_content':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0.5391339394144973}","{'page_content':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스스로 생각해 보세요)*  \\n-  \\n---  \\n## 💌 3. 유용한 피드백 &amp; 나의 해석  \\n&lt;span style='color:orange'&gt;유의미한 피드백의 우선순위를 정하고, 나의 입장에서 해석해 본 후, 강화 or 개선을 위한 액션아이템을 수립해 볼게요. &lt;/span&gt;  \\n- `유의미한 피드백이란? 다양한 케이스가 있겠지만, 이런 기준도 참고해 보세요.   `  \\n- 플렉스팀 Lead Standards와 명확하게 연계되는 피드백 (e.g. “팀 내 문제가 생겼을때, 피하지 말고 즉각적으로 나서서 해결해 주시면 좋겠어요” -Face the problem)  \\n- 팀의 몰입도, 신뢰도, 실행력에 실질적인 영향이 있는 피드백 (e.g. “팀 내 심리적 안전감이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0.4919742400650544}","{'page_content':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0.48983693628878866}","{'page_content':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0.48954276923355294}","{'page_content':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 **흔들리거나 지원이 필요한 상태: **나는 지금 내 리더십에 대해 불안하거나, 에너지가 소진된 상태에 가까워요. 어떤 변화나 지원이 없으면 유지하기 어려울 것 같은 느낌이 들어요.  \\n## ✍️ 6. 분기 단위 리뷰 (**3분기에 작성할 것)  \\n- **2025-2Q  **  \\n&lt;span style='color:red'&gt;**1. 가장 의미 있었던 액션은 무엇이었고, 무엇을 느끼셨나요?**&lt;/span&gt;  \\n&gt; 예시) 프로젝트 시작 전, 배경과 방향성에 대해 슬랙에 요약해서 공유했더니 회의에서 팀원들이 목적에 맞춰 의견을 정리해오는 모습이 인상 깊었다. 생각보다 ‘왜 하는지’를 알고 있느냐가 실행의 밀도를 다르게 만든다는 걸 느꼈다.  \\n---  \\n&lt;span style='color:red'&gt;**2. 실행했지만 효과가 애매하거나 어려웠던 액션은?**&lt;/span&gt;  \\n&gt; 예시) 위임을 시도했지만 팀원이 오히려 부담을 느낀 듯했다. 다음엔 사전 대화가 더 필요할 듯.  \\n---  \\n&lt;span style='color:red'&gt;**3. 이번 분기에서 나의 리더십을 발휘하는 데 있어 자랑스러웠던 점은?**&lt;/span&gt;  \\n&gt; 예시) 감정적 반응이 올라올 뻔한 순간에 �� 번 멈추고, 질문으로 바꿔냈다. 그리고 팀원이 그 질문에 고민하며 답을 하다가 스스로 답을 찾기까지에 이르러 뿌듯했다.  \\n---  \\n&lt;span style='color:red'&gt;**4. 팀의 분위기나 신뢰에 어떤 변화가 있었나요?**&lt;/span&gt;  \\n&gt; 예시) 예전에는 좀 더 긴장감이 돌았는데, 요즘에는 다들 맥락을 알고 얘기하다보니 말이 더 통하는 느낌. 회의 때 웃음도 ��아졌고, 회고에서 개인적�� 이야기를 처음 꺼낸 팀원도 있었다.  \\n---  \\n&lt;span style='color:red'&gt;**5. 다음 사이클에서 더 키우고 싶은 리더십은?**&lt;/span&gt;  \\n&gt; 예시) 위임과 피드백의 균형. 결과만 보는 게 아니라 성장 기회를 주는 리더가 되고 싶다.  \\n&lt;span style='color:red'&gt;**6. 추가로 기록해 두고 싶은 말말말 **&lt;/span&gt;  \\n&gt; 예시) 리드로서 내가 노력하는 모습을 보이니, 팀 분위기가 전반적으로 화기애애 해졌고, 팀원들과도 서로 더 깊이 이해하게 된 것 같다. 다음 분기에는 그룹리드, 해남님과의 잦은 만남을 통해 상위 리더십과의 관계도 단단하게 만들고 싶다.  \\n- **2025-3Q**  \\n&lt;span style='color:red'&gt;**1. 가장 의미 있었던 액션은 무엇이었고, 무엇을 느끼셨나요?**&lt;/span&gt;  \\n&gt;  \\n---  \\n&lt;span style='color:red'&gt;**2. 실행했지만 효과가 애매하거나 어려웠던 액션은?**&lt;/span&gt;  \\n&gt;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\\n&gt;  \\n- **2025-4Q**  \\n&lt;span style='color:red'&gt;**1. 가장 의미 있었던 액션은 무엇이었고, 무엇을 느끼셨나요?**&lt;/span&gt;  \\n&gt;  \\n---  \\n&lt;span style='color:red'&gt;**2. 실행했지만 효과가 애매하거나 어려웠던 액션은?**&lt;/span&gt;  \\n&gt;\", 'metadata': {'customer_id': 42, 'doc_split_seq': 3, 'title': '2025 Leadership Journey', 'source': 'https://www.notion.so/2025-Leadership-Journey-1e00592a4a9280948493c16f1bb1c000', 'extra': {'CategoryL1': '조직원칙 및 리더십', 'CategoryL2': '리더십'}, 'updated_at': '2025-08-07T04:56:00'}, 'similarity_score': 0.489187448378739}","{'page_content':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0.48743041878240456}","{'page_content':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0.48338619137408356}","{'page_content':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0.4820352767879314}","{'page_content':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0.4817126913088654}","{'page_content':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0.4813992928246151}","{'page_content':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0.49856058400031034}","{'page_content':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0.47834289521268314}","{'page_content':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0.47831682109751117}","{'page_content':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0.4746925115383481}","{'page_content':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0.4732060149051963}","{'page_content': '문서 유형: page\\n문서 ID: 27e18fec-6059-4476-adc3-fd6c864d21f6\\n문서 제목: 건강검진 안내\\n문서 생성일시: 2023-06-28 11:03:00+09:00\\n문서 수정일시: 2025-07-16 10:20:00+09:00\\n상위 문서 ID: 유형=block, ID=de04b51a-730f-4d05-b2c6-045f1e021a68\\n문서 생성자: 이경훈[//]: # (column_list is not supported)\\n\\n\\t[//]: # (column is not supported)\\n\\n\\t\\t**🗒️업데이트: 2025/04/30**\\n\\n\\t[//]: # (column is not supported)\\n\\n\\t\\t**🙋\\u200d♂️ 담당자:@임진운**\\n\\n---\\n\\n## 진행 목적/특징\\n\\n\\t- 법적 요건을 맞추기 위한 건강검진이 아닌, 실제 구성원 건강 상태 확인에 도움이 되는 종합검진\\n\\n\\t\\t- 최고 수준 병원급 검진 기관 선정\\n\\n## 검진센터 및 항목\\n\\n\\t- KMI 검진항목\\n\\n\\t\\t- 장점 : 여러 검진 업체에 비해 정밀검사 1개를 추가로 선택가능, 여의도, 종로, 삼성동의 검진센터\\n\\n\\t\\t- 단점 : 대규모 검진 시스템, 공장형 검진\\n\\n\\t- 연세웰 내과 검진항목\\n\\n\\t\\t- 장점 : 플렉스 고객사가 됨. 전문의 진찰과 함께 시작하는 건강검진. 최근 리뉴얼 되어 깨끗한 환경과 대학병원 수준의 검사 시스템. 추후 내과, 가정의학과 관련 플렉스팀 주치의 역할. 대장용종제거(**별도 비용이 발생하며, 우리팀의 단체상해보험 청구가 가능합니다. 무료로 공지 드렸었는데, Comm.실수로 정정합니다. 혼란드려 죄송합니다.**)로 유명함. 비타민 D 수액 서비스 약속.\\n\\n\\t\\t- 단점 : CT 검사가 안됨.(CT검사가 꼭 필요하신 구성원은 KMI를 이용해 주세요) KMI에 비해 선택항목이 1개 적음\\n\\n## 검진 일정/대상\\n\\n\\t- 일정: 2025년 5월 12일부터 12��� 31일까지 진행합니다.(평일, 주말 수검 가능)\\n\\n\\t- 대상: 플렉스팀 입사 1년 이후 구성원 (입사 1년이 지난 일정부터 예약이 가능합니다.) \\n\\n\\t\\t- ex. 2024년 11월 입사하신 홍길동님 → 검진예약 상시 가능(입사 1년 경과인 2025년 11월 이후 스케쥴 예약)\\n\\n## 신청 방법\\n\\n\\t- KMI, 연세웰 내과 2개 기관 운영 중으로, 2개 기관 중에 하나를 선택해서 신청 가능합니다.\\n\\n\\t- 건강검진 신청 시, 기관별 검진 항목과 선택 항목을 먼저 확인한 후 신청 부탁드립니다.\\n\\n\\t- KMI 검진센터\\n(서울 광화문 본원, 여의도, 강남, 경기 수원 등 KMI 검진센터 선택하여 이용 가능)\\n\\n\\t\\t- 예약 방법\\n\\n\\t\\t\\t- 회사\\xa0예약페이지\\xa0URL\\xa0(http://flex-health.withkmi.or.kr)\\xa0접속\\xa0\\xa0→\\xa0최초\\xa0로그인\\xa0시\\xa0[아이디]에 사원번호를,\\xa0[비밀번호]에\\xa0생년월일(예.19990101)\\xa0입력\\xa0\\xa0→\\xa0\\xa0회원가입\\xa0후\\xa0예약\\xa0진행\\n\\n\\t\\t\\t- 사번 확인을 위한** ****링크**\\n\\n\\t- 연세웰 내과\\n(경기 성남시 분당구 서현동 248-5 코코프라자 서현동 2층)\\n\\n\\t\\t- 예약 방법\\n\\n\\t\\t\\t- 전화를 통한 예약 진행\\n\\n\\t\\t\\t\\t- 연락처: 031-602-5920\\n\\n\\t\\t\\t- 플렉스 주식회사 직장 건강 검진이라고 이야기하고 예약 가능\\n\\n\\t\\t\\t\\t- 가족 검진 추가 시에도 미리 이야기하시면 예약 가능합니다.\\n\\n\\t\\t\\t- 네이버예약(연세웰 내과)\\n\\n---\\n\\n### ■ FAQ \\n\\n**Q1: 개인�� 비용을 부담하고, 추가로 검진을 받을 수 있는 가족이나 지인의 범위가 있나요?**\\n\\nA1: 건강검진 업체에서 무분별한 신청을 방지하기 위해서 가족으로 한정해서 진행을 요청 주었습니다. 다만 별도의 서류 제출 등이 없어서 사촌 등으로 표기하고 진행 가능합니다.\\n\\n&lt;br/&gt;\\n\\n**Q2: 입사 후 1년 이상인 경우에 예약이 가능한데, 입사일의 1년 뒤로 미리 신청을 할 수 있나요? **\\n(예를 들어, 2022년 8월 1일에 입사한 경우에 2023년 8월 1일 이후 일정을 2023년 7월 1일에도 예약이 가능한지 궁금합니다.)\\n\\nA2: 가능합니다.\\n\\n&lt;br/&gt;\\n\\n', 'metadata': {'customer_id': 42, 'doc_split_seq': 1, 'title': '건강검진 안내', 'source': 'https://www.notion.so/27e18fec60594476adc3fd6c864d21f6', 'extra': {'CategoryL1': '지원 제도', 'CategoryL2': '생활 지원'}, 'updated_at': '2025-07-16T01:20:00'}, 'similarity_score': 0.492350092432043}","{'page_content':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0.47892849990168346}","{'page_content':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0.47787530825963725}","{'page_content':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0.4768724405193369}","{'page_content': '문서 유형: page\\n문서 ID: ac3bf286-1750-4315-978d-eae94204e289\\n문서 제목: 건강보험 피부양자 추가 등록\\n문서 생성일시: 2023-12-11 14:49:00+09:00\\n문서 수정일시: 2025-05-16 12:13:00+09:00\\n상위 문서 ID: 유형=block, ID=de04b51a-730f-4d05-b2c6-045f1e021a68\\n문서 생성자: 이경훈[//]: # (column_list is not supported)\\n\\n\\t[//]: # (column is not supported)\\n\\n\\t\\t**🗒️업데이트: 2023/12/11**\\n\\n\\t[//]: # (column is not supported)\\n\\n\\t\\t**🙋\\u200d♂️ 담당자: **(@이경훈)** **\\n\\n---\\n\\n입사 후에 건강보험 피부양자 등록을 People Team에 요청할 수 있습니다. \\n(최초 입사 시에는 프로필에 등록된 정보를 토대로 People Team에서 신청을 합니다.)\\n\\n&lt;br/&gt;\\n\\n이 문서는 People Team에서 등록해주기를 원하시는 경우에 해당합니다. 구성원 분이 직접 등록을 원하시는 경우에 링크의 방법을 통해서 신청이 가능합니다.\\n\\n&lt;br/&gt;\\n\\n- 신청 방법\\n\\n\\t- flex 개인 프로필 대상자 등록\\n\\n\\t\\t- flex 개인 프로필에 등록 대상 가족 구성원을 등록합니다.\\n\\n\\t\\t- 가족분들 등록 시에는 주민번호 전체가 나온 가족관계증명서 또는 주민등록등본을 증명 서류로 등록해주셔야 합니다.\\n\\n\\t- 워크플로우 작성\\n\\n\\t\\t- 현재 개인 프로필 업데이트 시에 담당자에게 별도 알람이 가지 않아서, 신청을 해주셔야 합니다.\\n\\n\\t\\t- 워크 플로우 링크 ← 클릭해서 작성해주시면 됩니다.\\n\\n\\t\\t- 등록 희망일: 피부양자로 등록되기를 원하는 날짜입니다. 피부양자 분이 직장을 다니시다 퇴사하신 경우에, 퇴사한 날의 다음날이 됩니다.\\n\\n\\t\\t- 등록 대상자: flex 개인 프로필에 등록한 대상자 이름을 적어주세요. 개인 프로필을 참고해서 신고할 수 있도록 하겠습니다. 여러명을 등록하는 경우에는 등록 대상자2 / ... 등록 대상자5에 각각 이름을 기재해주세요. 신청하시는 분이 5명을 넘어가는 경우에는 본문을 편집해서 추가로 작성해주세요.\\n\\n&lt;br/&gt;\\n\\n- 처리 안내: 등록은 신청일로부터 3일 내에 진행되고, 최종 등록 완료와 함께 승인처리를 진행합니다. 진행 상황은 워크플로우 코멘트를 통해서 안내드리겠습니다.\\n\\n&lt;br/&gt;\\n\\n&lt;br/&gt;\\n\\n---\\n\\n### ■ FAQ \\n\\nQ. 추가 서류가 필요한 경우가 있나요?\\n\\nA. 간혹 요청이 오는 경우가 있습니다. 그 경우 필요한 서류를 워크플로우 코멘트를 통해서 요청드리겠습니다.\\n\\n&lt;br/&gt;\\n\\n', 'metadata': {'customer_id': 42, 'doc_split_seq': 1, 'title': '건강보험 피부양자 추가 등록', 'source': 'https://www.notion.so/ac3bf28617504315978deae94204e289', 'extra': {'CategoryL1': '지원 제도', 'CategoryL2': '생활 지원'}, 'updated_at': '2025-05-16T03:13:00'}, 'similarity_score': 0.4759015520431486}","{'page_content':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0.49835957783680174}","{'page_content':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0.4923419746861874}","{'page_content':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0.4895732758361181}","{'page_content':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0.4894003328125434}","{'page_content':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FAQ  \\n- Job level은 역량 측정인가요, 성과 측정인가요?  \\n- 잡레벨 논의 과정에서 많은 논의와 오해가 있었던 부분입니다.  \\n- 우리팀은 팀전체 성과 달성을 위해서 노력하고 있어서, 개인별 성과 측정을 통한 등급 부여를 하지 않습니다.  \\n- 잡레벨은 역량의 측정에 따른 결과이지, 성과의 측정이 아닙니다.  \\n- 역량 수준이 높으면 해당 직군에서 높은 성과를 낼 수 있는 가능성이 높고, 높은 성과를 낸다면 해당 직군의 역량 수준이 높을 수 있지만, 꼭 그 두 가지가 연결되는 것은 아닙니다.  \\n- 잡레벨은 역량에 대해서만 이야기하고 있고, 어떻게 하면 역량을 높일 수 있을지에 대한 성장과 커뮤니케이션의 목적이 큽니다.  \\n- 구성원이 퍼포먼스가 적절히 발휘되지 않는다면, 잡레벨에 비춰서 어떤 역량을 강화하면 될지에 대해서 같은 직군 내 리드와 동료들과 이야기해볼 수 있을 것입니다.  \\n- 직군 간에 level 비교를 할 수 있나요?  \\n- 잡레벨의 목적이 직군 간에 비교하는 것이 아니라서 비교가 어렵습니다.  \\n- 각 직군별로 정한 역량과 역할 정의가 있습니다.  \\n- 하지만 직군별로 작성된 내용을 보면, 대체로 아래와 같은 기준으로 볼 수 있습니다.  \\n&lt;br/&gt;  \\nProduct  \\n- 레벨 5 해당 직군을 총괄할 수 있는 커뮤니케이션, 영향력과 역량 보유  \\n- 레벨 4 지식, 기술과 기능의 수준이 높고, 전사에 미치는 임팩트가 큼  \\n- 레벨 3 팀(스쿼드)을 넘어서 트라이브에 영향을 미치는 업무 수행 가능 / 대부분의 업무를 온전히 혼자 책임지고 수행 가능함  \\n- 레벨 2 팀(스쿼드)의 업무를 온전히 책임지고 수행 가능  \\n- 레벨 1 기능 수행 가능하고, 업무를 진행하는데 일부 도움이 필요함  \\n&lt;br/&gt;  \\nGrowth/Supporting  \\n- 레벨 5 해당 직군을 총괄할 수 있는 커뮤니케이션, 영향력과 역량 보유  \\n- 레벨 4 업계 최상위 전문가로, 전사에 미치는 임팩트가 큼  \\n- 레벨 3 전문가로 사업 임팩트가 큰 업무를 리딩해서 성과 창출 가능  \\n- 레벨 2 특정 업무에 대해 상위 레벨의 도움 없이 업무 수행이 가능하고, 온전히 책임지고 수행 가능  \\n- 레벨 1 기능 수행 가능하고, 업무를 진행하는데 일부 도움이 필요  \\n- 왜 우리팀은 잡레벨을 고민하게 된 걸까요?  \\n[//]: # (link_to_page is not supported)  \\n&lt;br/&gt;  \\n&lt;br/&gt;  \\n- 그동안의 과정  \\n- 올해 초 잡레벨을 고민하고 있는 내용에 대해서 구성원 분들과 이야기 하고, 잡레벨을 도입하기로 했습니다.  \\n[//]: # (link_to_page is not supported)  \\n- 각 직군별로 잡레벨을 논의하고, 레벨별로 필요한 역량과 할 수 있는 역할에 대한 기준을 정했습니다.  \\n- 이후에 셀프 잡레벨 설정을 진행했고, 진행한 내용을 가지고 리드 분들과 이야기를 했습니다.  \\n- 서로 이야기하는 과정을 거쳐서 구성원 모두의 잡레벨을 정했습니다. (신규 구성원 제외)  \\n- 잡레벨과 함께 pay range를 도입하고 공개하려고 했는데, 우려하는 구성원 의견이 많아서 이번 공개에는 도입하지 않고, 다음에 공감대를 높이고 이야기를 한 다음에 진행하려고 하고 있었습니다.  \\n[//]: # (link_to_page is not supported)  \\n&lt;br/&gt;', 'metadata': {'customer_id': 42, 'doc_split_seq': 4, 'title': '우리팀의 “Job Level”', 'source': 'https://www.notion.so/Job-Level-229b6389ca974e51a283fdffcbd04433', 'extra': {'CategoryL1': '성장 및 발전', 'CategoryL2': '성과/성장'}, 'updated_at': '2025-06-27T07:36:00'}, 'similarity_score': 0.4840087202116957}","{'page_content': '제목: [4Q Health Check 결과 공유] &lt;br&gt; 공지 작성일: 2023-01-16 &lt;br&gt; 내용: 안녕하세요. PX Team입니다.\\xa0:D\\n우리팀이 건강한 팀으로 지속가능하게 성장할 수 있도록, 분기별로 Health Check를 진행하고 있습니다.\\n22년 4Q 우리팀의 건강성은 어땠는지 Health Check 결과를 안내드립니다.\\n\\nHealth Check 점수\\xa0:\\xa04.35점\\xa0(3Q 대비 0.08점 상승)Motivation\\xa0(1, 2, 3, 4 문항)\\xa0:\\xa04.62점\\xa0(3Q 대비 0.13점 상승)\\n\\nLeadership\\xa0(5, 6, 7, 8 문항)\\xa0:\\xa04.44점\\xa0(3Q 대비 0.06점 상승)\\n\\nRecognition and Performance\\xa0(9, 10, 11, 12 문항)\\xa0:\\xa04.12점\\xa0(3Q 대비 0.05점 상승)\\n\\nGrowth and Peer\\xa0(13, 14, 15, 16 문항)\\xa0:\\xa04.27점\\xa0(3Q 대비 0.11점 상승)\\n\\nAlignment\\xa0(17, 18, 19, 20 문항)\\xa0:\\xa04.32점\\xa0(3Q 대비 0.04점 상승)주요 의견으로는,\\xa023년 동료, 제품의 성장에 대한 기대감과 체력 관리를 잘하면서 임팩트있는 결과를 함께 만들어 가자!\\xa0라는 의견이 가장 많았습니다.\\xa0플렉스팀 구성원들이 신나게 일할 수 있는 환경을 만들기 위해,\\xa0@ug-px\\xa0도 열심히 달려볼게요. 화이팅!\\xa0', 'metadata': {'customer_id': 42, 'doc_split_seq': 1, 'title': '[4Q Health Check 결과 공유]', 'source': 'https://flex.team/home/news-feed/notice?nid=5M0njKR06G', 'extra': {'StakeholderType': 'COMPANY'}, 'updated_at': '2023-01-16T04:31:28'}, 'similarity_score': 0.527326403877795}","{'page_content':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0.5218335923538453}","{'page_content': '제목: [23년 1Q Health Check 참여 안내] &lt;br&gt; 공지 작성일: 2023-03-24 &lt;br&gt; 내용: [23년 1Q Health Check 참여 안내] \\n안녕하세요, PX팀입니다.  \\n\\n\\n\\n우리팀 구성원들의 현재 상황을 확인하고, 함께 좋은 팀을 만들어 가기 위해서 정기적으로 “Health Check”를 진행하고 있습니다. 아래 피드백 설문 참여 방법을 확인하여, 기간 내에 꼭 참여 부탁 드립니다. \\n\\n\\n\\nHealth Check 참여 방법\\n\\n기간: 2023-03-27(월)~2023-03-29(수)\\n\\n대상: 현재 재직중인 플렉스팀 구성원 전체 (필수 참여)\\n\\n설문 참여: flex 리뷰를 통해서 진행 (월요일에 알림이 갈거에요!)\\n\\n\\n“Health Check”를 통해 건강한 상태로 업무에 몰입하실 수 있도록 지원하고자 합니다.\\n\\n고맙습니다. \\n:D', 'metadata': {'customer_id': 42, 'doc_split_seq': 1, 'title': '[23년 1Q Health Check 참여 안내]', 'source': 'https://flex.team/home/news-feed/notice?nid=wVz9RbjE3v', 'extra': {'StakeholderType': 'COMPANY'}, 'updated_at': '2023-03-24T05:52:47'}, 'similarity_score': 0.51792427051589}","{'page_content': '제목: [23년 2Q Health Check 참여 안내]  &lt;br&gt; 공지 작성일: 2023-06-27 &lt;br&gt; 내용: 안녕하세요, PX팀입니다. 🤗\\n\\n\\n\\n우리팀 구성원들의 현재 상황을 확인하고, 함께 좋은 팀을 만들어 가기 위해서 정기적으로 “Health Check”를 진행하고 있습니다. 아래 리뷰 참여 방법을 확인하여, 기간 내에 꼭 참여 부탁 드립니다. \\n\\n\\n\\n\\n🩺 Health Check 참여 방법\\n\\n\\n\\n기간: 2023-06-28(수)~2023-06-30(금)\\n\\n대상: 현재 재직중인 플렉스팀 구성원 전체 (필수 참여)\\n\\n설문 참여: flex 리뷰를 통해서 진행 (내일 오전 9시에 알림이 갈거에요!)\\n\\n\\n\\n“Health Check”를 통해 건강한 상태로 업무에 몰입하실 수 있도록 지원하고자 합니다.\\n\\n고맙습니다. \\n', 'metadata': {'customer_id': 42, 'doc_split_seq': 1, 'title': '[23년 2Q Health Check 참여 안내] ', 'source': 'https://flex.team/home/news-feed/notice?nid=GM813Ynz4K', 'extra': {'StakeholderType': 'COMPANY'}, 'updated_at': '2023-06-27T06:47:37'}, 'similarity_score': 0.5158768564673843}","{'page_content': '제목: 23년 4Q Health Check 참여 안내 &lt;br&gt; 공지 작성일: 2024-01-26 &lt;br&gt; 내용: 안녕하세요, PX팀입니다!\\n\\n우리 팀은 구성원들의 현재 상황을 확인하고, 건강한 상태로 일에 몰입하며 함께 좋은 팀을 만들어 가기 위해서 정기적으로 “Health Check”를 진행하고 있습니다. 아래 참여 방법을 확인하시고, 기간 내에 꼭 참여 부탁 드립니다.\\n\\n참여 방법\\n\\n기간: 2024-01-26(금)~2024-01-31(수) \\n\\n대상: 재직 중인 플렉스팀 구성원 전체 (필수 참여)\\n\\n설문 참여: flex 리뷰를 통해서 진행\\n\\n관련해서 궁금하신 점은 언제든 편하게 말씀 부탁 드립니다.\\n\\n감사합니다!', 'metadata': {'customer_id': 42, 'doc_split_seq': 1, 'title': '23년 4Q Health Check 참여 안내', 'source': 'https://flex.team/home/news-feed/notice?nid=eB8q1Mx8Kp', 'extra': {'StakeholderType': 'COMPANY'}, 'updated_at': '2024-01-26T04:43:41'}, 'similarity_score': 0.5126746646640632}"]}</t>
  </si>
  <si>
    <t>{"ContextPrecision":1,"ContextRecall":1,"Faithfulness":1,"answer_relevancy":0.5600237880291816,"Human":1,"Human Eval Reason":null}</t>
  </si>
  <si>
    <t>{"cached":null,"start":1758850180.253199,"end":1758850215.33855,"duration":19.369436979293823,"llm_duration":null,"time_to_first_token":10.366421580314636,"llm_calls":"4","tool_calls":"0","errors":"0","llm_errors":"0","tool_errors":"0","prompt_tokens":"35134","prompt_cached_tokens":"0","prompt_cache_creation_tokens":"0","completion_tokens":"767","total_tokens":"35901","estimated_cost":null}</t>
  </si>
  <si>
    <t>{"answer":"안녕하세요! 리프레시 휴가에 대해 안내드리겠습니다.\n\n## 리프레시 휴가 지원 내용\n\n**지급 시기**: 3년 근속시 (근무일 기준) 10일의 휴가가 부여됩니다.\n- 매 3년마다 부여되므로, 3년, 6년, 9년... 이런 식으로 지속적으로 받으실 수 있습니다.\n- 근무일 중 공휴일이 있는 경우도 포함됩니다.\n\n**추가 혜택**: 리프레시 휴가와 함께 **아난티(Ananti) 숙박권 2박 3일**도 제공됩니다!\n- 최고의 숙소에서 리프레시 기간 동안 휴식할 수 있도록 지원\n- 아난티 숙박은 flex 워크플로우를 통해 별도 신청 필요\n- ⚠️ 리프레시 휴가 기간 내에 숙박을 하지 않는 경우, 다른 기간에는 이용할 수 없습니다\n\n**사용 방법**: 일반 휴가와 동일하게 flex &gt; 휴가 &gt; 내 휴가에서 신청하시면 됩니다.\n\n3년간 열심히 달려오신 것에 대한 보상으로, 충분한 휴식과 재충전의 시간을 가지실 수 있도록 지원하는 제도입니다. 추가 궁금한 점이 있으시면 언제든 말씀해 주세요!\n\n## 참고 문서\n- [휴가](https://www.notion.so/994a897ce55a4092b5a39d961be8d3a2) - 리프레시 휴가 상세 내용","contexts":["{'page_content':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0.5000682248436429}","{'page_content':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0.4922453943121471}","{'page_content':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0.4876011719480045}","{'page_content':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0.48611695584231795}","{'page_content':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0.4855871071967899}","{'page_content':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0.49211650431211185}","{'page_content':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0.49181037547508005}","{'page_content':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0.4871978003380325}","{'page_content':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0.48709453986158285}","{'page_content':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0.4836822278965766}","{'page_content':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0.540657180087481}","{'page_content':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0.5191342735538991}","{'page_content':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0.5155120177472964}","{'page_content':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0.5017799715553045}","{'page_content': '문서 유형: page\\n���서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0.4940791006711913}","{'page_content':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0.501953967408623}","{'page_content':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0.4901261486520846}","{'page_content':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0.48737344079674644}","{'page_content': '문서 유형: page\\n문서 ID: 27e18fec-6059-4476-adc3-fd6c864d21f6\\n문서 제목: 건강검진 안내\\n문서 생성일시: 2023-06-28 11:03:00+09:00\\n문서 수정일시: 2025-07-16 10:20:00+09:00\\n상위 문서 ID: 유형=block, ID=de04b51a-730f-4d05-b2c6-045f1e021a68\\n문서 생성자: 이경훈[//]: # (column_list is not supported)\\n\\n\\t[//]: # (column is not supported)\\n\\n\\t\\t**🗒️업데이트: 2025/04/30**\\n\\n\\t[//]: # (column is not supported)\\n\\n\\t\\t**🙋\\u200d♂️ 담당자:@임진운**\\n\\n---\\n\\n## 진행 목적/특징\\n\\n\\t- 법적 요건을 맞추기 위한 건강검진이 아닌, 실제 구성원 건강 상태 확인에 도움이 되는 종합검진\\n\\n\\t\\t- 최고 수준 병원급 검진 기관 선정\\n\\n## 검진센터 및 항목\\n\\n\\t- KMI 검진항목\\n\\n\\t\\t- 장점 : 여러 검진 업체에 비해 정밀검사 1개를 추가로 선택가능, 여의도, 종로, 삼성동의 검진센터\\n\\n\\t\\t- 단점 : 대규모 검진 시스템, 공장형 검진\\n\\n\\t- 연세웰 내과 검진항목\\n\\n\\t\\t- 장점 : 플렉스 고객사가 됨. 전문의 진찰과 함께 시��하는 건강검진. 최근 리뉴얼 되어 깨끗한 환경과 대학병원 수준의 검사 시스템. 추후 내과, 가정의학과 관련 플렉스팀 주치의 역할. 대장용종제거(**별도 비용이 발생하며, 우리팀의 단체상해보험 청구가 가능합니다. 무료로 공지 드렸었는데, Comm.실수로 정정합니다. 혼란드려 죄송합니다.**)로 유명함. 비타민 D 수액 서비스 약속.\\n\\n\\t\\t- 단점 : CT 검사가 안됨.(CT검사가 꼭 필요하신 구성원은 KMI를 이용해 주세요) KMI에 비해 선택항목이 1개 적음\\n\\n## 검진 일정/대상\\n\\n\\t- 일정: 2025년 5월 12일부터 12월 31일까지 진행합니다.(평일, 주말 수검 가능)\\n\\n\\t- 대상: 플렉스팀 입사 1년 이후 구성원 (입사 1년이 지난 일정부터 예약이 가능합니다.) \\n\\n\\t\\t- ex. 2024년 11월 입사하신 홍길동님 → 검진예약 상시 가능(입사 1년 경과인 2025년 11월 이후 스케쥴 예약)\\n\\n## 신청 방법\\n\\n\\t- KMI, 연세웰 내과 2개 기관 운영 중으로, 2개 기관 중에 하나를 선택해서 신청 가능합니다.\\n\\n\\t- 건강검진 신청 시, 기관별 검진 항목과 선택 항목을 먼저 확인한 후 신청 부탁드립니다.\\n\\n\\t- KMI 검진센터\\n(서울 광화문 본원, 여의도, 강남, 경기 수원 등 KMI 검진센터 선택하여 이용 가능)\\n\\n\\t\\t- 예약 방법\\n\\n\\t\\t\\t- 회사\\xa0예약페이지\\xa0URL\\xa0(http://flex-health.withkmi.or.kr)\\xa0접속\\xa0\\xa0→\\xa0최초\\xa0로그인\\xa0시\\xa0[아이디]에 사원번호를,\\xa0[비밀번호]에\\xa0생년월일(예.19990101)\\xa0입력\\xa0\\xa0→\\xa0\\xa0회원가입\\xa0후\\xa0예약\\xa0진행\\n\\n\\t\\t\\t- 사번 확인을 위한** ****링크**\\n\\n\\t- 연세웰 내과\\n(경기 성남시 분당구 서현동 248-5 코코프라자 서현동 2층)\\n\\n\\t\\t- 예약 방법\\n\\n\\t\\t\\t- 전화를 통한 예약 진행\\n\\n\\t\\t\\t\\t- 연락처: 031-602-5920\\n\\n\\t\\t\\t- 플렉스 주식회사 직장 건강 검진이라고 이야기하고 예약 가능\\n\\n\\t\\t\\t\\t- 가족 검진 추가 시에도 미리 이야기하시면 예약 가능합니다.\\n\\n\\t\\t\\t- 네이버예약(연세웰 내과)\\n\\n---\\n\\n### ■ FAQ \\n\\n**Q1: 개인이 비용을 부담하고, 추가로 검진을 받을 수 있는 가족이나 지인의 범위가 있나요?**\\n\\nA1: 건강검진 업체에서 무분별한 신청을 방지하기 위해서 가족으로 한정해서 진행을 요청 주었습니다. 다만 별도의 서류 제출 등이 없어서 사촌 등으로 표기하고 진행 가능합니다.\\n\\n&lt;br/&gt;\\n\\n**Q2: 입사 후 1년 이상인 경우에 예약이 가능한데, 입사일의 1년 뒤로 미리 신청을 할 수 있나요? **\\n(예를 들어, 2022년 8월 1일에 입사한 경우에 2023년 8월 1일 이후 일정을 2023년 7월 1일에도 예약이 가능한지 궁금합니다.)\\n\\nA2: 가능합니다.\\n\\n&lt;br/&gt;\\n\\n', 'metadata': {'customer_id': 42, 'doc_split_seq': 1, 'title': '건강검진 안내', 'source': 'https://www.notion.so/27e18fec60594476adc3fd6c864d21f6', 'extra': {'CategoryL1': '지원 제도', 'CategoryL2': '생활 지원'}, 'updated_at': '2025-07-16T01:20:00'}, 'similarity_score': 0.48608552912226666}","{'page_content':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0.4857550456386431}","{'page_content':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0.4796161494635832}","{'page_content':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0.4763855649918709}","{'page_content':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0.47393347023269594}","{'page_content':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0.4730285508046378}","{'page_content':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0.47257395257162077}","{'page_content':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0.5100758426458405}","{'page_content':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0.5099740925587012}","{'page_content':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0.5064680294362424}","{'page_content':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0.506240316260931}","{'page_content':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0.505505618321948}"]}</t>
  </si>
  <si>
    <t>{"ContextPrecision":1,"ContextRecall":1,"Faithfulness":1,"answer_relevancy":0.5623755544998154,"Human":1,"Human Eval Reason":null}</t>
  </si>
  <si>
    <t>{"cached":null,"start":1758850761.650932,"end":1758850814.904151,"duration":13.027569055557251,"llm_duration":null,"time_to_first_token":15.952863991260529,"llm_calls":"4","tool_calls":"0","errors":"0","llm_errors":"0","tool_errors":"0","prompt_tokens":"34646","prompt_cached_tokens":"0","prompt_cache_creation_tokens":"0","completion_tokens":"559","total_tokens":"35205","estimated_cost":null}</t>
  </si>
  <si>
    <t>{"answer":"재직증명서와 경력증명서는 flex 시스템에서 직접 발급받으실 수 있습니다! 😊\n\n## 발급 방법\n**flex &gt; 문서·증명서 &gt; 내 문서**에서 재직증명서 및 경력증명서를 바로 발급하실 수 있습니다.\n\n## 기타 증명서가 필요한 경우\n위의 두 서류 외에 추가로 발급이 필요한 서류가 있으시면, 슬랙 `#division-people_and_culture` 채널로 문의해 주세요.\n\n참고로 급여명세서는 **flex &gt; 급여 &gt; 급여 명세서**에서 발급 가능합니다.\n\n증명서 발급과 관련해 추가로 궁금한 점이 있으시면 언제든 말씀해 주세요!\n\n---\n**출처:**\n- [증명서 발급 안내](https://www.notion.so/0aa36cca15f4479899ea6f71fc14b163) (증명서 발급 방법)","contexts":["{'page_content':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0.4989547608466095}","{'page_content':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0.4739623805944625}","{'page_content':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0.47118404273484493}","{'page_content':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0.47099884505584644}","{'page_content':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0.47036655025300866}","{'page_content':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0.4807754506595034}","{'page_content':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0.47542087521099163}","{'page_content':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0.4721544922929542}","{'page_content': '문서 유형: page\\n문서 ID: 8e2af535-360d-4a64-a010-d964ba12cb0e\\n문서 제목: Recruiting Process (채용 프로세스)\\n문서 생성일시: 2023-06-27 23:13:00+09:00\\n문서 수정일시: 2024-10-18 14:26:00+09:00\\n상위 문서 ID: 유형=block, ID=fde3c108-86b7-4f67-a54a-933b3d48d650\\n문서 생성자: 김새리[//]: # (column_list is not supported)\\n\\n\\t[//]: # (column is not supported)\\n\\n\\t\\t**🗒️업데이트: 2023/08/16**\\n\\n\\t[//]: # (column is not supported)\\n\\n\\t\\t**🙋\\u200d♂️ 담당자: People**\\n\\n\\t\\t&lt;br/&gt;\\n\\n---\\n\\n## 채용 프로세스 안내\\n\\n\\t플렉스팀의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 분을 채용하기 위해 아래와 같이 프로세스를 구성합니다. \\n\\n## 전형안내\\n\\n\\t- 기본 전형 단계는 아래 5단계를 따릅니다. \\n\\n\\t\\t`**서류전형**`` &gt; Pre-interview &gt; Tech/Job Interview &gt; Peer Interview &gt; Fit Interview` \\n\\n\\t- 직무에 따라 과제전형, 코딩테스트, 전화인터뷰, 롤플레잉 등 다양한 전형이 추가되기도 합니다. \\n\\n## 플렉스팀 Interview Guide  \\n\\n\\t- 아래 페이지에서 각 목적과 인터뷰어 구성, 상세 내용을 참고하실 수 있습니다.\\n플렉스팀 Interview Guide  \\n\\n## Job Description 및 담당자 안내\\n\\n\\t-  아래 페이지에서 담당 TA를 확인하실 수 있습니다. \\n\\n\\t\\t[//]: # (link_to_page is not supported)\\n\\n\\t&lt;br/&gt;\\n\\n---\\n\\n### ■ FAQ \\n\\n&lt;br/&gt;\\n\\n', 'metadata': {'customer_id': 42, 'doc_split_seq': 1, 'title': 'Recruiting Process (채용 프로세스)', 'source': 'https://www.notion.so/Recruiting-Process-8e2af535360d4a64a010d964ba12cb0e', 'extra': {'CategoryL1': '구성원 여정', 'CategoryL2': '채용'}, 'updated_at': '2024-10-18T05:26:00'}, 'similarity_score': 0.4718931465268427}","{'page_content':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0.47000886002387215}","{'page_content':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0.492108346603161}","{'page_content':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0.48323443055024745}","{'page_content':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0.481897863836043}","{'page_content':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0.4794816450865968}","{'page_content':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0.47760967396856613}","{'page_content':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0.5509557160259342}","{'page_content':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0.4904906622536994}","{'page_content':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0.4837123558364063}","{'page_content': \"문서 유형: page\\n문서 ID: 2dd415d2-6b0c-4673-b093-992f81d07627\\n문서 제목: 사원증 재발급 방법\\n문서 생성일시: 2023-11-06 12:36:00+09:00\\n문서 수정일시: 2025-05-16 12:12:00+09:00\\n상위 문서 ID: 유형=block, ID=1f50592a-4a92-80d8-b029-cf8362f55fe9[//]: # (column_list is not supported)\\n\\n\\t[//]: # (column is not supported)\\n\\n\\t\\t**🗒️업데이트: 2025/04/16**\\n\\n\\t[//]: # (column is not supported)\\n\\n\\t\\t**🙋\\u200d♂️ 담당자: **(@박윤미)** **\\n\\n---\\n\\n🗣 ‘사원증’은\\n플렉스 구성원으로서 소속감을 느낄 수 있도록 지급되는 물건이며,\\n서로를 확인하기 위해, 사무실을 출입하기 위해 사용��고 있습니다.\\n\\n사원증 분실 및 파손이 발생하는 경우\\n아래 재발급 방법을 참고하시어 신청 부탁드립니다.\\n\\n&lt;span style='color:orange'&gt;**- **&lt;/span&gt;&lt;span style='color:orange'&gt;***사원증은 사무실을 출입할 수 있는 ‘보안 키’ 입니다. 분실 시 꼭 공유 부탁드려요.***&lt;/span&gt;&lt;span style='color:orange'&gt;**\\n- **&lt;/span&gt;&lt;span style='color:orange'&gt;***구성원 간 서로 쉽게 알아볼 수 있도록 착용을 권장드립니다.***&lt;/span&gt; \\n\\n## **사원증 분실/파손 시** \\n\\n\\t### **STEP 1. 워크플로우 작성 (구성원 → Culture 팀)**\\n\\n\\t&gt; flex 사원증 재발급 신청 워크플로우(**바로가기**)를 통해, 결재 승인을 받아주세요.\\n\\n\\t- &lt;span style='color:orange'&gt;***워크플로우 작성 시, 영문이름이 자동생성되지 않는다면?***&lt;/span&gt;\\n\\n\\t\\t**1. 영문이름이 자동생성되지 않는 경우 flex 프로필에서 영문이름 설정이 필요합니다.**\\n\\n\\t\\t![url](url)\\n\\n\\t\\t---\\n\\n\\t\\t**2. flex (**https://flex.team/home) **에서 [ 내프로필 ] 을 클릭해주세요.**\\n\\n\\t\\t![url](url)\\n\\n\\t\\t---\\n\\n\\t\\t**3. [ 기본정보 ] 에서 [ 변경 ] 을 클릭해주세요.**\\n\\n\\t\\t![url](url)\\n\\n\\t\\t---\\n\\n\\t\\t**4. 영문이름은 여권 영문명 (발급된 명함에 적힌 영문명) 과 동일하게 설정 후 [ 변경하기 ] 해주세요.**\\n\\n\\t\\t![url](url)\\n\\n\\t\\t---\\n\\n\\t\\t**5. flex 새로고침 후 워크플로우를 다시 작성해주세요.\\n    **(새로고침하지 않는 경우, 간혹 설정내용이 반영되지 않습니다.)\\n\\n\\t\\t![url](url)\\n\\n\\t\\t---\\n\\n\\t### **STEP 2. 사원증 수령 받기 (Culture 팀 → 구성원)**\\n\\n\\t&gt; 워크플로우 확인 후 사원증을 제작하여 워크플로우 댓글로 안내 드립니다. \\n확인 후 8층 라운지 헬프데스크로 방문하여 수령해주세요.\\n\\n\\t- &lt;span style='color:orange'&gt;***수령 시기***&lt;/span&gt;\\n\\n\\t\\t✅ **사원증 수령 가능일** : 약 7~10일 후 라운지에서 수령 가능 \\n\\n\\t---\\n\\n## **사원증/모바일 출입증 고장 시**\\n\\n\\t### **STEP 1. 고장 증상 공유 후 전달 (구성원 → Culture 팀)**\\n\\n\\t&gt; 슬랙 내  `**#team-culture-lounge-helpdesk**` 채널을 통해 @ug-team-culture 멘션 후\\n증상 공유와 함께 해당 사원증을 8층 라운지 헬프데스크 담당자로 전달해주세요.\\n\\n\\t---\\n\\n\\t### **STEP 2. 증상 조치 (Culture 팀)**\\n\\n\\t&gt; 고장 여부 확인 후 구두 및 스레드로 안내 드립니다.\\n\\n---\\n\\n이 외에도 사원증과 관련된 문의사항은슬랙 내  `**#team-culture-lounge-helpdesk**` 채널을 통해 @ug-team-culture 로 언제든 말씀해주세요.\\n\\n&lt;br/&gt;\\n\\n\", 'metadata': {'customer_id': 42, 'doc_split_seq': 1, 'title': '사원증 재발급 방법', 'source': 'https://www.notion.so/2dd415d26b0c4673b093992f81d07627', 'extra': {'CategoryL1': '지원 제도', 'CategoryL2': '업무 지원'}, 'updated_at': '2025-05-16T03:12:00'}, 'similarity_score': 0.48075911131931653}","{'page_content':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0.4793842374989629}","{'page_content':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0.47418453988112763}","{'page_content':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0.47138231213141574}","{'page_content':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왜 Job level을 도입하고 공개하나요?  \\n- Job level을 도입하는 이유  \\n- 성장 경로를 확인하고 성장을 위해 커뮤니케이션합니다.  \\n- 잡레벨은 직군 내의 career path에 대한 설명입니다.  \\n- 어떤 역량을 강화해야 직군 내에서 성장할 수 있을지 알 수 있습니다.  \\n- 그리고 역량을 강화해서 다른 레벨이 되었을 때, 어떤 역할을 할 수 있을지 확인할 수 있습니다.  \\n- 이런 성장과 관련한 내용을 리드 또는 다른 동료 분들과 이야기할 수 있습니다.  \\n- 직군 간 이동 시에 필요한 정보를 확인할 수도 있습니다.  \\n- 역할에 대한 적절한 기대치를 가지고 구성원 간에 커뮤니케이션합니다.  \\n- 레벨별 역량에 따라 기대하는 역할과 퍼포먼스에 대한 정의가 있어서, 팀과 구성원의 커뮤니케이션에 활용이 됩니다.  \\n- 동료 입장에서 다른 동료의 레벨에 따른 역량 발휘가 적절한지에 대해서 생각해볼 수 있습니다.  \\n- 새로운 역할을 맡게 되거나 기대할 때, 역할에 필요한 역량과 구성원이 보유하고 있는 역량을 바탕으로 커뮤니케이션합니다.  \\n- 채용 과정에서 활용 됩니다.  \\n- 채용 시에 기대를 구체화 할 수 있고, 그 기대에 따라 후보자를 평가할 수 있어요.  \\n- 인터뷰어나 평가자들이 기준을 가지고 사람에 대해 얘기할 수 있어요.  \\n- Job level을 공개하는 이유  \\n- 우리팀의 잡레벨은 나와 동료에 대해서 알고, 성장하는 방식, 그리고 적절한 기대를 커뮤니케이션 하는 것이 주요 목적입니다.  \\n- 적절한 기대를 하기 위해서는 다른 구성원의 잡레벨을 알아야하고, 그러기 위해서는 잡레벨이 공개 되어야 합니다.  \\n- 서로간에 적절한 기대를 논의하고, 성장을 돕기 위해서 잡레벨을 공개하려고 합니다.  \\n- Job level 공개에 대한 우려와 답변  \\n- 잡레벨이 공개가 되면 구성원 간 지나친 경쟁 상황이 만들어질 것 같아요.  \\n- 누군가 높은 레벨에 있다고 해서 다른 사람이 높은 레벨이 될 기회가 없어지는 것이 아니라서 경쟁 상황이 만들어질 가능성이 낮습니다.  \\n- 경쟁 상황보다는 잡레벨 설정에 따른 피어 프레셔로 인해서 건전한 긴장감이 존재할 것이라고 생각해요.  \\n- 높은 잡레벨 끼리 Grouping이 되거나 계층이 나눠지는 느낌이 들 것 같아요.  \\n- 실제로 그루핑되는 모습이 나오고, 팀에 좋지 않은 영향을 준다고 생각이 된다면 그때 고민해봐도 될 것 같습니다.  \\n- 잡레벨을 명분으로 하위 레벨의 의견이 수용되지 않는 Top-down의 상황이 만들어질까 걱정 돼요.  \\n- 잡레벨이 수평적 의사소통을 저해하는 목적으로 만들어진 것은 아닙니다. 이견이 있다면 레벨과 상관없이 이야기와 근거를 충분히 나누고 결정하는 것이 당연히 기본입니다.  \\n- 다만 잡레벨은 어느정도 의사결정의 효율성을 높이는 역할을 포함하고 있을 것 같습니다. 같은 직무에서 레벨이 높다면 그 직무와 관련된 업무에 대해서는 더 좋은 의사 결정을 할 것이라는 전제가 있습니다. 그래서 높은 레벨의 발언에 힘이 어느 정도 실릴 수 밖에 없습니다.  \\n- 하지만 높은 레벨의 구성원이 한 선택이 지속적으로 나쁜 결과를 가져오는 경우에는 레벨과 무관하게 발언의 힘을 잃을 수 밖에 없다고 생각합니다. 그리고 높은 레벨에는 의사 결정의 근거를 더 잘 설명할 수 있는 것도 포함되어 있다고 생각합니다.  \\n- 개인 발언의 힘이 항상 동일하다는 전제에서는 수평적 의사소통을 해칠 수 있지만, 발언의 힘도 다르고 상대적인 레벨도 변동될 수 있다는 점에서 수평적 의사소통을 해치는 것은 아닐 것 같습니다.', 'metadata': {'customer_id': 42, 'doc_split_seq': 1, 'title': '우리팀의 “Job Level”', 'source': 'https://www.notion.so/Job-Level-229b6389ca974e51a283fdffcbd04433', 'extra': {'CategoryL1': '성장 및 발전', 'CategoryL2': '성과/성장'}, 'updated_at': '2025-06-27T07:36:00'}, 'similarity_score': 0.47009828055104624}","{'page_content':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0.4690672101355289}","{'page_content':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FAQ  \\n- Job level은 역량 측정인가요, 성과 측정인가요?  \\n- 잡레벨 논의 과정에서 많은 논의와 오해가 있었던 부분입니다.  \\n- 우리팀은 팀전체 성과 달성을 위해서 노력하고 있어서, 개인별 성과 측정을 통한 등급 부여를 하지 않습니다.  \\n- 잡레벨은 역량의 측정에 따른 결과이지, 성과의 측정이 아닙니다.  \\n- 역량 수준이 높으면 해당 직군에서 높은 성과를 �� 수 있는 가능성이 높고, 높은 성과를 낸다면 해당 직군의 역량 수준이 높을 수 있지만, 꼭 그 두 가지가 연결되는 것은 아닙니다.  \\n- 잡레벨은 역량에 대해서만 이야기하고 있고, 어떻게 하면 역량을 높일 수 있을지에 대한 성장과 커뮤니케이션의 목적이 큽니다.  \\n- 구성원이 퍼포먼스가 적절히 발휘되지 않는다면, 잡레벨에 비춰서 어떤 역량을 강화하면 될지에 대해서 같은 직군 내 리드와 동료들과 이야기해볼 수 있을 것입니다.  \\n- 직군 간에 level 비교를 할 수 있나요?  \\n- 잡레벨의 목적이 직군 간에 비교하는 것이 아니라서 비교가 어렵습니다.  \\n- 각 직군별로 정한 역량과 역할 정의가 있습니다.  \\n- 하지만 직군별로 작성된 내용을 보면, 대체로 아래와 같은 기준으로 볼 수 있습니다.  \\n&lt;br/&gt;  \\nProduct  \\n- 레벨 5 해당 직군을 총괄할 수 있는 커뮤니케이션, 영���력과 역량 보유  \\n- 레벨 4 지식, 기술과 기능의 수준이 높고, 전사에 미치는 임팩트가 큼  \\n- 레벨 3 팀(스쿼드)을 넘어서 트라이브에 영향을 미치는 업무 수행 가능 / 대부분의 업무를 온전히 혼자 책임지고 수행 가능함  \\n- 레벨 2 팀(스쿼드)의 업무를 온전히 책임지고 수행 가능  \\n- 레벨 1 기능 수행 가능하고, 업무를 진행하는데 일부 도움이 필요함  \\n&lt;br/&gt;  \\nGrowth/Supporting  \\n- 레벨 5 해당 직군을 총괄할 수 있는 커뮤니케이션, 영향력과 역량 보유  \\n- 레벨 4 업계 최상위 전문가로, 전사에 미치는 임팩트가 큼  \\n- 레벨 3 전문가로 사업 임팩트가 큰 업무를 리딩해서 성과 창출 가능  \\n- 레벨 2 특정 업무에 대해 상위 레벨의 도움 없이 업무 수행이 가능하고, 온전히 책임지고 수행 가능  \\n- 레벨 1 기능 수행 가능하고, 업무를 진행하는데 일부 도움이 필요  \\n- 왜 우리팀은 잡레벨을 고민하게 된 걸까요?  \\n[//]: # (link_to_page is not supported)  \\n&lt;br/&gt;  \\n&lt;br/&gt;  \\n- 그동안의 과정  \\n- 올해 초 잡레벨을 고민하고 있는 내용에 대해서 구성원 분들과 이야기 하고, 잡레벨을 도입하기로 했습니다.  \\n[//]: # (link_to_page is not supported)  \\n- 각 직군별로 잡레벨을 논의하고, 레벨별로 필요한 역량과 할 수 있는 역할에 대한 기준을 정했습니다.  \\n- 이후에 셀프 잡레벨 설정을 진행했고, 진행한 내용을 가지고 리드 분들과 이야기를 했습니다.  \\n- 서로 이야기하는 과정을 거쳐서 구성원 모두의 잡레벨을 정했습니다. (신규 구성원 제외)  \\n- 잡레벨과 함께 pay range를 도입하고 공개하려고 했는데, 우려하는 구성원 의��이 많아서 이번 공개에는 도입하지 않고, 다음에 공감대를 높이고 이야기를 한 다음에 진행하려고 하고 있었습니다.  \\n[//]: # (link_to_page is not supported)  \\n&lt;br/&gt;', 'metadata': {'customer_id': 42, 'doc_split_seq': 4, 'title': '우리팀의 “Job Level”', 'source': 'https://www.notion.so/Job-Level-229b6389ca974e51a283fdffcbd04433', 'extra': {'CategoryL1': '성장 및 발전', 'CategoryL2': '성과/성장'}, 'updated_at': '2025-06-27T07:36:00'}, 'similarity_score': 0.4683879679623262}","{'page_content':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0.4895610201046837}","{'page_content':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0.48561920333551023}","{'page_content':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0.4850930077498301}","{'page_content':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0.4832253486043505}","{'page_content': '제목: NONE &lt;br&gt; 공지 작성일: 2021-02-02 &lt;br&gt; 내용: 오늘 오후 2시에 1월 급여를 마감합니다. \\n1월 근무 시간 잘 기록 되었는지 확인을 부탁 드립니다. \\n\\n감사합니다. ', 'metadata': {'customer_id': 42, 'doc_split_seq': 1, 'title': 'NONE', 'source': 'https://flex.team/home/news-feed/notice?nid=pODzZ1o0Ro', 'extra': {'StakeholderType': 'COMPANY'}, 'updated_at': '2021-02-02T15:40:13'}, 'similarity_score': 0.4820881352050172}"]}</t>
  </si>
  <si>
    <t>{"ContextPrecision":1,"ContextRecall":1,"Faithfulness":1,"answer_relevancy":0.564045034899873,"Human":1,"Human Eval Reason":null}</t>
  </si>
  <si>
    <t>{"cached":null,"start":1758851241.804827,"end":1758851281.3113,"duration":8.444571018218994,"llm_duration":null,"time_to_first_token":13.21526050567627,"llm_calls":"4","tool_calls":"0","errors":"0","llm_errors":"0","tool_errors":"0","prompt_tokens":"32237","prompt_cached_tokens":"0","prompt_cache_creation_tokens":"0","completion_tokens":"325","total_tokens":"32562","estimated_cost":null}</t>
  </si>
  <si>
    <t>{"answer":"생일휴가에 대해 안내해드리겠습니다! 😊\n\n## 생일휴가 사용 시기 및 조건\n\n**사용 가능 시기:**\n- **생일 당일에만 사용 가능**합니다\n- 생일이 아닌 다른 날에는 사용할 수 없어요\n\n**사용 방법:**\n- 점심 먹고 사라지는 휴가(오후 반차) 형태로 제공됩니다\n- 연차와 상관없이 부여되는 4시간 휴가입니다\n\n## 주의사항\n\n❌ **사용할 수 없는 경우:**\n- 생일이 휴일인 경우 → 다른 날 대체 사용 불가\n- 다른 휴가와 붙여서 하루를 쉬는 목적으로는 사용 불가\n- 원격근무와 연속해서 사용 불가\n\n✅ **사용 목적:**\n- 빠른 퇴근 목적으로만 사용 가능\n- 생일 오후에 가족이나 지인들과 시간을 보낼 수 있도록 지원\n\n## 추가 생일 지원 혜택\n생일휴가 외에도 케이크, 10만원권 상품권, 생일 당일 라운지 전 메뉴 무료 제공 등의 다양한 지원도 함께 받으실 수 있어요!\n\n**참고 자료:**\n- [생일 지원](https://www.notion.so/5e0c5898cc5b42f2a20f60cb14722af7) - 생일 지원 제도 전반\n- [휴가](https://www.notion.so/994a897ce55a4092b5a39d961be8d3a2) - 생일휴가 세부 규정","contexts":["{'page_content':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0.4908581130317607}","{'page_content':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0.4897983827934784}","{'page_content':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0.48954942946314656}","{'page_content':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0.4885587471925052}","{'page_content':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0.48721958212663435}","{'page_content':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0.4826329490965483}","{'page_content':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0.4823573127166651}","{'page_content':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0.4806405504426524}","{'page_content':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0.47937606976036495}","{'page_content':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0.47935381831109514}","{'page_content':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0.5181957044265657}","{'page_content':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0.517380423604727}","{'page_content':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0.5087170306580258}","{'page_content':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'��무환경 및 제도', 'CategoryL2': '근무 제도'}, 'updated_at': '2025-06-20T05:07:00'}, 'similarity_score': 0.4996041117581887}","{'page_content':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0.4926877971779207}","{'page_content':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0.5411965810727658}","{'page_content':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0.49962577409920106}","{'page_content':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0.49235566822226795}","{'page_content':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0.49029824267913813}","{'page_content':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대중교통을 이용하기 어려운 장소로 이동시 이용이 가능합니다.  \\n- 주말/공휴일의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있어요!  \\n- 구글캘린더 추가방법  \\n1. 구글캘린더에서 ” + ” 를 눌러 캘린더 추가  \\n![url](url)  \\n1. “리소스 찾아보기”  \\n![url](url)  \\n1. (차량)-테슬라(20너3374), (차량)-카니발(195호2177)  선택  \\n![url](url)  \\n- 자원사용 방법  \\n1. 만들기 -&gt; 이벤트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0.48749989667835975}","{'page_content':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\\n주식매수���택권의 행사 기간 시작일이 지난 경우에 행사 기간 종료일 전까지 회사가 정한 행사일에 주식매수선택권을 행사할 수 있습니다.  \\n&lt;br/&gt;  \\n## 행사 기간  \\n- 연���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0.48269669039892643}","{'page_content':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0.4806332430281614}","{'page_content':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0.47281970989206484}","{'page_content':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0.4719321126496236}","{'page_content':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0.4713255472124709}","{'page_content':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0.5069075405891753}","{'page_content': '제목: NONE &lt;br&gt; 공지 작성일: 2021-05-31 &lt;br&gt; 내용: 급여 지급을 위한 근무 시간 ��업을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0.50356367952094}","{'page_content': \"제목: 장기 휴가 및 운동회 취소 안내 &lt;br&gt; 공지 작성일: 2023-08-30 &lt;br&gt; 내용: 장기 휴가 및 10월 2일 운동회 관련 안내를 드립니다. 최근 장기 휴가 사용 정책을 모르고 내신 경우도 있고, 워크플로우를 ���해서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0.5031671739615815}","{'page_content':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0.502626967979881}","{'page_content':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0.5013998560991647}"]}</t>
  </si>
  <si>
    <t>{"ContextPrecision":1,"ContextRecall":1,"Faithfulness":1,"answer_relevancy":0.5688703802069229,"Human":1,"Human Eval Reason":null}</t>
  </si>
  <si>
    <t>{"cached":null,"start":1758850796.983893,"end":1758850853.024302,"duration":17.24950408935547,"llm_duration":null,"time_to_first_token":24.03308117389679,"llm_calls":"4","tool_calls":"0","errors":"0","llm_errors":"0","tool_errors":"0","prompt_tokens":"36112","prompt_cached_tokens":"0","prompt_cache_creation_tokens":"0","completion_tokens":"552","total_tokens":"36664","estimated_cost":null}</t>
  </si>
  <si>
    <t>{"answer":"안녕하세요! 제품 교육에 대해 안내드리겠습니다.\n\n## 제품 교육 일정\nflex 제품 교육은 **입사 후 4주차(1개월차)**에 진행됩니다.\n\n## 교육 프로그램 구성\n온보딩 프로세스에 따르면 다음과 같이 진행됩니다:\n\n### **5주 Spring Camp 기간 중**\n- **Week 5**: 온보딩 서베이 및 Spring Camp 회고\n- **Month 1 (4주차)**: \n  - **Product Session**: flex 제품에 대한 깊이 있는 이해\n  - **정보보안 세션**: 업무 관련 정보보안 내용\n  - **flex demo 세션**: 제품 데모 및 실습\n\n### **Product Session 세부 내용**\n- Product 조직의 히스토리와 역할 및 구조 소개\n- flex의 속도와 안정성에 대한 트레이드 오프 경험\n- 다양한 이벤트와 문제 대응 사례를 통한 성공과 실패의 배움\n- 조직 변화 과정에 대한 이해\n\n## 추가 정보\n- 입사 첫 주에는 **flex 제품 체험 미션**도 5일간 수행하게 됩니다\n- 온보딩 상황에 따라 1-2주 연기될 수 있습니다\n\n제품 교육에 대해 더 궁금한 점이 있으시면 Culture Team에 문의하시면 됩니다!\n\n---\n**참고 출처:**\n- [온보딩 프로세스 안내](https://www.notion.so/52188e60f8c844289e27a1c85a843085) - 전체 온보딩 일정\n- [Product , 세션,](https://www.notion.so/Product-96972f032173475c822fc82a8b8c533c) - Product 세션 상세 내용\n- [[Onboarding] 플렉스팀 신규 구성원의 flex 제품 온보딩 경험 강화](https://flex.team/home/news-feed/notice?nid=WQEeRjA8Rd) - 제품 온보딩 강화 안내","contexts":["{'page_content':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0.4854143402845701}","{'page_content':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0.48488107811108216}","{'page_content':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0.4820578254382768}","{'page_content':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0.48132388925944214}","{'page_content':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0.4805818213739552}","{'page_content':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0.5153405053991942}","{'page_content':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구���원에게 캘린더를 통��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0.4928670291962078}","{'page_content':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0.4927401888851126}","{'page_content':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0.4787488216826956}","{'page_content':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0.47743426338590716}","{'page_content':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0.4883309236708315}","{'page_content':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0.4761754040904639}","{'page_content':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 10시이고, 이후 출근을 ���게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0.4747134020357011}","{'page_content':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0.4722733915129748}","{'page_content': '문서 유형: page\\n문서 ID: 2390ba42-1596-4ecf-a76b-9dd9e06cf59c\\n문서 제목: 냉/난방기 제어 안내\\n문서 생성일시: 2023-06-26 20:20:00+09:00\\n문서 수정일시: 2025-06-20 14:19:00+09:00\\n상위 문서 ID: 유형=block, ID=10d0592a-4a92-80a7-85e3-dab36c5ded8a\\n문서 생성자: 임진운![url](url)\\n\\n[//]: # (column_list is not supported)\\n\\n\\t[//]: # (column is not supported)\\n\\n\\t\\t**🗒️업데이트: 2023/06/26**\\n\\n\\t[//]: # (column is not supported)\\n\\n\\t\\t**🙋\\u200d♂️ 담당자: Culture Team **\\n\\n---\\n\\n## 운영원칙\\n\\n\\t- 구성원들이 업무에 몰입할 수 있도록 쾌적한 환경을 조성합니다.\\n\\n\\t- 불필요한 에너지 낭비를 막을 수 있도록 구성원 자율적인 절전을 부탁드립니다.\\n\\n## 냉/난방기 가동방법\\n\\n\\t- 하절기(6월~9월) 기간은 일과시간(09:00~18:00)동안 건물 자체 냉방이 가동됩니다.\\n\\n\\t- 동절기(11월~3월) 기간은 일과시간(09:00~18:00)동안 건물 자체 난방이 가동됩니다.\\n\\n\\t- 건물 자체 냉/난방 기간에 속하지 않거나, 건물의 냉/난방이 부족할시, 자체 설치된 냉/난방기를 가동하실 수 있습니다.\\n\\n\\t\\t- 방법 1 : 7층, 8층 중앙출입구 측면의 제어시스템으로 이용 가능합니다. \\n\\n\\t\\t\\t- ‘에어컨 제어 안내도’에서 이용하실 실내기의 번호를 체크해 주세요!\\n\\n\\t\\t\\t\\t![url](url)\\n\\n\\t\\t\\t- 컨트롤 패널에서 이용하실 실내기의 번호를 눌러 주세요.\\n\\n\\t\\t\\t\\t![url](url)\\n\\n\\t\\t\\t- 컨트롤 패널 하단의 ‘켜기’ 버튼을 누르면 작동됩니다.\\n\\n\\t\\t\\t\\t![url](url)\\n\\n\\t\\t&lt;br/&gt;\\n\\n\\t\\t- 방법 2 : 각 구역에 비치된 휴대용 리모컨 이용(냉/난방기 사용이 끝난 후 꼭 전원 off 부탁드립니다.)\\n\\n\\t\\t\\t- 리모컨의 비치위치는 아래의 이미지를 참조하세요.\\n\\n\\t\\t\\t- 사용하신 리모컨은 제자리에 부탁드려요!\\n\\n\\t\\t\\t[//]: # (Synced Block)\\n\\n---\\n\\n### ■ FAQ \\n\\n**Q: 난방기가 작동되지 않는데 너무 더운 경우 어떻게 해야 하나요?**\\n\\nA: 본 건물은 단열 효과가 제법 좋아서인지 겨울에도 추위보다는 더위와 싸우게 되는 경우가 많습니다. 그럴 시 창가쪽의 건물 냉/난방기의 스피트 컨트롤러를 OFF해 주시면 건물의 난방기가 작동을 멈추게 됩니다.\\n\\n![url](url)\\n\\n&lt;br/&gt;\\n\\n**Q: 냉방기 바람이 너무 직접적으로 오네요. 윈드 바이져 설치가 어려울까요?**\\n\\nA: 홈그라운드에 설치된 냉/난방기는 윈드 바이져가 내장된 제품입니다. 사진상의 버튼을 이용하면 실내기 측면의 윈드 바이져의 각도록 크게 조절 가능합니다. 그렇다고 다른 구성원을 향해 찬바람을 쏟아주시면 안되겠죠? 모든 구성원이 Happy 한 각도를 찾아주세요! \\n\\n(⚡ 무풍모드시 바로 아랫사람에게 모든 바람이 쏟아지니 주의 부탁드립니다. )\\n\\n![url](url)\\n\\n', 'metadata': {'customer_id': 42, 'doc_split_seq': 1, 'title': '냉/난방기 제어 안내', 'source': 'https://www.notion.so/2390ba4215964ecfa76b9dd9e06cf59c', 'extra': {'CategoryL1': '근무환경 및 제도', 'CategoryL2': '오피스'}, 'updated_at': '2025-06-20T05:19:00'}, 'similarity_score': 0.4715921164004517}","{'page_content':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0.48326930786709854}","{'page_content':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0.48192370511535765}","{'page_content':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0.4809179599118768}","{'page_content':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0.4757885710606949}","{'page_content':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0.4750995419773144}","{'page_content':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0.4791914626000436}","{'page_content':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0.4747831307634748}","{'page_content':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0.47393388780825724}","{'page_content':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0.47390531217880477}","{'page_content':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0.4718241651086279}","{'page_content':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0.49487429314501885}","{'page_content': '제목: 2025년 임직원 개인정보보호교육 안내 &lt;br&gt; 공지 작성일: 2025-07-31 &lt;br&gt; 내용: 2025년 임직원을 대상으로 개인정보보호 교육을 진행합니다.\\n\\n개인정보보호법 제 28조에 따라 시행하는 교육으로, 인사서비스를 제공하는 우리 팀 성격에 맞추어\\n\\n정보보호/개인정보보호 구분 없이 전직원 단일 교육으로 개인정보보호 교육을 진행합니다.\\n\\n\\n\\n교육주제는~~!!!\\n\\n요즘 우리 팀에서 매우 핫한!!! AI!!!!!\\n\\n\\n\\n1차시 : AI 투명성과 개인정보보호의 이해\\xa0\\n\\n2차시 : AI 서비스 활용 시 개인정보보호 방안\\n\\n\\n\\n교육은 ‘개인정보배움터’라는 온라인 플랫폼을 이용합니다.\\n\\n2025년 8월 1일부터 21일까지 3주간 진행되오니 기간 내 꼭 이수 해주세요.\\n\\n자세한 내용은 아래 개인정보배움터 가입안내 및 교육방법 노션페이지를 참고해주세요~\\n\\n\\n\\n개인정보배움터 사전 가입하기\\n개인정보배움터 (https://edu.privacy.go.kr)\\xa0 개별적으로 가입해주셔야 합니다. 꼭이요!\\n\\n\\n\\n개인정보배움터 가입안내 및 교육 방법 \\nhttps://www.notion.so/flexnotion/2400592a4a9280fabe04de3db631f10f?source=copy_link\\n\\n\\n\\n', 'metadata': {'customer_id': 42, 'doc_split_seq': 1, 'title': '2025년 임직원 개인정보보호교육 안내', 'source': 'https://flex.team/home/news-feed/notice?nid=6xzOryg0wZ', 'extra': {'StakeholderType': 'COMPANY'}, 'updated_at': '2025-07-31T08:32:31'}, 'similarity_score': 0.4908450124033323}","{'page_content': \"제목: '23년 1Q 목표 설정과 트래킹 진행 안내 &lt;br&gt; 공지 작성일: 2022-12-29 &lt;br&gt; 내용: 안녕하세요 PX Team입니다. 🙂2023년부터 우리팀 구성원이 더 나은 성과를 낼 수 있도록 돕기 위해 ‘목표 설정과 트래킹’을 안내드렸고, 세부 사항을 업데이트해서 실제 진행할 예정입니다.\\n\\n\\n\\n진행 안내대상: 전체 구성원\\n\\n목표 설정 기준\\n\\nProduct Group \\n\\n소속 조직의 목표와 개인의 잡레벨을 고려하여, 자율적으로 목표를 설정합니다.\\n\\nSupporting Group \\n\\n조직별 1Q의 목표와 개인의 잡레벨을 고려하여, 리드와 함께 달성하고자 하는 목표를 설정하고 합의합니다.\\n\\n작성 기한 및 목표 기간\\n\\nProduct Group \\n\\nCycle 1은 자율적으로 진행하고, Cycle 2에 맞춰서 다시 안내 예정\\n\\nSupporting Group \\n\\n2023년 1월 9일까지 ‘23년 1Q에 대한 개인 목표 설정\\n\\n2023년 1Q: 2023년 1월 1일 ~ 3월 31일\\n\\n트래킹\\n\\n최소 주 1회씩 보고 업데이트목표 달성과 관련해서 필요한 경우 리드와 수시로 커뮤니케이션 진행\\n\\n실제 목표 설정/합의/트래킹\\n\\nflex를 통해서 진행됩니다.flex에 등록 전에 논의를 통해서 미리 설정을 해도 괜찮고, flex에 등록한 후에 논의하고 확정해도 괜찮습니다.설정/합의/트래킹 방식은 링크를 참고 해주세요!\\n\\n\\n\\n그외 진행의 목적과 상세한 내용은 링크에서 확인 가능합니다.\\n\\n\\n\\n1Q에 진행하는 ‘개인 목표 설정과 트래킹’ 과정은 구성원이 더 나은 성과를 낼 수 있도록 ‘우리팀의 최선의 해결책’을 찾아가기 위한 첫 번째 이터레이션으로 봐주시고, 많은 관심 부탁드립니다. 공지를 읽고 느끼신 점이나 궁금한 점, 부족한 부분이나 개선에 대해 자유롭게 의견주시면 피드백을 반영해 우리팀에 더 맞는 방식으로 업데이트해 나가겠습니다.\\n\\n문의 사항은 공지사항의 댓글이나 다른 채널을 통해서 언제든 편하게 이야기 부탁 드려요!\", 'metadata': {'customer_id': 42, 'doc_split_seq': 1, 'title': \"'23년 1Q 목표 설정과 트래킹 진행 안내\", 'source': 'https://flex.team/home/news-feed/notice?nid=eB8q4LNEKp', 'extra': {'StakeholderType': 'COMPANY'}, 'updated_at': '2022-12-29T06:56:28'}, 'similarity_score': 0.4861870362875658}","{'page_content': '제목: Product Group - 2023년 하반기 조직 변경 공지 &lt;br&gt; 공지 작성일: 2023-06-19 &lt;br&gt; 내용: 하반기부터 변경될 신규 Product Group 조직 초안을 공유 드립니다.\\nPit Stop 기간(6/19~29)을 활용해서 많은 대화를 하고,\\n6/30에 구성원 배정을 포함된 최종안을 공유드리고자 합니다.\\n현재 2개 Tribe와 R&amp;D에서 다루던 제품 및 목표들을\\n보다 명확하도록 3 Tribe 구조로 나눠집니다.\\n\\n변경의 주된 목적은 다음과 같습니다.\\n\\n중요도 높은 전사 제품 전략을 Tribe별 구분\\n\\nTribe별 시너지를 낼 수 있도록 목적과 업무 Scope 배분\\n\\nLeadership 구조를 변경을 통해 What과 How의 판단 개선\\n\\nTribe별 목적에 맞게 일하는 방식과 문화를 자율 제공\\n\\n\\n\\n각 구성원의 동기부여가 고려된 Tribe 배정\\n\\n\\nPM, PD, PE (FE, BE, Mobile) 분들은 이번 조직 개편은 지원을 받고자합니다.\\n메일로 요청드린\\xa0설문에 참여하여, 6/22(목)까지 지원해 주시기 바랍니다.\\n상관 없어도 \"상관 없음\"을 선택해 주시기 바라며,\\nTribe별 직군별 Chapter Lead도 지원 받으니,\\n빠짐 없이 작성 부탁드립니다.\\n\\n자세한 사항은\\xa0문서로 확인 부탁드립니다.\\n중복 커뮤니케이션을 줄이는 목적으로 궁금한 부분은 문서 상의 Q&amp;A Table에 기록 부탁드립니다.\\xa0', 'metadata': {'customer_id': 42, 'doc_split_seq': 1, 'title': 'Product Group - 2023년 하반기 조직 변경 공지', 'source': 'https://flex.team/home/news-feed/notice?nid=wVz9J5VE3v', 'extra': {'StakeholderType': 'COMPANY'}, 'updated_at': '2023-06-19T05:03:14'}, 'similarity_score': 0.4859043348829916}","{'page_content':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0.48500805369188826}"]}</t>
  </si>
  <si>
    <t>{"ContextPrecision":1,"ContextRecall":1,"Faithfulness":1,"answer_relevancy":0.5733224043763975,"Human":1,"Human Eval Reason":null}</t>
  </si>
  <si>
    <t>{"cached":null,"start":1758851122.5272598,"end":1758851170.580078,"duration":18.0776469707489,"llm_duration":null,"time_to_first_token":21.141448080539703,"llm_calls":"4","tool_calls":"0","errors":"0","llm_errors":"0","tool_errors":"0","prompt_tokens":"34808","prompt_cached_tokens":"0","prompt_cache_creation_tokens":"0","completion_tokens":"677","total_tokens":"35485","estimated_cost":null}</t>
  </si>
  <si>
    <t>{"answer":"온보딩 피드백은 **입사 후 5주차**에 수집됩니다.\n\n## 5W Onboarding Feedback Survey\n\n플렉스팀에서는 지난 5주간의 온보딩 여정(Spring Camp)을 리뷰하기 위해 **5주차에 온보딩 피드백 서베이**를 진행합니다.\n\n### 진행 방식\n- flex 할 일을 통해 온보딩 서베이 안내가 전달됩니다\n- 온보딩 로그를 기반으로 좋았던 점과 아쉬웠던 점에 대해 피드백을 수집합니다\n- Spring Camp 감상을 나누고 회고하는 시간도 함께 진행됩니다\n\n이 피드백은 향후 온보딩 프로그램 개선에 중요한 자료로 활용되어, 신규 구성원들이 더 나은 온보딩 경험을 할 수 있도록 돕습니다.\n\n---\n**참고한 출처:**\n- [5W Onboarding Feedback Survey](https://www.notion.so/5W-Onboarding-Feedback-Survey-86ea8b521c5a4452ab2e31954e36e33a) - 온보딩 피드백 수집\n- [온보딩 프로세스 안내](https://www.notion.so/52188e60f8c844289e27a1c85a843085) - 5주 온보딩 프로세스","contexts":["{'page_content':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스스로 생각해 보세요)*  \\n-  \\n---  \\n## 💌 3. 유용한 피드백 &amp; 나의 해석  \\n&lt;span style='color:orange'&gt;유의미한 피드백의 우선순위를 정하고, 나의 입장에서 해석해 본 후, 강화 or 개선을 위한 액션아이템을 수립해 볼게요. &lt;/span&gt;  \\n- `유의미한 피드백이란? 다양한 케이스가 있겠지만, 이런 기준도 참고해 보세요.   `  \\n- 플렉스팀 Lead Standards와 명확하게 연계되는 피드백 (e.g. “팀 내 문제가 생겼을때, 피하지 말고 즉각적으로 나서서 해결해 주시면 좋겠어요” -Face the problem)  \\n- 팀의 몰입도, 신뢰도, 실행력에 실질적인 영향이 있는 피드백 (e.g. “팀 내 심리적 안전감이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0.49840097102191955}","{'page_content':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0.4954156460684063}","{'page_content':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0.4952519892780063}","{'page_content':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0.494707477803861}","{'page_content':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0.49331555266621574}","{'page_content':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0.5265130497086333}","{'page_content':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0.5203890080646214}","{'page_content':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0.48573311442901673}","{'page_content':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0.48566329263228303}","{'page_content':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0.4803060446545998}","{'page_content':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0.5018669229132533}","{'page_content':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0.48321167378746127}","{'page_content':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0.47598509242069637}","{'page_content': '문서 유형: page\\n문서 ID: b2a3dd6b-52ef-4f0e-a4f9-2eb6faa13136\\n문서 제목: 근무/휴게시간\\n문서 생성일시: 2023-06-27 23:13:00+09:00\\n문서 수정일시: 2025-08-08 10:21:00+09:00\\n���위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0.47422873329095655}","{'page_content':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0.47349711948638085}","{'page_content':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0.4834400522047297}","{'page_content':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0.4798418972175806}","{'page_content':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0.4793375949002782}","{'page_content':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0.4767396083266395}","{'page_content':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0.47594659795988653}","{'page_content':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0.49765800948777217}","{'page_content':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0.4864611358904368}","{'page_content':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0.4805419474953355}","{'page_content':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0.47698178181546774}","{'page_content':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0.4756421730544031}","{'page_content':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0.5020046045878369}","{'page_content':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0.5008277338313757}","{'page_content': '제목: 공지사항 댓글·리액션 기능 사내 배포 안내 (Web) &lt;br&gt; 공지 작성일: 2022-12-29 &lt;br&gt; 내용: 안녕하세요. Flow Squad 입니다.\\n\\n\\n\\n오래 기다리셨던 “공지사항 댓글·리액션” 기능이 방금 플렉스팀 한정 배포됐습니다.\\n\\n꼭 사용해보시고, 발견되는 버그나 개선점은 #flexteam-feedback 또는 리니어 프로젝트 통해 적극 제보 부탁드립니다.\\n\\n\\n\\n이후 일정\\n\\n오픈 일정은 아래와 같습니다.\\n\\n웹 : 현재는 플렉스팀에만 열려있습니다. 1~2주 정도 사내 테스트를 통한 튜닝을 추가로 거쳐 고객사에도 열어드릴 계획입니다.\\n\\n\\n\\n모바일 : 다음 릴리즈(내년 1월 9일)를 타겟으로 열심히 개발 중입니다. 상황에 따라 한 릴리즈 밀릴 수 있습니다.\\n\\n\\n\\n댓글/리액션 방향성\\n\\n공지사항, 할일을 시작으로 장기적으로는 flex 내 어디서든 댓글/리액션을 손쉽게 붙일 수 있도록 돕고자 합니다.\\n\\n두 기능에서 사용례 발굴 및 완성도 개선을 진행 후 공통 버전 제공 예정이지만, 베타 테스터는 늘 환영합니다.\\n\\n댓글/리액션 도입을 고려 중인 용기 있는 스쿼드는 언제든 편하게 방문해 주세요!\\n\\n관련 내용은 커뮤니케이션 툴킷 One Pager 에 더 자세히 적혀있으니, 많은 관심 부탁드립니다.\\n\\n\\n\\n짧은 기간 내 높은 퀄리티로 사내 배포까지 마무리한, 또 열심히 작업 중이신 Flow Squad 구성원 분들 고생 많으셨고 감사합니다.\\n\\n마지막으로, 3년간 불굴의 의지로 공지사항 댓글·리액션을 외쳐오신 (첨부파일 참조) 해남님께 이 영광을 돌립니다.', 'metadata': {'customer_id': 42, 'doc_split_seq': 1, 'title': '공지사항 댓글·리액션 기능 사내 배포 안내 (Web)', 'source': 'https://flex.team/home/news-feed/notice?nid=pVEk4W68MB', 'extra': {'StakeholderType': 'COMPANY'}, 'updated_at': '2022-12-29T06:38:11'}, 'similarity_score': 0.5001590331716185}","{'page_content': '제목: NONE &lt;br&gt; 공지 작성일: 2021-10-04 &lt;br&gt; 내용: 오늘은 즐거운 월급날입니다.\\n우리팀 모두 고생 많으셨습니다!\\n모두의 목표를 위해서 열심히 달려가고 있는 과정 중이지만, 건강도 함께 챙겨가면서 보낼 수 있으면 좋겠습니다.\\n\\n이번 달에는 성환님을 추천해주신 태은님과, 형균님을 추천해주신 진재님께 사내추천금이 지급되었습니다. 추천 감사하고, 잘 온보딩 하실 수 있도록 부탁 드려요~!\\n구성원 여러분의 많은 추천 부탁 드립니다~!\\n\\n급여는 구성원 개인별 계좌로 입금 완료되었습니다.\\nflex를 통해 급여 명세서를 확인하시고, 관련한 문의는 저에게 해주세요!\\n\\n오늘도 의미 있는 하루 보내세요~!', 'metadata': {'customer_id': 42, 'doc_split_seq': 1, 'title': 'NONE', 'source': 'https://flex.team/home/news-feed/notice?nid=3xzLDwqzOj', 'extra': {'StakeholderType': 'COMPANY'}, 'updated_at': '2021-10-04T15:01:30'}, 'similarity_score': 0.4984018319865435}","{'page_content':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0.49827159868974463}"]}</t>
  </si>
  <si>
    <t>{"ContextPrecision":1,"ContextRecall":1,"Faithfulness":1,"answer_relevancy":0.5778416964363609,"Human":1,"Human Eval Reason":null}</t>
  </si>
  <si>
    <t>{"cached":null,"start":1758850990.532456,"end":1758851044.139113,"duration":10.991680145263672,"llm_duration":null,"time_to_first_token":16.211545646190643,"llm_calls":"4","tool_calls":"0","errors":"0","llm_errors":"0","tool_errors":"0","prompt_tokens":"38826","prompt_cached_tokens":"0","prompt_cache_creation_tokens":"0","completion_tokens":"445","total_tokens":"39271","estimated_cost":null}</t>
  </si>
  <si>
    <t>{"answer":"CFR 대화에 대해 설명드리겠습니다! 😊\n\n## CFR이란?\nCFR은 **대화(Conversation), 피드백(Feedback), 인정(Recognition)**의 줄임말입니다. OKR을 성능 좋은 엔진에 비유한다면, CFR은 그 엔진이 굴러갈 수 있도록 만드는 연료라고 할 수 있어요.\n\n## CFR의 목적: 동료의 성장을 통한 팀 퍼포먼스 향상\n우리팀이 지속 가능한 성장을 위해서는 동료의 역량 성장과 성과 향상을 주제로 한 대화가 상시로 이뤄져야 합니다.\n\n### 주요 활동들:\n- **Motivation &amp; Engagement 파악**: 구성원의 동기를 파악하고 몰입도를 개선할 수 있도록 코칭\n- **미션/목표 Alignment**: 팀과 개인의 방향성을 맞춰가는 대화\n- **신뢰 형성 및 심리적 안전감 조성**\n- **역량 성장 계획 수립**\n- **업무 우선 순위 설정**\n- **인정 및 동기 관리**: 팀 목표 달성에 기여한 부분 인정 및 성과 보상 반영\n\n## 언제 진행하나요?\n- 일상 대화 (상시)\n- 데일리 미팅\n- 위클리/바이위클리 미팅\n- **1 on 1 미팅**\n- 단위 조직별 Alignment (Tribe/ Division)\n\nCFR 대화는 단순한 업무 보고가 아닌, 구성원의 성장과 팀의 성과 향상을 위한 의미 있는 소통의 시간입니다!\n\n---\n**참고 출처:**\n- [CFR 대화](https://www.notion.so/CFR-0f52bfbf2b6f416bac2185f6219b0269) - 리더십 가이드","contexts":["{'page_content':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0.547696610164257}","{'page_content': '문서 유형: page\\n문서 ID: 9e0d6800-4f45-4789-a291-3080a44f767f\\n문서 제목: 수평 커뮤니케이션\\n문서 생성일시: 2023-06-29 10:06:00+09:00\\n문서 수정일시: 2024-10-18 14:25:00+09:00\\n상위 문서 ID: 유형=block, ID=13c049cd-6892-4dcf-874d-8c61a82fed4b\\n문서 생성자: 황시윤[//]: # (column_list is not supported)\\n\\n\\t[//]: # (column is not supported)\\n\\n\\t\\t**🗒️업데이트: 2023/07/23**\\n\\n\\t[//]: # (column is not supported)\\n\\n\\t\\t**🙋\\u200d♂️ 담당자: **(@이경훈)** **\\n\\n\\t\\t&lt;br/&gt;\\n\\n---\\n\\n## 호칭 안내\\n\\n\\t- 플렉스팀 구성원 모두 별도의 직위/직책 호칭을 사용하지 않고 ‘이름+님’으로 부릅니다. \\n\\n## 수평 커뮤니케이션 안내\\n\\n\\t- 함께 일하는 구성원 모두 **존중하는 마음으로** **존댓말을 사용**합니다. \\n\\n\\t- **서로의 나이, 성별, 출신에 대해서 묻지 않습니다. **나이, 성별, 출신 등은 업무를 하는데 중요한 요소가 아닙니다.\\n\\n---\\n\\n### ■ FAQ \\n\\n&lt;br/&gt;\\n\\n', 'metadata': {'customer_id': 42, 'doc_split_seq': 1, 'title': '수평 커뮤니케이션', 'source': 'https://www.notion.so/9e0d68004f454789a2913080a44f767f', 'extra': {'CategoryL1': '조직원칙 및 리더십', 'CategoryL2': '협업 방식'}, 'updated_at': '2024-10-18T05:25:00'}, 'similarity_score': 0.48424048802538616}","{'page_content':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0.48016203280221775}","{'page_content':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0.4791403845150809}","{'page_content':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0.4789357446293375}","{'page_content':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0.4771190300713862}","{'page_content':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0.47239627819332963}","{'page_content':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0.4658833512211788}","{'page_content':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0.4630174707402133}","{'page_content':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0.4622660999587642}","{'page_content':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0.4746552226359473}","{'page_content': \"문서 유형: page\\n문서 ID: 9b5903dc-b33e-4001-bc06-60035af26b9c\\n문서 제목: 회의���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0.46662142296262127}","{'page_content':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0.46536268280973975}","{'page_content':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0.46527137766070625}","{'page_content':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0.46465270420553817}","{'page_content':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0.464248963575235}","{'page_content':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0.4620540288023469}","{'page_content':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0.4615130312113235}","{'page_content':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대중교통을 이용하기 어려운 장소로 이동시 이용이 가능합니다.  \\n- 주말/공휴일의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��어요!  \\n- 구글캘린더 추가방법  \\n1. 구글캘린더에서 ” + ” 를 눌러 캘린더 추가  \\n![url](url)  \\n1. “리소스 찾아보기”  \\n![url](url)  \\n1. (차량)-테슬라(20너3374), (차량)-카니발(195호2177)  선택  \\n![url](url)  \\n- 자원사용 방법  \\n1. 만들기 -&gt; 이벤트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해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0.45763466488873444}","{'page_content':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0.45545099109550424}","{'page_content':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0.4728684692492538}","{'page_content':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0.47203554549350046}","{'page_content':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0.4675724250798196}","{'page_content':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0.4592101694234651}","{'page_content':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0.45675642058306926}","{'page_content':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풍겨주신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동료를 'OO'합니다\\n\\n@박근현 님, @이예경 님, @이나경 님, @양은정 님, @김나현 님의 플렉스팀 합류를 ‘환영’합니다!\\n\\n자랑스러운 동료 여러분을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0.4697333379475138}","{'page_content':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0.4689498478758307}","{'page_content':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0.4686829900688283}","{'page_content':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0.4673207173494971}","{'page_content': \"제목: 스물아홉번째 Dugout Letter가 도착했습니다 &lt;br&gt; 공지 작성일: 2025-02-10 &lt;br&gt; 내용: 지난 3주간 플렉스팀 소식을 모은\\n\\nDugout Letter #29 바로 열어보기\\n\\n---------\\n\\n⬇️목차 미리보기⬇️\\n\\n놓쳐선 안 될 플렉스팀 소식\\n\\n산뜻한 1월 마감, 더 힘찬 2월로!\\n\\n’민족 대이동’ 급으로 자리를 옮긴 까닭은?\\n\\n인기 폭발 Tech-Talk 다시 보기\\n\\nflex Product Quality Map 완성!\\n\\n역대급 언론에 많이 회자된 플렉스팀!\\n\\n어깨에 뽕 차는 flex 리뷰와 피드백들\\n\\n인터뷰를 위한 고객사 컨택포인트를 찾습니다!\\n\\n\\n\\nflex는 오늘도 업글 중\\n\\n근무/휴가 관리 메뉴 필터 일관성 통일, 전체 오픈!\\n\\n교대근무 관리 페이지 반차/시차 설정, 오픈!\\n\\n요일별 다른 근무시간 설정, 오픈!\\n\\n더 많은 업데이트는 따끈한 오늘자 업데노를 참고해주세요.\\n\\n\\n\\n슬랙에서 줍줍한 정보 or TMI\\n\\n@유지원 님의 CX Writing 가이드를 바탕으로 문서작성 교정봇을 뚝딱 탄생시키신 @김진복 님\\n\\n법인택시에서 분실물 발생 시 대처법을 알려주신 @주형준 님\\n\\n설 연휴에도 flex 돌봄이로서 의무를 다 해주신 Product Group\\n\\n플렉스 콜드브루 선물 시, 표준 소개 멘트를 만들어주신 @임진운 님 (오글 주의)\\n\\n플렉스의 1억 달러 투자유치와 10억 달러 이상 기업가치 가능성을 전망한 우리의 사내 챗대리님\\n\\n2030년 @권민철 님께서 @이진혁 님께 보내는 진심이 담긴 영상 편지\\n\\n\\n\\n플렉스팀 동료를 'OO'합니다!\\n\\n자랑스러운 동료 여러분을 ‘인정’합니다!\\n\\n@이종현 님, @차한백 님의 플렉스팀 합류를 ‘환영’합니다!\\n\\n@장우현 님의 결혼을 ‘축복’합니다!\\n\\n@유경화 님, 자녀와 함께 하는 인생 2막을 ‘응원’합니다!\\n\\n플렉스팀 N주년을 ‘축하’합니다!\\n\\n---------\\n\\nDugout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있습니다.\\n\\n제보&amp;질문은 어떻게 하나요?\\n\\n제보: 해당 쓰레드에 :dugout: 이모지를 달아주시면 됩니다.\\n\\n질문: Dugout Letter 발행 쓰레드에 댓글 남겨주세요.\\n\\nDugout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'스물아홉번째 Dugout Letter가 도착했습니다', 'source': 'https://flex.team/home/news-feed/notice?nid=p1EDLKLEYe', 'extra': {'StakeholderType': 'COMPANY'}, 'updated_at': '2025-02-10T04:41:42'}, 'similarity_score': 0.46720900516797914}"]}</t>
  </si>
  <si>
    <t>{"ContextPrecision":1,"ContextRecall":1,"Faithfulness":1,"answer_relevancy":0.582056484780369,"Human":1,"Human Eval Reason":null}</t>
  </si>
  <si>
    <t>{"cached":null,"start":1758852200.183598,"end":1758852274.478487,"duration":22.232059955596924,"llm_duration":null,"time_to_first_token":34.07588583230972,"llm_calls":"4","tool_calls":"0","errors":"0","llm_errors":"0","tool_errors":"0","prompt_tokens":"37171","prompt_cached_tokens":"0","prompt_cache_creation_tokens":"0","completion_tokens":"629","total_tokens":"37800","estimated_cost":null}</t>
  </si>
  <si>
    <t>"10:00-12:30, 14:00-17:00로 구성원 간 협업을 위한 최소한의 시간입니다."</t>
  </si>
  <si>
    <t>{"answer":"안녕하세요! 코워킹 타임에 대해 안내드리겠습니다.\n\n## 코워킹 타임이란?\n\n**코워킹 타임(co-working time)**은 구성원간 협업(미팅 등 공동활동)을 위한 최소한의 시간입니다.\n\n## 운영 시간\n- **10:00 - 12:30** (2시간 30분)\n- **14:00 - 17:00** (3시간)\n- 총 5시간 30분\n\n## 주요 특징\n\n1. **협업 요청 가능 시간**: 코워킹 타임 내에서는 필요시 다른 구성원에게 협업과 미팅을 요청할 수 있습니다.\n\n2. **협업 대응 의무**: 요청받은 구성원은 협업이 가능하도록 시간을 확보해야 합니다.\n\n3. **자리 비움 시 사전 등록**: 코워킹 타임 중 자리를 비워야 할 경우, 구성원과의 공유를 위해 사전 휴가 등록이 필요합니다.\n   - 예: 10시 이후 출근하는 경우 사전에 휴가를 사용해야 함\n   - 당일 휴가 사용 시에도 사후 휴가 등록 필요\n\n4. **휴게 이용 가능**: 홈그라운드 내에서 30분 내외의 휴식 목적 시간 사용 시에는 휴게를 이용할 수 있습니다.\n\n## 코워킹 타임 외 시간\n상호 협의를 통해 구성원간 협업이 가능합니다.\n\n---\n\n**참고 출처:**\n- [근무/휴게시간](https://www.notion.so/b2a3dd6b52ef4f0ea4f92eb6faa13136) - 근무 제도 관련\n- [근무 제도 변경 안내 (출근 가능 시간 추가, 코어 타임 명칭 변경)](https://flex.team/home/news-feed/notice?nid=WL8Jvbj8KY) - 최신 변경사항","contexts":["{'page_content':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0.4883535139548612}","{'page_content':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0.48656075100185536}","{'page_content':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0.48590043067478234}","{'page_content':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0.48541833067386114}","{'page_content':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0.4778536924197543}","{'page_content':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0.48737443002868786}","{'page_content':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0.48275101308179247}","{'page_content':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0.47541668936175574}","{'page_content':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0.4737452016761782}","{'page_content':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0.4668508775006835}","{'page_content':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0.5254796782643376}","{'page_content':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0.4971574085417403}","{'page_content':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0.48767517946856004}","{'page_content':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0.47676675126065543}","{'page_content':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0.4753358790965123}","{'page_content':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0.47583012847615974}","{'page_content':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0.4757428616514134}","{'page_content':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0.4750317550317394}","{'page_content':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0.47275373565410905}","{'page_content': '문서 유형: page\\n문서 ID: 27e18fec-6059-4476-adc3-fd6c864d21f6\\n문서 제목: 건강검진 안내\\n문서 생성일시: 2023-06-28 11:03:00+09:00\\n문서 수정일시: 2025-07-16 10:20:00+09:00\\n상위 문서 ID: 유형=block, ID=de04b51a-730f-4d05-b2c6-045f1e021a68\\n문서 생성자: 이경훈[//]: # (column_list is not supported)\\n\\n\\t[//]: # (column is not supported)\\n\\n\\t\\t**🗒️업데이트: 2025/04/30**\\n\\n\\t[//]: # (column is not supported)\\n\\n\\t\\t**🙋\\u200d♂️ 담당자:@임진운**\\n\\n---\\n\\n## 진행 목적/특징\\n\\n\\t- 법적 요건을 맞추기 위한 건강검진이 아닌, 실제 구성원 건강 상태 확인에 도움이 되는 종합검진\\n\\n\\t\\t- 최고 수준 병원급 검진 기관 선정\\n\\n## 검진센터 및 항목\\n\\n\\t- KMI 검진항목\\n\\n\\t\\t- 장점 : 여러 검진 업체에 비해 정밀검사 1개를 추가로 선택가능, 여의도, 종로, 삼성동의 검진센터\\n\\n\\t\\t- 단점 : 대규모 검진 시스템, 공장형 검진\\n\\n\\t- 연세웰 내과 검진항목\\n\\n\\t\\t- 장점 : 플렉스 고객사가 됨. 전문의 진찰과 함께 시작하는 건강검진. 최근 리뉴얼 되어 깨끗한 환경과 대학병원 수준의 검사 시스템. 추후 내과, 가정의학과 관련 플렉스팀 주치의 역할. 대장용종제거(**별도 비용이 발생하며, 우리팀의 단체상해보험 청구가 가능합니다. 무료로 공지 드렸었는데, Comm.실수로 정정합니다. 혼란드려 죄송합니다.**)로 유명함. 비타민 D 수액 서비스 약속.\\n\\n\\t\\t- 단점 : CT 검사가 안됨.(CT검사가 꼭 필요하신 구성원은 KMI를 이용해 주세요) KMI에 비해 선택항목이 1개 적음\\n\\n## 검진 일정/대상\\n\\n\\t- 일정: 2025년 5월 12일부터 12월 31일까지 진행합니다.(평일, 주말 수검 가능)\\n\\n\\t- 대상: 플렉스팀 입사 1년 이후 구성원 (입사 1년이 지난 일정부터 예약이 가능합니다.) \\n\\n\\t\\t- ex. 2024년 11월 입사하신 홍길동님 → 검진예약 상시 가능(입사 1년 경과인 2025년 11월 이후 스케쥴 예약)\\n\\n## 신청 방법\\n\\n\\t- KMI, 연세웰 내과 2개 기관 운영 중으로, 2개 기관 중에 하나를 선택해서 신청 가능합니다.\\n\\n\\t- 건강검진 신청 시, 기관별 검진 항목과 선택 항목을 먼저 확인한 후 신청 부탁드립니다.\\n\\n\\t- KMI 검진센터\\n(서울 광화문 본원, 여의도, 강남, 경기 수원 등 KMI 검진센터 선택하여 이용 가능)\\n\\n\\t\\t- 예약 방법\\n\\n\\t\\t\\t- 회사\\xa0예약페이지\\xa0URL\\xa0(http://flex-health.withkmi.or.kr)\\xa0접속\\xa0\\xa0→\\xa0최초\\xa0로그인\\xa0시\\xa0[아이디]에 사원번호를,\\xa0[비밀번호]에\\xa0생년월일(예.19990101)\\xa0입력\\xa0\\xa0→\\xa0\\xa0회원가입\\xa0후\\xa0예약\\xa0진행\\n\\n\\t\\t\\t- 사번 확인을 위한** ****링크**\\n\\n\\t- 연세웰 내과\\n(경기 성남시 분당구 서현동 248-5 코코프라자 서현동 2층)\\n\\n\\t\\t- 예약 방법\\n\\n\\t\\t\\t- 전화를 통한 예약 진행\\n\\n\\t\\t\\t\\t- 연락처: 031-602-5920\\n\\n\\t\\t\\t- 플렉스 주식회사 직장 건강 검진이라고 이야기하고 예약 가능\\n\\n\\t\\t\\t\\t- 가족 검진 추가 시에도 미리 이야기하시면 예약 가능합니다.\\n\\n\\t\\t\\t- 네이버예약(연세웰 내과)\\n\\n---\\n\\n### ■ FAQ \\n\\n**Q1: 개인이 비용을 부담하고, 추가로 검진을 받을 수 있는 가족이나 지인의 범위가 있나요?**\\n\\nA1: 건강검진 업체에서 무분별한 신청을 방지하기 위해서 가족으로 한정해서 진행을 요청 주었습니다. 다만 별도의 서류 제출 등이 없어서 사촌 등으로 표기하고 진행 가능합니다.\\n\\n&lt;br/&gt;\\n\\n**Q2: 입사 후 1년 이상인 경우에 예약이 가능한데, 입사일의 1년 뒤로 미리 신청을 할 수 있나요? **\\n(예를 들어, 2022년 8월 1일에 입사한 경우에 2023년 8월 1일 이후 일정을 2023년 7월 1일에도 예약이 가능한지 궁금합니다.)\\n\\nA2: 가능합니다.\\n\\n&lt;br/&gt;\\n\\n', 'metadata': {'customer_id': 42, 'doc_split_seq': 1, 'title': '건강검진 안내', 'source': 'https://www.notion.so/27e18fec60594476adc3fd6c864d21f6', 'extra': {'CategoryL1': '지원 제도', 'CategoryL2': '생활 지원'}, 'updated_at': '2025-07-16T01:20:00'}, 'similarity_score': 0.4703334961281988}","{'page_content':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0.47297531357794886}","{'page_content':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0.4714817474487387}","{'page_content':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0.4661990856946317}","{'page_content':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0.4638299248478882}","{'page_content':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0.4626847131100823}","{'page_content': '제목: 근무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시간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0.5069262648263592}","{'page_content': '제목: 팀 목표 달성을 위한 근무 제도 변경 안내 &lt;br&gt; 공지 작성일: 2024-02-28 &lt;br&gt; 내용: Alignment에서 공유된 것처럼 현재 우리팀과 우리팀을 둘러싼 상황은 어렵습니다. 시장은 여전히 얼어붙어 있고, 이번 달도 1% 내외의 성장이 예상되는 상황입니다. 이는 위험한 신호이며, 변화가 필요합니다.  \\n작년에 우리팀이 배운 것 중의 하나는 ‘열심히’ 보다는 ‘잘’이 중요하다는 것입니다.  \\n우리팀은 지금 업무에 적지 않은 시간을 사용하고 있고, ‘열심히’ 일하고 있습니다. 그러나 그 시간을 모두 효율적인 시간, 밀도 있는 시간이라고 이야기 할 수 있을까요? 팀의 자원을 적절하게 사용하고 있다고 생각할 수 있을까요? 아래와 같은 모습을 보거나 문제라고 생각해 보신 적은 없으신가요?  \\n업무 시간의 밀도가 높지 않아서 업무 시간이 길어지는 것은 아닐까?  \\n오전에 늦게 출근하여 시간을 보내다가 오전 시간에 업무에 집중하지 못하는 경우  \\n업무 시간 중에 과한 잡담 등으로 업무에 집중하지 못하는 경우  \\n출근 시간, 점심 시간 종료 시간 차이로 미팅이나 협업이 제대로 진행되지 않는 경우  \\n늦은 근무나 활동으로 컨디션이 저하되어 다음날 오전 컨디션에 영향을 미쳐 지각하는 경우  \\n1시간으로 주어진 점심시간을 1시간 보다 길게 사용하는 경우  \\n야근 택시 이용을 위해서 22시에 맞춰서 업무하다가 퇴근 하는 경우  \\n주변에서 동료들과 술을 마시고, 22시 넘어서 야근 택시로 귀가하는 경우  \\n위 문제를 해결하고, 올해 ‘잘’하기 위해서 밀도를 높이기 위한 새로운 시도인 근무 제도 변경을 안내 드립니다.  \\n변경 방향  \\n정해진 근무 시간 내에 밀도를 높여서, 같은 시간을 사용했을 때 더 좋은 성과를 낼 수 있도록  \\n근무 일정을 명확히 하여 협업을 하는데 어려움이 없도록  \\n불필요한 야근과 소요되는 시간과 비용을 줄이고, 야근을 전제해서 일과 중의 업무 밀도를 낮추지 않도록  \\n변경 내용  \\n코어 타임 (신설)  \\n10:30 - 12:30 (2시간) / 14:00 - 18:00 (4시간)  \\n코어 타임 시간에는 목표 달성을 위한 업무에 집중합니다.  \\n코어 타임 시작 전후에는 별도로 정의하지 않은 업무 시간이 있어서, 집중을 위한 준비를 할 수 있습니다.  \\n코어 타임 중에 업무 미팅 진행이 가능합니다.  \\n리드-구성원과의 1on1은 중요 업무로 코어 타임 중 진행이 가능합니다.  \\n업무 외 개별적으로 만나서 진행하는 잡담 등은 코어 타임 외의 시간을 이용합니다.  \\n출근 시간 (변경)  \\n09:00 - 10:30 → 09:00 - 10:00  \\n출근 시간 차이에 따라 발생하는 구성원 간 협업 불가능한 시간을 줄이고, 오전 코어 타임 확보를 위해서, 출근 가능 시간을 1시간 30분에서 1시간으로 조정하였습니다.  \\n퇴근 시간 (변경)  \\n18:00 - 19:30 → 18:00 - 19:00  \\n출근 시간 변경에 따라 퇴근 가능 시간도 조정되었습니다.  \\n목표 달성이 가능하다면, 퇴근 시간에 맞춰 퇴근하기를 권장합니다.  \\n점심 식사 (시간 명확화)  \\n12:30 - 13:30  \\n현재 개인마다 다르게 활용하고 있는 점심 식사 시간은 정해진 시간에 맞춰 진행합니다. 12시부터 점심 시간이 아닙니다. 2시까지도 점심 시간이 아닙니다.  \\n야근 택시 지원 시간 (변경)  \\n22:00 → 23:00  \\n회사 공통의 자원을 사용하는데, 대중 교통 이용이 어려운 경우 등, 꼭 필요한 경우에만 지원하고 불필요한 야근을 방지하는 차원에서 지원 시간을 1시간 늦춰서 적용합니다.  \\n추가 사항  \\n지각, 원격, 휴가 등의 근무 기록을 flex에 누락하시는 경우가 종종 확인이 됩니다. 공동의 룰을 잘 지키는지 확인하고, 개선하기 위해서는 flex에 근무를 기록하는 것이 필요합니다. flex에 근무 기록을 요청 드립니다. (소정 근무 시간이 기록되지 않은 경우에 해당 시간만큼 급여가 차감 됩니다.)  \\n적용  \\n2024년 3월 4일(월)부터  \\nFAQ  \\n구성원 분들이 궁금해 하실만한 내용을 미리 답해보았습니다.  \\n우리팀은 ‘시간외근무’를 권장한다?', 'metadata': {'customer_id': 42, 'doc_split_seq': 1, 'title': '팀 목표 달성을 위한 근무 제도 변경 안내', 'source': 'https://flex.team/home/news-feed/notice?nid=vYzRBwMzZ3', 'extra': {'StakeholderType': 'COMPANY'}, 'updated_at': '2024-02-28T10:25:45'}, 'similarity_score': 0.4885191862150448}","{'page_content': '���목: NONE &lt;br&gt; 공지 작성일: 2021-03-31 &lt;br&gt; 내용: 급여 지급을 위��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0.4868519260322909}","{'page_content':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0.48619625844467657}","{'page_content':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0.4854747460594188}"]}</t>
  </si>
  <si>
    <t>{"ContextPrecision":1,"ContextRecall":1,"Faithfulness":1,"answer_relevancy":0.5844610211503672,"Human":1,"Human Eval Reason":null}</t>
  </si>
  <si>
    <t>{"cached":null,"start":1758850598.902175,"end":1758850643.129058,"duration":16.568878173828125,"llm_duration":null,"time_to_first_token":12.731293320655823,"llm_calls":"4","tool_calls":"0","errors":"0","llm_errors":"0","tool_errors":"0","prompt_tokens":"35594","prompt_cached_tokens":"0","prompt_cache_creation_tokens":"0","completion_tokens":"664","total_tokens":"36258","estimated_cost":null}</t>
  </si>
  <si>
    <t>{"answer":"안녕하세요! 코워킹 타임에 대해 설명드리겠습니다.\n\n## 코워킹 타임(Co-working Time)이란?\n\n**코워킹 타임**은 구성원 간 협업(미팅 등 공동활동)을 위한 최소한의 시간을 의미합니다.\n\n### ⏰ 운영 시간\n- **오전**: 10:00 - 12:30 (2시간 30분)  \n- **오후**: 14:00 - 17:00 (3시간)\n\n### 📋 주요 특징\n1. **협업 보장 시간**: 코워킹 타임 내에서는 다른 구성원에게 협업과 미팅을 요청할 수 있고, 요청받은 구성원은 협업이 가능하도록 시간을 확보해야 합니다.\n\n2. **사전 공유 필수**: 코워킹 타임 중 자리를 비워야 할 경우에는 구성원과 공유를 위해 사전 휴가 등록이 필요합니다.\n   - 예: 10시 이후 출근하는 경우 사전에 휴가를 사용해서 다른 동료가 근태 상태를 알 수 있도록 해야 함\n   - 당일 휴가 사용 시에는 반드시 사후 휴가 등록 필요\n\n3. **유연한 협업**: 코워킹 타임 외 시간에도 상호 협의를 통해 구성원 간 협업이 가능합니다.\n\n4. **휴게 시간 활용**: 홈그라운드 내에서 30분 내외의 휴식 목적 시간 사용 시에는 휴게를 이용할 수 있습니다.\n\n### 📝 명칭 변경 배경\n기존 '코어 타임'에서 '코워킹 타임'으로 명칭이 변경되었으며, 이는 **함께 일하는 시간**이라는 의미를 더 잘 전달하기 위함입니다.\n\n---\n\n**참고 자료:**\n- [근무/휴게시간](https://www.notion.so/b2a3dd6b52ef4f0ea4f92eb6faa13136) (근무 제도 관련)\n- [근무 제도 변경 안내](https://flex.team/home/news-feed/notice?nid=WL8Jvbj8KY) (최신 공지사항)","contexts":["{'page_content':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0.48679702194885976}","{'page_content':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0.4850960130713283}","{'page_content':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0.48386524633948297}","{'page_content':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0.4836867243867272}","{'page_content':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0.4776549197521264}","{'page_content':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0.48604913672016925}","{'page_content':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0.48236106410114593}","{'page_content':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0.47478357293082973}","{'page_content':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0.4719183032842047}","{'page_content':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0.46680921754973953}","{'page_content':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0.5258075518351945}","{'page_content':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0.4964906105875875}","{'page_content':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0.4877121367122382}","{'page_content':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0.47469371034869146}","{'page_content':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0.4746224056709976}","{'page_content':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0.4752686382341782}","{'page_content':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0.47509353876840266}","{'page_content':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0.4741130492818727}","{'page_content':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0.4729219838533025}","{'page_content':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0.4699901827937597}","{'page_content':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0.4726755559618201}","{'page_content':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0.47129679303095545}","{'page_content':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0.46655919244886906}","{'page_content':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0.46418015555773784}","{'page_content':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0.4627336989811801}","{'page_content': '제목: 근무 제도 변경 안내 (출근 가능 시간 추가, 코어 타임 명칭 변경) &lt;br&gt; 공지 작성일: 2024-11-25 &lt;br&gt; 내용: 함께 멀리 가는 여정에 있어, 업무 밀도를 높이고, 육아 등 일과 가정의 양립을 지원하기 위해, 구성원 의견을 바탕으로 근무 제도를 변경하고자 합니다.\\n\\n아래 변경된 제도를 2024년 12월 1일부터 운영 예정입니다.\\n\\n\\n\\n[제도 변경 내용]\\n\\n구성원 의견을 반영하여 아래와 같이 변경 예정입니다.\\n\\n세부 시간 변경\\n\\n출근 가능 시간 추가: 09:00 ~ 10:00 출근 → 08:00 ~ 10:00 출근\\n\\n\\n\\n아침 시간대 집중 업무를 선호 및 사정에 따른 조기 퇴근을 원하는 분들의 의견 반영\\n\\n\\n\\n코어 타임 변경: 10:30 ~ 12:30, 14:00 ~ 18:00 (6시간) → 10:00 ~ 12:30, 14:00 ~ 17:00 (5시간 30분)\\n\\n\\n\\n출퇴근 시간 변화에 따라 시간 조정\\n\\n코어 타임의 명칭 및 정의 변경\\n\\n명칭 변경: 코어 타임 → 코워킹 타임\\n\\n함께 일하는 시간이라는 의미를 더 잘 전달하기 위해 변경\\n\\n정의 변경: 목표 달성을 위한 업무 집중 시간 → 구성원 간 협업을 위한 최소 시간\\n\\n\\n\\n그 외 상세한 사항은 노션페이지를 참고 해주세요.\\n\\n\\n\\n더 나은 근무 환경을 만들어가는 과정에 함께해 주셔서 감사합니다. 느끼신 점이나 개선이 필요한 부분은 언제든 자유롭게 말씀해 주시기 바랍니다. 🙌', 'metadata': {'customer_id': 42, 'doc_split_seq': 1, 'title': '근무 제도 변경 안내 (출근 가능 시간 추가, 코어 타임 명칭 변경)', 'source': 'https://flex.team/home/news-feed/notice?nid=WL8Jvbj8KY', 'extra': {'StakeholderType': 'COMPANY'}, 'updated_at': '2024-11-25T05:43:54'}, 'similarity_score': 0.5081503043245744}","{'page_content': '제목: 팀 목표 달성을 위한 근무 제도 변경 안내 &lt;br&gt; 공지 작성일: 2024-02-28 &lt;br&gt; 내용: Alignment에서 공유된 것처럼 현재 우리팀과 우리팀을 둘러싼 상황은 어렵습니다. 시장은 여전히 얼어붙어 있고, 이번 달도 1% 내외의 성장이 예상되는 상황입니다. 이는 위험한 신호이며, 변화가 필요합니다.  \\n작년에 우리팀이 배운 것 중의 하나는 ‘열심히’ 보다는 ‘잘’이 중요하다는 것입니다.  \\n우리팀은 지금 업무에 적지 않은 시간을 사용하고 있고, ‘열심히’ 일하고 있습니다. 그러나 그 시간을 모두 효율적인 시간, 밀도 있는 시간이라고 이야기 할 수 있을까요? 팀의 자원을 적절하게 사용하고 있다고 생각할 수 있을까요? 아래와 같은 모습을 보거나 문제라고 생각해 보신 적은 없으신가요?  \\n업무 시간의 밀도가 높지 않아서 업무 시간이 길어지는 것은 아닐까?  \\n오전에 늦게 출근하여 시간을 보내다가 오전 시간에 업무에 집중하지 못하는 경우  \\n업무 시간 중에 과한 잡담 등으로 업무에 집중하지 못하는 경우  \\n출근 시간, 점심 시간 종료 시간 차이로 미팅이나 협업이 제대로 진행되지 않는 경우  \\n늦은 근무나 활동으로 컨디션이 저하되어 다음날 오전 컨디션에 영향을 미쳐 지각하는 경우  \\n1시간으로 주어진 점심시간을 1시간 보다 길게 사용하는 경우  \\n야근 택시 이용을 위해서 22시에 맞춰서 업무하다가 퇴근 하는 경우  \\n주변에서 동료들과 술을 마시고, 22시 넘어서 야근 택시로 귀가하는 경우  \\n위 문제를 해결하고, 올해 ‘잘’하기 위해서 밀도를 높이기 위한 새로운 시도인 근무 제도 변경을 안내 드립니다.  \\n변경 방향  \\n정해진 근무 시간 내에 밀도를 높여서, 같은 시간을 사용했을 때 더 좋은 성과를 낼 수 있도록  \\n근무 일정을 명확히 하여 협업을 하는데 어려움이 없도록  \\n불필요한 야근과 소요되는 시간과 비용을 줄이고, 야근을 전제해서 일과 중의 업무 밀도를 낮추지 않도록  \\n변경 내용  \\n코어 타임 (신설)  \\n10:30 - 12:30 (2시간) / 14:00 - 18:00 (4시간)  \\n코어 타임 시간에는 목표 달성을 위한 업무에 집중합니다.  \\n코어 타임 시작 전후에는 별도로 정의하지 않은 업무 시간이 있어서, 집중을 위한 준비를 할 수 있습니다.  \\n코어 타임 중에 업무 미팅 진행이 가능합니다.  \\n리드-구성원과의 1on1은 중요 업무로 코어 타임 중 진행이 가능합니다.  \\n업무 외 개별적으로 만나서 진행하는 잡담 등은 코어 타임 외의 시간을 이용합니다.  \\n출근 시간 (변경)  \\n09:00 - 10:30 → 09:00 - 10:00  \\n출근 시간 차이에 따라 발생하는 구성원 간 협업 불가능한 시간을 줄이고, 오전 코어 타임 확보를 위해서, 출근 가능 시간을 1시간 30분에서 1시간으로 조정하였습니다.  \\n퇴근 시간 (변경)  \\n18:00 - 19:30 → 18:00 - 19:00  \\n출근 시간 변경에 따라 퇴근 가능 시간도 조정되었습니다.  \\n목표 달성이 가능하다면, 퇴근 시간에 맞춰 퇴근하기를 권장합니다.  \\n점심 식사 (시간 명확화)  \\n12:30 - 13:30  \\n현재 개인마다 다르게 활용하고 있는 점심 식사 시간은 정해진 시간에 맞춰 진행합니다. 12시부터 점심 시간이 아닙니다. 2시까지도 점심 시간이 아닙니다.  \\n야근 택시 지원 시간 (변경)  \\n22:00 → 23:00  \\n회사 공통의 자원을 사용하는데, 대중 교통 이용이 어려운 경우 등, 꼭 필요한 경우에만 지원하고 불필요한 야근을 방지하는 차원에서 지원 시간을 1시간 늦춰서 적용합니다.  \\n추가 사항  \\n지각, 원격, 휴가 등의 근무 기록을 flex에 누락하시는 경우가 종종 확인이 됩니다. 공동의 룰을 잘 지키는지 확인하고, 개선하기 위해서는 flex에 근무를 기록하는 것이 필요합니다. flex에 근무 기록을 요청 드립니다. (소정 근무 시간이 기록되지 않은 경우에 해당 시간만큼 급여가 차감 됩니다.)  \\n적용  \\n2024년 3월 4일(월)부터  \\nFAQ  \\n구성원 분들이 궁금해 하실만한 내용을 미리 답해보았습니다.  \\n우리팀은 ‘시간외근무’를 권장한다?', 'metadata': {'customer_id': 42, 'doc_split_seq': 1, 'title': '팀 목표 달성을 위한 근무 제도 변경 안내', 'source': 'https://flex.team/home/news-feed/notice?nid=vYzRBwMzZ3', 'extra': {'StakeholderType': 'COMPANY'}, 'updated_at': '2024-02-28T10:25:45'}, 'similarity_score': 0.4894907259768256}","{'page_content':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0.48583767372542225}","{'page_content':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0.4851874379985493}","{'page_content':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0.48455005072688234}"]}</t>
  </si>
  <si>
    <t>{"ContextPrecision":1,"ContextRecall":1,"Faithfulness":1,"answer_relevancy":0.5905991410344528,"Human":1,"Human Eval Reason":null}</t>
  </si>
  <si>
    <t>{"cached":null,"start":1758850911.869653,"end":1758850964.2139032,"duration":15.281538963317871,"llm_duration":null,"time_to_first_token":21.960891485214233,"llm_calls":"4","tool_calls":"0","errors":"0","llm_errors":"0","tool_errors":"0","prompt_tokens":"34320","prompt_cached_tokens":"0","prompt_cache_creation_tokens":"0","completion_tokens":"755","total_tokens":"35075","estimated_cost":null}</t>
  </si>
  <si>
    <t>{"answer":"안녕하세요! 플렉스팀의 1on1 미팅에 대해 자세히 안내해드리겠습니다.\n\n## 1on1 미팅의 3가지 핵심 주제\n\n플렉스팀에서 1on1은 단순한 업무 보고가 아닌 **구성원 중심의 의미 있는 대화**로 진행됩니다:\n\n### 🎯 **Alignment (얼라인먼트)**\n구성원의 역할, 목표, 팀과의 방향성에 대한 얼라인 및 서로의 기대치를 맞춰가는 대화\n- 개인 목표와 팀 미션/OKR의 연결점 확인\n- 업무 우선순위와 의미에 대한 논의\n- 팀과의 방향성 일치 여부 점검\n\n### 🔧 **Problem Solving (문제 해결)** \n일의 몰입을 방해하는 요소를 발견하고 함께 실질적인 해결책을 찾는 대화\n- 현재 겪고 있는 어려움과 답답한 점 해결\n- 비효율적인 업무 프로세스 개선 방안 모색\n- 팀 내외 협업 관련 이슈 해결\n\n### 💪 **Motivation &amp; Engagement (동기부여)**\n구성원이 몰입할 수 있도록 동기를 자극하는 요소를 발견하고, 신나서 일하는 환경을 만들기 위한 대화\n- 성취감을 느꼈던 순간과 재미있게 일할 수 있는 조건 파악\n- 새로운 도전 기회와 성장 방향 논의\n- 개인의 강점과 동기부여 요소 발견\n\n## 진행 방식과 주요 원칙\n\n- **최소 격주 1회** 정기적으로 진행\n- **70:30 원칙**: 구성원이 70%, 리드가 30% 발언하여 구성원 중심으로 진행\n- **일보다 '사람'과 '조직'에 중점**: 프로젝트 업데이트보다는 구성원 개인과 팀에 대한 주제 우선\n- **실행으로 연결**: 대화 후 구체적인 액션 플랜 수립\n\n## 동기부여를 위한 특별한 접근법\n\n플렉스팀은 **R.A.M.P 프레임워크**와 **CHAMPFROGS 모델**을 활용하여 구성원의 내적/외적 동기를 체계적으로 파악하고 지원합니다:\n\n- **R.A.M.P**: 관계성(Relatedness), 자율성(Autonomy), 숙련(Mastery), 목적(Purpose)\n- **CHAMPFROGS**: 호기심, 명예, 인정, 전문성, 힘, 자유, 관계, 질서, 목표, 지위\n\n이러한 체계적인 접근을 통해 단순한 소통이 아닌 **구성원의 성장과 몰입을 돕는 진정한 리더십**을 실현하고 있습니다.\n\n**출처:**\n- [동기부여 1 on 1 미팅 Tips](https://www.notion.so/1-on-1-Tips-fe64ba806af64dbb87a33844b7cf2537) - 1on1 미팅 가이드\n- [우리팀의 1on1 Ground Rule 😎](https://www.notion.so/1on1-Ground-Rule-1c10592a4a9280c9ab49ef141ebb2fbb) - 1on1 진행 원칙","contexts":["{'page_content':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0.518749832522841}","{'page_content':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0.5171164031131523}","{'page_content':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0.5091396660238703}","{'page_content':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동기부여 요소 확인을 위한 1 on 1 미팅  \\n구성원이 가장 선호하는 동기가 무엇인지 확인해 보는 것이 중요합니다. 그 선호는 지속적인 관찰과 1:1 미팅을 통해서 확인할 수 있습니다. 하지만 전적으로 &lt;span style='color:yellow_background'&gt;내적 동기만으로 동기가 부여가 되는 사람과 외적 동기만으로 동기부여가 되는 사람은 없고, 적절하게 양쪽 모두를 활용&lt;/span&gt;하면서 &lt;span style='color:yellow_background'&gt;성과가 높은 쪽으로 더 집중&lt;/span&gt;을 해야 합니다.  \\n&lt;br/&gt;  \\n## (1) 내적 동기를 높이는 대화 방법  \\n### **☑️**&lt;span style='color:yellow_background'&gt;**R.A.M.P 프레임워크 대화 **&lt;/span&gt;  \\n- **R.A.M.P란?**  \\n팀원의 내적 동기를 측정하는 대표적인 4가지 요소로 R.A.M.P가 있습니다. 이 요소를 각각 수치화해서 비교해보면 팀원이 현재 어느 부분에서 갈증을 느끼는지 확인할 수 있습니다.  \\n💡 **R.A.M.P**  \\n- Relatedness (관계성) : 사람들과의 관계와 소속감  \\n- Autonomy (자율성) : 자기 주도적인 환경  \\n- Mastery (숙련) : 학습과 성장을 통합 몰입  \\n- Purpose (목적) : 의미 있는 일, 조직, 삶  \\n&lt;span style='color:blue'&gt;**A.M.P는 다니엘 핑크의 &lt;드라이브&gt;에서 ‘진짜 동기부여’를 위한 필수 요소로 소개된 개념  *&lt;/span&gt;  \\n&lt;span style='color:blue'&gt;*&lt;/span&gt;&lt;span style='color:blue'&gt;*참고: 드라이브 *&lt;/span&gt;&lt;span style='color:blue'&gt;*소개*&lt;/span&gt;&lt;span style='color:blue'&gt;*/ *&lt;/span&gt;&lt;span style='color:blue'&gt;*요약 *&lt;/span&gt;  \\n&lt;br/&gt;  \\n각 요소를 5점 만점으로 측정해보고, 어느 요소가 다른 요소에 비해서 떨어지는지 확인하는 것이 목적이기 때문에 점수의 분포를 확인하는 것에 의미를 두면 됩니다. R.A.M.P를 측정하고 나서 어떻게 각 요소들에 대한 수치, 만족도를 올릴 수 있을까 관점에서 동료와 대화를 이어나가면 좋습니다.  \\n&lt;br/&gt;  \\n&gt; &lt;span style='color:pink'&gt;[Case]&lt;/span&gt; 전소식 님은 프로페셔널한 동료로 늘 팀이 퍼포먼스를 낼 수 있도록 일을 잘하시는 분이다. 최근 들어 소식님의 동기가 굉장히 떨어져 보인다. 리드인 나는 어떻게 해야 할까?  \\n**📋**&lt;span style='color:pink'&gt;****&lt;/span&gt;&lt;span style='color:pink'&gt;[Tips]&lt;/span&gt;  \\n- &lt;span style='color:orange_background'&gt;**1단계 : **&lt;/span&gt;&lt;span style='color:orange_background'&gt;소식 님과 1on1 미팅을 통해, RAMP 중 어떤 동기가 가장 갈증을 느끼고 있는가를 우선 파악해보기&lt;/span&gt;  \\n&lt;**❓**참고 질문 리스트&gt;  \\n- **Relatedness (관계성)**  \\n- ○님이 생각하시는 따뜻한 동료는 어떤 동료인가요?  \\n- 어떤 유형의 사람들과 함께 일하길 좋아하나요?  \\n- 함께 일하기 힘든 동료는 어떤 스타일인가요?  \\n- ‘소통' 관련해서 어떤 부분을 더 신경 쓰면 팀이 효율적으로 협업할 수 있을까요?  \\n- 협업하시면서 힘들거나 어려움 같은 게 있었나요?  \\n- 협업하시면서 동료들에게 받았던 피드백 중 가장 인상적이었던 것은 무엇인가요?\", 'metadata': {'customer_id': 42, 'doc_split_seq': 3, 'title': '동기부여 1 on 1 미팅 Tips', 'source': 'https://www.notion.so/1-on-1-Tips-fe64ba806af64dbb87a33844b7cf2537', 'extra': {'CategoryL1': '조직원칙 및 리더십', 'CategoryL2': '리더십'}, 'updated_at': '2024-10-18T05:38:00'}, 'similarity_score': 0.5068888579893025}","{'page_content':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0.5038335825266009}","{'page_content':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0.493373046785069}","{'page_content':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0.49307534243582213}","{'page_content': '문서 유형: page\\n문서 ID: 52188e60-f8c8-4428-9e27-a1c85a843085\\n문서 제목: 온보딩 프로���스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0.48810679544536023}","{'page_content':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0.47698000852638556}","{'page_content': '문서 유형: database\\n문서 ID: 2aa9646c-6a25-47db-9177-32a51907e7fe\\n문서 제목: Onboarding 구성원 가이드 (문서)\\n문서 생성일시: 2024-02-27 16:38:00+09:00\\n문서 수정일시: 2025-09-08 18:03:00+09:00\\n상위 문서 ID: 유형=block, ID=5430529b-85ff-41c2-8ed4-1afd790c668b| 채효진 |  | 수식유형=string, 수식값=329일 | 시작=2024-10-14 | HR Partners Team | 서해동 |  |\\n| 최종진 |  | 수식유형=string, 수식값=336일 | 시작=2024-10-07 | Payroll Partners Team | 전혜영 |  |\\n| 이명현 |  | 수식유형=string, 수식값=336일 | 시작=2024-10-07 | Finance Tribe |  |  |\\n| 구경일 |  | 수식유형=string, 수식값=336일 | 시작=2024-10-07 | Cloud Platform Team | 최영준 |  |\\n| 구경일 |  | 수식유형=string, 수식값=None |  | Cloud Platform Team |  |  |\\n| 채효진 |  | 수식유형=string, 수식값=350일 | 시작=2024-09-23 | HR Partners Team | 김나영 |  |\\n| 임진운 |  | 수식유형=string, 수식값=378일 | 시작=2024-08-26 | Culture Team | 강주희 |  |\\n| 이도경 |  | 수식유형=string, 수식값=378일 | 시작=2024-08-26 | Customer Success Team | 권오은 |  |\\n| 이택규 |  | 수식유형=string, 수식값=399일 | 시작=2024-08-05 | Mobile Team | 소기현 |  |\\n| 박성완 |  | 수식유형=string, 수식값=406일 | 시작=2024-07-29 | Relation Tribe | 정현욱 |  |\\n| 김태은 |  | 수식유형=string, 수식값=413일 | 시작=2024-07-22 | QA Team | 조경선 |  |\\n| 김우근 |  | 수식유형=string, 수식값=420일 | 시작=2024-07-15 | Finance Tribe, Expense Management Squad |  |  |\\n|  |  | 수식유형=string, 수식값=420일 | 시작=2024-07-15 | People Ops. Tribe, Tracking Squad | 김신영 |  |\\n| 최종진 |  | 수식유형=string, 수식값=434일 | 시작=2024-07-01 | Payroll Partners Team | 홍유나 |  |\\n|  |  | 수식유형=string, 수식값=434일 | 시작=2024-07-01 | Brand &amp; Communication Team | 송지현 |  |\\n| 박성천 |  | 수식유형=string, 수식값=434일 | 시작=2024-07-01 | Web Client Platform Team | 이지우 |  |\\n| 김미진 |  | 수식유형=string, 수식값=441일 | 시작=2024-06-24 | HR Partners Team | 윤송현 |  |\\n| 이도경 |  | 수식유형=string, 수식값=455일 | 시작=2024-06-10 | Customer Success Team | 유지원 |  |\\n| 임진운 |  | 수식유형=string, 수식값=462일 | 시작=2024-06-03 | People eXperience Team | 배지은 |  |\\n| 박성천 |  | 수식유형=string, 수식값=462일 | 시작=2024-06-03 | Web Client Platform Team | 박준홍 |  |\\n| 김미진 |  | 수식유형=string, 수식값=469일 | 시작=2024-05-27 | HR Partner | 엄효진 |  |\\n| 김우근 |  | 수식유형=string, 수식값=469일 | 시작=2024-05-27 | Finance Tribe | 정선우 |  |', 'metadata': {'customer_id': 42, 'doc_split_seq': 4, 'title': 'Onboarding 구성원 가이드 (문서)', 'source': 'https://www.notion.so/2aa9646c6a2547db917732a51907e7fe', 'extra': {'CategoryL1': '구성원 여정', 'CategoryL2': '온보딩'}, 'updated_at': '2025-09-08T09:03:00'}, 'similarity_score': 0.4763325827127945}","{'page_content':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0.4894730901006537}","{'page_content':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0.4823752624336466}","{'page_content':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0.47879935435550425}","{'page_content':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0.47726410048322626}","{'page_content':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0.4757950751046787}","{'page_content':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0.4716979896578451}","{'page_content':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0.4701080426645373}","{'page_content':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0.4700594862989705}","{'page_content':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0.4695873003491363}","{'page_content':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0.4685155807826764}","{'page_content':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0.5264455209744047}","{'page_content':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0.5234765606342633}","{'page_content':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0.5184322608628356}","{'page_content':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0.4792079775988255}","{'page_content':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0.4779301523025119}","{'page_content':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0.4963985130446205}","{'page_content': '제목: 🎱 오늘 오후 3시 30분 \"8 Standards Story Session : Vol. 7 \"이 열립니다. &lt;br&gt; 공지 작성일: 2023-07-27 &lt;br&gt; 내용: 7월의 주제는 \"Mission Driven\"과 \"Be Focused\"이며, 이번 세션에서는 원팀으로 일하기 위해서 우리팀 구성원들이 \"Mission Driven\"과 \"Be Focused\"의 어느 정도의 기준점을 가졌으면 하는지와 세분의 TA Manager분들과 함께 플렉스팀 채용 과정에서 8 Standards가 왜 중요하고 어떤 기준으로 평가하는지 등의 이야기를 나누어볼 예정입니다. 🤗\\n\\n8 Standards를 잘 알고 실천할 수 있도록 알차게 준비했으니 많은 관심과 참여 부탁드립니다!!\\n그럼 오늘 오후 flex Lounge에서 3시 30분에 뵙겠습니다.', 'metadata': {'customer_id': 42, 'doc_split_seq': 1, 'title': '🎱 오늘 오후 3시 30분 \"8 Standards Story Session : Vol. 7 \"이 열립니다.', 'source': 'https://flex.team/home/news-feed/notice?nid=vYzRnjPzZ3', 'extra': {'StakeholderType': 'COMPANY'}, 'updated_at': '2023-07-27T03:01:26'}, 'similarity_score': 0.4947573901566395}","{'page_content': \"제목: Monthly 8 Standards Story Session 오늘 오후 3시 30분에 열립니다! &lt;br&gt; 공지 작성일: 2023-04-26 &lt;br&gt; 내용: 안녕하세요. PX Team입니다. ^^\\n\\n\\n\\n4월 “8 Standards Story” 세션에서는 @안희종, @이성환 님과 함께 두 분이 지금까지 플렉스팀에서 일하면서 경험했던 'Disagree and Commit' 과 'Super High Standard' 를 주제로 이야기를 나누어 볼 예정입니다. 패널 토론 형식이 아닌 구성원 누구나 부담 없이 참여할 수 있는 북토크 형식으로 진행되니, 많은 관심과 참여 부탁드립니다. \\n\\n그럼 이따가 8층 flex Lounge(출입구 화면 뒤편)에서 뵙겠습니다. \\n\\n8 Standards Story Session은 전체 구성원 필수 참여 세션입니다.\\n\\n현장 참석이 어려운 경우, 실시간 Online 중계로 참여해 주세요. (Online 중계 정보는 세션 1시간 전 안내) \\n\\n부득이하게 오늘 세션을 못 보시는 분들을 위해, 영상과 세션 써머리도 세션 후 공유드릴 예정이니 꼭 시청 부탁드려요.\", 'metadata': {'customer_id': 42, 'doc_split_seq': 1, 'title': 'Monthly 8 Standards Story Session 오늘 오후 3시 30분에 열립니다!', 'source': 'https://flex.team/home/news-feed/notice?nid=7907DQLzgJ', 'extra': {'StakeholderType': 'COMPANY'}, 'updated_at': '2023-04-26T02:08:01'}, 'similarity_score': 0.489159865913745}","{'page_content': '제목: Monthly 8 Standards Story Session 오늘 오후 3시 30분에 열립니다! &lt;br&gt; 공지 작성일: 2023-02-22 &lt;br&gt; 내용: 안녕하세요. PX Team입니다. \\n\\n\"많이 기다리셨죠? :D\\n\\n\\n오늘 오후 3시 30분, 8 Standards Story Session 이 열립니다.\\n\\n이번 시간에는 @신동일 @서영준 @윤성복 @박성완 네 분을 모시고, 8 Standards와 우리팀의 일하는 방식에 대해 다양한 질문들을 풀어보는 시간입니다.\\n\\n많은 관심과 참여 부탁드리며, 있다가 8층 flex Lounge과 실시간 Online 중계로 뵙겠습니다. \\n\\n\\n\\n8 Standards Story Session은 전체 구성원 필수 참여 세션입니다.\\n\\n현장 참석이 어려운 경우, 실시간 Online 중계로 참여해 주세요. (Online 중계 정보는 세션 1시간 전 안내) \\n\\n부득이하게 오늘 세션을 못 보시는 분들을 위해, 유튜브 영상과 세션 써머리도 추후 공유드릴 예정이니 꼭 시청 부탁드려요.', 'metadata': {'customer_id': 42, 'doc_split_seq': 1, 'title': 'Monthly 8 Standards Story Session 오늘 오후 3시 30분에 열립니다!', 'source': 'https://flex.team/home/news-feed/notice?nid=QVzlqQQERp', 'extra': {'StakeholderType': 'COMPANY'}, 'updated_at': '2023-02-22T01:59:31'}, 'similarity_score': 0.48892069699260926}","{'page_content': '제목: Monthly 8 Standards Story Session 오늘 오후 3시 30분에 열립니다! &lt;br&gt; 공지 작성일: 2023-03-29 &lt;br&gt; 내용: 안녕하세요. PX Team입니다.\\xa0\\n\\n\"많이 기다리셨죠? :D\\n\\n\\n오늘 오후 3시 30분, 8 Standards Story Session 이 열립니다.\\n\\n이번 시간에는 @이윤주 @우재영 @박성훈 @홍승우 네 분을 모시고, 8 Standards와 우리팀의 일하는 방식에 대해 다양한 질문들을 풀어보는 시간입니다.\\n\\n많은 관심과 참여 부탁드리며, 있다가 8층 flex Lounge과 실시간 Online 중계로 뵙겠습니다.\\xa0\\n\\n\\n\\n\\n8 Standards Story Session은 전체 구성원 필수 참여 세션입니다.\\n\\n현장 참석이 어려운 경우, 실시간 Online 중계로 참여해 주세요. (Online 중계 정보는 세션 1시간 전 안내)\\xa0\\n\\n\\n\\n부득이하게 오늘 세션을 못 보시는 분들을 위해, 유튜브 영상과 세션 써머리도 추후 공유드릴 예정이니 꼭 시청 부탁드려요.', 'metadata': {'customer_id': 42, 'doc_split_seq': 1, 'title': 'Monthly 8 Standards Story Session 오늘 오후 3시 30분에 열립니다!', 'source': 'https://flex.team/home/news-feed/notice?nid=wVz9R1DE3v', 'extra': {'StakeholderType': 'COMPANY'}, 'updated_at': '2023-03-29T02:15:31'}, 'similarity_score': 0.4887811060860233}"]}</t>
  </si>
  <si>
    <t>{"ContextPrecision":1,"ContextRecall":1,"Faithfulness":1,"answer_relevancy":0.6039013587512618,"Human":1,"Human Eval Reason":null}</t>
  </si>
  <si>
    <t>{"cached":null,"start":1758852223.042706,"end":1758852298.6861598,"duration":28.46299910545349,"llm_duration":null,"time_to_first_token":17.187041640281677,"llm_calls":"4","tool_calls":"0","errors":"0","llm_errors":"0","tool_errors":"0","prompt_tokens":"37170","prompt_cached_tokens":"0","prompt_cache_creation_tokens":"0","completion_tokens":"1115","total_tokens":"38285","estimated_cost":null}</t>
  </si>
  <si>
    <t>{"answer":"안녕하세요! 플렉스팀의 근무시간 기록 방법에 대해 안내드리겠습니다.\n\n## 근무시간 기록 방법\n\n**flex 시스템을 통해 근무시간을 기록**합니다:\n- 근무 및 휴게시간은 모두 flex를 통해 기록해야 합니다\n- flex user guide를 참고하여 시스템을 이용하시면 됩니다\n\n## 기록해야 하는 항목들\n\n다음과 같은 근무 관련 사항들을 flex에 빠짐없이 기록해주세요:\n- **출근/퇴근 시간**\n- **휴게시간 사용**\n- **지각, 원격근무, 휴가** 등의 근무 상태 변경사항\n- **외근** 시에도 flex에 외근을 등록하고 슬랙으로 동료들에게 공유\n\n## 기록의 중요성\n\n- 공동의 룰을 지키고 있는지 확인하고 개선하기 위해 정확한 기록이 필요합니다\n- **소정 근무시간이 기록되지 않은 경우, 해당 시간만큼 급여가 차감**될 수 있습니다\n- 급여 지급을 위한 근무시간 마감은 매월 말 오후 2시에 진행됩니다\n\nflex 시스템 사용에 어려움이 있으시거나 추가 문의사항이 있으시면 언제든 말씀해 주세요!\n\n---\n**참고 문서:**\n- [근무/휴게시간](https://www.notion.so/b2a3dd6b52ef4f0ea4f92eb6faa13136) - 근무시간 기록 방법\n- [외근](https://www.notion.so/0a7a43441ccb473e8582b25cc1861824) - 외근 시 기록 방법","contexts":["{'page_content':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0.495277448896012}","{'page_content':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0.48966484823391765}","{'page_content':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0.48909046694819286}","{'page_content':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0.4873098708365678}","{'page_content':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0.4859661628167918}","{'page_content':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0.49580156568081185}","{'page_content':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0.4912906852565334}","{'page_content':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0.4905419313729353}","{'page_content':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0.48807362938613513}","{'page_content':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0.4878901692304647}","{'page_content':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0.5162611330725311}","{'page_content':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0.5138548304313448}","{'page_content':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0.507633215100799}","{'page_content': \"문서 유형: page\\n문서 ID: 994a897c-e55a-4092-b5a3-9d961be8d3a2\\n문서 제목: 휴가\\n문서 생성일시: 2023-09-05 20:50:00+09:00\\n문서 수정일���: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0.502420116141005}","{'page_content':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0.4933442029060235}","{'page_content':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0.498054193127443}","{'page_content':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0.48540873849624455}","{'page_content':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0.4852511059955992}","{'page_content':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0.4844405332962557}","{'page_content':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0.48371375851143106}","{'page_content':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0.48229734767703825}","{'page_content':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0.4817985795458522}","{'page_content':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FAQ  \\n- Job level은 역량 측정인가요, 성과 측정인가요?  \\n- 잡레벨 논의 과정에서 많은 논의와 오해가 있었던 부분입니다.  \\n- 우리팀은 팀전체 성과 달성을 위해서 노력하고 있어서, 개인별 성과 측정을 통한 등급 부여를 하지 않습니다.  \\n- 잡레벨은 역량의 측정에 따른 결과이지, 성과의 측정이 아닙니다.  \\n- 역량 수준이 높으면 해당 직군에서 높은 성과를 낼 수 있는 가능성이 높고, 높은 성과를 낸다면 해당 직군의 역량 수준이 높을 수 있지만, 꼭 그 두 가지가 연결되는 것은 아닙니다.  \\n- 잡레벨은 역량에 대해서만 이야기하고 있고, 어떻게 하면 역량을 높일 수 있을지에 대한 성장과 커뮤니케이션의 목적이 큽니다.  \\n- 구성원이 퍼포먼스가 적절히 발휘되지 않는다면, 잡레벨에 비춰서 어떤 역량을 강화하면 될지에 대해서 같은 직군 내 리드와 동료들과 이야기해볼 수 있을 것입니다.  \\n- 직군 간에 level 비교를 할 수 있나요?  \\n- 잡레벨의 목적이 직군 간에 비교하는 것이 아니라서 비교가 어렵습니다.  \\n- 각 직군별로 정한 역량과 역할 정의가 있습니다.  \\n- 하지만 직군별로 작성된 내용을 보면, 대체로 아래와 같은 기준으로 볼 수 있습니다.  \\n&lt;br/&gt;  \\nProduct  \\n- 레벨 5 해당 직군을 총괄할 수 있는 커뮤니케이션, 영향력과 역량 보유  \\n- 레벨 4 지식, 기술과 기능의 수준이 높고, 전사에 미치는 임팩트가 큼  \\n- 레벨 3 팀(스쿼드)을 넘어서 트라이브에 영향을 미치는 업무 수행 가능 / 대부분의 업무를 온전히 혼자 책임지고 수행 가능함  \\n- 레벨 2 팀(스쿼드)의 업무를 온전히 책임지고 수행 가능  \\n- 레벨 1 기능 수행 가능하고, 업무를 진행하는데 일부 도움이 필요함  \\n&lt;br/&gt;  \\nGrowth/Supporting  \\n- 레벨 5 해당 직군을 총괄할 수 있는 커뮤니케이션, 영향력과 역량 보유  \\n- 레벨 4 업계 최상위 전문가로, 전사에 미치는 임팩트가 큼  \\n- 레벨 3 전문가로 사업 임팩트가 큰 업무를 리딩해서 성과 창출 가능  \\n- 레벨 2 특정 업무에 대해 상위 레벨의 도움 없이 업무 수행이 가능하고, 온전히 책임지고 수행 가능  \\n- 레벨 1 기능 수행 가능하고, 업무를 진행하는데 일부 도움이 필요  \\n- 왜 우리팀은 잡레벨을 고민하게 된 걸까요?  \\n[//]: # (link_to_page is not supported)  \\n&lt;br/&gt;  \\n&lt;br/&gt;  \\n- 그동안의 과정  \\n- 올해 초 잡레벨을 고민하고 있는 내용에 대해서 구성원 분들과 이야기 하고, 잡레벨을 도입하기로 했습니다.  \\n[//]: # (link_to_page is not supported)  \\n- 각 직군별로 잡레벨을 논의하고, 레벨별로 필요한 역량과 할 수 있는 역할에 대한 기준을 정했습니다.  \\n- 이후에 셀프 잡레벨 설정을 진행했고, 진행한 내용을 가지고 리드 분들과 이야기를 했습니다.  \\n- 서로 이야기하는 과정을 거쳐서 구성원 모두의 잡레벨을 정했습니다. (신규 구성원 제외)  \\n- 잡레벨과 함께 pay range를 도입하고 공개하려고 했는데, 우려하는 구성원 의견이 많아서 이번 공개에는 도입하지 않고, 다음에 공감대를 높이고 이야기를 한 다음에 진행하려고 하고 있었습니다.  \\n[//]: # (link_to_page is not supported)  \\n&lt;br/&gt;', 'metadata': {'customer_id': 42, 'doc_split_seq': 4, 'title': '우리팀의 “Job Level”', 'source': 'https://www.notion.so/Job-Level-229b6389ca974e51a283fdffcbd04433', 'extra': {'CategoryL1': '성장 및 발전', 'CategoryL2': '성과/성장'}, 'updated_at': '2025-06-27T07:36:00'}, 'similarity_score': 0.48125999598592273}","{'page_content':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왜 Job level을 도입하고 공개하나요?  \\n- Job level을 도입하는 이유  \\n- 성장 경로를 확인하고 성장을 위해 커뮤니케이션합니다.  \\n- 잡레벨은 직군 내의 career path에 대한 설명입니다.  \\n- 어떤 역량을 강화해야 직군 내에서 성장할 수 있을지 알 수 있습니다.  \\n- 그리고 역량을 강화해서 다른 레벨이 되었을 때, 어떤 역할을 할 수 있을지 확인할 수 있습니다.  \\n- 이런 성장과 관련한 내용을 리드 또는 다른 동료 분들과 이야기할 수 있습니다.  \\n- 직군 간 이동 시에 필요한 정보를 확인할 수도 있습니다.  \\n- 역할에 대한 적절한 기대치를 가지고 구성원 간에 커뮤니케이션합니다.  \\n- 레벨별 역량에 따라 기대하는 역할과 퍼포먼스에 대한 정의가 있어서, 팀과 구성원의 커뮤니케이션에 활용이 됩니다.  \\n- 동료 입장에서 다른 동료의 레벨에 따른 역량 발휘가 적절한지에 대해서 생각해볼 수 있습니다.  \\n- 새로운 역할을 맡게 되거나 기대할 때, 역할에 필요한 역량과 구성원이 보유하고 있는 역량을 바탕으로 커뮤니케이션합니다.  \\n- 채용 과정에서 활용 됩니다.  \\n- 채용 시에 기대를 구체화 할 수 있고, 그 기대에 따라 후보자를 평가할 수 있어요.  \\n- 인터뷰어나 평가자들이 기준을 가지고 사람에 대해 얘기할 수 있어요.  \\n- Job level을 공개하는 이유  \\n- 우리팀의 잡레벨은 나와 동료에 대해서 알고, 성장하는 방식, 그리고 적절한 기대를 커뮤니케이션 하는 것이 주요 목적입니다.  \\n- 적절한 기대를 하기 위해서는 다른 구성원의 잡레벨을 알아야하고, 그러기 위해서는 잡레벨이 공개 되어야 합니다.  \\n- 서로간에 적절한 기대를 논의하고, 성장을 돕기 위해서 잡레벨을 공개하려고 합니다.  \\n- Job level 공개에 대한 우려와 답변  \\n- 잡레벨이 공개가 되면 구성원 간 지나친 경쟁 상황이 만들어질 것 같아요.  \\n- 누군가 높은 레벨에 있다고 해서 다른 사람이 높은 레벨이 될 기회가 없어지는 것이 아니라서 경쟁 상황이 만들어질 가능성이 낮습니다.  \\n- 경쟁 상황보다는 잡레벨 설정에 따른 피어 프레셔로 인해서 건전한 긴장감이 존재할 것이라고 생각해요.  \\n- 높은 잡레벨 끼리 Grouping이 되거나 계층이 나눠지는 느낌이 들 것 같아요.  \\n- 실제로 그루핑되는 모습이 나오고, 팀에 좋지 않은 영향을 준다고 생각이 된다면 그때 고민해봐도 될 것 같습니다.  \\n- 잡레벨을 명분으로 하위 레벨의 의견이 수용되지 않는 Top-down의 상황이 만들어질까 걱정 돼요.  \\n- 잡레벨이 수평적 의사소통을 저해하는 목적으로 만들어진 것은 아닙니다. 이견이 있다면 레벨과 상관없이 이야기와 근거를 충분히 나누고 결정하는 것이 당연히 기본입니다.  \\n- 다만 잡레벨은 어느정도 의사결정의 효율성을 높이는 역할을 포함하고 있을 것 같습니다. 같은 직무에서 레벨이 높다면 그 직무와 관련된 업무에 대해서는 더 좋은 의사 결정을 할 것이라는 전제가 있습니다. 그래서 높은 레벨의 발언에 힘이 어느 정도 실릴 수 밖에 없습니다.  \\n- 하지만 높은 레벨의 구성원이 한 선택이 지속적으로 나쁜 결과를 가져오는 경우에는 레벨과 무관하게 발언의 힘을 잃을 수 밖에 없다고 생각합니다. 그리고 높은 레벨에는 의사 결정의 근거를 더 잘 설명할 수 있는 것도 포함되어 있다고 생각합니다.  \\n- 개인 발언의 힘이 항상 동일하다는 전제에서는 수평적 의사소통을 해칠 수 있지만, 발언의 힘도 다르고 상대적인 레벨도 변동될 수 있다는 점에서 수평적 의사소통을 해치는 것은 아닐 것 같습니다.', 'metadata': {'customer_id': 42, 'doc_split_seq': 1, 'title': '우리팀의 “Job Level”', 'source': 'https://www.notion.so/Job-Level-229b6389ca974e51a283fdffcbd04433', 'extra': {'CategoryL1': '성장 및 발전', 'CategoryL2': '성과/성장'}, 'updated_at': '2025-06-27T07:36:00'}, 'similarity_score': 0.4808608970814387}","{'page_content':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0.4786981059113505}","{'page_content':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0.5093288243436178}","{'page_content': '제목: NONE &lt;br&gt; 공��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0.5053295453463532}","{'page_content': '제목: NONE &lt;br&gt; 공지 작성일: 2021-02-02 &lt;br&gt; 내용: 오늘 오후 2시에 1월 급여를 마감합니다. \\n1월 근무 시간 잘 기록 되었는지 확인을 부탁 드립니다. \\n\\n감사합니다. ', 'metadata': {'customer_id': 42, 'doc_split_seq': 1, 'title': 'NONE', 'source': 'https://flex.team/home/news-feed/notice?nid=pODzZ1o0Ro', 'extra': {'StakeholderType': 'COMPANY'}, 'updated_at': '2021-02-02T15:40:13'}, 'similarity_score': 0.5041113142628159}","{'page_content': '제목: 팀 목표 달성을 위한 근무 제도 변경 안내 &lt;br&gt; 공지 작성일: 2024-02-28 &lt;br&gt; 내용: Alignment에서 공유된 것처럼 현재 우리팀과 우리팀을 둘러싼 상황은 어렵습니다. 시장은 여전히 얼어붙어 있고, 이번 달도 1% 내외의 성장이 예상되는 상황입니다. 이는 위험한 신호이며, 변��가 필요합니다.  \\n작년�� 우리팀이 배운 것 중의 하나는 ‘열심히’ 보다는 ‘잘’이 중요하다는 것입니다.  \\n우리팀은 지금 업무에 적지 않은 시간을 사용하고 있고, ‘열심히’ 일하고 있습니다. 그러나 그 시간을 모두 효율적인 시간, 밀도 있는 시간이라고 이야기 할 수 있을까요? 팀의 자원을 적절하게 사용하고 있다고 생각할 수 있을까요? 아래와 같은 모습을 보거나 문제라고 생각해 보신 적은 없으신가요?  \\n업무 시간의 밀도가 높지 않아서 업무 시간이 길어지는 것은 아닐까?  \\n오전에 늦게 출근하여 시간을 보내다가 오전 시간에 업무에 집중하지 못하는 경우  \\n업무 시간 중에 과한 잡담 등으로 업무에 집중하지 못하는 경우  \\n출근 시간, 점심 시간 종료 시간 차이로 미팅이나 협업이 제대로 진행되지 않는 경우  \\n늦은 근무나 활동으로 컨디션이 저하되어 다음날 오전 컨디션에 영향을 미쳐 지각하는 경우  \\n1시간으로 주어진 점심시간을 1시간 보다 길게 사용하는 경우  \\n야근 택시 이용을 위해서 22시에 맞춰서 업무하다가 퇴근 하는 경우  \\n주변에서 동료들과 술을 마시고, 22시 넘어서 야근 택시로 귀가하는 경우  \\n위 문제를 해결하고, 올해 ‘잘’하기 위해서 밀도를 높이기 위한 새로운 시도인 근무 제도 변경을 안내 드립니다.  \\n변경 방향  \\n정해진 근무 시간 내에 밀도를 높여서, 같은 시간을 사용했을 때 더 좋은 성과를 낼 수 있도록  \\n근무 일정을 명확히 하여 협업을 하는데 어려움이 없도록  \\n불필요한 야근과 소요되는 시간과 비용을 줄이고, 야근을 전제해서 일과 중의 업무 밀도를 낮추지 않도록  \\n변경 내용  \\n코어 타임 (신설)  \\n10:30 - 12:30 (2시간) / 14:00 - 18:00 (4시간)  \\n코어 타임 시간에는 목표 달성을 위한 업무에 집중합니다.  \\n코어 타임 시작 전후에는 별도로 정의하지 않은 업무 시간이 있어서, 집중을 위한 준비를 할 수 있습니다.  \\n코어 타임 중에 업무 미팅 진행이 가능합니다.  \\n리드-구성원과의 1on1은 중요 업무로 코어 타임 중 진행이 가능합니다.  \\n업무 외 개별적으로 만나서 진행하는 잡담 등은 코어 타임 외의 시간을 이용합니다.  \\n출근 시간 (변경)  \\n09:00 - 10:30 → 09:00 - 10:00  \\n출근 시간 차이에 따라 발생하는 구성원 간 협업 불가능한 시간을 줄이고, 오전 코어 타임 확보를 위해서, 출근 가능 시간을 1시간 30분에서 1시간으로 조정하였습니다.  \\n퇴근 시간 (변경)  \\n18:00 - 19:30 → 18:00 - 19:00  \\n출근 시간 변경에 따라 퇴근 가능 시간도 조정되었습니다.  \\n목표 달성이 가능하다면, 퇴근 시간에 맞춰 퇴근하기를 권장합니다.  \\n점심 식사 (시간 명확화)  \\n12:30 - 13:30  \\n현재 개인마다 다르게 활용하고 있는 점심 식사 시간은 정해진 시간에 맞춰 진행합니다. 12시부터 점심 시간이 아닙니다. 2시까지도 점심 시간이 아닙니다.  \\n야근 택시 지원 시간 (변경)  \\n22:00 → 23:00  \\n회사 공통의 자원을 사용하는데, 대중 교통 이용이 어려운 경우 등, 꼭 필요한 경우에만 지원하고 불필요한 야근을 방지하는 차원에서 지원 시간을 1시간 늦춰서 적용합니다.  \\n추가 사항  \\n지각, 원격, 휴가 등의 근무 기록을 flex에 누락하시는 경우가 종종 확인이 됩니다. 공동의 룰을 잘 지키는지 확인하고, 개선하기 위해서는 flex에 근무를 기록하는 것이 필요합니다. flex에 근무 기록을 요청 드립니다. (소정 근무 시간이 기록되지 않은 경우에 해당 시간만큼 급여가 차감 됩니다.)  \\n적용  \\n2024년 3월 4일(월)부터  \\nFAQ  \\n구성원 분들이 궁금해 하실만한 내용을 미리 답해보았습니다.  \\n우리팀은 ‘시간외근무’를 권장한다?', 'metadata': {'customer_id': 42, 'doc_split_seq': 1, 'title': '팀 목표 달성을 위한 근무 제도 변경 안내', 'source': 'https://flex.team/home/news-feed/notice?nid=vYzRBwMzZ3', 'extra': {'StakeholderType': 'COMPANY'}, 'updated_at': '2024-02-28T10:25:45'}, 'similarity_score': 0.5039017577125943}","{'page_content':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0.5014908595079832}"]}</t>
  </si>
  <si>
    <t>{"ContextPrecision":1,"ContextRecall":1,"Faithfulness":1,"answer_relevancy":0.6052826414504069,"Human":1,"Human Eval Reason":null}</t>
  </si>
  <si>
    <t>{"cached":null,"start":1758850685.854375,"end":1758850742.729598,"duration":15.596137046813965,"llm_duration":null,"time_to_first_token":29.441783666610718,"llm_calls":"4","tool_calls":"0","errors":"0","llm_errors":"0","tool_errors":"0","prompt_tokens":"36537","prompt_cached_tokens":"0","prompt_cache_creation_tokens":"0","completion_tokens":"589","total_tokens":"37126","estimated_cost":null}</t>
  </si>
  <si>
    <t>"원격근무 시에는 식대지원, 출퇴근 대중교통비 등 업무상 지원되는 비용이 지원되지 않습니다."</t>
  </si>
  <si>
    <t>{"answer":"원격근무 시에는 회사에서 지원하는 식대나 교통비를 받으실 수 없습니다.\n\n## 원격근무 시 지원 제한 사항\n\n**지원되지 않는 비용:**\n- 식대 지원 (점심/저녁 15,000원)\n- 출퇴근 대중교통비 지원\n\n이는 원격근무 특성상 실제로 회사 오피스를 이용하지 않기 때문에 적용되는 정책입니다.\n\n## 원격근무 관련 추가 안내\n\n**사용 기준:**\n- 하루씩만 사용 가능 (연속 사용 불가)\n- 휴일과 연속해서 사용 불가\n- 화, 목요일 사용 권장\n- 팀 내 중요한 일정이 있는 경우 사용 제한\n\n**사용 방법:**\n- 최소 1일 전 슬랙 #sharing_time-and-attendance 채널에 공유\n- flex를 통해 조직 리드의 승인 필요\n- 장소, 시간, 업무 내용 포함하여 신청\n\n원격근무에 대한 더 자세한 사항이 궁금하시면 언제든 말씀해 주세요!\n\n---\n**참고 자료:**\n- [원격근무](https://www.notion.so/3cff2ccc7f404b8eaf46f619813eee94) - 원격근무 기준 및 방법\n- [식사 지원 안내](https://www.notion.so/185d3cf2fd6d4aaea200cc6893e39ee4) - 식사 지원 정책","contexts":["{'page_content': \"문서 유형: page\\n문서 ID: 5ca5100b-4a84-4c84-8eab-e3d2ef9dd976\\n문서 제목: 너나들이 \\n문서 생성일시: 2023-06-27 23:13:00+09:00\\n문서 수정일시: 2025-06-20 14:09:00+09:00\\n상위 문서 ID: 유형=block, ID=b9b6b285-e956-44ba-ab24-5918361e7d48\\n문서 생성자: 김새리[//]: # (column_list is not supported)\\n\\n\\t[//]: # (column is not supported)\\n\\n\\t\\t**🗒️업데이트: 2024/03/01**\\n\\n\\t[//]: # (column is not supported)\\n\\n\\t\\t**🙋\\u200d♂️ 담당자: **(@임진운)**  **\\n\\n---\\n\\n## 목적\\n\\n\\t- 너나들이는 랜덤하게 정해진 조와 함께 식사하며, 다양한 만남과 이해의 기회를 통해 신뢰를 쌓는 시간입니다. \\n\\n\\t\\t- 하나의 팀으로 좋은 프로덕트를 만들기 위해서는 구성원이 서로에 대한 이해도가 높은 것이 중요합니다. 작고 민첩한 조직에서는 직무와 업무에서 정해진 역할 외에 '맥락 수행'이 필요한데, '맥락 수행'을 위해서는 서로의 상황과 맥락을 이해해야 합니다. \\n\\n## 세부사항\\n\\n\\t- 일정: 매월 **2, 4번째 수요일** 점심\\n\\n\\t- 조 구성: 4인 1조 (전체 조가 4인 구성이 어려울 경우 일부 조는 3인 구성)\\n\\n\\t\\t- 선정 방식: 랜덤배정\\n\\n\\t\\t- 안내: 너나들이 전날 슬랙 `#너나들이` 채널을 통해 안내 \\n\\n\\t- 지원항목\\n\\n\\t\\t- 식사비: 1만 5천원 / 1인 (참석자기준)\\n\\n\\t\\t- 식사시간: 1시간 30분 \\n\\n\\t- 최초시행: 2021년 3월 17일\\n\\n## 기본규칙\\n\\n\\t- 전체 팀에 함께하는 행사인 만큼, 너나들이에는 꼭 참여해주세요. \\n\\n\\t\\t- 부득이하게 불참하는 경우에는 반드시 사전에 슬랙 `#너나들이` 채널을 통해 공유해주세요. \\n\\n\\t- 전날 공지되는 너나들이 주제를 확인하고, 1) 사진과 함께 2) 나눈 대화와 3) 식당 후기를 채널에 공유해주세요. \\n\\n\\t&lt;br/&gt;\\n\\n---\\n\\n### ■ FAQ \\n\\n- **식비 지원 관련**\\n\\n\\t- Q: 4인 1조에서 사정상 불참한 구성원이 있어 3인이 식사하였습니다. 식비 지원은 얼마인가요?\\nA: 너나들이 식사에 참여한 구성원 기준으로 식비를 지원합니다. 3인 * 15,000원 = 45,000원 입니다. \\n\\n\\t&lt;br/&gt;\\n\\n\\t- Q: 너나들이 비용 지원은 “식사”에 한정된건가요? 혹은 커피나 디저트도 포함되나요?\\nA: 식사 뿐만 아니라 함께하는 티타임, 디저트타임 등에도 한도 내 비용 사용이 가능합니다. \\n\\n\\t&lt;br/&gt;\\n\\n### 🖇️ 참고 자료\\n\\n너나들이 NPS 의견 모음\\n\\n너나들이 제도 관련 제안\\n\\n너나들이 주제 아카이빙\\n\\n\", 'metadata': {'customer_id': 42, 'doc_split_seq': 1, 'title': '너나들이', 'source': 'https://www.notion.so/5ca5100b4a844c848eabe3d2ef9dd976', 'extra': {'CategoryL1': '조직원칙 및 리더십', 'CategoryL2': '문화/ 팀빌딩'}, 'updated_at': '2025-06-20T05:09:00'}, 'similarity_score': 0.5055100276707689}","{'page_content': '문서 유형: page\\n문서 ID: a232ac39-11df-45ea-9613-5f4d4c7c559a\\n문서 제목: 사내 오프라인 Sig 모임 지원\\n문서 생성일시: 2023-06-23 11:24:00+09:00\\n문서 수정일시: 2024-11-25 11:07:00+09:00\\n상위 문서 ID: 유형=block, ID=b9b6b285-e956-44ba-ab24-5918361e7d48[//]: # (column_list is not supported)  \\n[//]: # (column is not supported)  \\n**🗒️업데이트: 2024/03/28**  \\n[//]: # (column is not supported)  \\n**🙋♂️ 담당자: Culture**  \\n---  \\n## 목적  \\n함께하는 활동을 통해 상호 교류하며 팀워크를 강화할 수 있도록 사내 오프라인 Sig 모임을 지원합니다.  \\n## **Sig 모임 지원 원칙**  \\n- 8인 이상 구성원이 모이면 공식 Sig로 등록 가능합니다.  \\n- Sig 회원이 다같이 모이는 것을 우선으로 합니다. (모임비 지원은 8인 이상)  \\n- 오프라인에서 모여 함께 팀워크를 강화하며 인당 월 5만 원의 지원금을 지원합니다.  \\n## **공식 Sig 등록 현황**  \\n-  \\n## **Sig 모임 지원금 및 정산 방법**  \\n- Sig 모임 지원금  \\n- `활동 지원금의 지원은 참석 인원 기준으로 지원`합니다.  \\n- 최소 8인 이상 모여야 하며, 그 이상 시 인원수에 맞춰 모임비 지급  \\n- 발생 비용에 따라`참석 인원 1인 당 월 5만 원 한도 내에서 사용`합니다.  \\n- `Sig 회원 간 함께하는 활동을 통해 서로 소통하며 팀워크를 목적으로 사용하는 비용을 지원`합니다.  \\n- 지원 가능 비용 예시 : ~~단체 티/굿즈 제작비~~, 함께하는 스포츠를 위한 공용 소모품(탁구공, 셔틀콕 등),\\n원데이 클래스, 식음료 등  \\n- 지원 불가능 비용 예시 : 개인 소장용 물품(개인 장비, 단체 티/굿즈 등) 구매, Sig 회원 간 회식, 단순 친목 목적으로 사용하는 비용 등  \\n- Sig 활동 모임 전후로 사용하는 식음료 비용에 한해 지원하며, Sig 활동 없이 일과 중 회원 간 친목을 위한 식사 및 음료 사용 비용은 지원 안함  \\n- Sig 모임비 정산  \\n- Sig장이 법인카드로 결제한 후Sig 활동 정산서(워크플로우)를 통해 비용을 정산합니다.  \\n- 분할 사용은 지양하나, 필요한 경우 사용 가능  \\n- Sig 이름, 모임일, 참석자 수, 참석자 명단, 사용 금액, 오프라인 모임 사진 첨부 제출 필수 기재!  \\n- 비용 정산 시, Sig 활동과 참석 인원 얼굴이 모두 나온 사진 필수 첨부  \\n- 정산 내용은 #Sig 채널에도 공유합니다.  \\n**💁🏻♀️**(참고)  \\n- Sig장으로 등록된 구성원의 법인카드 결제 한도는 상향조정됩니다.  \\n## **Sig 등록 및 변경하기**  \\n- 공식 Sig 등록 (Sig장)  \\n- 최소 8인 이상의 구성원을 모아 #Sig 채널을 개설합니다.  \\n- 이미 Sig 채널이 있는 경우, 주 Sig로 등록가능한 인원을 확인합니다.  \\n- Sig장(운영진) 1명을 반드시 선임해 주세요.  \\n- Sig장은 Sig 등록 신청서(워크플로우)를 작성하여 제출해 주세요.  \\n- Sig 이름, Sig 한 줄 소개, Sig장, 회원 수, 회원 목록, #Sig 채널 링크 필수 기재!  \\n**💁🏻♀️**(참고)  \\n- `오프라인 활동 모임을 통한 회원 간 팀워크를 강화하는 목적이 있어야 공식 Sig로 인정`됩니다.  \\n- `업무 시간 내 Sig 모임은 지양`합니다.  \\n- 공식 모임으로 등록하지 않은 Sig는 비공식 Sig로 유지할 수 있습니다.  \\n- 미풍양속에 위배되는 Sig는 등록 불가합니다.  \\n- Sig 회원 등록 해지로 인해 최소 인원이 미달될 경우, 회원을 새로이 충원합니다.  \\n&lt;br/&gt;  \\n- 주 Sig 등록 (구성원)  \\n- `모든 구성원이 Sig 등록을 필수로 해야하는 것은 아니며, 자율적으로 판단하여 필요한 경우 등록`합니다.', 'metadata': {'customer_id': 42, 'doc_split_seq': 1, 'title': '사내 오프라인 Sig 모임 지원', 'source': 'https://www.notion.so/Sig-a232ac3911df45ea96135f4d4c7c559a', 'extra': {'CategoryL1': '조직원칙 및 리더십', 'CategoryL2': '문화/ 팀빌딩'}, 'updated_at': '2024-11-25T02:07:00'}, 'similarity_score': 0.5028373774757675}","{'page_content':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0.4950812450234912}","{'page_content': '문서 유형: page\\n문서 ID: c965905a-015c-4135-b792-c2a8fef0d629\\n문서 제목: 비용 원칙\\n문서 생성일시: 2023-08-02 11:34:00+09:00\\n문서 수정일시: 2025-06-20 13:45:00+09:00\\n상위 문서 ID: 유형=block, ID=a37d04f2-0eba-4447-a203-b2122120d389[//]: # (column_list is not supported)\\n\\n\\t[//]: # (column is not supported)\\n\\n\\t\\t**🗒️업데이트: 2023/08/02**\\n\\n\\t[//]: # (column is not supported)\\n\\n\\t\\t**🙋\\u200d♂️ 담당자: **(@임진운)** **\\n\\n---\\n\\n- **플렉스팀은 구성원이 일하는 데 필요한 것을 \"적극적으로\" 지원합니다.**\\n\\n- **구성원도 회사의 비용을 \"함부로\" 쓰지 않습니다.**\\n\\n&lt;br/&gt;\\n\\n- \"적극적으로\" 지원한다는 것을 좀 더 구체적으로 말씀드리면,\\n팀의 가능한 현금 흐름 속에서 최대한 지원하려고 노력한다는 것입니다. 팀이 어려워지거나, 현금 흐름이 좋지 않을 때는 당연히 제약이 생길 수 있습니다. 이런 상황이 온다면, 당연히 구성원에게 먼저 알려드릴 예정입니다.\\n\\n&lt;br/&gt;\\n\\n- \"함부로\" 쓰지 않는다는 것을 좀 더 구체적으로 말씀드리면,\\n자금은 팀과 제품 성장의 필수 요소입니다. 이 필수재를, 자율적으로 사용할 수 있는 법인카드 사용에 있어서 \"내 개인 카드라면 이렇게 사용하겠는가?\"를 한번 생각해 보시면 좋겠습니다. 팀의 공통 자원이기 때문에 되도록 아껴야 한다는 철학 아래 생각해 보시면, 좀 더 구체적인 비용의 가이드라인이 각자에게 잡히지 않을까 생각합니다. \\n\\n---\\n\\n&lt;br/&gt;\\n\\n', 'metadata': {'customer_id': 42, 'doc_split_seq': 1, 'title': '비용 원칙', 'source': 'https://www.notion.so/c965905a015c4135b792c2a8fef0d629', 'extra': {'CategoryL1': '조직원칙 및 리더십', 'CategoryL2': '원칙/ 철학'}, 'updated_at': '2025-06-20T04:45:00'}, 'similarity_score': 0.4935643721597626}","{'page_content': '문서 유형: page\\n문서 ID: a232ac39-11df-45ea-9613-5f4d4c7c559a\\n문서 제목: 사내 오프라인 Sig 모임 지원\\n문서 생성일시: 2023-06-23 11:24:00+09:00\\n문서 수정일시: 2024-11-25 11:07:00+09:00\\n상위 문서 ID: 유형=block, ID=b9b6b285-e956-44ba-ab24-5918361e7d48- `구성원 1인 당 주 Sig는 1개 등록이 가능(주 Sig가 아닌 타 Sig 활동은 당연히 가능합니다)`합니다.  \\n- 주 Sig로 등록을 희망하는 경우 해당 #Sig 채널에 Sig장에게 요청합니다.  \\n- Sig장은 중복등록을 막기 위해Sig Dashboard에 업데이트 합니다.  \\n&lt;br/&gt;  \\n- 주 Sig 변경 (구성원)  \\n- `한달에 한 번 Sig 변경이 가능`합니다.  \\n-  등록해지를 희망하는 #Sig 채널 Sig장에게 요청합니다. @ug-team-culture를 멘션.  \\n- 해지 후 변경을 희망하는 주 Sig에 등록을 요청합니다.  \\n## **Sig 모임 내용 공유하기**  \\n- 매 월 Sig 모임 종료 후 활동 후기 및 소감을 가볍게 남깁니다.  \\n- 반기에 한 번 Sig장(또는 위임을 받은 구성원)은 Sig 활동을 콘텐츠로 작성하여Special Interest Group (SIG)에 게시합니다.  \\nSig 모임을 통해 플렉스팀 전체 구성원이 상호교류할 수 있는 장이 될 수 있도록 잘 활용 부탁드립니다! **🤗**  \\n&lt;br/&gt;  \\n---  \\n### ■ FAQ  \\n**Q: Sig 멤버들과 함께 모임지원비를 회식비로 사용할 수 있나요?**  \\nA: Sig 활동 모임 전후로 사용하는 식음료 비용에 한해 지원하며, Sig 회원 간 친목을 위한 식사 및 음료 사용 비용은 지원하지 않습니다. 이점 참고 부탁드립니다. 비용 정산 시, Sig 활동을 확인할 수 있고, 참석 인원 전원이 나온 사진을 꼭 첨부해주셔야 합니다.  \\n**Q: 법인카드로 인터넷 결제도 가능한가요? 온라인 예약이 필요한 경우엔 어떻게 해야 하나요?**  \\nA: 현재 지급해 드리는 법인카드는 개인별 기명식 카드가 아닌, 무기명 공용 법인카드로 인터넷 결제 시 인증서 확인 등의 별도의 승인 과정이 필요하여 결제가 어려울 수 있습니다. 가급적 유선 연락을 통하여, 오프라인에서 결제할 수 있도록 부탁드리며, 부득이 온라인 결제가 필요한 경우 &lt;u&gt;[카드/결제요청] 워크플로우를 작성&lt;/u&gt;하여 주시면 됩니다.  \\n&lt;br/&gt;  \\n**Q: 개인카드로 먼저 결제하고 나중에 한번에 정산하는 방법은 없나요?**  \\nA: 개인 카드 사용 후 비용을 정산하는 경우, 법인에서 해당 비용 공제 &amp; 개인 카드 사용에 대한 연말정산 소득 공제로 인한 이중 공제 이슈가 있어 식대의 경우도 개인카드가 아닌 지급해드린 고위드 카드로 사용하실 수 있도록 안내하고 있습니다.  \\n단순 편의상의 이유라고 한다면 지양해 주시고, 사전 인터넷 결제가 필수적이라고 한다면 최초에 안내했던 법인카드를 통해서 결제 또는 개인 카드로 선 결제 후 오프라인 이용 시 전체 취��� 및 법인카드 재결제해 주시면 됩니다.  \\n기타 ���의사항이 있으시면 `#team-accounting_and_finance` 채널에 문의해 주세요.  \\n&lt;br/&gt;  \\n&lt;br/&gt;', 'metadata': {'customer_id': 42, 'doc_split_seq': 2, 'title': '사내 오프라인 Sig 모임 지원', 'source': 'https://www.notion.so/Sig-a232ac3911df45ea96135f4d4c7c559a', 'extra': {'CategoryL1': '조직원칙 및 리더십', 'CategoryL2': '문화/ 팀빌딩'}, 'updated_at': '2024-11-25T02:07:00'}, 'similarity_score': 0.48902817731121195}","{'page_content': '문서 유형: page\\n문서 ID: f33cc45e-3467-43dd-9dd2-4a64770385fc\\n문서 제목: 리크루팅 식사 비용 지원\\n문서 생성일시: 2023-06-27 18:28:00+09:00\\n문서 수정일시: 2025-08-06 12:10:00+09:00\\n상위 문서 ID: 유형=block, ID=fde3c108-86b7-4f67-a54a-933b3d48d650[//]: # (column_list is not supported)\\n\\n\\t[//]: # (column is not supported)\\n\\n\\t\\t**🗒️업데이트: 2024/07/14**\\n\\n\\t[//]: # (column is not supported)\\n\\n\\t\\t**🙋\\u200d♂️ 담당자: People**\\n\\n---\\n\\n## 리크루팅 식사 비용 지원\\n\\n\\t- 리크루팅 (채용 지원) 목적으로 외부 후보자(동료,지인 등)와 식사를 하실 경우 `1인당 3만원까지의 `비용을 지원하고 있습니다.\\n\\n## 신청 방법\\n\\n\\t- 워크플로우를 통해 작성을 해주세요.\\n\\n\\t- 당일 식사 전 반드시, #division-people_and_culture 채널에 공유를 부탁드려요!\\n\\n\\t\\t- ex) 오늘 OO포지션 1명과 리크루팅 목적의 식사 비용 사용 예정입니다. \\n\\n\\t- 맛있는 식사와 팀에 대한 셀링을 진행해주신 후 제공된 개인 법인카드로 결제하시면 됩니다.\\n\\n\\t\\t- flex앱에서 `리크루팅 식대`로 선택해주시면 됩니다.\\n\\n## 주의 사항\\n\\n\\t- 식사 비용은 참여자 1인당 30,000원까지 지원됩니다.\\n\\n\\t- 반드시 워크플로우 작성 및 `식사 당일 #division-people_and_culture 채널에 공유 후 사용`해주세요.\\n\\n\\t- 제공된 개인 법인 카드로 결제 부탁드립니다.\\n\\n\\t- 여러명과 식사하는 경우 복수로 적어주셔도 괜찮습니다.\\n\\n\\t&lt;br/&gt;\\n\\n&lt;br/&gt;\\n\\n---\\n\\n### ■ FAQ \\n\\n&lt;br/&gt;\\n\\n', 'metadata': {'customer_id': 42, 'doc_split_seq': 1, 'title': '리크루팅 식사 비용 지원', 'source': 'https://www.notion.so/f33cc45e346743dd9dd24a64770385fc', 'extra': {'CategoryL1': '구성원 여정', 'CategoryL2': '채용'}, 'updated_at': '2025-08-06T03:10:00'}, 'similarity_score': 0.5216235947134352}","{'page_content':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0.48348870560597346}","{'page_content':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0.48281995455667287}","{'page_content':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0.4791159434125592}","{'page_content':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0.47867531800315705}","{'page_content':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0.5519760012912467}","{'page_content':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0.51629934966955}","{'page_content':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0.49136610425109845}","{'page_content': \"문��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0.48961279651541334}","{'page_content':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0.4846365153616639}","{'page_content':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0.5312638083581265}","{'page_content':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0.5155545867226244}","{'page_content': '문서 유형: page\\n문서 ID: 81dc7725-f11f-4e7e-8e2a-16ab692b039e\\n문서 제목: 출퇴근 교통비 지원 안내\\n문서 생성일시: 2023-06-29 01:51:00+09:00\\n문서 수정일시: 2025-05-16 12:13:00+09:00\\n상위 문서 ID: 유형=block, ID=de04b51a-730f-4d05-b2c6-045f1e021a68\\n문서 생성자: 황시윤[//]: # (column_list is not supported)\\n\\n\\t[//]: # (column is not supported)\\n\\n\\t\\t**🗒️업데이트: 2023/06/29**\\n\\n\\t[//]: # (column is not supported)\\n\\n\\t\\t**🙋\\u200d♂️ 담당자: Culture**\\n\\n---\\n\\n## **주의사항**\\n\\n\\t- 출퇴근 교통비 지원은 **대중교통에 한하여 지원 가능**합니다. \\n\\n\\t- 출퇴근 교통비 지원 시, **동시에 주차 지원은 적용되지 않습니다**. \\n\\n## 이용 방법\\n\\n\\t- 출퇴근 교통비(대중교통) 발생 시, 고위드 법인카드로 결제합니다. \\n\\n\\t- 월 말에 발생되는 대중교통비는 고위드에서 ‘업무 교통비’로 용도 지정 후 제출합니다. \\n\\n---\\n\\n### ■ FAQ \\n\\n**Q: 혹시 주차 지원에서 출퇴근 교통비 지원으로 변경 적용 가능할까요?**\\n\\nA: 네, 가능합니다. 지원 방식을 변경 하시는 경우, 슬랙 `#team-culure-helpdesk` 에 `@ug-team-culture` 멘션하여 해당 내용을 공유해주세요.\\n\\n&lt;br/&gt;\\n\\nQ: 대중교통을 이용하려고 보니, 고위드 카드를 집에 두고 왔어요. 개인 카드로 결제 후 처리 가능한가요?\\n\\nA: 아니오. 개인 카드 결제 시 결제가 이루어진 건은 비용 지원이 어렵습니다. \\n\\n&lt;br/&gt;\\n\\n', 'metadata': {'customer_id': 42, 'doc_split_seq': 1, 'title': '출퇴근 교통비 지원 안내', 'source': 'https://www.notion.so/81dc7725f11f4e7e8e2a16ab692b039e', 'extra': {'CategoryL1': '지원 제도', 'CategoryL2': '생활 지원'}, 'updated_at': '2025-05-16T03:13:00'}, 'similarity_score': 0.5123966995040797}","{'page_content':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0.5108952615725258}","{'page_content':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0.49943165442643866}","{'page_content':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0.4832406206500211}","{'page_content':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0.48096767969261744}","{'page_content':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0.47839237185915856}","{'page_content':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0.47790078334954994}","{'page_content':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0.4772271770225753}","{'page_content':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0.5100848098445903}","{'page_content':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0.5032717783755821}","{'page_content':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0.5025729867193266}","{'page_content':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0.5008644890716111}","{'page_content':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0.5004007327000481}"]}</t>
  </si>
  <si>
    <t>{"ContextPrecision":1,"ContextRecall":1,"Faithfulness":1,"answer_relevancy":0.6194093884662645,"Human":1,"Human Eval Reason":null}</t>
  </si>
  <si>
    <t>{"cached":null,"start":1758850166.78719,"end":1758850231.743099,"duration":12.848748922348022,"llm_duration":null,"time_to_first_token":29.457833170890808,"llm_calls":"4","tool_calls":"0","errors":"0","llm_errors":"0","tool_errors":"0","prompt_tokens":"34876","prompt_cached_tokens":"0","prompt_cache_creation_tokens":"0","completion_tokens":"504","total_tokens":"35380","estimated_cost":null}</t>
  </si>
  <si>
    <t>"Leadership Journey를 통해 Lead Standards를 나침반 삼아 리더십 여정을 기록하고 개발할 수 있습니다."</t>
  </si>
  <si>
    <t>{"answer":"네, 플렉스팀에는 체계적인 리더십 개발 프로그램이 운영되고 있습니다! 😊\n\n## 🎯 **Leadership Journey 프로그램**\n플렉스팀 리드로서의 리더십 여정을 기록하고 발전시키는 개인별 맞춤 프로그램입니다.\n\n### **프로그램 구성**\n1. **리더십 진단 리포트**: 분기별 리더십 역량 진단 및 피드백\n2. **자기성찰 과정**: Lead Standards 기반 개인 강점/개선점 파악\n3. **개별 페이지 비공개 운영**: 진솔한 고민과 이야기를 자유롭게 기록\n4. **Monthly 리더십 세션**: 공통 이슈 해결 및 경험 공유\n\n## 🏫 **정기 Leadership Session**\n- **빈도**: 월 1회, 약 2-3시간\n- **참여대상**: 리드 19-21명\n- **주요 내용**:\n  - 리더십 진단 결과 기반 성찰 &amp; 액션 플래닝\n  - 케이스 스터디를 통한 실전 경험 공유\n  - Lead Standards 목표 설정 및 점검\n  - 1on1 핵심 스킬 및 그라운드 룰 학습\n\n### **최근 세션 예시**\n- **상황대응리더십** 케이스 스터디 (보드게임 활용)\n- **지속가능한 리더십** 주제 논의\n- **구성원 동기부여** 실전 사례 공유\n\n## 💡 **리더십 콘텐츠 큐레이션**\n리더십 지식과 영감을 제공하는 콘텐츠를 지속적으로 큐레이팅하여 제공합니다.\n\n## 🤝 **1on1 Ground Rule 교육**\n효과적인 구성원 코칭을 위한 1on1 운영 방법과 스킬을 체계적으로 학습할 수 있습니다.\n\n더 자세한 내용이나 참여 방법이 궁금하시면 Culture Team에 문의해주세요!\n\n---\n**참고한 자료:**\n- [2025 Leadership Journey](https://www.notion.so/2025-Leadership-Journey-1e00592a4a9280948493c16f1bb1c000) - 리더십 개발 프로그램 안내\n- [2025 Leadership Session](https://www.notion.so/2025-Leadership-Session-1bd0592a4a9280879845eb860538231e) - 세션 운영 현황\n- [리더십의 의미](https://www.notion.so/222939e60d5f459499fead4e077eab95) - 리더십 철학과 역량\n- [리더십 콘텐츠 모음.zip](https://www.notion.so/zip-1930592a4a9280dea66fd41e27741279) - 학습 자료\n- [우리팀의 1on1 Ground Rule](https://www.notion.so/1on1-Ground-Rule-1c10592a4a9280c9ab49ef141ebb2fbb) - 1on1 운영 가이드","contexts":["{'page_content':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0.5145185922892918}","{'page_content':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**6월: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0.5100747245956221}","{'page_content': '문서 유형: page\\n문서 ID: 222939e6-0d5f-4594-99fe-ad4e077eab95\\n문서 제목: 리더십의 의미\\n문서 생성일시: 2023-08-22 11:33:00+09:00\\n문서 수정일시: 2024-10-18 14:37:00+09:00\\n상위 문서 ID: 유형=block, ID=bde73d4a-cdc9-411f-a18f-7b64934f122e&lt;br/&gt;\\n\\n- &lt;span style=\\'color:yellow_background\\'&gt;&lt;u&gt;리더십은 구성원들의 동기를 불러일으켜서 팀의 다이내믹스를 만들어 조직의 목적을 달성하는 기술&lt;/u&gt;&lt;/span&gt;이다.\\n\\n\\t- &lt;span style=\\'color:gray\\'&gt;*팀의 다이내믹스를 만든다는 것은 구성원들 개개인의 합보다 더 큰 역량을 팀이 내도록 하는 것*&lt;/span&gt;\\n\\n\\t- &lt;span style=\\'color:gray\\'&gt;*조직의 목적 달성 = 우승팀이 되는 것, 팀의 성공!*&lt;/span&gt;\\n\\n- &lt;span style=\\'color:yellow_background\\'&gt;&lt;u&gt;리더십이 중요한 이유는 리더십에 따라서 조직의 목적 달성 여부가 달라질 수 있기 때문&lt;/u&gt;&lt;/span&gt;이다.\\n\\n- &lt;span style=\\'color:yellow_background\\'&gt;&lt;u&gt;리더십이 필요한 이유는 리드는 자신의 일을 잘하는 사람이 아니라 팀을 움직이게 하는 사람이기 때문&lt;/u&gt;&lt;/span&gt;이다.\\n\\n- &lt;span style=\\'color:yellow_background\\'&gt;&lt;u&gt;리드가 해야 할 일은 일 케어/ 사람 케어/ 조직 케어&lt;/u&gt;&lt;/span&gt;이다.\\n\\n\\t- &lt;span style=\\'color:gray\\'&gt;*(1)일 케어 : 팀의 미션/비전/전략을 자신이 책임지는 조직의 목표와 align하여 이를 명확히 하고 가시화하여, 팀의 다이내믹스를 만들어 목표를 달성한다. *&lt;/span&gt;\\n\\n\\t- &lt;span style=\\'color:gray\\'&gt;*(2)사람 케어 : 팀/조직의 목표를 달성하기 위해 구성원들의 마음을 팀의 동기(OKR)로 하나로 묶고 몰입할 수 있도록 돕는다. *&lt;/span&gt;\\n\\n\\t- &lt;span style=\\'color:gray\\'&gt;*(3) 조직 케어 : 일하고 싶은 환경, 일을 잘할 수 있는 환경을 만드는 것이다. 일이 효과적이고 효율적으로 이루어지도록 일하는 방식을 정립하고, 자신이 책임지는 조직의 업무뿐 아니라 회의, 의사결정 등의 프로세스와 시스템을 정립하여 실행함으로써 구성원들이 마음껏 목표를 향해 일할 수 있는 환경을 만든다.*&lt;/span&gt;\\n\\n- 리드가 역할을 잘 수행하기 위해서는 리더십 역량을 강화해야 한다. &lt;span style=\\'color:yellow_background\\'&gt;&lt;u&gt;리더십 역량이란 “우수한 성과를 창출하게 하는 리더의 내재적 특성\" 또는 “리드에게 부여된 임무를 효과적으로 수행하기 위해 갖춰야 하는 지식•기술•태도”&lt;/u&gt;&lt;/span&gt;이다.\\n\\n&lt;br/&gt;\\n\\n', 'metadata': {'customer_id': 42, 'doc_split_seq': 1, 'title': '리더십의 의미', 'source': 'https://www.notion.so/222939e60d5f459499fead4e077eab95', 'extra': {'CategoryL1': '조직원칙 및 리더십', 'CategoryL2': '리더십'}, 'updated_at': '2024-10-18T05:37:00'}, 'similarity_score': 0.5098682172262026}","{'page_content': '문서 유형: page\\n문서 ID: 1930592a-4a92-80de-a66f-d41e27741279\\n문서 제목: 리더십 콘텐츠 모음.zip\\n문서 생성일시: 2025-02-07 15:21:00+09:00\\n문서 수정일시: 2025-02-10 12:00:00+09:00\\n상위 문서 ID: 유형=block, ID=bde73d4a-cdc9-411f-a18f-7b64934f122e\\n문서 생성자: 강주희💡 리더십에 대한 지식과 영감을 건네줄 콘텐츠를 큐레이팅 하는 공간입니다. \\n리더십의 본질,마인드셋에 대한 이해도를 높이고, 리드 역할을 수행하며 마주치는 다양한 고민들을 해소하는데에 도움 되시기 바라며, 다양한 관점에서의 인사이트를 얻어가시기 바랍니다. \\n팀에 공유하고 싶은 의미있는 콘텐츠가 있다면 ‘누구나’ 업데이트 가능합니다.  \\n\\n    \\n\\n&lt;br/&gt;\\n\\nCollection\\n\\n&lt;br/&gt;\\n\\n', 'metadata': {'customer_id': 42, 'doc_split_seq': 1, 'title': '리더십 콘텐츠 모음.zip', 'source': 'https://www.notion.so/zip-1930592a4a9280dea66fd41e27741279', 'extra': {'CategoryL1': '조직원칙 및 리더십', 'CategoryL2': '리더십'}, 'updated_at': '2025-02-10T03:00:00'}, 'similarity_score': 0.5071508240497953}","{'page_content':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0.5047588424381623}","{'page_content':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개���합니다. \\n\\n\\t- 스프링캠프 기간 동안 플��스팀에서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0.4923060187936801}","{'page_content':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0.49094544220225855}","{'page_content':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0.4886605045838514}","{'page_content':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0.4807206705677774}","{'page_content':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0.4799424804265766}","{'page_content':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0.4906499124260116}","{'page_content':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0.47216307912392763}","{'page_content':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0.46707344027291153}","{'page_content':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0.46683698770985343}","{'page_content': '문서 유형: page\\n문서 ID: 540c96b1-3193-4214-9125-34997f5fda8a\\n문서 제목: 7층 공간 이용 안내\\n문서 생성일시: 2023-07-23 20:53:00+09:00\\n문서 수정일시: 2025-06-20 14:15:00+09:00\\n상위 문서 ID: 유형=block, ID=10d0592a-4a92-80a7-85e3-dab36c5ded8a\\n문서 생성���: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0.4666238020784853}","{'page_content': \"문서 유��: page\\n문서 ID: 358a535c-1530-4e2b-96b2-6f7a845815c8\\n문서 제목: 소프트웨어(계정, 권한) 신청 방법\\n문서 생성일시: 2023-06-30 10:20:00+09:00\\n문서 수정일시: 2025-06-20 15:19:00+09:00\\n상위 문서 ID: 유형=block, ID=1f50592a-4a92-80d8-b029-cf8362f55fe9**🗒️업데이트: 2023/06/30**\\n\\n---\\n\\n🍦 flex team 에서는\\n업무 상 필요한 소프트웨어를 지원해드리고 있습니다.\\n \\n\\n\\t아래 신청 방법을 참고하시면 소프트웨어를 사용하실 수 있습니다.\\n추가 문의사항 발생 시, PX 팀으로 문의 부탁드립니다. :)\\n\\n&lt;span style='color:orange'&gt;**※  도입, 운영 중인 소프트웨어 리스트 (**&lt;/span&gt;&lt;span style='color:orange'&gt;**바로가기, 클릭**&lt;/span&gt;&lt;span style='color:orange'&gt;**)**&lt;/span&gt;\\n\\n## **신청 전 주의사항**\\n\\n\\t- 사용 목적, 권한 등이 적절하지 않다고 판단되는 경우 &lt;span style='color:orange'&gt;**반려**&lt;/span&gt;될 수 있습니다.\\n\\n## **신청 대상**\\n\\n\\t- 플렉스팀 모든 구성원\\n\\n## (최초 도입) 신청 방법\\n\\n\\t### **STEP 1. 보안성 검토 진행 (신청자 → Security)**\\n\\n\\t&gt; flex `**업무용 소프트웨어 등 보안성 검토 요청**`** **워크플로우(**바로가기**)를 통해,\\n소프트웨어의 **사용 목적 및 계정 정보 **등을 공유하여, 결재 승인을 받아주세요.\\n\\n\\t### **STEP 2. 구매 검토 진행 (신청자 → LGA)**\\n\\n\\t&gt; flex `**소프트웨어 라이선스 구매 검토**`** **워크플로우(**바로가기**)를 통해,\\n소프트웨어의 **사용 형태 및 요금 플랜** 등을 공유하여, 결재 승인을 받아주세요.\\n\\n\\t### **STEP 3. 소프트웨어 지급 (LGA → 신청자)**\\n\\n\\t&gt; 신청일로부터 영업일 기준 1 ~ 2일 내에\\nLGA에서 신청자 개인DM으로 계정정보(ID/PW)를 전달드립니다.\\n(별도 계정이 있는 경우) 신청하신 워크플로우 댓글을 통해 결제 관련 안내드립니다.\\n\\n## (기존 사용) 신청 방법\\n\\n\\t### **STEP 1. 계정 또는 권한신청 (신청자 → Security, 각 Admin Owner)**\\n\\n\\t&gt; flex `**시스템 계정 및 권한신청 (등록,변경,삭제)**`** **워크플로우(**바로가기**)를 통해,\\n**소프트웨어명 및 사용 목적 **등을 공유하여, 결재 승인을 받아주세요.\\n\\n\\t### **STEP 2. 소프트웨어 지급 (각 Admin Owner → 신청자)**\\n\\n\\t&gt; 신청일로부터 영업일 기준 1 ~ 2일 내에\\n소프트웨어 별 Admin Owner 가 신청자에게 소프트웨어 지급, 권한 부여 관련해 안내드립니다.\\n\\n---\\n\\n&lt;br/&gt;\\n\\n\", 'metadata': {'customer_id': 42, 'doc_split_seq': 1, 'title': '소프트웨어(계정, 권한) 신청 방법', 'source': 'https://www.notion.so/358a535c15304e2b96b26f7a845815c8', 'extra': {'CategoryL1': '지원 제도', 'CategoryL2': '업무 지원'}, 'updated_at': '2025-06-20T06:19:00'}, 'similarity_score': 0.47300468672937035}","{'page_content':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0.4718129287495401}","{'page_content':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0.4702487298345172}","{'page_content':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0.4701493627107875}","{'page_content':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0.46927584836310526}","{'page_content':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0.5103072402504801}","{'page_content':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0.5090171858479553}","{'page_content':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��정이 없습니다. 추후** flex 목표를 활용하여 개인 목표 관리 프로그램을 제공할 예정**입니다.  \\n- &lt;span style='color:yellow_background'&gt;**잡레벨에 ���른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0.5044172641327651}","{'page_content':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0.5025845985342807}","{'page_content':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0.489866098810579}","{'page_content': \"제목: 구성원의 성과 향상을 돕는 프로그램 안내 &lt;br&gt; 공지 작성일: 2022-12-01 &lt;br&gt; 내용: 안녕하세요 PX Team입니다.\\xa0\\n우리팀이 진짜 격차를 만들고 빠르게 성장하기 위해, 구성원의 ‘목표 관리’와 ‘성과 향상 프로그램’을 진행합니다.\\n\\n‘목표 관리’(2023년~)\\xa0내년부터 flex 목표를 활용, 개인별 목표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관리'는 준비중입니다. '성과 향상 프로그램'에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0.5056058783326789}","{'page_content':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0.4916826638980242}","{'page_content': '제목: 2023 우리팀 Leadership 안내 &lt;br&gt; 공지 작성일: 2023-01-13 &lt;br&gt; 내용: 올해 1월 1일자로 적용된 Lead 레벨과 정의에 대해 명확하게 한번 더 말씀드립니다.\\xa0각 리드분들께서는 구성원의 모티베이션 관리 및 조직 성과에 전념해주시길 부탁드립니다. 도움이 필요하면, 언제든지 Coaching룸으로 찾아와주세요\\xa0:)\\n\\n\\n1. Lead level 1 : Playing과 Coaching의 비율 = 5:5\\n\\nFunction Team의 Performance와 People Mgt.를 담당 (총 12명)\\n\\n\\n\\n직책수당 연 600만원 (월 50만원)\\n\\n\\n\\nProduct Group : 최명군, 안지용, 김은희, 강선구, 구경일 (이상 5명)\\n\\n\\n\\nSupporting Group : 전인해, 채효진, 권우현, 남정식, 오은경, 신동일, 민경록 (이상 7명)\\n\\n\\n\\n2. Lead level 2 : Playing과 Coaching의 비율 = 3:7\\n\\nTribe/Division의 Performance와 People Mgt.를 담당 (총 5명)\\n\\n\\n\\n직책수당 연 1,200만원 (월 1백만원)\\n\\n\\n\\nProduct Group : 허두석, 이수용, 이성환, 황교현 (이상 4명)\\n\\n\\n\\nSupporting Group : 류성락 (이상 1명)\\n\\n\\n\\n3. Lead level 3 : Playing과 Coaching의 비율 = 1:9\\n\\nGroup의 Performance와 People Mgt.를 담당 (총 2명)\\n\\n\\n\\n직책수당 연 1,800만원 (월 1백 5십만원)\\n\\n\\n\\nProduct Group : 송호진, 김태은 (이상 2명)\\n\\n\\n\\n4. R&amp;D Division Leadership은 3명(최명군, 안지용, 황교현)이 함께 논의해 division의 방향성을 결정합니다. 세 분의 Lead 레벨이 다른 이유는 소속팀과 함께해야 할 구성원수가 다르기 때문입니다. Group Leadership인 2명(송호진, 김태은)은 그룹내 리드분은 물론, 저와도 긴밀하게 소통하여 align을 가져갈 예정입니다.\\n\\n\\n\\n5. 우리팀의 조직과 리더십은 항상 변화에 민감합니다. 시장과 고객, 제품 상황에 따른 최적화를 수시로 진행하고 있어 항상 더 나은 방향으로 진화할 것으로 이해해주시면 감사합니다.', 'metadata': {'customer_id': 42, 'doc_split_seq': 1, 'title': '2023 우리팀 Leadership 안내', 'source': 'https://flex.team/home/news-feed/notice?nid=ODzZLBv8Ro', 'extra': {'StakeholderType': 'COMPANY'}, 'updated_at': '2023-01-13T10:27:27'}, 'similarity_score': 0.49142242971392824}","{'page_content':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풍겨주신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��료를 'OO'합니다\\n\\n@박근현 님, @이예경 님, @이나경 님, @양은정 님, @김나현 님의 플렉스팀 합류를 ‘환영’합니다!\\n\\n자랑스러운 동료 여러��을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0.48894789061918714}","{'page_content': \"제목: 서른여섯번째 Dugout Letter가 도착했습니다 &lt;br&gt; 공지 작성일: 2025-05-26 &lt;br&gt; 내용: 지난 2주간 플렉스팀 소식을 모은\\n\\nDugout Letter #36 바로 열어보기\\n\\n\\n---------\\n\\n\\n⬇️ 목차 미리보기 ⬇️ \\n\\n\\n\\n놓쳐선 안 될 플렉스팀 소식\\n\\n플렉스팀 버킷리스트에 소중한 ‘세 표’ 부탁드립니다.\\n\\n리크루팅을 위해 두번째 ‘Tech Talk’을 엽니다.\\n\\n플렉스팀 첫! AMCHAM 저널에 ‘기고’\\n\\n법인카드 잘못 사용했을 땐 ��렇게!\\n\\n신속한 장애 대응을 위해 ‘크리티컬 이모지’를 활용합시다!\\n\\n지지율 TOP3 대선주자들 곁, 어디에나 flex\\n\\n\\n\\nflex는 오늘도 업글 중\\n\\n’연차 설정’ 분리 및 ‘촉진 설정’ 접근성 개선, 전체배포 완료!\\n\\n더 많은 업데이트는 따끈한 오늘자 업데노를 참고해주세요\\n\\n\\n\\n슬랙에서 줍줍한 정보 or TMI\\n\\n열문집! 샐러디! 수잔스! 감성쭈꾸미! 플렉스팀 할인 제휴식당을 늘려주신 @박윤미 님\\n\\n’누구보다 빠르게 남들과는 다르게’ 토트넘 우승과 엮어 팀 채용을 어필하신 @정나현 님\\n\\n’25년 판, ARR별 글로벌 HR SaaS 순위! 귀한 꿀자료를 공유해주신 @정혜인 님\\n\\n목표/평가 리뉴얼을 위해 고객사 성과관리 현황에 귀를 쫑긋 열고 싶으신 @이윤선 님\\n\\n이름처럼 동에 번쩍(패파 세미나), 서에 번쩍(K리그 아카데미) 다니시는 @서해동 님\\n\\n현장을 누비며 성장을 만드는 BD팀! 김수민 님 피셜, 실력과 미모를 겸비한 @권우현 님\\n\\n'하프타임팀토크'를 잇는 새 콘텐츠 출격! 출연자 섭외에 팀 도움이 간절하신 @김희경 님\\n\\n플렉스팀 합류하시자마자 남다른 보법이 무엇인지 보여주고 계신 @신정호 님\\n\\nHRP 모범 고객사이자 설선물 주셨던 ‘올클래드’ 팝업스토어 소식 전해주신 @윤송현 님\\n\\n\\n\\n플렉스팀 동료를 'OO'합니다\\n\\n@김정춘 님, @박종상 님, @김일재 님의 플렉스팀 합류를 ‘환영’합니다!\\n\\n자랑스러운 동료 여러분을 ‘인정’합니다!\\n\\n플렉스팀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'서른여섯번째 Dugout Letter가 도착했습니다', 'source': 'https://flex.team/home/news-feed/notice?nid=eR0x53ZzmD', 'extra': {'StakeholderType': 'COMPANY'}, 'updated_at': '2025-05-26T07:53:13'}, 'similarity_score': 0.4860965881267981}"]}</t>
  </si>
  <si>
    <t>{"ContextPrecision":1,"ContextRecall":1,"Faithfulness":1,"answer_relevancy":0.6208886325208258,"Human":1,"Human Eval Reason":null}</t>
  </si>
  <si>
    <t>{"cached":null,"start":1758851918.5182211,"end":1758852043.123213,"duration":20.98399591445923,"llm_duration":null,"time_to_first_token":74.0316898226738,"llm_calls":"4","tool_calls":"0","errors":"0","llm_errors":"0","tool_errors":"0","prompt_tokens":"34712","prompt_cached_tokens":"0","prompt_cache_creation_tokens":"0","completion_tokens":"969","total_tokens":"35681","estimated_cost":null}</t>
  </si>
  <si>
    <t>"플렉스팀 리드로서 갖춰야 할 기준으로, Leadership Journey에서 이를 나침반 삼아 타인의 피드백을 통해 지속적으로 개선해 나가는 지표입니다."</t>
  </si>
  <si>
    <t>{"answer":"Lead Standards는 플렉스팀의 리더십 기준으로, 리드(팀 리더)들이 갖춰야 할 리더십 역량과 행동 기준을 정의한 것입니다.\n\n## Lead Standards의 목적과 의미\n\n**리더십 발휘의 나침반 역할**\n- 플렉스팀 리드로서 갖춰야 할 리더십 기준을 명시\n- 구성원에게 긍정적인 영향력을 발휘하는 리더가 되기 위한 지침\n- 일관된 리더십 문화 구축을 위한 공통 기준\n\n## Lead Standards 실천을 위한 프로그램들\n\n**1. Leadership Journey (2025)**\n- 리드 개인의 리더십 여정을 기록하고 발전시키는 프로그램\n- Lead Standards를 나침반 삼아 지속적인 자기 개선\n- 리더십 진단 리포트와 개인별 실천 계획 수립\n\n**2. Lead Standards 실천 선언문**\n- 정기적인 리더십 진단 결과를 바탕으로 시급한 개선 영역 선정\n- 구체적 실행 계획으로 구성된 실천 선언문 작성\n- 2개월 후 실천 결과 점검 및 개선\n\n**3. 1on1 Ground Rule과의 연계**\n- Lead Standards에 기반한 효과적인 1on1 진행\n- Know Your People 실천을 통한 리더십 발휘\n\n## 성장과 평가 연계\n\n- **목표 설정**: 리드는 Lead Standards에 대한 목표도 함께 설정\n- **리더십 진단**: 정기적인 리더십 평가와 피드백 수집\n- **Monthly 리더십 세션**: 공통 이슈 해결과 리더십 강화\n\nLead Standards는 단순한 규칙이 아니라 플렉스팀이 추구하는 리더십 문화의 핵심이며, 모든 리드가 지속적으로 실천하고 발전시켜야 할 중요한 기준입니다.\n\n---\n**출처**\n- [Lead Standards 실천 선언문(25'1Q)](https://www.notion.so/Lead-Standards-25-1Q-1930592a4a9280d08158fe3d581a4e7f) - 실천 선언문 내용\n- [2025 Leadership Journey](https://www.notion.so/2025-Leadership-Journey-1e00592a4a9280948493c16f1bb1c000) - 리더십 여정 프로그램\n- [우리팀의 1on1 Ground Rule 😎](https://www.notion.so/1on1-Ground-Rule-1c10592a4a9280c9ab49ef141ebb2fbb) - 1on1 진행 가이드\n- [flex를 이용한 목표 설정 가이드](https://flex.team/home/news-feed/notice?nid=MV0agJbEZB) - 목표 설정 연계","contexts":["{'page_content': '문서 유형: page\\n문서 ID: 1930592a-4a92-80d0-8158-fe3d581a4e7f\\n문서 제목: Lead Standards 실천 선언문(25’1Q)\\n문서 생성일시: 2025-02-07 15:14:00+09:00\\n문서 수정일시: 2025-04-25 16:35:00+09:00\\n상위 문서 ID: 유형=block, ID=bde73d4a-cdc9-411f-a18f-7b64934f122e\\n문서 생성자: 강주희💡 **플렉스팀 리더십 진단 결과를 바탕으로 가장 시급하게 강화해야 하는 Lead Standard에 대한 심플 실천 선언문 입니다.(2025.2월 기준) ** \\n\\n\\t**모든 선언문은 구체적 실행 계획으로 작성되었으며, 리드분들이 지속적으로 실천할 수 있도록 구성원 여러분의 따뜻한 응원과 협조 부탁드립니다. **\\n\\n\\t**이 선언문들은 플렉스팀의 성장과 강한 리더십을 위한 약속입니다. 2개월 뒤, 실천 결과를 함께 점검하며 긍정적인 변화를 확인할 수 있기를 기대합니다. Go for it! 플렉스팀! **\\n\\n&lt;br/&gt;\\n\\n실천 선언문 (1)\\n\\n&lt;br/&gt;\\n\\n', 'metadata': {'customer_id': 42, 'doc_split_seq': 1, 'title': 'Lead Standards 실천 선언문(25’1Q)', 'source': 'https://www.notion.so/Lead-Standards-25-1Q-1930592a4a9280d08158fe3d581a4e7f', 'extra': {'CategoryL1': '조직원칙 및 리더십', 'CategoryL2': '리더십'}, 'updated_at': '2025-04-25T07:35:00'}, 'similarity_score': 0.5112525449210755}","{'page_content':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0.49000724204952173}","{'page_content':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0.48346821867936723}","{'page_content':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스스로 생각해 보세요)*  \\n-  \\n---  \\n## 💌 3. 유용한 피드백 &amp; 나의 해석  \\n&lt;span style='color:orange'&gt;유의미한 피드백의 우선순위를 정하고, 나의 입장에서 해석해 본 후, 강화 or 개선을 위한 액션아이템을 수립해 볼게요. &lt;/span&gt;  \\n- `유의미한 피드백이란? 다양한 케이스가 있겠지만, 이런 기준도 참고해 보세요.   `  \\n- 플렉스팀 Lead Standards와 명확하게 연계되는 피드백 (e.g. “팀 내 문제가 생겼을때, 피하지 말고 즉각적으로 나서서 해결해 주시면 좋겠어요” -Face the problem)  \\n- 팀의 몰입도, 신뢰도, 실행력에 실질적인 영향이 있는 피드백 (e.g. “팀 내 심리적 안전감이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0.48081708453315447}","{'page_content':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0.47788029753770356}","{'page_content':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��간으로 구성되어 있으며 업무에 대한 온보딩은 ��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0.47924323655719525}","{'page_content':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0.47436968087178766}","{'page_content':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0.47386675152939717}","{'page_content':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0.4708656310654989}","{'page_content':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0.4691400864390138}","{'page_content':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0.4846132341093756}","{'page_content':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0.4702404918126626}","{'page_content':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0.4688270092647155}","{'page_content':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0.4663213919922142}","{'page_content':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0.4629293756862613}","{'page_content': \"문서 유형: page\\n문서 ID: ff49798f-4c61-4c8a-a79a-962c4da13c97\\n문서 제목: [IT] Device Trust (인증, 등록) 가이드\\n문서 생성일시: 2024-09-11 18:57:00+09:00\\n문서 수정일시: 2025-08-18 18:25:00+09:00\\n상위 문서 ID: 유형=block, ID=d08390aa-16ff-4234-a42b-192bd7e283fa![url](url)  \\n---  \\n**2. 이름이 기록된 프로필 블록을 클릭해주세요.**  \\n![url](url)  \\n---  \\n**3. [ 장치 동기화 ] 클릭 후 완료까지 기다려주세요.\\n일부 단말은 자동으로 재부팅될 수 있으며, 완료 후 [ 로그인 옵션 ] 을 수정할 수 있는지 확인해주시고 혹 여전히 수정이 불가능한 경우 단말을 수동으로 재부팅 후 다시 [ 로그인 옵션 ] 에 접근해주세요.**  \\n![url](url)  \\n---  \\n&lt;br/&gt;  \\n![url](url)  \\n---  \\n**8. [ PIN 설정 ] 을 클릭해주세요.**  \\n![url](url)  \\n---  \\n**9. PC 로그인 암호를 입력해주세요.**  \\n![url](url)  \\n---  \\n**10. 최소 6자리 이상의 PIN 설정 후 [ 확인 ] 을 클릭해주세요.**  \\n![url](url)  \\n---  \\n**11. (선택적으로 확인가능) [ 확인 ] 을 차례로 클릭해주세요.\\n일부 계정에 한하여 계정인증을 요구합니다, 지급 받은 MS 오피스 계정으로 인증해주세요.**  \\n![url](url)  \\n![url](url)  \\n---  \\n**12. Okta Verify 앱으로 돌아와 [ 활성화 ] 를 클릭해주세요.**  \\n![url](url)  \\n---  \\n**13. 지문 인증을 진행해주세요.**  \\n![url](url)  \\n---  \\n**14. 등록이 완료되었습니다. 창을 닫고 [ STEP2. Device Trust 인증 ] 을 진행해주세요.**  \\n![url](url)  \\n---  \\n### STEP2. Device Trust 인증 (OS 공통)  \\n**1. **&lt;span style='color:orange'&gt;**dt.dev.flexis.team:8884**&lt;/span&gt;** **&lt;span style='color:red'&gt;**클릭**&lt;/span&gt;**하여 접속 후 [ Login ] 을 클릭해주세요.**  \\n![url](url)  \\n---  \\n**2. PC 에 설치된 Okta Verify 앱을 통해 신원 확인이 진행됩니다.\\n**&lt;span style='color:red'&gt;**편하신 인증수단(코드, Push, 암호입력, 또는 FastPass) **&lt;/span&gt;**으로 완료해주세요.**  \\n![url](url)  \\n![url](url)  \\n---  \\n**3. Device Trust 등록이 완료되었습니다.**  \\n---  \\n---  \\n- &lt;span style='color:orange'&gt;**꿀팁 **&lt;/span&gt;👉🏻&lt;span style='color:orange'&gt;** Webauthn 으로 Okta 인증하기 (OS 공통)**&lt;/span&gt;&lt;span style='color:orange'&gt;**\\n**&lt;/span&gt;부제 : PC 비밀번호 or 지문으로 Okta 인증하기 (핸드폰, 워치 푸시 인증은 이제 그만 🫵🏻)  \\n&lt;span style='color:red'&gt;**0. Webauthn 인증을 ‘지문’ 으로 수행하고자 하는 경우,\\nMac 은 touch ID, Windows 는 위 가이드 STEP1. 의 Windows Hello 등록 후 가능합니다. 등록 후 아래 단계를 진행해주세요.**&lt;/span&gt;  \\n---  \\n**1. Okta 대시보드 (flex-team.okta.com) 접속 후 우측 상단 프로필 - [ 설정 ] 차례로 클릭해주세요.**  \\n![url](url)  \\n---  \\n**2. [ 보안 방법 ] 항목, [ 보안 키 또는 생체인식 인증 프로그램 ] - [ 설정 ] 을 클릭해주세요.**  \\n![url](url)  \\n---  \\n**3. 각 단계 별 [ 설정 ] 을 클릭해주세요.**  \\n![url](url)  \\n![url](url)  \\n---\", 'metadata': {'customer_id': 42, 'doc_split_seq': 2, 'title': '[IT] Device Trust (인증, 등록) 가이드', 'source': 'https://www.notion.so/IT-Device-Trust-ff49798f4c614c8aa79a962c4da13c97', 'extra': {'CategoryL1': '지원 제도', 'CategoryL2': '업무 지원'}, 'updated_at': '2025-08-18T09:25:00'}, 'similarity_score': 0.46449357785584466}","{'page_content':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0.4641881784327359}","{'page_content':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0.46346498144118975}","{'page_content': \"문서 유형: page\\n문서 ID: a5105411-34e3-4090-82f6-dd94437d8256\\n문서 제목: [IT] 개인정보파일 처리방법 (암호화, 예외처리)\\n문서 생성일시: 2023-11-15 16:13:00+09:00\\n문서 수정일시: 2025-07-30 10:29:00+09:00\\n상위 문서 ID: 유형=page, ID=d5b39d3a-91f4-4276-b964-f61e10a2ea85---  \\n🔓 개인정보가 포함된 파일은 암호화 하여 사용하며, 사용 후 &lt;span style='color:orange'&gt;**완전 삭제**&lt;/span&gt;를 원칙으로 합니다.  \\n고유식별번호가 포함된 `**위험 등급**` 의 개인정보파일은\\n&lt;span style='color:orange'&gt;**각 단말 내**&lt;/span&gt; &lt;span style='color:orange'&gt;**생성일로부터 2일이 경과**&lt;/span&gt;한 시점에 &lt;span style='color:orange'&gt;**자동으로 암호화**&lt;/span&gt; 됩니다.  \\n다만, 업무 상 암호화 없는 파일 사용이 필요한 경우,\\n&lt;span style='color:orange'&gt;**예외 처리(암호화 방지) **&lt;/span&gt;설정을 통해&lt;span style='color:orange'&gt;** 최대 30일까지 **&lt;/span&gt;원본&lt;span style='color:orange'&gt;** **&lt;/span&gt;파일 그대로 사용 가능합니다.  \\n- - -\\n&lt;span style='color:gray'&gt;*** 고유식별번호 : 주민등록번호, 운전면허번호, 외국인 등록번호, 여권번호*&lt;/span&gt;  \\n## (참고) 개인정보파일 등급 기준  \\n- `**위험**`  \\n: 주민등록번호, 운전면허번호, 외국인등록번호 &lt;span style='color:orange'&gt;*-  각 항목별 10건 이상 포함된 파일*&lt;/span&gt;  \\n- `**경고**`  \\n: 여권번호 20건 이상 포함된 파일\\n: 전화번호, 주소, 계좌번호, 이메일주소, 휴대폰번호 &lt;span style='color:orange'&gt;*- 각 항목별 10건 이상 포함된 파일*&lt;/span&gt;  \\n## (필수) EPrm 개인암호 설정  \\n&lt;span style='color:orange'&gt;*설정한 암호는 개인정보파일을 암호화/복호화 하는 데 사용하며, 언제든 스스로 재설정 가능합니다.*&lt;/span&gt;  \\n- **Windows**  \\n**1. 시작표시줄에서 [ EPrm ] 아이콘 우클릭 -\\n[ EPP Privacy Management(R) ] 을 차례로 클릭해 EPrm 을 실행해주세요.**  \\n![url](url)  \\n![url](url)  \\n---  \\n**2. 우측 상단 톱니바퀴 모양 [ 환경설정 ] 아이콘을 클릭해주세요.**  \\n![url](url)  \\n---  \\n**3. [ 암호변경 ] 탭에서 새 비밀번호 설정 후 [ 확인 ] 을 클릭해주세요. 설정이 완료되었습니다.\\n**     (*최초 설정 시, 현재 비밀번호 입력 칸은 비활성화 되어 있습니다.)*  \\n![url](url)  \\n![url](url)  \\n---  \\n- **Mac**  \\n**1. 화면 우측상단 메뉴막대에서 [ EPrm 아이콘 ] - [ AhnLab EPP Privacy Management] 를 차례로 클릭해 EPrm 을 실행해주세요.**  \\n![url](url)  \\n---  \\n**2. EPrm 화면 우측상단 톱니바퀴 모양 [ 설정 ] 을 클릭해주세요.**  \\n![url](url)  \\n---  \\n**3. 암호화 및 복호화에 사용할 비밀번호 입력 후 [ 확인 ] 을 클릭해주세요.**  \\n![url](url)  \\n---  \\n**4. (완료) 정상 설정 시 아래와 같이 [ 현재 비밀번호 ] 항목이 활성화됩니다.**  \\n![url](url)  \\n---  \\n## 암호화 방법  \\n&lt;span style='color:orange'&gt;*암호화를 수행하지 않는 경우, 자동 암호화 전까지 암호화 대상임에 따른 팝업이 지속 발생합니다.*&lt;/span&gt;  \\n- **Windows**  \\n**1. 시작표시줄에서 [ EPrm ] 아이콘 우클릭 -\", 'metadata': {'customer_id': 42, 'doc_split_seq': 1, 'title': '[IT] 개인정보파일 처리방법 (암호화, 예외처리)', 'source': 'https://www.notion.so/IT-a510541134e3409082f6dd94437d8256', 'extra': {'CategoryL1': '지원 제도', 'CategoryL2': '업무 지원'}, 'updated_at': '2025-07-30T01:29:00'}, 'similarity_score': 0.46339706282998305}","{'page_content': '문서 유형: page\\n문서 ID: ff49798f-4c61-4c8a-a79a-962c4da13c97\\n문서 제목: [IT] Device Trust (인증, 등록) 가이드\\n문서 생성일시: 2024-09-11 18:57:00+09:00\\n문서 수정일시: 2025-08-18 18:25:00+09:00\\n상위 문서 ID: 유형=block, ID=d08390aa-16ff-4234-a42b-192bd7e283fa---  \\n**4. 패스 키 생성 팝업에서 [ 계속 ] 을 클릭해주세요. (경우에 따라 본 팝업은 안 뜰 수 있습니다.)**\\n**Chrome 1password 확장 프로그램이 켜져 있는 경우 끄고 진행하거나, 1password 패스 키 저장 팝업을 확인하지 않고 닫아주시면 됩니다.**  \\n![url](url)  \\n---  \\n**5. 지문 센서 터치 또는 암호 사용으로 인증하면 Webauthn 등록 완료입니다. (윈도우는 지문 or PIN)\\n이후 Okta 인증 시 [ 보안 키 또는 생체인식 인증 프로그램 ] 을 선택하면 PC 암호 또는 지문으로 편리하게 로그인 가능합니다.**  \\n![url](url)  \\n![url](url)  \\n![url](url)  \\n---  \\n&lt;br/&gt;  \\n&lt;br/&gt;  \\n&lt;br/&gt;  \\n&lt;br/&gt;  \\nE.O.D', 'metadata': {'customer_id': 42, 'doc_split_seq': 3, 'title': '[IT] Device Trust (인증, 등록) 가이드', 'source': 'https://www.notion.so/IT-Device-Trust-ff49798f4c614c8aa79a962c4da13c97', 'extra': {'CategoryL1': '지원 제도', 'CategoryL2': '업무 지원'}, 'updated_at': '2025-08-18T09:25:00'}, 'similarity_score': 0.4628867584925614}","{'page_content':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0.4699875761149882}","{'page_content':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0.46855422705408356}","{'page_content':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0.4665492027029264}","{'page_content':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0.4643456824453197}","{'page_content':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Job level은 어떻게 공개되고, 향후에는 어떻게 되나요?  \\n- Job level은 어떤 방식으로 공개되고, 알 수 있나요?  \\n- 직군별로 정한 레벨이 공개됩니다.  \\n- 최종적으로 팀에서 작성해주신 잡레벨과 레벨별 역량, 그리고 타이틀은 현재 Job Level Sync에\\n정리되어 있습니다.  \\n- 레벨은 flex를 통해서 확인하실 수 있습니다.  \\n- 구성원 탭에서 확인 가능한 개인별 프로필에서 커스텀 필드에 들어가시면 볼 수 있어요.  \\n![url](url)  \\n- 새로 합류하는 구성원의 Job level은 어떻게 정해지나요?  \\n- 직무 인터뷰 과정과 피어 인터뷰 과정을 거치면서, Job level을 정하게 됩니다.  \\n- 입사 시에 정해진 Job level을 알려드리고, 3개월 후에 최종적으로 잡레벨을 정하게 됩니다.  \\n- 향후에 Job level은 어떻게 바뀌게 되나요?  \\n레벨이 바뀌는 과정은 확정된 것이 아니고 같이 이야기하면서 정해볼 예정이에요.  \\n- 잡레벨 기준의 변화  \\n- 매년 말에 잡레벨의 정의를 점검하고, 잡레벨의 기준에 대해서 정합니다.  \\n- 정할 때, 기준이 꼭 바뀌는 것은 아니에요. (기준이 바뀌지 않을 수도 있어요.)  \\n- 레벨이 세분화될 수 있어요.  \\n- 구성원 레벨의 변화  \\n- 평소에 작성된 잡레벨 정의에 따라서 상위 레벨의 역량을 확인하고, 역량을 향상하는 방법에 대해서 리드와 구성원 분들이 이야기 합니다.  \\n- 구성원이 상위 역량을 보유하고 있어서, promotion이 필요하다면, 매년 초에 promotion을 원하는 분들이 promotion을 신청할 수 있도록 할 예정입니다.  \\n- 본인의 추천도 있지만, lead나 주변에서 promotion을 추천 해주실 수도 있습니다.  \\n- Promotion을 위해서 추천서를 작성하고, 그 내용을 가지고 lead와 면담하고, 최종적으로 레벨을 확정합니다. 별도의 위원회 운영이 있을 수 있습니다.  \\n&lt;br/&gt;', 'metadata': {'customer_id': 42, 'doc_split_seq': 3, 'title': '우리팀의 “Job Level”', 'source': 'https://www.notion.so/Job-Level-229b6389ca974e51a283fdffcbd04433', 'extra': {'CategoryL1': '성장 및 발전', 'CategoryL2': '성과/성장'}, 'updated_at': '2025-06-27T07:36:00'}, 'similarity_score': 0.4643435239004258}","{'page_content':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0.4885071178324062}","{'page_content': \"제목: Monthly 8 Standards Story Session 오늘 오후 3시 30분에 열립니다! &lt;br&gt; 공지 작성일: 2023-04-26 &lt;br&gt; 내용: 안녕하세요. PX Team입니다. ^^\\n\\n\\n\\n4월 “8 Standards Story” 세션에서는 @안희종, @이성환 님과 함께 두 분이 지금까지 플렉스팀에서 일하면서 경험했던 'Disagree and Commit' 과 'Super High Standard' 를 주제로 이야기를 나누어 볼 예정입니다. 패널 토론 형식이 아닌 구성원 누구나 부담 없이 참여할 수 있는 북토크 형식으로 진행되니, 많은 관심과 참여 부탁드립니다. \\n\\n그럼 이따가 8층 flex Lounge(출입구 화면 뒤편)에서 뵙겠습니다. \\n\\n8 Standards Story Session은 전체 구성원 필수 참여 세션입니다.\\n\\n현장 참석이 어려운 경우, 실시간 Online 중계로 참여해 주세요. (Online 중계 정보는 세션 1시간 전 안내) \\n\\n부득이하게 오늘 세션을 못 보시는 분들을 위해, 영상과 세션 써머리도 세션 후 공유드릴 예정이니 꼭 시��� 부탁드려요.\", 'metadata': {'customer_id': 42, 'doc_split_seq': 1, 'title': 'Monthly 8 Standards Story Session 오늘 오후 3시 30분에 열립니다!', 'source': 'https://flex.team/home/news-feed/notice?nid=7907DQLzgJ', 'extra': {'StakeholderType': 'COMPANY'}, 'updated_at': '2023-04-26T02:08:01'}, 'similarity_score': 0.4879679260576321}","{'page_content': '제목: flex를 이용한 목표 설정 가이드 &lt;br&gt; 공지 작성일: 2023-01-03 &lt;br&gt; 내용: flex를 이용한 목표 설정 가이드를 공유 드려요.\\n\\n\\n링크의 내용을 참고해서 작성 부탁 드려요.개인 목표 설정 시에 Lead는 Lead Standards, 구성원은 8 Standards에 대한 목표도 함께 세워야 합니다. 관련한 예시는\\xa0링크를 참고 해주세요.\\n\\n\\n\\n진행하시다 궁금한 사항이 있으시면 언제든 문의 부탁 드려요!', 'metadata': {'customer_id': 42, 'doc_split_seq': 1, 'title': 'flex를 이용한 목표 설정 가이드', 'source': 'https://flex.team/home/news-feed/notice?nid=MV0agJbEZB', 'extra': {'StakeholderType': 'COMPANY'}, 'updated_at': '2023-01-03T05:17:00'}, 'similarity_score': 0.4879376230677573}","{'page_content': '제목: 🎱 8 Standards Story Session이 오늘 오후 3시 30분에 열립니다! &lt;br&gt; 공지 작성일: 2023-06-28 &lt;br&gt; 내용: 안녕하세요. PX Team입니다. 🙂\\n\\n\\n\\n6월 “8 Standards Story” 세션에서는 @이윤선, @김창근 님과 함께 “내가 플렉스팀 PM으로\\xa0일을 하면서 지키고 싶은\\xa08 Standards”를 주제로 이야기를 나누어 볼 예정입니다. 많은 관심과 참여 부탁드립니다. 그럼 잠시 후 8층 flex Lounge에서 뵙겠습니다!\\n\\n\\n\\n8 Standards Story Session은 전체 구성원 필수 참여 세션입니다. (6월 신규 구성원은 현장 참여 및 질문을 미리 고민해보고 참석해 주세요!)\\n\\n부득이하게 오늘 세션을 못 보시는 분들을 위해, 영상과 세션 써머리도 세션 후 공유드릴 예정이니 꼭 시청 부탁드려요.', 'metadata': {'customer_id': 42, 'doc_split_seq': 1, 'title': '🎱 8 Standards Story Session이 오늘 오후 3시 30분에 열립니다!', 'source': 'https://flex.team/home/news-feed/notice?nid=br04Q5AzKJ', 'extra': {'StakeholderType': 'COMPANY'}, 'updated_at': '2023-06-28T05:31:52'}, 'similarity_score': 0.48332964051997285}","{'page_content': '제목: 🎱 오늘 오후 3시 30분 \"8 Standards Story Session : Vol. 7 \"이 열립니다. &lt;br&gt; 공지 작성일: 2023-07-27 &lt;br&gt; 내용: 7월의 주제는 \"Mission Driven\"과 \"Be Focused\"이며, 이번 세션에서는 원팀으로 일하기 위해서 우리팀 구성원들이 \"Mission Driven\"과 \"Be Focused\"의 어느 정도의 기준점을 가졌으면 하는지와 세분의 TA Manager분들과 함께 플렉스팀 채용 과정에서 8 Standards가 왜 중요하고 어떤 기준으로 평가하는지 등의 이야기를 나누어볼 예정입니다. 🤗\\n\\n8 Standards를 잘 알고 실천할 수 있도록 알차게 준비했으니 많은 관심과 참여 부탁드립니다!!\\n그럼 오늘 오후 flex Lounge에서 3시 30분에 뵙겠습니다.', 'metadata': {'customer_id': 42, 'doc_split_seq': 1, 'title': '🎱 오늘 오후 3시 30분 \"8 Standards Story Session : Vol. 7 \"이 열립니다.', 'source': 'https://flex.team/home/news-feed/notice?nid=vYzRnjPzZ3', 'extra': {'StakeholderType': 'COMPANY'}, 'updated_at': '2023-07-27T03:01:26'}, 'similarity_score': 0.48312351377393}"]}</t>
  </si>
  <si>
    <t>{"ContextPrecision":1,"ContextRecall":1,"Faithfulness":1,"answer_relevancy":0.6246861113116631,"Human":1,"Human Eval Reason":null}</t>
  </si>
  <si>
    <t>{"cached":null,"start":1758852134.692558,"end":1758852223.042453,"duration":20.8803129196167,"llm_duration":null,"time_to_first_token":32.804789543151855,"llm_calls":"4","tool_calls":"0","errors":"0","llm_errors":"0","tool_errors":"0","prompt_tokens":"34134","prompt_cached_tokens":"0","prompt_cache_creation_tokens":"0","completion_tokens":"907","total_tokens":"35041","estimated_cost":null}</t>
  </si>
  <si>
    <t>"매주 월요일 오후 3시 flex Story Session을 통해 해남님과 Q&amp;A 형태로 소통할 수 있습니다."</t>
  </si>
  <si>
    <t>{"answer":"네, flex팀에서는 CEO 해남님과 소통할 수 있는 여러 방법을 제공하고 있어요! 😊\n\n## 정기적인 소통 프로그램\n\n### 1. **flex Story Session**\n- **언제**: 매주 월요일 오후 3시\n- **장소**: 7층 코칭룸\n- **특징**: \n  - 해남님과 직접 Q&amp;A 형태로 소통하는 시간\n  - 팀의 미션, 비전, 일하는 방식부터 개인적인 고민까지 모든 질문 가능\n  - 원하는 분만 편하게 참여\n  - 구글 캘린더 일정에 참여 수락 후 당일 코칭룸으로 오시면 됩니다\n\n### 2. **Hey Nam! Why? (Live Q&amp;A)**\n- **언제**: 격주 수요일 너나들이 시간 중 (13:30~14:00)\n- **방식**: 사내 방송 + Google Meet 동시 LIVE\n- **참여방법**:\n  - Core Values 채널에서 질문 접수\n  - '좋아요' 30건 이상 받은 질문 TOP 5 우선 답변\n  - 실시간 Google Meet 채팅으로도 질문 가능\n- **특징**: 팀의 철학, 방향성, 비전을 연결하는 소통 프로그램\n\n### 3. **Tea time w. 해남님** (신규 구성원 대상)\n- **대상**: 입사 후 4일차 신규 구성원\n- **언제**: 입사 후 첫 번째 금요일 오후\n- **목적**: 입사 전 기대와 현실의 차이를 파악하고 개선 방안 논의\n\n## 언제든 편하게 소통하세요!\n\n각 프로그램마다 고유한 특성이 있지만, 공통적으로 **모든 질문이 환영**받는 분위기예요. 개인적인 고민부터 팀 운영에 대한 궁금증까지 자유롭게 나눌 수 있는 시간들입니다.\n\n**참고 자료:**\n- [CFR 대화](https://www.notion.so/CFR-0f52bfbf2b6f416bac2185f6219b0269) - 리더십 관련\n- [flex Story Session](https://www.notion.so/flex-Story-Session-c619ae6acf5e4d5d8fd59beca8b8fca7) - 문화/팀빌딩 관련\n- [[Live Q&amp;A] Hey Nam! Why?](https://www.notion.so/Live-Q-A-Hey-Nam-Why-1e50592a4a9280089a83f8d0896458cc) - 문화/팀빌딩 관련\n- [Tea time w. 해남님](https://www.notion.so/Tea-time-w-24727bd448d24fd29805260791490581) - 온보딩 관련","contexts":["{'page_content': \"문서 유형: page\\n문서 ID: 0f52bfbf-2b6f-416b-ac21-85f6219b0269\\n문서 제목: CFR 대화\\n문서 생성일시: 2021-03-24 18:49:00+09:00\\n문서 수정일시: 2024-10-18 14:37:00+09:00\\n상위 문서 ID: 유형=block, ID=bde73d4a-cdc9-411f-a18f-7b64934f122e\\n문서 생성자: 이경훈CFR이란 대화(Conversation), 피드백(Feedback), 인정(Recognition)의 줄임말로, \\n\\n&lt;span style='color:yellow_background'&gt;OKR을 아주 성능 좋은 엔진&lt;/span&gt;에 비유한다면 &lt;span style='color:yellow_background'&gt;CFR은 그 엔진이 굴러갈 수 있도록 만드는 연료&lt;/span&gt;라고 할 수 있습니다.\\n\\n&lt;br/&gt;\\n\\n# Why CFR **: 동료의 성장을 통한 팀 퍼포먼스 향상**\\n\\n**우리팀이 지속 가능한 성장을 위해서는 동료의 역량 성장과 성과 향상을 주제로 한 대화가 상시로 이뤄져야 합니다.**\\n\\n- 팀 동료들의 **Motivation &amp; Engagement 파악 **\\n\\n\\t- 가장 선호하는 동기가 잘 유지될 수 있도록, 지속적으로 동료를 관찰하며 코칭 (Know your People)\\n\\n\\t- 확인한 몰입 점수가 개선될 수 있도록 살펴보고 코칭\\n\\n- 미션/목표 Alignment\\n\\n- 신뢰 형성 및 심리적 안전감 조성\\n\\n- 역량 성장 계획 수립\\n\\n- 업무 우선 순위 설정\\n\\n- 역량 성장 가이드 (CFR 대화)\\n\\n- 인정/ 동기 관리\\n\\n\\t- 팀 목표 달성에 기여한 부분 인정\\n\\n\\t- 성과 보상 반영\\n\\n&lt;br/&gt;\\n\\n# When\\n\\n- 일상 대화 (상시)\\n\\n- 데일리 미팅\\n\\n- 위클리/바이위클리 미팅\\n\\n- 1 on 1 미팅 \\n\\n- 단위 조직별 Alignment (Tribe/ Division)\\n\\n# \\nHow\\n\\n- 동기부여 1 on 1 미팅 가이드 참고\\n\\n- 성과/역량성장 1 on 1 미팅 가이드 참고\\n\\n\\t상시 피드백 대화\\n\\n\\t조직별 Alignment Meeting\\n\\n\\t1 on 1 미팅 상황별 질문 리스트\\n\\n\\n\\n\\t&lt;br/&gt;\\n\\n\\t&lt;br/&gt;\\n\\n&lt;br/&gt;\\n\\n\", 'metadata': {'customer_id': 42, 'doc_split_seq': 1, 'title': 'CFR 대화', 'source': 'https://www.notion.so/CFR-0f52bfbf2b6f416bac2185f6219b0269', 'extra': {'CategoryL1': '조직원칙 및 리더십', 'CategoryL2': '리더십'}, 'updated_at': '2024-10-18T05:37:00'}, 'similarity_score': 0.4920155530380305}","{'page_content': '문서 유형: page\\n문서 ID: 9e0d6800-4f45-4789-a291-3080a44f767f\\n문서 제목: 수평 커뮤니케이션\\n문서 생성일시: 2023-06-29 10:06:00+09:00\\n문서 수정일시: 2024-10-18 14:25:00+09:00\\n상위 문서 ID: 유형=block, ID=13c049cd-6892-4dcf-874d-8c61a82fed4b\\n문서 생성자: 황시윤[//]: # (column_list is not supported)\\n\\n\\t[//]: # (column is not supported)\\n\\n\\t\\t**🗒️업데이트: 2023/07/23**\\n\\n\\t[//]: # (column is not supported)\\n\\n\\t\\t**🙋\\u200d♂️ 담당자: **(@이경훈)** **\\n\\n\\t\\t&lt;br/&gt;\\n\\n---\\n\\n## 호칭 안내\\n\\n\\t- 플렉스팀 구성원 모두 별도의 직위/직책 호칭을 사용하지 않고 ‘이름+님’으로 부릅니다. \\n\\n## 수평 커뮤니케이션 안내\\n\\n\\t- 함께 일하는 구성원 모두 **존중하는 마음으로** **존댓말을 사용**합니다. \\n\\n\\t- **서로의 나이, 성별, 출신에 대해서 묻지 않습니다. **나이, 성별, 출신 등은 업무를 하는데 중요한 요소가 아닙니다.\\n\\n---\\n\\n### ■ FAQ \\n\\n&lt;br/&gt;\\n\\n', 'metadata': {'customer_id': 42, 'doc_split_seq': 1, 'title': '수평 커뮤니케이션', 'source': 'https://www.notion.so/9e0d68004f454789a2913080a44f767f', 'extra': {'CategoryL1': '조직원칙 및 리더십', 'CategoryL2': '협업 방식'}, 'updated_at': '2024-10-18T05:25:00'}, 'similarity_score': 0.49115834251592905}","{'page_content':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0.48945004259398023}","{'page_content':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0.48849966378844994}","{'page_content':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 리더십', 'CategoryL2': '리더십'}, 'updated_at': '2024-10-18T05:38:00'}, 'similarity_score': 0.4884354399033847}","{'page_content':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0.4932168685255412}","{'page_content':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0.48210375763663943}","{'page_content':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0.4805222297802322}","{'page_content':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0.4805098566066305}","{'page_content':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0.4729796090394638}","{'page_content':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0.5039994275126307}","{'page_content':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0.48531287207517604}","{'page_content':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0.4832273855442649}","{'page_content': '문서 유형: page\\n문서 ID: 889b4b61-95ff-4e72-bb79-874c60782b31\\n문서 제목: 오피스 맵 소개\\n문서 생성일시: 2023-06-23 18:41:00+09:00\\n���서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0.4820643359749399}","{'page_content':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0.4819417019900585}","{'page_content':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0.48133612929345976}","{'page_content':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0.47991750974895214}","{'page_content': \"문서 유형: page\\n문서 ID: 880d0b88-5fba-4ff0-a1be-a801ff9d4437\\n문서 제목: 법인차량 이용 안내\\n문서 생성일시: 2023-06-27 19:07:00+09:00\\n문서 수정일시: 2025-05-16 12:12:00+09:00\\n상위 문서 ID: 유형=block, ID=1f50592a-4a92-80d8-b029-cf8362f55fe9\\n문서 생성자: 임진운[//]: # (column_list is not supported)  \\n[//]: # (column is not supported)  \\n**🗒️업데이트: ****2024/11/****22**  \\n[//]: # (column is not supported)  \\n**🙋♂️ 담당자: **(@임진운)** **  \\n---  \\n## 운영 안내  \\n- flex 팀은 1호기(교체 예정)와 2호기(카니발 흰색, 195호2177)를 보유하고 있습니다.  \\n- 업무상의 이유로 대중교통을 이용하기 어려운 장소로 이동시 이용이 가능합니다.  \\n- 주말/공휴��의 경우 업무상 이용 스케쥴이 없을시, 개인 용도로도 이용이 가능합니다. 단, 업무스케쥴이 항상 우선인 점 인지 부탁드립니다.  \\n- &lt;span style='color:red'&gt;**[만 30세 이상] + [플렉스 구성원]만 보험이 적용 가능합니다! 만 30세 이하, 혹은 플렉스 구성원이 아닌 분은 운전 할 수 없습니다.**&lt;/span&gt;  \\n## 이용 방법  \\n- Step 1 : 법인차량을 이용하시는 구성원께서는 구글캘린더의 자원관리 스케쥴을 작성부탁드립니다. 법인차량의 이용 스케쥴도 미리 확인 할 수 있어요!  \\n- 구글캘린더 추가방법  \\n1. 구글캘린더에서 ” + ” 를 눌러 캘린더 추가  \\n![url](url)  \\n1. “리소스 찾아보기”  \\n![url](url)  \\n1. (차량)-테슬라(20너3374), (차량)-카니발(195호2177)  선택  \\n![url](url)  \\n- 자원사용 방법  \\n1. 만들기 -&gt; 이벤트 추가  \\n![url](url)  \\n1. 제목 및 스케쥴 삽입  \\n![url](url)  \\n1. 회의실 또는 위치추가 -&gt; 회의실 추가 -&gt; 테슬라(20너3374) 선택  \\n![url](url)  \\n![url](url)  \\n1. 저장 끝!  \\n- Step 2 : Slack의 # team-culture-helpdesk 채널에 이용 History 를 남겨주세요.  \\n![url](url)  \\n---  \\n### ■ FAQ  \\n**Q: 업무가 끝나면 차량은 가지고 퇴근 할 수 있나요?**  \\nA: 원칙은 회사에 반납 후 퇴근이나, 익일 오전 반납이 반론의 여지없이 효율적일 경우 익일 반납 가능합니다. 단, 다음 이용 스케쥴 이전에 반납을 최우선 원칙으로 합니다.  \\n&lt;br/&gt;  \\n**Q: 주말/공휴일 여행의 개인용도로 사용 가능한가요?(평일의 경우 업무이용 가능성으로 이용 할 수 없습니다.)**  \\nA: 주말/공휴일 법인차량의 스케쥴이 없을시 구성원들에 한해 이용 스케쥴을 잡을 수 있습니다. 단, &lt;span style='color:red'&gt;**만 30세 이상의 구성원에게만**&lt;/span&gt; 보험이 적용되는 점 다시 한 번 숙지 부탁 드립니다.  \\n&lt;br/&gt;  \\n**Q: 개인 용도 이용시 비용이 청구되나요?**  \\nA: 무료로 이용가능합니다. 다만, 반납시 연료 및 충전은 100%로 채워 주세요! 소정의 이용료라고 인지해 주시면 됩니다.  \\n&lt;br/&gt;  \\n**Q: 반납시 지정주차 구역이 있나요?**  \\nA: 지정된 주차구역은 찾기 쉽도록 지하 2층에 반납 부탁드려요!  \\n&lt;br/&gt;  \\n**Q: 카니발 차량의 기름 or 요소수가 없습니다.**  \\nA: 카니발 차량은 “경유”차량입니다. 사이드 콘솔에 비치된 gowid 카드를 이용하여 주유/충전 해 주시면 됩니다.  \\n&lt;br/&gt;  \\n~~**Q : 전기차(테슬라)가 처음이라 충전법을 모르겠어요!**~~  \\n- 테슬라 내부 스크린에서 “번개” 아이콘을 누르면 후면 충전커버가 열립니다.  \\n![url](url)  \\n&lt;br/&gt;\", 'metadata': {'customer_id': 42, 'doc_split_seq': 1, 'title': '법인차량 이용 안내', 'source': 'https://www.notion.so/880d0b885fba4ff0a1bea801ff9d4437', 'extra': {'CategoryL1': '지원 제도', 'CategoryL2': '업무 지원'}, 'updated_at': '2025-05-16T03:12:00'}, 'similarity_score': 0.47360269128298094}","{'page_content':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0.47357519770860995}","{'page_content':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0.47303525012167313}","{'page_content':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0.48747733505080826}","{'page_content':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0.4824543764598921}","{'page_content':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0.4788308359375049}","{'page_content':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0.4749840494295403}","{'page_content':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0.47303559747377055}","{'page_content':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0.4871391685399818}","{'page_content': \"제목: #22 Dugout Letter가 도착했습니다 &lt;br&gt; 공지 작성일: 2024-10-21 &lt;br&gt; 내용: 지난 2주간 플렉스팀 소식을 모아 돌아온\\n#22 Dugout Letter 바로가기\\xa0\\xa0\\n\\n우리팀 소식을 덕아웃레터에 실어 플렉스팀 모두에 전하고 싶다면?\\n슬랙에서\\xa0:dugout:\\xa0이모지를 눌러주세요!\\xa0\\n\\n⬇️목차 미리보기⬇️\\n\\n놓쳐선 안 될 플렉스팀 소식\\n\\n\\xa03Q 헬스체크 및 Lounge/GA 만족도 조사 결과, 함께 보실까요?\\n\\xa04Q 성장을 위한 Growth Session을 진행했어요.\\n\\xa0성장을 위한 비밀 무기를 장착했어요.\\n\\xa0[사업 목표 MASTER CLASS]를 모집 중입니다.\\n\\u200d [Google Workspace와의 협동 웨비나]도 곧 다가옵니다.\\n\\xa0우리팀이 고용노동부와 MOU를 맺었답니다.\\n\\xa0자산 지급/운영 기준 공지를 확인해주세요.\\n\\xa0오늘 치카룸 사용 제한!\\n\\xa0법인차량 이용 방법이 소폭 바뀝니다.\\n\\xa0언론에 다뤄진 플렉스팀 소식들\\n오늘도 flex는 업글 중\\n\\n\\n\\n슬랙에서 줍줍한 정보 or TMI\\n\\n\\xa0PM 업무에 필요한 책 ‘OO OOO OO OOO OOO’를 추천해주신\\xa0@안희종\\xa0님\\n\\xa0성남시민 무료 독감예방주사 접종 정보를 상세하게 알려주신\\xa0@이한솔\\xa0님\\n\\xa0플렉스팀의 자동차 타이어 공기압까지 챙겨주시는 세심한\\xa0@임진운\\xa0님\\n\\xa0미래에셋 플레이스 주차장의 원활한 이용 방법을 다시금 알려주신\\xa0@박윤미\\xa0님\\n\\xa0칵테일 One-Day Class 마련에 가산을 탕진해주신 오피셜 플렉스팀 술꾼\\xa0@구경일\\xa0님\\n\\xa010월은 홈그라운드 정리의 달! 창고 대 방출을 진행 중이신\\xa0@임진운\\xa0님\\n\\xa0그라운드 피트니스 이용 정책을 더 편리하게 바꿔주신\\xa0@임진운\\xa0님\\n\\xa0너무나도 고객과 닿고 싶은 아련한\\xa0@이혜정\\xa0님과, 이에 눈물 흘리시는\\xa0@김수민C\\xa0님\\n '영준’이란 동명이인이 많아 스스로를 ‘C영준’으로 바꾸신 Cloud Platform 팀의\\xa0@최영준\\xa0님\\n\\xa0위를 포함해 우리 플렉스팀의 약어 및 은어들은 Glossary DB에서 확인 가능하답니다!\\n\\n\\xa0\\n\\n플렉스팀 동료를 OO합니다!\\n\\n\\xa0서해동님, 김한나님, 남지선님의 플렉스팀 합류를 환영합니다!\\n\\xa0신동진님, 홍수영님, 전유연님,\\xa0정두연님,\\xa0김형배님을 인정합니다!\\n\\xa0박지영님, 박윤미님의 결혼을 축하합니다!\", 'metadata': {'customer_id': 42, 'doc_split_seq': 1, 'title': '#22 Dugout Letter가 도착했습니다', 'source': 'https://flex.team/home/news-feed/notice?nid=210PyKRzxv', 'extra': {'StakeholderType': 'COMPANY'}, 'updated_at': '2024-10-21T05:03:49'}, 'similarity_score': 0.4857203521398023}","{'page_content':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0.4844149359168015}","{'page_content':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0.48385148293336455}","{'page_content': \"제목: #21 Dugout Letter가 도착했습니다 &lt;br&gt; 공지 작성일: 2024-10-07 &lt;br&gt; 내용: 지난 2주간 플렉스팀 소식을 모아 돌아온\\n\\n#21 Dugout Letter 바로가기\\n\\n\\n\\n우리팀 소식을 덕아웃레터에 실어 플렉스팀 모두에 전하고 싶다면?\\n\\n슬랙에서 :dugout: 이모지를 눌러주세요!\\n\\n\\n\\n⬇️목차 미리보기⬇️\\n\\n\\n놓쳐선 안 될 플렉스팀 소식\\n\\n2024년의 마지막, 4/4분기의 시작!  \\n\\n크고 작은 조직 변동이 있었답니다. \\n\\n주목! 회의실 사용 가이드 \\n\\n‘하키룸 침입 의심 사건’의 전말 \\n\\nDevice Trust 보안 정책에 따른 장치 인증/등록 필수! \\n\\n텀블러와 머그의 주인을 찾습니다\\n\\nQA Map, 함께 빌드업해요~ \\n\\n목요일 18시는 Growth 분석 Session 하는 날!  \\n\\n잘 팔리는 ‘성과관리’를 위해! 집단지성을 모읍니다. \\n\\n흩어진 고민들��� 팀 자산으로! 집단지성을 모읍니다. \\n\\n오늘도 flex는 업글 중\\n\\n\\n\\n[특집] 지금 대세 ‘흑백요리사’에서 뽑아낸 다각적 인사이트\\n\\n’그 누구보다 빠르게, 난 남들과는 다르게’ @이한결님 \\n\\n’리더십 교육 영상으로 써야겠는걸?’ @강주희님 \\n\\n’뉴스레터 소재는 물론  SEO까지 선점해야지’ @김용건님 \\n\\n’리드 확보에 기여한 동료 칭찬 한 스푼 더해볼까’ @두연 정님 \\n\\n’N사와 C사의 발빠른 전략 모니터링부터’ @권형기님 &amp; @신권철님  \\n\\n’이 기회에 남모를 홍대병을 고백해야겠다’ @박서유님 \\n\\n’프로덕트 디자이너라면 꼭 보라던 추천평을 널리 알리자’ @소현 김님 \\n\\n’본능에 충실할 뿐’ @박지선님 \\n\\n\\n\\n슬랙에서 줍줍한 정보 or TMI\\n\\n공휴일에 09-21시로 단축영업하는 'GROUND FITNESS' 소식을 전하신 @고명석님 \\n\\n'맛소' 영업종료가 슬�� @김성민님과 '맛소'를 인수하신(X) 부활 소식을 알리신 @구경일님\\n\\nHumble and Resilience의 상징, 동료들을 위해 요리 중이신 @윤성복님 \\n\\n말문이 막히신 @김영준님, 커피에 반하신 @영준 김(Tracking)님의 소식을 공유하고 싶으신 @김성민님과 @이한결님\\n\\n\\n\\n플렉스팀 동료를 OO합니다!\\n\\n최영준님, 정승주님, 전혜영님, 플렉스팀 합류를 환영합니다! \\n\\n편해걸님, 부모로서의 인생 2막을 응원합니다! \\n\\n김미진님, 튼튼이 순산을 기원합니다! \\n\\n플렉스팀 N주년을 축하합니다!\", 'metadata': {'customer_id': 42, 'doc_split_seq': 1, 'title': '#21 Dugout Letter가 도착했습니다', 'source': 'https://flex.team/home/news-feed/notice?nid=vYzRagP0Z3', 'extra': {'StakeholderType': 'COMPANY'}, 'updated_at': '2024-10-07T04:53:26'}, 'similarity_score': 0.48381504654873503}"]}</t>
  </si>
  <si>
    <t>{"ContextPrecision":1,"ContextRecall":1,"Faithfulness":1,"answer_relevancy":0.6460285184931273,"Human":1,"Human Eval Reason":null}</t>
  </si>
  <si>
    <t>{"cached":null,"start":1758851584.196932,"end":1758851940.136801,"duration":24.204955101013184,"llm_duration":null,"time_to_first_token":207.95339620113373,"llm_calls":"4","tool_calls":"0","errors":"0","llm_errors":"0","tool_errors":"0","prompt_tokens":"37884","prompt_cached_tokens":"0","prompt_cache_creation_tokens":"0","completion_tokens":"891","total_tokens":"38775","estimated_cost":null}</t>
  </si>
  <si>
    <t>"입사 5일차에 해남님과 함께 플렉스팀에서의 기대감과 바라는 점을 이야기 나누는 시간을 가집니다."</t>
  </si>
  <si>
    <t>{"answer":"신규 구성원 Tea Time은 **입사 후 첫번째 금요일 오후**에 진행됩니다.\n\n## 세부 일정\n- **기본 일정**: 입사 후 첫번째 금요일 오후\n- **참여자**: 신규 구성원과 해남님\n- **안내 방법**: 신규 구성원에게 캘린더를 통해 안내\n- **일정 조정**: 온보딩 상황에 따라 1~2주 연기될 수 있습니다\n\n## 목적\n입사 후 4일차에 플렉스팀의 감독 해남님과 처음 만나는 시간으로, 신규 구성원이 입사 전 기대와 입사 후 실제 현실과의 Gap을 파악하고 빠르게 개선하기 위해 소통하는 시간입니다.\n\n## 사전 준비사항\n다음 내용들을 미리 고민해보고 참석해주세요:\n1. 입사 전 기대했던 것\n2. 입사 후 기대와 같은 것과 다른 것  \n3. 기대와 달라 조정이 필요하거나 개선이 필요한 것\n4. 해결해야 할 문제라면 어떤 솔루션이 필요한지\n\n당일에는 코칭룸(7층)으로 드실 음료를 가지고 와주시면 됩니다.\n\n**출처:**\n- [Tea time w. 해남님](https://www.notion.so/Tea-time-w-24727bd448d24fd29805260791490581) - 신규 구성원 티타임 안내\n- [온보딩 프로세스 안내](https://www.notion.so/52188e60f8c844289e27a1c85a843085) - 5W 스프링캠프 일정","contexts":["{'page_content':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0.513585594424892}","{'page_content':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0.4979309794649567}","{'page_content':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0.49637821477053395}","{'page_content': \"문서 유형: page\\n문서 ID: 5ca5100b-4a84-4c84-8eab-e3d2ef9dd976\\n문서 제목: 너나들이 \\n문서 생성일시: 2023-06-27 23:13:00+09:00\\n문서 수정일시: 2025-06-20 14:09:00+09:00\\n상위 문서 ID: 유형=block, ID=b9b6b285-e956-44ba-ab24-5918361e7d48\\n문서 생성자: 김새리[//]: # (column_list is not supported)\\n\\n\\t[//]: # (column is not supported)\\n\\n\\t\\t**🗒️업데이트: 2024/03/01**\\n\\n\\t[//]: # (column is not supported)\\n\\n\\t\\t**🙋\\u200d♂️ 담당자: **(@임진운)**  **\\n\\n---\\n\\n## 목적\\n\\n\\t- 너나들이는 랜덤하게 정해진 조와 함께 식사하며, 다양한 만남과 이해의 기회를 통해 신뢰를 쌓는 시간입니다. \\n\\n\\t\\t- 하나의 팀으로 좋은 프로덕트를 만들기 위해서는 구성원이 서로에 대한 이해도가 높은 것이 중요합니다. 작고 민첩한 조직에서는 직무와 업무에서 정해진 역할 외에 '맥락 수행'이 필요한데, '맥락 수행'을 위해서는 서로의 상황과 맥락을 이해해야 합니다. \\n\\n## 세부사항\\n\\n\\t- 일정: 매월 **2, 4번째 수요일** 점심\\n\\n\\t- 조 구성: 4인 1조 (전체 조가 4인 구성이 어려울 경우 일부 조는 3인 구성)\\n\\n\\t\\t- 선정 방식: 랜덤배정\\n\\n\\t\\t- 안내: 너나들이 전날 슬랙 `#너나들이` 채널을 통해 안내 \\n\\n\\t- 지원항목\\n\\n\\t\\t- 식사비: 1만 5천원 / 1인 (참석자기준)\\n\\n\\t\\t- 식사시간: 1시간 30분 \\n\\n\\t- 최초시행: 2021년 3월 17일\\n\\n## 기본규칙\\n\\n\\t- 전체 팀에 함께하는 행사인 만큼, 너나들이에는 꼭 참여해주세요. \\n\\n\\t\\t- 부득이하게 불참하는 경우에는 반드시 사전에 슬랙 `#너나들이` 채널을 통해 공유해주세요. \\n\\n\\t- 전날 공지되는 너나들이 주제를 확인하고, 1) 사진과 함께 2) 나눈 대화와 3) 식당 후기를 채널에 공유해주세요. \\n\\n\\t&lt;br/&gt;\\n\\n---\\n\\n### ■ FAQ \\n\\n- **식비 지원 관련**\\n\\n\\t- Q: 4인 1조에서 사정상 불참한 구성원이 있어 3인이 식사하였습니다. 식비 지원은 얼마인가요?\\nA: 너나들이 식사에 참여한 구성원 기준으로 식비를 지원합니다. 3인 * 15,000원 = 45,000원 입니다. \\n\\n\\t&lt;br/&gt;\\n\\n\\t- Q: 너나들이 비용 지원은 “식사”에 한정된건가요? 혹은 커피나 디저트도 포함되나요?\\nA: 식사 뿐만 아니라 함께하는 티타임, 디저트타임 등에도 한도 내 비용 사용이 가능합니다. \\n\\n\\t&lt;br/&gt;\\n\\n### 🖇️ 참고 자료\\n\\n너나들이 NPS 의견 모음\\n\\n너나들이 제도 관련 제안\\n\\n너나들이 주제 아카이빙\\n\\n\", 'metadata': {'customer_id': 42, 'doc_split_seq': 1, 'title': '너나들이', 'source': 'https://www.notion.so/5ca5100b4a844c848eabe3d2ef9dd976', 'extra': {'CategoryL1': '조직원칙 및 리더십', 'CategoryL2': '문화/ 팀빌딩'}, 'updated_at': '2025-06-20T05:09:00'}, 'similarity_score': 0.49466663868816263}","{'page_content':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0.4941955281012124}","{'page_content':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0.5180335224708679}","{'page_content':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0.4981965722323011}","{'page_content':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0.49063474396115814}","{'page_content':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0.49037725461107184}","{'page_content': '문서 유형: database\\n문서 ID: 2aa9646c-6a25-47db-9177-32a51907e7fe\\n문서 제목: Onboarding 구성원 가이드 (문서)\\n문서 생성일시: 2024-02-27 16:38:00+09:00\\n문서 수정일시: 2025-09-08 18:03:00+09:00\\n상위 문서 ID: 유형=block, ID=5430529b-85ff-41c2-8ed4-1afd790c668b| 장해남 |  | 수식유형=string, 수식값=91일 | 시작=2025-06-09 | Security Team | 박근현 |  |\\n| 강정일 |  | 수식유형=string, 수식값=105일 | 시작=2025-05-26 | Data Analytics | 김일재 |  |\\n| 이택규 |  | 수식유형=string, 수식값=105일 | 시작=2025-05-26 | Mobile Squad | 박종상 |  |\\n| 임진운 |  | 수식유형=string, 수식값=112일 | 시작=2025-05-19 | Culture Team | 김정춘 |  |\\n| 김태은, 이명현 |  | 수식유형=string, 수식값=119일 | 시작=2025-05-12 | Platform Division | 신정호 |  |\\n| 최종진 |  | 수식유형=string, 수식값=140일 | 시작=2025-04-21 | Payroll Partners Team |  |  |\\n| 이명현, 이성환 |  | 수식유형=string, 수식값=140일 | 시작=2025-04-21 | Training Center | 김보라 |  |\\n| 최종진 |  | 수식유형=string, 수식값=147일 | 시작=2025-04-14 | Payroll Partners Team | 임세화 |  |\\n| 박성완 |  | 수식유형=string, 수식값=147일 | 시작=2025-04-14 | Training Center | 박수민 |  |\\n| 지무근 |  | 수식유형=string, 수식값=147일 | 시작=2025-04-14 | Training Center | 이원국 |  |\\n| 반가희 |  | 수식유형=string, 수식값=147일 | 시작=2025-04-14 | Brand &amp; Marketing Team | 김협 |  |\\n| 지무근 |  | 수식유형=string, 수식값=154일 | 시작=2025-04-07 | Training Center | 강민혁 |  |\\n| 박성완 |  | 수식유형=string, 수식값=154일 | 시작=2025-04-07 | Training Center | 김민정 |  |\\n| 김태은 |  | 수식유형=string, 수식값=161일 | 시작=2025-03-31 | Security Team | 임인애 |  |\\n| 박성완 |  | 수식유형=string, 수식값=161일 | 시작=2025-03-31 | Training Center | 조수현 |  |\\n| 채효진 |  | 수식유형=string, 수식값=168일 | 시작=2025-03-24 | HR Partners Team | 양승혜 |  |\\n| 이경훈 |  | 수식유형=string, 수식값=168일 | 시작=2025-03-24 | People Team | 김진경 |  |\\n| 이명현, 이성환 |  | 수식유형=string, 수식값=175일 | 시작=2025-03-17 | Training Center | 전성윤 |  |\\n| 최종진 |  | 수식유형=string, 수식값=188일 | 시작=2025-03-04 | Payroll Partners Team | 손혜령 |  |\\n| 이명현 |  | 수식유형=string, 수식값=188일 | 시작=2025-03-04 | Training Center | 심문섭 |  |\\n| 박성완 |  | 수식유형=string, 수식값=196일 | 시작=2025-02-24 | Training Center | 소재연 |  |\\n| 강정일 |  | 수식유형=string, 수식값=203일 | 시작=2025-02-17 | Data Analyst |  |  |\\n| 채효진 |  | 수식유형=string, 수식값=210일 | 시작=2025-02-10 | HR Partners Team | 차한백 |  |', 'metadata': {'customer_id': 42, 'doc_split_seq': 2, 'title': 'Onboarding 구성원 가이드 (문서)', 'source': 'https://www.notion.so/2aa9646c6a2547db917732a51907e7fe', 'extra': {'CategoryL1': '구성원 여정', 'CategoryL2': '온보딩'}, 'updated_at': '2025-09-08T09:03:00'}, 'similarity_score': 0.48711274263362414}","{'page_content':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0.49996294972002897}","{'page_content':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0.49230735014822113}","{'page_content': '문서 유형: page\\n문서 ID: 728b0e28-c86c-49f9-8905-3efe4a25b43d\\n문서 제목: flex lounge 이용 안내\\n문서 생성일시: 2022-12-01 18:37:00+09:00\\n문서 수정일시: 2025-06-20 14:18:00+09:00\\n상위 문서 ID: 유형=block, ID=10d0592a-4a92-80a7-85e3-dab36c5ded8a[//]: # (column_list is not supported)\\n\\n\\t[//]: # (column is not supported)\\n\\n\\t\\t**🗒️업데이트: 2024/12/16**\\n\\n\\t[//]: # (column is not supported)\\n\\n\\t\\t**🙋\\u200d♂️ 담당자: Culture Team  **\\n\\n---\\n\\n## 이용 방법\\n\\n\\t- 라운지 운영 시간은 월~목요일은 오전 8시 40분부터 오후 7시까지, 금요일은 오전 8시 40분부터 오후 6시까지 운영됩니다. \\n\\n\\t- flex Lounge의 모든 메뉴는 사원증 또는 모바일 사원증으로만 tagging 결제 됩니다. \\n1tag당 1,000원에 해당하며 익월 급여에서 사용분이 차감됩니다.\\n\\n\\t- 우유, 얼음, 탄산수 등은 무료로 제공됩니다.\\n\\n\\t- 주류 이용은 오후 6시 이후 이용 가능합니다. \\n\\n\\t- 라운지 음료는 기본적으로 개인이 준비해주신 다회용 컵에 음료가 제공됩니다. 만약 컵을 가져오지 못한 경우 여분에 따라 라운지 컵에 제공되며, 해당 컵은 8층 외 다른 공간으로 이동이 어려운 점 양해 부탁드려요. \\n\\n\\t- 간식은 과일, 견과류, 아이스크림, 수제쿠키 등이 준비됩니다.  \\n\\n---\\n\\n### ■ FAQ \\n\\n**Q: 라운지는 어떻게 주문 가능한가요? **\\n\\nA: 현장에서 주문 및 음료 수령을 원칙으로 하고 있습니다. \\n\\n&lt;br/&gt;\\n\\n**Q: 라운지 마감 후 물, 얼음이 필요한 경우는 어떻게 해야 하나요?**\\n\\nA: 라운지 옆에 구비된 정수기 이용을 부탁드립니다. \\n\\n&lt;br/&gt;\\n\\n**Q: 음료를 tag하지 않고 무료로 제공할 예정은 없으신가요?**\\n\\nA: 라운지 운영계획시 무료제공을 하지 않았던 이유는 운영 비용측면 보다는 무료 제공시 낭비되는 음료가 많아질 수 있다는 부분이었습니다. 구성원들께 부담이 되지 않는 정도에서 1tag=1,000원으로 설정하였습니다.\\n\\n&lt;br/&gt;\\n\\n**Q: tag의 비용은 어떻게 사용되나요?**\\n\\nA: Lounge는 각 구성원들에게 주어진 일정 복지비용으로 운영됩니다. 여기에 여러분들께서 찍으신 tag의 금액을 합하여 1달간 운영 비용으로 쓰여진답니다. 즉, 회사의 수익이 아니라 추가 복지비용으로 쓰여지는점 알아주셨으면 좋겠습니다!\\n\\n&lt;br/&gt;\\n\\n**Q: 원두나 콜드브루도 구입가능한가요?**\\n\\nA: 네, 가능합니다. 승인 후 헬프데스크에서 수령해 주세요.\\n\\n원두 / 콜드브루 : 워크플로우→구매요청→[라운지물품] \\n\\n티셔츠와 후디 등 굿즈 : 워크플로우→구매요청→[플렉스굿즈]\\n\\n&lt;br/&gt;\\n\\n&lt;br/&gt;\\n\\n', 'metadata': {'customer_id': 42, 'doc_split_seq': 1, 'title': 'flex lounge 이용 안내', 'source': 'https://www.notion.so/flex-lounge-728b0e28c86c49f989053efe4a25b43d', 'extra': {'CategoryL1': '근무환경 및 제도', 'CategoryL2': '오피스'}, 'updated_at': '2025-06-20T05:18:00'}, 'similarity_score': 0.48394376264458666}","{'page_content':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0.4838994710901469}","{'page_content':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'근무��경 및 제도', 'CategoryL2': '오피스'}, 'updated_at': '2025-06-20T05:17:00'}, 'similarity_score': 0.48166959882383975}","{'page_content':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0.49355046396636126}","{'page_content': \"문서 유형: page\\n문서 ID: 96ba5ecf-fc38-403c-9bb6-89452a13be71\\n문서 제목: 구성원 주차 지원 안내\\n문서 생성일시: 2023-06-27 11:48:00+09:00\\n문서 수정일시: 2025-07-25 18:59:00+09:00\\n상위 문서 ID: 유형=block, ID=de04b51a-730f-4d05-b2c6-045f1e021a68\\n문서 생성자: 박윤미[//]: # (column_list is not supported)\\n\\n\\t[//]: # (column is not supported)\\n\\n\\t\\t**🗒️업데이트: 2025/07/25**\\n\\n\\t[//]: # (column is not supported)\\n\\n\\t\\t**🙋\\u200d♂️ 담당자: **(@박윤미)** **\\n\\n---\\n\\n## 지원\\n\\n\\t- 구성원 개인 차량 주차 지원 ( 출퇴근 대중 교통비 + 야근 교통비 지원비는 지원되지 않음)\\n\\n## 신청 방법\\n\\n\\t- 차량 등록 시, 워크플로우 [ 주차 등록 / 변경 / 취소 ] 양식을 이용하여 작성 \\n\\n\\t- 주차 취소를 원하시는 경우, 동일한 워크플로우 양식으로 작성\\n\\n\\t![url](url)\\n\\n## 이용 방법\\n\\n\\t- 풍림아이원플러스 (분당구 서현로 170)로 주차 가능\\n\\n\\t- 플렉스 홈그라운드가 있는 미래에셋 플레이스 (황새울로359번길 11) 만차로 자리가 생기면 주차 등록을 한 순서대로 이동 안내\\n\\n## 주의 사항\\n\\n\\t- `주차 등록 시점이 아닌`, 익월 1일 부터 주차 가능합니다.\\n\\n\\t- 차주와 차량의 정보 (연락처, 차종/색상, 자동차등록증)가 미래에셋 플레이스/풍림아이원플러스로 전달됩니다.\\n\\n\\t&lt;br/&gt;\\n\\n---\\n\\n### ■ FAQ \\n\\n**Q: 신청하면 바로 주차할 수 있나요?**\\n\\nA: 매월 1회(24일) 주차 등록을 하고 있어, 1일~23일 사이에 워크플로우 작성된 차량은 익월 1일 부터 주차 가능합니다. ( 24일~말일 사이에 작성된 워크플로우 차량은 2달 뒤부터 주차 가능. 예시 - 1월 23일 신청 &gt; 2월 1일 주차 / 1월 24일 신청 &gt; 3월 1일 주차 )\\n\\n&lt;br/&gt;\\n\\n**Q: 자동차 등록증을 꼭 제출해야 하나요?**\\n\\nA: 주차장에 차량 등록 시, 필수적으로 제출해야 하는 서류입니다. 주민등록번호는 필수 정보가 아니므로 마스킹 처리해 보내주셔도 됩니다.\\n\\n&lt;br/&gt;\\n\\n**Q: 미래에셋플레이스에는 주차가 불가능한가요?**\\n\\nA: 현재 우리 회사가 계약한 주차 자리는 모두 사용 중입니다.\\n다만, 지속적으로 우리 건물 내 다른 층을 추가로 계약할 예정이며, 계약이 완료되면 주차 공간이 더 확보될 수 있습니다. 자리가 생기는 경우`주차등록을 한 순서`에 따라 순차적으로 우리 건물 주차장으로 이동 안내를 드리고 있습니다.\\n\\n&lt;br/&gt;\\n\\n**Q: 단기간 주차(고장/사고 대차)를 변경할 수 있나요?**\\n\\nA: 워크플로우&lt;주차 등록 / 변경 / 취소 - 단기변경(수리등)&gt;으로 작성해 주세요.\\n\\n관련서류(수리로 인해 차량이 변경된 것이 확인되는 서류 - 기간이 명시된 수리확인서 혹은 렌터카계약서 등)를 함께 첨부해 주시기 바랍니다.\\n\\n&lt;br/&gt;\\n\\n**Q: 기등록되어 있는 차량 출차 시, '주차비정산 문구'가 뜨고 차단기가 올라가지 않는 경우**\\n\\nA: '호출'버튼을 눌러서 '차량번호는 00#0000 이고 정기권 차량인데 오류인것 같다' 라고 말씀해 주시면 주차장 측에서 확인 후, 열어 주실꺼예요. 해당 내용을 진행했는데 담당자가 안열어 주는 경우에만 '개인카드'로 결제하고 #team-culture-lounge-helpdesk 로 문의 남겨 주시면 ‘영수증’을 전달하여 카드 취소 할 수 있습니다.  \\n\\n&lt;br/&gt;\\n\\n\", 'metadata': {'customer_id': 42, 'doc_split_seq': 1, 'title': '구성원 주차 지원 안내', 'source': 'https://www.notion.so/96ba5ecffc38403c9bb689452a13be71', 'extra': {'CategoryL1': '지원 제도', 'CategoryL2': '생활 지원'}, 'updated_at': '2025-07-25T09:59:00'}, 'similarity_score': 0.48046253357447666}","{'page_content':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0.47957070147630354}","{'page_content':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0.47741345253567974}","{'page_content':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0.47632228167173907}","{'page_content':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0.4834159555897458}","{'page_content':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0.479527877075378}","{'page_content':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0.4786632229985398}","{'page_content':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0.47776127605015367}","{'page_content':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 및 발전', 'CategoryL2': '성과/성장'}, 'updated_at': '2025-08-28T01:28:00'}, 'similarity_score': 0.47610423527193874}","{'page_content': '제목: 2024년 1st Alignment Day  &lt;br&gt; 공지 작성일: 2024-01-22 &lt;br&gt; 내용: 2024 1st Alignment Day\\n\\xa0\\xa01st-Alignment Day 공지\\xa0\\xa0\\n안녕하세요!\\xa0@ug-px\\xa0팀에서 모든 구성원 분들이 기다리시는 2024 1st-Alignment Day공지를 드립니다!\\n\\n\\n일정 : 2024년 2월 2일(금) 오후 14:00~18:00\\n\\n준비물 :\\xa0전일 배포드릴\\xa0새로운 후디를 꼭!! 착용해 주세요!\\n\\n장소 : 플렉스 라운지\\n\\n행사순서 :\\n\\n오프닝 장기자랑 - 30분\\n\\n2024년 1st Alignment Day의 오프닝 을 화려하게 장식해줄 구성원을 찾습니다.\\n\\n총 4분의 지원자를 모집하며, 본인의 장기를 즐겁게 보여주신 분들께는 소정의 선물도 준비되어있으니 많은 지원 부탁드립니다!\\n\\n지원을 원하시는 구성원분들은\\xa0@임진운\\xa0에게 DM 보내주세요!\\n\\n2023년을 회상하며 - 30분\\n\\n2023년 입사하신 구성원들의 flex의 생활 듣기\\n\\n2023년 입사하신 구성원 분들 중 기억에 남는 flex의 생활을 공유해 주실 분을 모집합니다.\\n\\nGrowth, Product 각 1명 선착순 입니다! 물론 감사의 상품이 준비되어있습니다!\\n\\n@임진운\\xa0에게 DM 보내주세요!\\n\\n고임을 넘어 발효된 구성원, 이한결님이 바라본 2023년의 flex !\\n\\n작년 안희종님에 이어 올해의 발효 구성원은 @이한결님으로 선정되셨습니다.\\n\\n팀 구성원에게 관심을! 레크리에이션(“각 코너의 1등에게\\xa0즉시 현금 50만원 증정“) - 90분\\n\\n구성원 이름 초성 퀴즈 - 미리 구성원들의 이름을 익숙하게 외워두세요! 초성을 듣고 구성원의 이름을 맞춥니다.\\n\\n신비로운 flex 인간 사전 - 팀원들의 나사용 설명서를 읽어보셨나요? 나사용 설명서의 내용 바탕으로 이름 맞추기 퀴즈입니다.\\n\\n구성원 성대모사 컨테스트 - 구성원 중 누군가의 성대모사를 진행해 주세요! 가장 호응이 좋은 분께 1등의 영예를 드립니다.\\n\\n역사와 전통의 flex Lounge 로또 발표 - 숫자 1~15중 마음에 드는 숫자 5개를 골라주세요. 라운지 이용권을 획득할 수 있습니다!\\n\\n(1등: 숫자 5개 매칭, 라운지 1년 이용권, 2등 : 숫자 4개 매칭, 라운지 6개월 이용권, 3등 : 숫자 3개 매칭 라운지 3개월 이용권)\\n\\n#team-lounge-helpdesk\\xa0채널에 로또 응모 스레드가 생성예정입니다. 2024년 2월 1일 자정까지 숫자 5개를 남겨 주세요. 수정된 댓글은 무효처리 합니다!\\n\\n2024년을 위한 팀/그룹 리드 발표 - 60분\\n\\n연말선물 배포 - 15분\\n\\n행사당일 배포되는 상품 및 상금은 다수의 구성원에게 혜택이 돌아갈 수 있도록 중복 수령이 안됨을 사전 공지드립니다.', 'metadata': {'customer_id': 42, 'doc_split_seq': 1, 'title': '2024년 1st Alignment Day ', 'source': 'https://flex.team/home/news-feed/notice?nid=WQEe9plERd', 'extra': {'StakeholderType': 'COMPANY'}, 'updated_at': '2024-01-22T08:45:36'}, 'similarity_score': 0.5011265246989197}","{'page_content': '제목: 2023년 8월 신규 조직 구성 &lt;br&gt; 공지 작성일: 2023-07-03 &lt;br&gt; 내용: 신규 조직의 구성 및 추후 일정에 대해 공유 드립니다.\\n\\n\\n신규 조직 구성 확인하러 가기\\n\\n\\n\\n추후 일정\\n\\n7/3~7/6\\n\\n\\n\\nTransition 기간 시작\\n\\n\\n\\nTribe &amp; Tribe별 Chapter (이하 Tribe) 방향성 및 목표 수립 시작\\n\\nTribe별 How we work 수립 시작\\n\\n7/7 7/21\\n\\n자리 이동\\n\\n7/20~21\\n\\n\\n\\nTribe별 방향성/목표 초안 공유\\n\\n\\n\\nTribe별 How we work 공유\\n\\n\\n\\nTribe별 Bet Table 실행\\n\\n8/7\\n\\n\\n\\nTransition 기간 종료\\n\\n8/8\\n\\n\\n\\n전사 Alignment\\n\\n\\n\\nNew 조직 Kick-off\\n\\n\\n\\nTribe별 방향성, 목표 및 확정된 Betting 공유\\n\\n\\n\\n~24년 1월말까지의 목표 수립\\n\\n\\n\\n그 외의 Supporting Alignment 실행 (Growth, PX 등)\\n\\n\\n\\nTransition 기간 (7/3~8/7)\\n\\nTransition 기간 동안은 이미 계획된 업무(Cycle 5)를 이어서 하면서,\\n\\n\\n\\n그 외에는 새로운 조직의 업무를 파악 및 준비하는 시간으로 활용하시길 바랍니다.\\n\\n\\n\\n각 구성원의 Transition Timeline은 PM 및 Lead와 논의해서 정하시면 됩니다.\\n\\n\\n\\n기존 업무가 완료 되었지만, 조직의 목표 수립 전이라 뚜렷한 업무가 없을 경우 PM또는 Lead와 협의하시기 바랍니다.', 'metadata': {'customer_id': 42, 'doc_split_seq': 1, 'title': '2023년 8월 신규 조직 구성', 'source': 'https://flex.team/home/news-feed/notice?nid=AV8b95pEvR', 'extra': {'StakeholderType': 'COMPANY'}, 'updated_at': '2023-07-03T10:30:52'}, 'similarity_score': 0.5003015524996722}","{'page_content':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0.4963752523694883}","{'page_content':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0.4958638555406886}","{'page_content':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0.49501759829285863}"]}</t>
  </si>
  <si>
    <t>{"ContextPrecision":1,"ContextRecall":1,"Faithfulness":1,"answer_relevancy":0.6533308205582536,"Human":1,"Human Eval Reason":null}</t>
  </si>
  <si>
    <t>{"cached":null,"start":1758851072.692543,"end":1758851141.2283862,"duration":15.951226949691772,"llm_duration":null,"time_to_first_token":28.490151166915894,"llm_calls":"4","tool_calls":"0","errors":"0","llm_errors":"0","tool_errors":"0","prompt_tokens":"37700","prompt_cached_tokens":"0","prompt_cache_creation_tokens":"0","completion_tokens":"559","total_tokens":"38259","estimated_cost":null}</t>
  </si>
  <si>
    <t>"최소 격주 1회를 유지하며, 구성원과 리드 간의 지속적인 소통과 관심을 통해 팀의 성장을 도모합니다."</t>
  </si>
  <si>
    <t>{"Human Eval Reason":"","metadata":"조직원칙 및 리더십"}</t>
  </si>
  <si>
    <t>{"answer":"안녕하세요! 1on1 미팅 주기에 대해 안내드리겠습니다.\n\n## 1on1 미팅 주기\n\n**플렉스팀에서는 최소 격주 1회(2주에 1번) 1on1 미팅을 진행하는 것을 권장**합니다.\n\n### 주요 가이드라인\n\n**1. 최소 빈도 유지**\n- 사람에 관심이 없는 리드는 우리팀 리더십에 적합하지 않습니다\n- 최소 격주에 한번 정도는 구성원과의 1on1 시간을 가지고 관심과 지원을 아끼지 않아야 합니다\n\n**2. 일정 관리**\n- flex 또는 캘린더에 1on1을 정기 예약하고, 리스케줄 시 바로 새 일정을 잡는 것이 좋습니다\n- 바쁘다는 이유로 '이번 주는 스킵해도 되겠지?' 생각하며 넘기고 넘기다가 어느순간 아예 없어지지 않도록 주의해야 합니다\n\n**3. 상황별 대안**\n- 상황상 격주 1회가 어렵다면, 그 상황을 해소하기 위한 대안을 리드가 먼저 고민하고 제시하는 것도 필요합니다\n\n### 1on1의 목적\n플렉스팀의 1on1은 단순한 소통이 아닌, **팀과 구성원이 한 방향으로 잘 나아가고 있는지 점검하고, 구성원이 겪고 있는 문제를 함께 해결하며, 개개인이 더 몰입해서 신나게 일할 수 있도록 돕는** 중요한 시간입니다.\n\n추가적으로 1on1 진행 방식이나 효과적인 운영 방법에 대해서도 궁금하시면 언제든 말씀해 주세요!\n\n**참고 자료:**\n- [우리팀의 1on1 Ground Rule 😎](https://www.notion.so/1on1-Ground-Rule-1c10592a4a9280c9ab49ef141ebb2fbb) - 1on1 운영 가이드라인\n- [동기부여 1 on 1 미팅 Tips](https://www.notion.so/1-on-1-Tips-fe64ba806af64dbb87a33844b7cf2537) - 동기부여 중심의 1on1 운영법","contexts":["{'page_content':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0.5095784016506288}","{'page_content':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0.5071016285148007}","{'page_content':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0.5062411950183366}","{'page_content':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0.5052130151706948}","{'page_content':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강주희A: 모든 구성원분들의 스케쥴이 디폴트로 블럭되어 있으면서, 외부인 사내 출입을 최소화 할 수 있는 시간대는 너나들이 시간(격주 수요일 12:30~14:00)이 유일하다고 판단했어요. 그 외, 다른 시간대에 진행하면 지금보다 훨씬 더 많은 분들이 참여하기도 어렵고, 방문하는 외부인들에게 불필요하게 우리의 내부 이야기를 공개하게 될 상황도 벌어질 것 같아요. 이 세션이 있는 날에는 오피스 가까운 곳에서 식사를 즐기고 오시길 추천드립니다. 혹시 시간대와 관련된 더 좋은 아이디어가 있으시다면 얼마든지 제안 주세요.  \\n&lt;br/&gt;  \\n&lt;br/&gt;', 'metadata': {'customer_id': 42, 'doc_split_seq': 2, 'title': '[Live Q&amp;A] Hey Nam! Why?', 'source': 'https://www.notion.so/Live-Q-A-Hey-Nam-Why-1e50592a4a9280089a83f8d0896458cc', 'extra': {'CategoryL1': '조직원칙 및 리더십', 'CategoryL2': '문화/ 팀빌딩'}, 'updated_at': '2025-05-28T14:01:00'}, 'similarity_score': 0.5044432942630027}","{'page_content':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만���는 시간으로, 신규 구성원이 입사 전 기대와 입사 후 실제 현실과의 Gap을 파악하고 빠르게 개선하기 위해 해남님과 함께 티타임을 하���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0.4969612101358118}","{'page_content':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0.49080347593992435}","{'page_content':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0.49012580067017086}","{'page_content':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0.4854781820835485}","{'page_content':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0.47748250516030116}","{'page_content':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0.506524243708633}","{'page_content':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0.4852959601272848}","{'page_content':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0.48398783151654523}","{'page_content':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0.4837627529328655}","{'page_content':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0.48065320452429977}","{'page_content':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0.4831122039368411}","{'page_content':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0.48064166069543096}","{'page_content':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0.4785649978624679}","{'page_content':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0.4784440692489553}","{'page_content': '문서 유형: page\\n문서 ID: 27e18fec-6059-4476-adc3-fd6c864d21f6\\n문서 제목: 건강검진 안내\\n문서 생성일시: 2023-06-28 11:03:00+09:00\\n문서 수정일시: 2025-07-16 10:20:00+09:00\\n상위 문서 ID: 유형=block, ID=de04b51a-730f-4d05-b2c6-045f1e021a68\\n문서 생성자: 이경훈[//]: # (column_list is not supported)\\n\\n\\t[//]: # (column is not supported)\\n\\n\\t\\t**🗒️업데이트: 2025/04/30**\\n\\n\\t[//]: # (column is not supported)\\n\\n\\t\\t**🙋\\u200d♂️ 담당자:@임진운**\\n\\n---\\n\\n## 진행 목적/특징\\n\\n\\t- 법적 요건을 맞추기 위한 건강검진이 아닌, 실제 구성원 건강 상태 확인에 도움이 되는 종합검진\\n\\n\\t\\t- 최고 수준 병원급 검진 기관 선정\\n\\n## 검진센터 및 항목\\n\\n\\t- KMI 검진항목\\n\\n\\t\\t- 장점 : 여러 검진 업체에 비해 정밀검사 1개를 추가로 선택가능, 여의도, 종로, 삼성동의 검진센터\\n\\n\\t\\t- 단점 : 대규모 검진 시스템, 공장형 검진\\n\\n\\t- 연세웰 내과 검진항목\\n\\n\\t\\t- 장점 : 플렉스 고객사가 됨. 전문의 진찰과 함께 시작하는 건강검진. 최근 리뉴얼 되어 깨끗한 환경과 대학병원 수준의 검사 시스템. 추후 내과, 가정의학과 관련 플렉스팀 주치의 역할. 대장용종제거(**별도 비용이 발생하며, 우리팀의 단체상해보험 청구가 가능합니다. 무료로 공지 드렸었는데, Comm.실수로 정정합니다. 혼란드려 죄송합니다.**)로 유명함. 비타민 D 수액 서비스 약속.\\n\\n\\t\\t- 단점 : CT 검사가 안됨.(CT검사가 꼭 필요하신 구성원은 KMI를 이용해 주세요) KMI에 비해 선택항목이 1개 적음\\n\\n## 검진 일정/대상\\n\\n\\t- 일정: 2025년 5월 12일부터 12월 31일까지 진행합니다.(평일, 주말 수검 가능)\\n\\n\\t- 대상: 플렉스팀 입사 1년 이후 구성원 (입사 1년이 지난 일정부터 예약이 가능합니다.) \\n\\n\\t\\t- ex. 2024년 11월 입사하신 홍길동님 → 검진예약 상시 가능(입사 1년 경과인 2025년 11월 이후 스케쥴 예약)\\n\\n## 신청 방법\\n\\n\\t- KMI, 연세웰 내과 2개 기관 운영 중으로, 2개 기관 중에 하나를 선택해서 신청 가능합니다.\\n\\n\\t- 건강검진 신청 시, 기관별 검진 항목과 선택 항목을 먼저 확인한 후 신청 부탁드립니다.\\n\\n\\t- KMI 검진센터\\n(서울 광화문 본원, 여의도, 강남, 경기 수원 등 KMI 검진센터 선택하여 이용 가능)\\n\\n\\t\\t- 예약 방법\\n\\n\\t\\t\\t- 회사\\xa0예약페이지\\xa0URL\\xa0(http://flex-health.withkmi.or.kr)\\xa0접속\\xa0\\xa0→\\xa0최초\\xa0로그인\\xa0시\\xa0[아이디]에 사원번호를,\\xa0[비밀번호]에\\xa0생년월일(예.19990101)\\xa0입력\\xa0\\xa0→\\xa0\\xa0회원가입\\xa0후\\xa0예약\\xa0진행\\n\\n\\t\\t\\t- 사번 확인을 위한** ****링크**\\n\\n\\t- 연세웰 내과\\n(경기 성남시 분당구 서현동 248-5 코코프라자 서현동 2층)\\n\\n\\t\\t- 예약 방법\\n\\n\\t\\t\\t- 전화를 통한 예약 진행\\n\\n\\t\\t\\t\\t- 연락처: 031-602-5920\\n\\n\\t\\t\\t- 플렉스 주식회사 직장 건강 검진이라고 이야기하고 예약 가능\\n\\n\\t\\t\\t\\t- 가족 검진 추가 시에도 미리 이야기하시면 예약 가능합니다.\\n\\n\\t\\t\\t- 네이버예약(연세웰 내과)\\n\\n---\\n\\n### ■ FAQ \\n\\n**Q1: 개인이 비용을 부담하고, 추가로 검진을 받을 수 있는 가족이나 지인의 범위가 있나요?**\\n\\nA1: 건강검진 업체에서 무분별한 신청을 방��하기 위해서 가족으로 한정해서 진행을 요청 주었습니다. 다만 별도의 서류 제출 등이 없어서 사촌 등으로 표기하고 진행 가능합니다.\\n\\n&lt;br/&gt;\\n\\n**Q2: 입사 후 1년 이상인 경우에 예약이 가능한데, 입사일의 1년 뒤로 미리 신청을 할 수 있나요? **\\n(예를 들어, 2022년 8월 1일에 입사한 경우에 2023년 8월 1일 이후 일정을 2023년 7월 1일에도 예약이 가능한지 궁금합니다.)\\n\\nA2: 가능합니다.\\n\\n&lt;br/&gt;\\n\\n', 'metadata': {'customer_id': 42, 'doc_split_seq': 1, 'title': '건강검진 안내', 'source': 'https://www.notion.so/27e18fec60594476adc3fd6c864d21f6', 'extra': {'CategoryL1': '지원 제도', 'CategoryL2': '생활 지원'}, 'updated_at': '2025-07-16T01:20:00'}, 'similarity_score': 0.47419993746464395}","{'page_content':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0.5319123285970236}","{'page_content':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0.5194416451575337}","{'page_content':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0.508075132021663}","{'page_content':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0.4806926401535279}","{'page_content':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0.4803328721001887}","{'page_content':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 2���에 1회 정도는 대면을 권장합니다.\\n\\n\\n\\n���행\\n\\n대상: 전체 구성원\\n\\n‘온보딩 목표 달성을 진행 중’인 구성원은 온보딩 목표를 설정합니���.\\n\\n목표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0.49145528505502317}","{'page_content':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0.49048486427412036}","{'page_content':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0.4893123150084474}","{'page_content': '제목: NONE &lt;br&gt; 공지 작성일: 2022-07-27 &lt;br&gt; 내용: 🎯[8/1(월) 플렉스팀 Weekly Alignment 오프라인 진행 안내]\\n\\n안녕하세요 PX Team입니다. :hugging_face:\\n다음 주 Weekly Alignment가 아래와 같이 진행됩니다.\\n📍일정 : 8/1(월) @12:00 pm~13:00 pm\\n📍장소 : 8F flex Lounge\\n📍주제 : Tribe/Division 업무 공유 + Dugout 세션(@정광윤/@이경훈) \\n               + 신규 구성원 소개 + 정보보안 인식 교육(@김은희)\\n🎤 공유 순서(5~7min 내외로 공유) :\\n1)LX 2)Jump 3)Dynamic 4)Link 5) Ground 6)Support 7) Dugout Session 1,2 (30min)\\n(+) 정보보안 인식 교육(30min)\\n\\n[참고]\\n📌 정보보안 인식 교육으로 공유 시간이 30분 더 추가됩니다. \\n📌 런치 케이터링으로 피자가 준비됩니다. (점심 지원비 중복 지원 :woman-gesturing-no::skin-tone-2:)\\n📌 Dugout 세션은?\\n조직 내/간 업무/협업을 진행하면서 경험과 실패로 인해 배운 것을 서로 공유하는 시간\\n\\n각 Tribe/Division 리드분들은 다음 주 월요일까지 공유 준비 부탁드리며,\\n발표 자료가 있는 경우 🔗링크에 업데이트해주시면 됩니다.\\n\\nDugout 세션을 통해 우리팀 구성원분들과 나누고 싶은 경험이 있다면, 댓글로 편하게 신청해주세요. 동료를 추천해주셔도 좋습니다\\n그럼 다음 주 월요일에 만나요! 🖤', 'metadata': {'customer_id': 42, 'doc_split_seq': 1, 'title': 'NONE', 'source': 'https://flex.team/home/news-feed/notice?nid=5xEwRbqzbl', 'extra': {'StakeholderType': 'COMPANY'}, 'updated_at': '2022-07-27T23:00:24'}, 'similarity_score': 0.4872184109704361}","{'page_content': '제목: 🎱 오늘 오후 3시 30분 \"8 Standards Story Session : Vol. 7 \"이 열립니다. &lt;br&gt; 공지 작성일: 2023-07-27 &lt;br&gt; 내용: 7월의 주제는 \"Mission Driven\"과 \"Be Focused\"이며, 이번 세션에서는 원팀으로 일하기 위해서 우리팀 구성원들이 \"Mission Driven\"과 \"Be Focused\"의 어느 정도의 기준점을 가졌으면 하는지와 세분의 TA Manager분들과 함께 플렉스팀 채용 과정에서 8 Standards가 왜 중요하고 어떤 기준으로 평가하는지 등의 이야기를 나누어볼 예정입니다. 🤗\\n\\n8 Standards를 잘 알고 실천할 수 있도록 알차게 준비했으니 많은 관심과 참여 부탁드립니다!!\\n그럼 오늘 오후 flex Lounge에서 3시 30분에 뵙겠습니다.', 'metadata': {'customer_id': 42, 'doc_split_seq': 1, 'title': '🎱 오늘 오후 3시 30분 \"8 Standards Story Session : Vol. 7 \"이 열립니다.', 'source': 'https://flex.team/home/news-feed/notice?nid=vYzRnjPzZ3', 'extra': {'StakeholderType': 'COMPANY'}, 'updated_at': '2023-07-27T03:01:26'}, 'similarity_score': 0.48638044168434624}"]}</t>
  </si>
  <si>
    <t>{"ContextPrecision":1,"ContextRecall":1,"Faithfulness":1,"answer_relevancy":0.659712956511228,"Human":1,"Human Eval Reason":null}</t>
  </si>
  <si>
    <t>{"cached":null,"start":1758852274.478604,"end":1758852346.644553,"duration":23.58673596382141,"llm_duration":null,"time_to_first_token":28.434616565704346,"llm_calls":"4","tool_calls":"0","errors":"0","llm_errors":"0","tool_errors":"0","prompt_tokens":"36858","prompt_cached_tokens":"0","prompt_cache_creation_tokens":"0","completion_tokens":"782","total_tokens":"37640","estimated_cost":null}</t>
  </si>
  <si>
    <t>"Leadership Journey의 개별 페이지는 비공개로 설정되어 있어 진솔한 고민을 담을 수 있으며, 원하는 경우 동료들과 공유하거나 전체 공개로 변경 가능합니다."</t>
  </si>
  <si>
    <t>{"answer":"플렉스팀에서 리더십 개발에 대한 피드백을 받을 수 있는 다양한 방법들을 안내해드리겠습니다! 😊\n\n## 📊 리더십 진단 리포트를 통한 체계적 피드백\n\n**Leadership Journey 프로그램**을 통해 정기적으로 리더십 진단을 받을 수 있습니다:\n- 분기별로 리더십 리포트가 제공됩니다 (25-1Q 리더십 리포트 등)\n- Lead Standards 기준으로 평가받아 강점과 개선점을 파악할 수 있어요\n- 팀원들과 상위리드로부터 구체적인 피드백을 받습니다\n\n## 🎯 Leadership Session 참여\n\n정기적으로 진행되는 **Monthly 리더십 세션**에 참여하실 수 있습니다:\n- **케이스 스터디**: 실제 리더십 상황에 대한 토의와 경험 공유\n- **상황대응리더십 보드게임**: 다양한 리더십 상황에 대한 실습\n- **World cafe 방식**으로 리더십 아젠다 논의\n- 다른 리드들과의 고민 공유 및 솔루션 모색\n\n## 💬 1on1을 통한 지속적 피드백\n\n**우리팀 1on1 Ground Rule**에 따라:\n- 소속 리드나 상위리드와의 정기적인 1on1에서 리더십에 대한 피드백 요청\n- \"제가 뭘 도와드리면 될까요?\"라는 질문으로 구체적인 지원 요청\n- 리더십 발휘 과정에서의 어려움이나 고민 상담\n\n## 📝 Leadership Journey 기록을 통한 자기 성찰\n\n개인별 **Leadership Journey 페이지**에서:\n- 리더십 강점과 개선점에 대한 자기 분석\n- 분기별 리뷰를 통해 성장 과정 기록\n- 유의미한 피드백 정리 및 액션 아이템 수립\n\n## 🚦 리더십 상태 점검\n\n월별로 자신의 리더십 상태를 체크할 수 있어요:\n- 🟢 안정적이고 자부심이 느껴지는 상태\n- 🟡 변화 중이며, 노력하고 있는 상태  \n- 🔴 흔들리거나 지원이 필요한 상태\n\n상태에 따라 적절한 지원이나 코칭을 요청할 수 있습니다.\n\n## 💡 추가 지원\n\n리더십 개발에 어려움이 있으시면:\n- People팀과 해남님의 **코칭룸**이 언제든 열려있습니다\n- 소속 조직의 리드와 먼저 상담하실 수 있어요\n\n리더십은 지속적인 성장 과정이니, 정기적인 피드백을 통해 계속 발전해 나가시길 바랍니다! 🌟\n\n**참고 자료:**\n- [2025 Leadership Journey](https://www.notion.so/2025-Leadership-Journey-1e00592a4a9280948493c16f1bb1c000) - 리더십 여정 기록\n- [2025 Leadership Session](https://www.notion.so/2025-Leadership-Session-1bd0592a4a9280879845eb860538231e) - 리더십 세션 안내\n- [우리팀의 1on1 Ground Rule](https://www.notion.so/1on1-Ground-Rule-1c10592a4a9280c9ab49ef141ebb2fbb) - 1on1 진행 방법\n- [구성원의 성과 향상을 돕는 프로그램 안내](https://www.notion.so/9df5a2d1b7c945e78fe439f59fbb90fd) - 성과 향상 프로그램","contexts":["{'page_content':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스스로 생각해 보세요)*  \\n-  \\n---  \\n## 💌 3. 유용한 피드백 &amp; 나의 해석  \\n&lt;span style='color:orange'&gt;유의미한 피드백의 우선순위를 정하고, 나의 입장에서 해석해 본 후, 강화 or 개선을 위한 액션아이템을 수립해 볼게요. &lt;/span&gt;  \\n- `유의미한 피드백이란? 다양한 케이스가 있겠지만, 이런 기준도 참고해 보세요.   `  \\n- 플렉스팀 Lead Standards와 명확하게 연계되는 피드백 (e.g. “팀 내 문제가 생겼을때, 피하지 말고 즉각적으로 나서서 해결해 주시면 좋겠어요” -Face the problem)  \\n- 팀의 몰입도, 신뢰도, 실행력에 실질적인 영향이 있는 피드백 (e.g. “팀 내 심리적 안전감이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0.5361909085181887}","{'page_content':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0.5280898435112842}","{'page_content':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0.5223238371905833}","{'page_content':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 **흔들리거나 지원이 필요한 상태: **나는 지금 내 리더십에 대해 불안하거나, 에너지가 소진된 상태에 가까워요. 어떤 변화나 지원이 없으면 유지하기 어려울 것 같은 느낌이 들어요.  \\n## ✍️ 6. 분기 단위 리뷰 (**3분기에 작성할 것)  \\n- **2025-2Q  **  \\n&lt;span style='color:red'&gt;**1. 가장 의미 있었던 액션은 무엇이었고, 무엇을 느끼셨나요?**&lt;/span&gt;  \\n&gt; 예시) 프로젝트 시작 전, 배경과 방향성에 대해 슬랙에 요약해서 공유했더니 회의에서 팀원들이 목적에 맞춰 의견을 정리해오는 모습이 인상 깊었다. 생각보다 ‘왜 하는지’를 알고 있느냐가 실행의 밀도를 다르게 만든다는 걸 느꼈다.  \\n---  \\n&lt;span style='color:red'&gt;**2. 실행했지만 효과가 애매하거나 어려웠던 액션은?**&lt;/span&gt;  \\n&gt; 예시) 위임을 시도했지만 팀원이 오히려 부담을 느낀 듯했다. 다음엔 사전 대화가 더 필요할 듯.  \\n---  \\n&lt;span style='color:red'&gt;**3. 이번 분기에서 나의 리더십을 발휘하는 데 있어 자랑스러웠던 점은?**&lt;/span&gt;  \\n&gt; 예시) 감정적 반응이 올라올 뻔한 순간에 한 번 멈추고, 질문으로 바꿔냈다. 그리고 팀원이 그 질문에 고민하며 답을 하다가 스스로 답을 찾기까지에 이르러 뿌듯했다.  \\n---  \\n&lt;span style='color:red'&gt;**4. 팀의 분위기나 신뢰에 어떤 변화가 있었나요?**&lt;/span&gt;  \\n&gt; 예시) 예전에는 좀 더 긴장감이 돌았는데, 요즘에는 다들 맥락을 알고 얘기하다보니 말이 더 통하는 느낌. 회의 때 웃음도 많아졌고, 회고에서 개인적인 이야기를 처음 꺼낸 팀원도 있었다.  \\n---  \\n&lt;span style='color:red'&gt;**5. 다음 사이클에서 더 키우고 싶은 리더십은?**&lt;/span&gt;  \\n&gt; 예시) 위임과 피드백의 균형. 결과만 보는 게 아니라 성장 기회를 주는 리더가 되고 싶다.  \\n&lt;span style='color:red'&gt;**6. 추가로 기록해 두고 싶은 말말말 **&lt;/span&gt;  \\n&gt; 예시) 리드로서 내가 노력하는 모습을 보이니, 팀 분위기가 전반적으로 화기애애 해졌고, 팀원들과도 서로 더 깊이 이해하게 된 것 같다. 다음 분기에는 그룹리드, 해남님과의 잦은 만남을 통해 상위 리더십과의 관계도 단단하게 만들고 싶다.  \\n- **2025-3Q**  \\n&lt;span style='color:red'&gt;**1. 가장 의미 있었던 액션은 무엇이었고, 무엇을 느끼셨나요?**&lt;/span&gt;  \\n&gt;  \\n---  \\n&lt;span style='color:red'&gt;**2. 실행했지만 효과가 애매하거나 어려웠던 액션은?**&lt;/span&gt;  \\n&gt;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\\n&gt;  \\n- **2025-4Q**  \\n&lt;span style='color:red'&gt;**1. 가장 의미 있었던 액션은 무엇이었고, 무엇을 느끼셨나요?**&lt;/span&gt;  \\n&gt;  \\n---  \\n&lt;span style='color:red'&gt;**2. 실행했지만 효과가 애매하거나 어려웠던 액션은?**&lt;/span&gt;  \\n&gt;\", 'metadata': {'customer_id': 42, 'doc_split_seq': 3, 'title': '2025 Leadership Journey', 'source': 'https://www.notion.so/2025-Leadership-Journey-1e00592a4a9280948493c16f1bb1c000', 'extra': {'CategoryL1': '조직원칙 및 리더십', 'CategoryL2': '리더십'}, 'updated_at': '2025-08-07T04:56:00'}, 'similarity_score': 0.5210074634391564}","{'page_content':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0.5178731900180991}","{'page_content':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0.5135363144251012}","{'page_content':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0.5094742674294629}","{'page_content':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0.5045730108602845}","{'page_content':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0.5045039670347515}","{'page_content':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0.4905196487808771}","{'page_content':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0.5037929861288789}","{'page_content':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0.483073102924865}","{'page_content':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0.48234199876862943}","{'page_content':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0.4782185914563024}","{'page_content':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0.47647421893643116}","{'page_content':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0.49123538843424824}","{'page_content':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0.4820670415720097}","{'page_content':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0.4814485814424886}","{'page_content':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0.47933317475658715}","{'page_content': '문서 유형: page\\n문서 ID: cf88b1a9-b359-42fc-b57c-b5b23c232c10\\n문서 제목: 프로필 설정 안내\\n문서 생성일시: 2023-01-30 23:21:00+09:00\\n문서 수정일시: 2025-05-16 12:12:00+09:00\\n상위 문서 ID: 유형=block, ID=1f50592a-4a92-80d8-b029-cf8362f55fe9\\n문서 생성자: 황시윤[//]: # (column_list is not supported)\\n\\n\\t[//]: # (column is not supported)\\n\\n\\t\\t**🗒️업데이트: 2024/10/18**\\n\\n\\t\\t&lt;br/&gt;\\n\\n\\t[//]: # (column is not supported)\\n\\n\\t\\t**🙋\\u200d♂️ 담당자: Culture Team  **\\n\\n---\\n\\n## 설정 안내\\n\\n\\t- 플렉스팀 구성원 분들과 효과적인 협업 업무 수행을 위해, 프로필 설정을 부탁 드립니다.\\n\\n\\t- 프로필 설정은 구글 워크스페이스, Slack, flex, Notion에 모두 적용 부탁 드립니다. \\n\\n## Slack 설정 안내\\n\\n\\t- **Slack(슬랙) 프로필 사진 및 조직 정보는 직접 수정이 가능합니다. **\\n\\n\\t(1) 왼쪽 하단에서 본인 프로필 이미지를 클릭할 경우, 설정 항목이 보입니다.\\n\\n\\t설정 항목 중 [프로필] 클릭해주세요. \\n\\n\\t![url](url)\\n\\n\\t&lt;br/&gt;\\n\\n\\t(2) ‘편집’을 클릭하고, ‘직함’란에서 `**직무 | 소속([트라이브 &amp; 스쿼드] or [트라이브&amp;팀] or 팀) | 리드인 경우 Lead 표시**`** **포함하여 작성해주세요. (flex 참고)\\n\\n\\t&lt;br/&gt;\\n\\n\\t(3) 혹시 사진이 없으신가요? ‘사진 업로드’를 클릭해서 변경해주시면 됩니다!\\n\\n\\t&lt;br/&gt;\\n\\n\\t&lt;br/&gt;\\n\\n&lt;br/&gt;\\n\\n---\\n\\n### ■ FAQ \\n\\n&lt;br/&gt;\\n\\n&lt;br/&gt;\\n\\n', 'metadata': {'customer_id': 42, 'doc_split_seq': 1, 'title': '프로필 설정 안내', 'source': 'https://www.notion.so/cf88b1a9b35942fcb57cb5b23c232c10', 'extra': {'CategoryL1': '지원 제도', 'CategoryL2': '업무 지원'}, 'updated_at': '2025-05-16T03:12:00'}, 'similarity_score': 0.4758526981488986}","{'page_content':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0.5120478354493689}","{'page_content':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0.510707289636585}","{'page_content':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0.5067123896051392}","{'page_content':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0.5058265978627524}","{'page_content':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0.5051009062660348}","{'page_content':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0.5111459203766565}","{'page_content': '제목: 2023 우리팀 Leadership 안내 &lt;br&gt; 공지 작성일: 2023-01-13 &lt;br&gt; 내용: 올해 1월 1일자로 적용된 Lead 레벨과 정의에 대해 명확하게 한번 더 말씀드립니다.\\xa0각 리드분들께서는 구성원의 모티베이션 관리 및 조직 성과에 전념해주시길 부탁드립니다. 도움이 필요하면, 언제든지 Coaching룸으로 찾아와주세요\\xa0:)\\n\\n\\n1. Lead level 1 : Playing과 Coaching의 비율 = 5:5\\n\\nFunction Team의 Performance와 People Mgt.를 담당 (총 12명)\\n\\n\\n\\n직책수당 연 600만원 (월 50만원)\\n\\n\\n\\nProduct Group : 최명군, 안지용, 김은희, 강선구, 구경일 (이상 5명)\\n\\n\\n\\nSupporting Group : 전인해, 채효진, 권우현, 남정식, 오은경, 신동일, 민경록 (이상 7명)\\n\\n\\n\\n2. Lead level 2 : Playing과 Coaching의 비율 = 3:7\\n\\nTribe/Division의 Performance와 People Mgt.를 담당 (총 5명)\\n\\n\\n\\n직책수당 연 1,200만원 (월 1백만원)\\n\\n\\n\\nProduct Group : 허두석, 이수용, 이성환, 황교현 (이상 4명)\\n\\n\\n\\nSupporting Group : 류성락 (이상 1명)\\n\\n\\n\\n3. Lead level 3 : Playing과 Coaching의 비율 = 1:9\\n\\nGroup의 Performance와 People Mgt.를 담당 (총 2명)\\n\\n\\n\\n직책수당 연 1,800만원 (월 1백 5십만원)\\n\\n\\n\\nProduct Group : 송호진, 김태은 (이상 2명)\\n\\n\\n\\n4. R&amp;D Division Leadership은 3명(최명군, 안지용, 황교현)이 함께 논의해 division의 방향성을 결정합니다. 세 분의 Lead 레벨이 다른 이유는 소속팀과 함께해야 할 구성원수가 다르기 때문입니다. Group Leadership인 2명(송호진, 김태은)은 그룹내 리드분은 물론, 저와도 긴밀하게 소통하여 align을 가져갈 예정입니다.\\n\\n\\n\\n5. 우리팀의 조직과 리더십은 항상 변화에 민감합니다. 시장과 고객, 제품 상황에 따른 최적화를 수시로 진행하고 있어 항상 더 나은 방향으로 진화할 것으로 이해해주시면 감사합니다.', 'metadata': {'customer_id': 42, 'doc_split_seq': 1, 'title': '2023 우리팀 Leadership 안내', 'source': 'https://flex.team/home/news-feed/notice?nid=ODzZLBv8Ro', 'extra': {'StakeholderType': 'COMPANY'}, 'updated_at': '2023-01-13T10:27:27'}, 'similarity_score': 0.509113650518235}","{'page_content':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0.5073018924956906}","{'page_content': \"제목: 구성원의 성과 향상을 돕는 프로그램 안내 &lt;br&gt; 공지 작성일: 2022-12-01 &lt;br&gt; 내용: 안녕하세요 PX Team입니다.\\xa0\\n우리팀이 진짜 격차를 만들고 빠르게 성장하기 위해, 구성원의 ‘목표 관리’와 ‘성과 향상 프로그램’을 진행합니다.\\n\\n‘목표 관리’(2023년~)\\xa0내년부터 flex 목표를 활용, 개인별 목표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관리'는 준비중입니다. '성과 향상 프로그램'에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0.5053504587945871}","{'page_content':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풍겨주신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동료를 'OO'합니다\\n\\n@박근현 님, @이예경 님, @이나경 님, @양은정 님, @김나현 님의 플렉스팀 합류를 ‘환영’합니다!\\n\\n자랑스러운 동료 여러분을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0.5031189795718654}"]}</t>
  </si>
  <si>
    <t>{"ContextPrecision":1,"ContextRecall":1,"Faithfulness":1,"answer_relevancy":0.6742612313363243,"Human":1,"Human Eval Reason":null}</t>
  </si>
  <si>
    <t>{"cached":null,"start":1758851940.1370912,"end":1758852057.3659189,"duration":26.573033094406128,"llm_duration":null,"time_to_first_token":57.43064296245575,"llm_calls":"4","tool_calls":"0","errors":"0","llm_errors":"0","tool_errors":"0","prompt_tokens":"36029","prompt_cached_tokens":"0","prompt_cache_creation_tokens":"0","completion_tokens":"1202","total_tokens":"37231","estimated_cost":null}</t>
  </si>
  <si>
    <t>"원격근무 시에는 식대지원, 출퇴근 대중교통비 등 업무상 지원되는 비용은 지원되지 않습니다."</t>
  </si>
  <si>
    <t>{"answer":"안녕하세요! 원격근무 시 지원되는 비용에 대해 안내해드리겠습니다.\n\n## 원격근무 시 비용 지원 정책\n\n**원격근무 시에는 업무상 지원되는 비용이 지원되지 않습니다.**\n\n구체적으로 지원되지 않는 항목은 다음과 같습니다:\n- **식대 지원** (점심/저녁 식사비)\n- **출퇴근 대중교통비**\n- 기타 평상시 오피스 근무 시 지원되는 비용들\n\n## 원격근무 사용 기준 참고사항\n\n- 원격근무는 하루씩만 사용 가능하며, 이틀 연속 사용할 수 없습니다\n- 휴일과 연속해서 사용할 수 없습니다\n- 화요일, 목요일 사용이 권장됩니다\n- 최소 1일 전에 슬랙 `#sharing_time-and-attendance` 채널을 통해 동료에게 공유하고, flex를 통해 승인을 받아야 합니다\n\n원격근무는 오피스 밖에서 업무를 수행하는 것이므로, 관련 비용은 개인 부담으로 진행해주시면 됩니다.\n\n추가 궁금한 사항이 있으시면 언제든 문의해주세요! 😊\n\n---\n**참고 자료:**\n- [원격근무](https://www.notion.so/3cff2ccc7f404b8eaf46f619813eee94) - 원격근무 사용 기준\n- [식사 지원 안내](https://www.notion.so/185d3cf2fd6d4aaea200cc6893e39ee4) - 식사 지원 정책\n- [출퇴근 교통비 지원 안내](https://www.notion.so/81dc7725f11f4e7e8e2a16ab692b039e) - 교통비 지원 정책","contexts":["{'page_content': '문서 유형: page\\n문서 ID: a232ac39-11df-45ea-9613-5f4d4c7c559a\\n문서 제목: 사내 오프라인 Sig 모임 지원\\n문서 생성일시: 2023-06-23 11:24:00+09:00\\n문서 수정일시: 2024-11-25 11:07:00+09:00\\n상위 문서 ID: 유형=block, ID=b9b6b285-e956-44ba-ab24-5918361e7d48[//]: # (column_list is not supported)  \\n[//]: # (column is not supported)  \\n**🗒️업데이트: 2024/03/28**  \\n[//]: # (column is not supported)  \\n**🙋♂️ 담당자: Culture**  \\n---  \\n## 목적  \\n함께하는 활동을 통해 상호 교류하며 팀워크를 강화할 수 있도록 사내 오프라인 Sig 모임을 지원합니다.  \\n## **Sig 모임 지원 원칙**  \\n- 8인 이상 구성원이 모이면 공식 Sig로 등록 가능합니다.  \\n- Sig 회원이 다같이 모이는 것을 우선으로 합니다. (모임비 지원은 8인 이상)  \\n- 오프라인에서 모여 함께 팀워크를 강화하며 인당 월 5만 원의 지원금을 지원합니다.  \\n## **공식 Sig 등록 현황**  \\n-  \\n## **Sig 모임 지원금 및 정산 방법**  \\n- Sig 모임 지원금  \\n- `활동 지원금의 지원은 참석 인원 기준으로 지원`합니다.  \\n- 최소 8인 이상 모여야 하며, 그 이상 시 인원수에 맞춰 모임비 지급  \\n- 발생 비용에 따라`참석 인원 1인 당 월 5만 원 한도 내에서 사용`합니다.  \\n- `Sig 회원 간 함께하는 활동을 통해 서로 소통하며 팀워크를 목적으로 사용하는 비용을 지원`합니다.  \\n- 지원 가능 비용 예시 : ~~단체 티/굿즈 제작비~~, 함께하는 스포츠를 위한 공용 소모품(탁구공, 셔틀콕 등),\\n원데이 클래스, 식음료 등  \\n- 지원 불가능 비용 예시 : 개인 소장용 물품(개인 장비, 단체 티/굿즈 등) 구매, Sig 회원 간 회식, 단순 친목 목적으로 사용하는 비용 등  \\n- Sig 활동 모임 전후로 사용하는 식음료 비용에 한해 지원하며, Sig 활동 없이 일과 중 회원 간 친목을 위한 식사 및 음료 사용 비용은 지원 안함  \\n- Sig 모임비 정산  \\n- Sig장이 법인카드로 결제한 후Sig 활동 정산서(워크플로우)를 통해 비용을 정산합니다.  \\n- 분할 사용은 지양하나, 필요한 경우 사용 가능  \\n- Sig 이름, 모임일, 참석자 수, 참석자 명단, 사용 금액, 오프라인 모임 사진 첨부 제출 필수 기재!  \\n- 비용 정산 시, Sig 활동과 참석 인원 얼굴이 모두 나온 사진 필수 첨부  \\n- 정산 내용은 #Sig 채널에도 공유합니다.  \\n**💁🏻♀️**(참고)  \\n- Sig장으로 등록된 구성원의 법인카드 결제 한도는 상향조정됩니다.  \\n## **Sig 등록 및 변경하기**  \\n- 공식 Sig 등록 (Sig장)  \\n- 최소 8인 이상의 구성원을 모아 #Sig 채널을 개설합니다.  \\n- 이미 Sig 채널이 있는 경우, 주 Sig로 등록가능한 인원을 확인합니다.  \\n- Sig장(운영진) 1명을 반드시 선임해 주세요.  \\n- Sig장은 Sig 등록 신청서(워크플로우)를 작성하여 제출해 주세요.  \\n- Sig 이름, Sig 한 줄 소개, Sig장, 회원 수, 회원 목록, #Sig 채널 링크 필수 기재!  \\n**💁🏻♀️**(참고)  \\n- `오프라인 활동 모임을 통한 회원 간 팀워크를 강화하는 목적이 있어야 공식 Sig로 인정`됩니다.  \\n- `업무 시간 내 Sig 모임은 지양`합니다.  \\n- 공식 모임으로 등록하지 않은 Sig는 비공식 Sig로 유지할 수 있습니다.  \\n- 미풍양속에 위배되는 Sig는 등록 불가합니다.  \\n- Sig 회원 등록 해지로 인해 최소 인원이 미달될 경우, 회원을 새로이 충원합니다.  \\n&lt;br/&gt;  \\n- 주 Sig 등록 (구성원)  \\n- `모든 구성원이 Sig 등록을 필수로 해야하는 것은 아니며, 자율적으로 판단하여 필요한 경우 등록`합니다.', 'metadata': {'customer_id': 42, 'doc_split_seq': 1, 'title': '사내 오프라인 Sig 모임 지원', 'source': 'https://www.notion.so/Sig-a232ac3911df45ea96135f4d4c7c559a', 'extra': {'CategoryL1': '조직원칙 및 리더십', 'CategoryL2': '문화/ 팀빌딩'}, 'updated_at': '2024-11-25T02:07:00'}, 'similarity_score': 0.5041869144702461}","{'page_content': '문서 유형: page\\n문서 ID: c965905a-015c-4135-b792-c2a8fef0d629\\n문서 제목: 비용 원칙\\n문서 생성일시: 2023-08-02 11:34:00+09:00\\n문서 수정일시: 2025-06-20 13:45:00+09:00\\n상위 문서 ID: 유형=block, ID=a37d04f2-0eba-4447-a203-b2122120d389[//]: # (column_list is not supported)\\n\\n\\t[//]: # (column is not supported)\\n\\n\\t\\t**🗒️업데이트: 2023/08/02**\\n\\n\\t[//]: # (column is not supported)\\n\\n\\t\\t**🙋\\u200d♂️ 담당자: **(@임진운)** **\\n\\n---\\n\\n- **플렉스팀은 구성원이 일하는 데 필요한 것을 \"적극적으로\" 지원합니다.**\\n\\n- **구성원도 회사의 비용을 \"함부로\" 쓰지 않습니다.**\\n\\n&lt;br/&gt;\\n\\n- \"적극적으로\" 지원한다는 것을 좀 더 구체적으로 말씀드리면,\\n팀의 가능한 현금 흐름 속에서 최대한 지원하려고 노력한다는 것입니다. 팀이 어려워지거나, 현금 흐름이 좋지 않을 때는 당연히 제약이 생길 수 있습니다. 이런 상황이 온다면, 당연히 구성원에게 먼저 알려드릴 예정입니다.\\n\\n&lt;br/&gt;\\n\\n- \"함부로\" 쓰지 않는다는 것을 좀 더 구체적으로 말씀드리면,\\n자금은 팀과 제품 성장의 필수 요소입니다. 이 필수재를, 자율적으로 사용할 수 있는 법인카드 사용에 있어서 \"내 개인 카드라면 이렇게 사용하겠는가?\"를 한번 생각해 보시면 좋겠습니다. 팀의 공통 자원이기 때문에 되도록 아껴야 한다는 철학 아래 생각해 보시면, 좀 더 구체적인 비용의 가이드라인이 각자에게 잡히지 않을까 생각합니다. \\n\\n---\\n\\n&lt;br/&gt;\\n\\n', 'metadata': {'customer_id': 42, 'doc_split_seq': 1, 'title': '비용 원칙', 'source': 'https://www.notion.so/c965905a015c4135b792c2a8fef0d629', 'extra': {'CategoryL1': '조직원칙 및 리더십', 'CategoryL2': '원칙/ 철학'}, 'updated_at': '2025-06-20T04:45:00'}, 'similarity_score': 0.4987975007647829}","{'page_content': \"문서 유형: page\\n문서 ID: 5ca5100b-4a84-4c84-8eab-e3d2ef9dd976\\n문서 제목: 너나들이 \\n문서 생성일시: 2023-06-27 23:13:00+09:00\\n문서 수정일시: 2025-06-20 14:09:00+09:00\\n상위 문서 ID: 유형=block, ID=b9b6b285-e956-44ba-ab24-5918361e7d48\\n문서 생성자: 김새리[//]: # (column_list is not supported)\\n\\n\\t[//]: # (column is not supported)\\n\\n\\t\\t**🗒️업데이트: 2024/03/01**\\n\\n\\t[//]: # (column is not supported)\\n\\n\\t\\t**🙋\\u200d♂️ 담당자: **(@임진운)**  **\\n\\n---\\n\\n## 목적\\n\\n\\t- 너나들이는 랜덤하게 정해진 조와 함께 식사하며, 다양한 만남과 이해의 기회를 통해 신뢰를 쌓는 시간입니다. \\n\\n\\t\\t- 하나의 팀으로 좋은 프로덕트를 만들기 위해서는 구성원이 서로에 대한 이해도가 높은 것이 중요합니다. 작고 민첩한 조직에서는 직무와 업무에서 정해진 역할 외에 '맥락 수행'이 필요한데, '맥락 수행'을 위해서는 서로의 상황과 맥락을 이해해야 합니다. \\n\\n## 세부사항\\n\\n\\t- 일정: 매월 **2, 4번째 수요일** 점심\\n\\n\\t- 조 구성: 4인 1조 (전체 조가 4인 구성이 어려울 경우 일부 조는 3인 구성)\\n\\n\\t\\t- 선정 방식: 랜덤배정\\n\\n\\t\\t- 안내: 너나들이 전날 슬랙 `#너나들이` 채널을 통해 안내 \\n\\n\\t- 지원항목\\n\\n\\t\\t- 식사비: 1만 5천원 / 1인 (참석자기준)\\n\\n\\t\\t- 식사시간: 1시간 30분 \\n\\n\\t- 최초시행: 2021년 3월 17일\\n\\n## 기본규칙\\n\\n\\t- 전체 팀에 함께하는 행사인 만큼, 너나들이에는 꼭 참여해주세요. \\n\\n\\t\\t- 부득이하게 불참하는 경우에는 반드시 사전에 슬랙 `#너나들이` 채널을 통해 공유해주세요. \\n\\n\\t- 전날 공지되는 너나들이 주제를 확인하고, 1) 사진과 함께 2) 나눈 대화와 3) 식당 후기를 채널에 공유해주세요. \\n\\n\\t&lt;br/&gt;\\n\\n---\\n\\n### ■ FAQ \\n\\n- **식비 지원 관련**\\n\\n\\t- Q: 4인 1조에서 사정상 불참한 구성원이 있어 3인이 식사하였습니다. 식비 지원은 얼마인가요?\\nA: 너나들이 식사에 참여한 구성원 기준으로 식비를 지원합니다. 3인 * 15,000원 = 45,000원 입니다. \\n\\n\\t&lt;br/&gt;\\n\\n\\t- Q: 너나들이 비용 지원은 “식사”에 한정된건가요? 혹은 커피나 디저트도 포함되나요?\\nA: 식사 뿐만 아니라 함께하는 티타임, 디저트타임 등에도 한도 내 비용 사용이 가능합니다. \\n\\n\\t&lt;br/&gt;\\n\\n### 🖇️ 참고 자료\\n\\n너나들이 NPS 의견 모음\\n\\n너나들이 제도 관련 제안\\n\\n너나들이 주제 아카이빙\\n\\n\", 'metadata': {'customer_id': 42, 'doc_split_seq': 1, 'title': '너나들이', 'source': 'https://www.notion.so/5ca5100b4a844c848eabe3d2ef9dd976', 'extra': {'CategoryL1': '조직원칙 및 리더십', 'CategoryL2': '문화/ 팀빌딩'}, 'updated_at': '2025-06-20T05:09:00'}, 'similarity_score': 0.4939803626822137}","{'page_content': '문서 유형: page\\n문서 ID: a232ac39-11df-45ea-9613-5f4d4c7c559a\\n문서 제목: 사내 오프라인 Sig 모임 지원\\n문서 생성일시: 2023-06-23 11:24:00+09:00\\n문서 수정일시: 2024-11-25 11:07:00+09:00\\n상위 문서 ID: 유형=block, ID=b9b6b285-e956-44ba-ab24-5918361e7d48- `구성원 1인 당 주 Sig는 1개 등록이 가능(주 Sig가 아닌 타 Sig 활동은 당연히 가능합니다)`합니다.  \\n- 주 Sig로 등록을 희망하는 경우 해당 #Sig 채널에 Sig장에게 요청합니다.  \\n- Sig장은 중복등록을 막기 위해Sig Dashboard에 업데이트 합니다.  \\n&lt;br/&gt;  \\n- 주 Sig 변경 (구성원)  \\n- `한달에 한 번 Sig 변경이 가능`합니다.  \\n-  등록해지를 희망하는 #Sig 채널 Sig장에게 요청합니다. @ug-team-culture를 멘션.  \\n- 해지 후 변경을 희망하는 주 Sig에 등록을 요청합니다.  \\n## **Sig 모임 내용 공유하기**  \\n- 매 월 Sig 모임 종료 후 활동 후기 및 소감을 가볍게 남깁니다.  \\n- 반기에 한 번 Sig장(또는 위임을 받은 구성원)은 Sig 활동을 콘텐츠로 작성하여Special Interest Group (SIG)에 게시합니다.  \\nSig 모임을 통해 플렉스팀 전체 구성원이 상호교류할 수 있는 장이 될 수 있도록 잘 활용 부탁드립니다! **🤗**  \\n&lt;br/&gt;  \\n---  \\n### ■ FAQ  \\n**Q: Sig 멤버들과 함께 모임지원비를 회식비로 사용할 수 있나요?**  \\nA: Sig 활동 모임 전후로 사용하는 식음료 비용에 한해 지원하며, Sig 회원 간 친목을 위한 식사 및 음료 사용 비용은 지원하지 않습니다. 이점 참고 부탁드립니다. 비용 정산 시, Sig 활동을 확인할 수 있고, 참석 인원 전원이 나온 사진을 꼭 첨부해주셔야 합니다.  \\n**Q: 법인카드로 인터넷 결제도 가능한가요? 온라인 예약이 필요한 경우엔 어떻게 해야 하나요?**  \\nA: 현재 지급해 드리는 법인카드는 개인별 기명식 카드가 아닌, 무기명 공용 법인카드로 인터넷 결제 시 인증서 확인 등의 별도의 승인 과정이 필요하여 결제가 어려울 수 있습니다. 가급적 유선 연락을 통하여, 오프라인에서 결제할 수 있도록 부탁드리며, 부득이 온라인 결제가 필요한 경우 &lt;u&gt;[카드/결제요청] 워크플로우를 작성&lt;/u&gt;하여 주시면 됩니다.  \\n&lt;br/&gt;  \\n**Q: 개인카드로 먼저 결제하고 나중에 한번에 정산하는 방법은 없나요?**  \\nA: 개인 카드 사용 후 비용을 정산하는 경우, 법인에서 해당 비용 공제 &amp; 개인 카드 사용에 대한 연말정산 소득 공제로 인한 이중 공제 이슈가 있어 식대의 경우도 개인카드가 아닌 지급해드린 고위드 카드로 사용하실 수 있도록 안내하고 있습니다.  \\n단순 편의상의 이유라고 한다면 지양해 주시고, 사전 인터넷 결제가 필수적이라고 한다면 최초에 안내했던 법인카드를 통해서 결제 또는 개인 카드로 선 결제 후 오프라인 이용 시 전체 취소 및 법인카드 재결제해 주시면 됩니다.  \\n기타 문의사항이 있으시면 `#team-accounting_and_finance` 채널에 문의해 주세요.  \\n&lt;br/&gt;  \\n&lt;br/&gt;', 'metadata': {'customer_id': 42, 'doc_split_seq': 2, 'title': '사내 오프라인 Sig 모임 지원', 'source': 'https://www.notion.so/Sig-a232ac3911df45ea96135f4d4c7c559a', 'extra': {'CategoryL1': '조직원칙 및 리더십', 'CategoryL2': '문화/ 팀빌딩'}, 'updated_at': '2024-11-25T02:07:00'}, 'similarity_score': 0.48794855003698323}","{'page_content':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0.4873066353309827}","{'page_content': '문서 유형: page\\n문서 ID: f33cc45e-3467-43dd-9dd2-4a64770385fc\\n문서 제목: 리크루팅 식사 비용 지원\\n문서 생성일시: 2023-06-27 18:28:00+09:00\\n문서 수정일시: 2025-08-06 12:10:00+09:00\\n상위 문서 ID: 유형=block, ID=fde3c108-86b7-4f67-a54a-933b3d48d650[//]: # (column_list is not supported)\\n\\n\\t[//]: # (column is not supported)\\n\\n\\t\\t**🗒️업데이트: 2024/07/14**\\n\\n\\t[//]: # (column is not supported)\\n\\n\\t\\t**🙋\\u200d♂️ 담당자: People**\\n\\n---\\n\\n## 리크루팅 식사 비용 지원\\n\\n\\t- 리크루팅 (채용 지원) 목적으로 외부 후보자(동료,지인 등)와 식사를 하실 경우 `1인당 3만원까지의 `비용을 지원하고 있습니다.\\n\\n## 신청 방법\\n\\n\\t- 워크플로우를 통해 작성을 해주세요.\\n\\n\\t- 당일 식사 전 반드시, #division-people_and_culture 채널에 공유를 부탁드려요!\\n\\n\\t\\t- ex) 오늘 OO포지션 1명과 리크루팅 목적의 식사 비용 사용 예정입니다. \\n\\n\\t- 맛있는 식사와 팀에 대한 셀링을 진행해주신 후 제공된 개인 법인카드로 결제하시면 됩니다.\\n\\n\\t\\t- flex앱에서 `리크루팅 식대`로 선택해주시면 됩니다.\\n\\n## 주의 사항\\n\\n\\t- 식사 비용은 참여자 1인당 30,000원까지 지원됩니다.\\n\\n\\t- 반드시 워크플로우 작성 및 `식사 당일 #division-people_and_culture 채널에 공유 후 사용`해주세요.\\n\\n\\t- 제공된 개인 법인 카드로 결제 부탁드립니다.\\n\\n\\t- 여러명과 식사하는 경우 복수로 적어주셔도 괜찮습니다.\\n\\n\\t&lt;br/&gt;\\n\\n&lt;br/&gt;\\n\\n---\\n\\n### ■ FAQ \\n\\n&lt;br/&gt;\\n\\n', 'metadata': {'customer_id': 42, 'doc_split_seq': 1, 'title': '리크루팅 식사 비용 지원', 'source': 'https://www.notion.so/f33cc45e346743dd9dd24a64770385fc', 'extra': {'CategoryL1': '구성원 여정', 'CategoryL2': '채용'}, 'updated_at': '2025-08-06T03:10:00'}, 'similarity_score': 0.5089108555512954}","{'page_content':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0.4799740481591584}","{'page_content':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0.4785941238848301}","{'page_content':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0.47842878847241493}","{'page_content':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0.47625302054573415}","{'page_content':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0.5544586604139538}","{'page_content':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0.5137743016916374}","{'page_content':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0.4905928734861617}","{'page_content':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0.4896496249495121}","{'page_content':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0.48357462620281944}","{'page_content':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0.5152365048196486}","{'page_content': '문서 유형: page\\n문서 ID: ba4a7519-8d99-4168-9da4-527511e19f55\\n문서 제목: 출장 지원\\n문서 생성일시: 2023-06-23 18:47:00+09:00\\n문��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0.513304102573427}","{'page_content': \"문서 유형: page\\n문서 ID: 70f851d1-30d0-4ecf-a647-99f8c97b2806\\n문서 제목: 외근/야근 교통비(택시) 지원\\n문서 생성일시: 2023-06-23 18:46:00+09:00\\n문서 수정일시: 2025-05-16 12:12:00+09:00\\n상위 문서 ID: 유형=block, ID=1f50592a-4a92-80d8-b029-cf8362f55fe9\\n문서 생성자: 전성환[//]: # (column_list is not supported)\\n\\n\\t[//]: # (column is not supported)\\n\\n\\t\\t**🗒️업데이트: 2025/04/16**\\n\\n\\t[//]: # (column is not supported)\\n\\n\\t\\t**🙋\\u200d♂️ 담당자: **(@박윤미)**  **\\n\\n---\\n\\n## 외근/야근 교통비 지원이란?\\n\\n\\t**- 업무상 외근, 11시 이후 퇴근 시 법인택시 이용을 지원합니다.**\\n\\n## 등록 방법\\n\\n\\t&lt;span style='color:orange'&gt;**- 입사 당일 Culture 팀에서 카카오T 비즈니스 초대해 드립니다.**&lt;/span&gt;\\n  : 입사 당일 초대를 받지 못 하셨다면 슬랙 `#team-culture-lounge-helpdesk` 채널로 문의 부탁드립니다.\\n\\n\\t![url](url)\\n\\n## 이용 방법\\n\\n\\t&lt;span style='color:orange'&gt;**- 업무용 호출 번호는 0211 입니다.**&lt;/span&gt;**\\n  **: 법인카드로 자동결제되어 별도 카드 결제가 필요하지 않습니다.\\n\\n\\t- 그룹 선택 시, 외근으로 이용 시에는 `외근`, 야근으로 이용 시에는 `야근`을 체크해주세요.\\n\\n\\t![url](url)\\n\\n---\\n\\n### ■ FAQ \\n\\n**Q1. 휴대폰 번호가 바뀌어 재등록이 필요합니다, 어떻게 하면 좋을까요?**\\nA1. `#team-culture-lounge-helpdesk` 채널로 요청해주시면 재등록 가능한 카카오톡 알림톡 발송해드립니다.\\n\\n**Q2. 법인택시 이용 중 소지품을 분실했습니다, 어떻게 하면 좋을까요?\\n**&lt;span style='color:orange'&gt;** 어떤 방법으로든 기사정보(핸드폰 등)는 알려주지 않는다고 합니다.\\n*&lt;/span&gt;*\\n*A2. 아래와 같이 조치 부탁드립니다 :)\\n\\n1. Culture Team 으로 문의해 택시이용내역 조회 요청\\n\\n1. `운수사 정보`\\xa0와\\xa0`차량정보`\\xa0를 받아 해당 운수사 고객센터로 유선문의\\n\\n\\t1. 핸드폰을 분실해 유선문의할 수 없는 경우 Culture Team 에서 도와드립니다.\\n\\n1. 회수 방법 확정(운수사마다 상이)\\n\\n\\t1. 운수사로 방문(시간협의 필)\\n\\n\\t1. 회사 또는 원하는 목적지를 정해 운행요금 지불하고 회수\\n\\n\", 'metadata': {'customer_id': 42, 'doc_split_seq': 1, 'title': '외근/야근 교통비(택시) 지원', 'source': 'https://www.notion.so/70f851d130d04ecfa64799f8c97b2806', 'extra': {'CategoryL1': '지원 제도', 'CategoryL2': '업무 지원'}, 'updated_at': '2025-05-16T03:12:00'}, 'similarity_score': 0.5005331964208224}","{'page_content':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0.4988958035765365}","{'page_content': '문서 유형: page\\n문서 ID: 81dc7725-f11f-4e7e-8e2a-16ab692b039e\\n문서 제목: 출퇴근 교통비 지원 안내\\n문서 생성일시: 2023-06-29 01:51:00+09:00\\n문서 수정일시: 2025-05-16 12:13:00+09:00\\n상위 문서 ID: 유형=block, ID=de04b51a-730f-4d05-b2c6-045f1e021a68\\n문서 생성자: 황시윤[//]: # (column_list is not supported)\\n\\n\\t[//]: # (column is not supported)\\n\\n\\t\\t**🗒️업데이트: 2023/06/29**\\n\\n\\t[//]: # (column is not supported)\\n\\n\\t\\t**🙋\\u200d♂️ 담당자: Culture**\\n\\n---\\n\\n## **주의사항**\\n\\n\\t- 출퇴근 교통비 지원은 **대중교통에 한하여 지원 가능**합니다. \\n\\n\\t- 출퇴근 교통비 지원 시, **동시에 주차 지원은 적용되지 않습니다**. \\n\\n## 이용 방법\\n\\n\\t- 출퇴근 교통비(대중교통) 발생 시, 고위드 법인카드로 결제합니다. \\n\\n\\t- 월 말에 발생되는 대중교통비는 고위드에서 ‘업무 교통비’로 용도 지정 후 제출합니다. \\n\\n---\\n\\n### ■ FAQ \\n\\n**Q: 혹시 주차 지원에서 출퇴근 교통비 지원으로 변경 적용 가능할까요?**\\n\\nA: 네, 가능합니다. 지원 방식을 변경 하시는 경우, 슬랙 `#team-culure-helpdesk` 에 `@ug-team-culture` 멘션하여 해당 내용을 공유해주세요.\\n\\n&lt;br/&gt;\\n\\nQ: 대중교통을 이용하려고 보니, 고위드 카드를 집에 두고 왔어요. 개인 카드로 결제 후 처리 가능한가요?\\n\\nA: 아니오. 개인 카드 결제 시 결제가 이루어진 건은 비용 지원이 어렵습니다. \\n\\n&lt;br/&gt;\\n\\n', 'metadata': {'customer_id': 42, 'doc_split_seq': 1, 'title': '출퇴근 교통비 지원 안내', 'source': 'https://www.notion.so/81dc7725f11f4e7e8e2a16ab692b039e', 'extra': {'CategoryL1': '지원 제도', 'CategoryL2': '생활 지원'}, 'updated_at': '2025-05-16T03:13:00'}, 'similarity_score': 0.49876419749081546}","{'page_content':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0.4846600974096044}","{'page_content':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0.48020341737744726}","{'page_content':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0.475490242216409}","{'page_content':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0.47373541358672616}","{'page_content':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0.47364736074209096}","{'page_content':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0.502510450890551}","{'page_content': '제목: NONE &lt;br&gt; 공지 작성일: 2022-02-03 &lt;br&gt; 내용: 오늘은 방학 중에 맞이하는 즐거운 월급날입니다. 😄\\n\\n우리팀 모두 고생 많으셨습니다! 🚀\\n음력 설이 지나고 이제 진짜 2022년이 되었습니다! 🐯\\n호랑이 해에 호랑이처럼 건강하게 함께 하면 좋겠습니다!\\n급여는 구성원 개인별 계좌로 입금 완료되었습니다.\\nflex를 통해 급여 명세서를 확인하시고, 관련한 문의는 저에게 부탁드려요!\\n오늘도 의미있는 하루 보내세요~!\\n\\n- 급여 특이사항\\n  - 건강보험료 인상(1월부터): 보수월액 기준 6.86% -&gt; 6.99%\\n  - 장기요양보험료 인상(1월부터): 건강보험료 기준 11.52% -&gt; 12.27%\\n  - 인센티브 지급 (2021년 12월 31일 이전 입사 구성원)\\n  - 미사용 연차수당 지급 (2020년 12월 31일 이전 입사 구성원 중 대상자)\\n\\n사내 추천은 항상 진행 중이에요!👩🏾\\u200d🤝\\u200d🧑🏼\\n추천과 입사에 따른 지원 제도를 안내 드리면, 추천하신 분이 입사하시면 추천금 (200만원)을 그 달 급여에 드리고, 두 분이 모두 재직하신다면 매년 50만원씩 누적(1년차 50만원, 2년차 100만원 ... 10년차 500만원) 해서 지급하는 제도입니다. (입사 시부터 포함하면 10년간 2950만원)\\n\\n구성원 분들의 많은 추천 부탁 드립니다~!', 'metadata': {'customer_id': 42, 'doc_split_seq': 1, 'title': 'NONE', 'source': 'https://flex.team/home/news-feed/notice?nid=XdEyGZY06g', 'extra': {'StakeholderType': 'COMPANY'}, 'updated_at': '2022-02-03T15:02:16'}, 'similarity_score': 0.4991342408538561}","{'page_content':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0.49826826342109704}","{'page_content':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0.49498065334062963}","{'page_content': \"제목: NONE &lt;br&gt; 공지 작성일: 2021-04-29 &lt;br&gt; 내용: 급여 지급을 위한 근무 시간 작업을 5월 1일 오후 2시에 마감합니다. 😊\\n대상 기간에 근무 시간이 잘 기록되었는지 확인 부탁 드립니다. 🦸\\u200d♂️\\n\\n이번에 고쳐야하는 해당하는 대상자 분들께는 '할 일'을 통해서 수정 요청을 드렸습니다.\\n'할 일' 확인해보시고 수정 부탁드립니다.\\n\\n- 대상 기간: 2021년 4월 1일 ~ 4월 30일\\n- 급여 지급일: 2021년 5월 4일 화요일\\n\\n근무 시간 외에도 급여와 관련하여 궁금한 사항이 있으면 언제든 문의 부탁 드립니다. 💕\", 'metadata': {'customer_id': 42, 'doc_split_seq': 1, 'title': 'NONE', 'source': 'https://flex.team/home/news-feed/notice?nid=kxBEY668gl', 'extra': {'StakeholderType': 'COMPANY'}, 'updated_at': '2021-04-29T20:09:29'}, 'similarity_score': 0.49494268653701345}"]}</t>
  </si>
  <si>
    <t>{"ContextPrecision":1,"ContextRecall":1,"Faithfulness":1,"answer_relevancy":0.6760458764645638,"Human":1,"Human Eval Reason":null}</t>
  </si>
  <si>
    <t>{"cached":null,"start":1758850427.569045,"end":1758850477.970457,"duration":17.9377658367157,"llm_duration":null,"time_to_first_token":19.366943895816803,"llm_calls":"4","tool_calls":"0","errors":"0","llm_errors":"0","tool_errors":"0","prompt_tokens":"33568","prompt_cached_tokens":"0","prompt_cache_creation_tokens":"0","completion_tokens":"610","total_tokens":"34178","estimated_cost":null}</t>
  </si>
  <si>
    <t>"너나들이 점심, 생일 축하, 동호회 활동 등 다양한 팀빌딩 프로그램을 운영합니다."</t>
  </si>
  <si>
    <t>{"answer":"플렉스팀에서는 구성원들의 소통과 문화 형성을 위해 다양한 팀 문화 행사를 진행하고 있어요! 주요 문화 행사들을 소개해드릴게요.\n\n## 🎉 정기적인 문화 행사\n\n### 1. **N주년 세션**\n- **목적**: 구성원의 N주년을 기념하여 함께한 지난 1년을 돌아보고, 앞으로의 1년을 다짐하는 시간\n- **진행**: 격주 (월 2회), 오후 12:30~2시, 발리볼에서 진행\n- **프로그램**: 지난 1년 키워드 공유, 앞으로 1년 다짐, 해남님과의 Q&amp;A, N주년 기념 선물 및 축하 메시지\n- **특별한 점**: 각 주년마다 의미가 담긴 특별한 선물 제공 (1주년: 볼펜, 2주년: 텀블러, 3주년: 운동화, 4주년: 시계)\n\n### 2. **해피밀**\n- **목적**: 소규모로 해남님과 함께 식사하며 팀/비즈니스/문화 등에 대해 허심탄회하게 이야기 나누는 시간\n- **참여**: 논의하고 싶은 아젠다가 있는 분들이 신청 (분기 1회 공지)\n- **진행**: 비슷한 주제를 신청한 분들끼리 그룹핑하여 소규모로 진행\n\n### 3. **너나들이**\n- **진행**: 매월 2, 4번째 수요일 점심시간\n- **방식**: 랜덤 조 편성으로 함께 식사하며 소통하는 시간\n\n### 4. **Health Check**\n- **목적**: 플렉스팀 구성원들의 현재 상황을 확인하고, 함께 좋은 팀을 만들어가기 위한 정기 진단\n- **진행**: 분기별로 flex 셀프 리뷰를 통해 전체 구성원 대상으로 진행\n- **활용**: 더 좋은 팀을 만들기 위한 자료로 활용하며, 결과는 Health Check Result 페이지에서 공개\n\n## 🎂 개인 맞춤 행사\n\n### **생일 지원**\n- 케이크 선택 제공\n- 10만원권 상품권\n- 생일 당일 오후반차\n- Lounge 전 메뉴 무료 제공\n- 생일 액세서리 제공\n\n## 📚 학습 및 성장 행사\n\n### **8 Standards Story Session**\n- **목적**: 8 Standards를 구성원 모두가 동일한 수준으로 알고 실천할 수 있도록 지원\n- **진행**: 매달 8 Standards 1~2가지 항목을 주제로 스터디 및 Q&amp;A 진행\n\n### **Tea time w. 해남님**\n- **대상**: 신규 구성원 (입사 후 첫 번째 금요일)\n- **목적**: 입사 전 기대와 실제 현실의 차이를 파악하고 빠르게 개선하기 위한 소통 시간\n\n이러한 문화 행사들은 모두 구성원들 간의 소통을 강화하고, 플렉스팀의 문화와 가치를 공유하며, 개인의 성장과 팀의 발전을 지원하는 목적으로 진행되고 있어요.\n\n참여하고 싶은 행사나 더 자세한 정보가 필요하시면 Culture Team에 문의해주세요!\n\n---\n**📚 참고 자료:**\n- [N주년 세션](https://www.notion.so/N-0b6f1ab2b7044ef98acff118c11cf32f) (N주년 기념 프로그램)\n- [해피밀](https://www.notion.so/8c727fbdc31e4890b08ced898269aea4) (해남님과의 소규모 식사 모임)\n- [Health Check](https://www.notion.so/Health-Check-c994ba064459402a85d36b9cdcc973d7) (분기별 팀 진단)\n- [생일 지원](https://www.notion.so/5e0c5898cc5b42f2a20f60cb14722af7) (생일 축하 지원 제도)\n- [Tea time w. 해남님](https://www.notion.so/Tea-time-w-24727bd448d24fd29805260791490581) (신규 구성원 온보딩)","contexts":["{'page_content': '문서 유형: page\\n문서 ID: 222939e6-0d5f-4594-99fe-ad4e077eab95\\n문서 제목: 리더십의 의미\\n문서 생성일시: 2023-08-22 11:33:00+09:00\\n문서 수정일시: 2024-10-18 14:37:00+09:00\\n상위 문서 ID: 유형=block, ID=bde73d4a-cdc9-411f-a18f-7b64934f122e&lt;br/&gt;\\n\\n- &lt;span style=\\'color:yellow_background\\'&gt;&lt;u&gt;리더십은 구성원들의 동기를 불러일으켜서 팀의 다이내믹스를 만들어 조직의 목적을 달성하는 기술&lt;/u&gt;&lt;/span&gt;이다.\\n\\n\\t- &lt;span style=\\'color:gray\\'&gt;*팀의 다이내믹스를 만든다는 것은 구성원들 개개인의 합보다 더 큰 역량을 팀이 내도록 하는 것*&lt;/span&gt;\\n\\n\\t- &lt;span style=\\'color:gray\\'&gt;*조직의 목적 달성 = 우승팀이 되는 것, 팀의 성공!*&lt;/span&gt;\\n\\n- &lt;span style=\\'color:yellow_background\\'&gt;&lt;u&gt;리더십이 중요한 이유는 리더십에 따라서 조직의 목적 달성 여부가 달라질 수 있기 때문&lt;/u&gt;&lt;/span&gt;이다.\\n\\n- &lt;span style=\\'color:yellow_background\\'&gt;&lt;u&gt;리더십이 필요한 이유는 리드는 자신의 일을 잘하는 사람이 아니라 팀을 움직이게 하는 사람이기 때문&lt;/u&gt;&lt;/span&gt;이다.\\n\\n- &lt;span style=\\'color:yellow_background\\'&gt;&lt;u&gt;리드가 해야 할 일은 일 케어/ 사람 케어/ 조직 케어&lt;/u&gt;&lt;/span&gt;이다.\\n\\n\\t- &lt;span style=\\'color:gray\\'&gt;*(1)일 케어 : 팀의 미션/비전/전략을 자신이 책임지는 조직의 목표와 align하여 이를 명확히 하고 가시화하여, 팀의 다이내믹스를 만들어 목표를 달성한다. *&lt;/span&gt;\\n\\n\\t- &lt;span style=\\'color:gray\\'&gt;*(2)사람 케어 : 팀/조직의 목표를 달성하기 위해 구성원들의 마음을 팀의 동기(OKR)로 하나로 묶고 몰입할 수 있도록 돕는다. *&lt;/span&gt;\\n\\n\\t- &lt;span style=\\'color:gray\\'&gt;*(3) 조직 케어 : 일하고 싶은 환경, 일을 잘할 수 있는 환경을 만드는 것이다. 일이 효과적이고 효율적으로 이루어지도록 일하는 방식을 정립하고, 자신이 책임지는 조직의 업무뿐 아니라 회의, 의사결정 등의 프로세스와 시스템을 정립하여 실행함으로써 구성원들이 마음껏 목표를 향해 일할 수 있는 환경을 만든다.*&lt;/span&gt;\\n\\n- 리드가 역할을 잘 수행하기 위해서는 리더십 역량을 강화해야 한다. &lt;span style=\\'color:yellow_background\\'&gt;&lt;u&gt;리더십 역량이란 “우수한 성과를 창출하게 하는 리더의 내재적 특성\" 또는 “리드에게 부여된 임무를 효과적으로 수행하기 위해 갖춰야 하는 지식•기술•태도”&lt;/u&gt;&lt;/span&gt;이다.\\n\\n&lt;br/&gt;\\n\\n', 'metadata': {'customer_id': 42, 'doc_split_seq': 1, 'title': '리더십의 의미', 'source': 'https://www.notion.so/222939e60d5f459499fead4e077eab95', 'extra': {'CategoryL1': '조직원칙 및 리더십', 'CategoryL2': '리더십'}, 'updated_at': '2024-10-18T05:37:00'}, 'similarity_score': 0.49354294439477375}","{'page_content':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0.49350117452722664}","{'page_content': '문서 유형: page\\n문서 ID: 0b6f1ab2-b704-4ef9-8acf-f118c11cf32f\\n문서 제목: N주년 세션\\n문서 생성일시: 2023-06-22 21:49:00+09:00\\n문서 수정일시: 2025-08-01 10:53:00+09:00\\n상위 문서 ID: 유형=block, ID=b9b6b285-e956-44ba-ab24-5918361e7d48[//]: # (column_list is not supported)  \\n[//]: # (column is not supported)  \\n**🗒️업데이트: 2025/02/17**  \\n[//]: # (column is not supported)  \\n**🙋♂️ 담당자: Culture Team**  \\n---  \\n## 목적  \\nN주년 마다 구성원이 플렉스팀과 함께 멀리 가는 것에 자부심과 뿌듯함을 느끼고,\\n과거의 성찰과 미래의 다짐 등을 통해 Self Motivation을 돕기 위한 시간 입니다.  \\n## 참여 방법  \\n- N주년을 맞이한 구성원에게 캘린더와 slack 멘션을 통해 안내합니다.  \\n## 프로그램 안내  \\n&lt;span style=\\'color:pink\\'&gt;`세션소개`&lt;/span&gt;  \\n- 목적 : 구성원의 N주년을 기념하여, 함께한 지난 1년을 돌아보고, 앞으로의 1년을 다짐하는 시간입니다.  \\n- 진행 주기 : 격주 (월 2회)  \\n- 시간 : 오후 12시 30분~2시  \\n- 장소 : 발리볼  \\n- 대상 : 당월 N주년 맞이 구성원  \\n- 프로그램 상세  \\n| **프로그램** | **상세 내용** | **스피커** |\\n| ---- | ---- | ---- |\\n| 플렉스팀에서 N주년 | 플렉스팀에서 N주년의 의미와 세션 진행 방향을 소개합니다.  | @ Culture team |\\n| 지난 1년 | 지난 1년의 키워드(한 단어 혹은 문장)를 선정 이유와 함께 소개합니다.  | @ N주년 구성원 |\\n| 앞으로 1년 | 앞으로 1년 후 키워드(한 단어 혹은 문장)를 선정 이유와 함께 소개합니다.\\n기대되는 것과 걱정되는 것이 있다면 해남 님과 이야기를 나누면서 Align 합니다.  | @ N주년 구성원 |\\n| Q&amp;A | 해남 님과 함께 flex 제품 혹은 팀에 대해 궁금한 부분이 있다면 모든 것을 해소해보는 시간입니다. | @ N주년 구성원, @ 해남 |\\n| N주년 기념 선물\\n&amp; 축하 메세지 | N주년의 의미를 담은 특별한 선물과 감사장을 드려요.  | @ 해남  |\\n| 기념 사진 촬영 | 오늘 세션에 참석해주신 모든 분들과 기념 사진을 촬영합니다.  | - |  \\n&lt;br/&gt;  \\n&lt;span style=\\'color:pink\\'&gt;`사전미션`&lt;/span&gt;  \\n모든 참석자 분들은 사전 소감 미션을 완료해 주셔야 합니다.  \\n- &lt;span style=\\'color:purple\\'&gt;**미션 1 : 지난 1년과, 앞으로의 1년을 표현해주세요. **&lt;/span&gt;  \\n- 지난 1년을 플렉스팀에서 보낸 현재의 나를 한 단어 또는 문장으로 표현해주세요.  \\n- 앞으로 1년 후의 플렉스팀에서 나를 한 단어 또는 문장으로 표현해주세요.  \\n- &lt;span style=\\'color:purple\\'&gt;**미션 2: 팀과 flex에 대해 궁금한 점을 적어주세요.  **&lt;/span&gt;  \\n- 해남 님과 함께 이야기 나누고 싶은 팀/제품 관련된 질문이 있다면 편하게 작성해주세요.  \\n---  \\n### ■ FAQ  \\n&lt;br/&gt;  \\n**Q: N주년 기념 선물은 무엇인가요? **\\nA:  N주년마다 각기 다른 의미가 담긴 선물을 제공해 드리고 있습니다.  \\n- **1주년: 볼펜 **  `\"새로운 시작을 기록하다”`  \\n- 첫 해의 경험과 배움을 소중히 기록하며, 앞으로의 성장을 위한 준비를 시작합니다.  \\n- **2주년: 텀블러**  `\"지속가능한 열정을 담다”`  \\n- 변함없는 열정을 담아내고, 지속 가능한 성장을 위해 스스로를 채우는 시간입니다.  \\n- **3주년: 운동화**  `\"새로운 도전을 향해 달리다”`  \\n- 느슨해질 수 있는 시점, 운동화 끈 질끈 다시 묶고 새로운 목표를 향해 힘차게 달립니다.  \\n- **4주년: 시계**  `\"시간의 가치를 깨닫다”`', 'metadata': {'customer_id': 42, 'doc_split_seq': 1, 'title': 'N주년 세션', 'source': 'https://www.notion.so/N-0b6f1ab2b7044ef98acff118c11cf32f', 'extra': {'CategoryL1': '조직원칙 및 리더십', 'CategoryL2': '문화/ 팀빌딩'}, 'updated_at': '2025-08-01T01:53:00'}, 'similarity_score': 0.4928927452257933}","{'page_content':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0.492633302608622}","{'page_content':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0.4915649334533568}","{'page_content':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0.49309682494846696}","{'page_content':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0.4903536670654539}","{'page_content':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0.48954862111872993}","{'page_content':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0.47704375765717527}","{'page_content':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0.47448696095934056}","{'page_content':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0.4833142959108782}","{'page_content':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0.47561836798293444}","{'page_content':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0.47280724241469685}","{'page_content':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0.4717152824373013}","{'page_content': \"문서 유형: page\\n문서 ID: 9b5903dc-b33e-4001-bc06-60035af26b9c\\n문서 제목: 회의실 사용 가이드\\n문서 생성일시: 2023-06-27 11:50:00+09:00\\n문서 수정일시: 2025-06-20 14:21:00+09:00\\n상위 문서 ID: 유형=block, ID=10d0592a-4a92-80a7-85e3-dab36c5ded8a\\n문서 생성자: 박윤미[//]: # (column_list is not supported)\\n\\n\\t[//]: # (column is not supported)\\n\\n\\t\\t**🗒️업데이트: 2023/06/28**\\n\\n\\t[//]: # (column is not supported)\\n\\n\\t\\t**🙋\\u200d♂️ 담당자: Culture Team**\\n\\n---\\n\\n## 회의실 안내\\n\\n\\t- 회의실 위치 : 8층 입구에서 오른쪽 방향에 위치해 있습니다. \\n( 아래 배치도 참조, 바닥에 Signage 표시 )\\n\\n\\t![url](url)\\n\\n\\t- 12인용: BASEBALL, FOOTBALL, VOLLEYBALL (3개)\\n\\n\\t- 10인용: GOLF, BASKETBALL, HANDBALL (3개)\\n\\n\\t- 8인용: ROWING, PING-PONG, TENNIS, BOXING, BADMINTON (5개)\\n\\n\\t- 웨비나, 방송촬영 전용: HOCKEY (1개)\\n\\n## 이용 방법\\n\\n\\t- 별도의 예약 없이 이용 가능합니다. \\n\\n\\t- 예약시스템의 비효율(노쇼, 이른 회의 마침 등)로 인해 예약시스템을 이용하지 않고 있습니다.\\n\\n\\t- 커튼을 닫지 않고 이용하는 것을 권장합니다. \\n\\n\\t- 회의실 사용 후에는 책상, 리모컨, 케이블, &lt;u&gt;**기타 비품을 정리하고 냉난방기의 전원을 OFF 한 후 **&lt;/u&gt;퇴실을 부탁드립니다. \\n\\n\\t- 게임기는 총 4대 비치 되어 있습니다. 이용 후, 정리를 부탁드립니다. \\n\\n\\t\\t- `**플레이스테이션5**` 2대 (BASEBALL, ROWING에 설치)\\n\\n\\t\\t- `**닌텐도 스위치**` 2대 (GOLF, BASKETBALL에 설치)\\n\\n\\t- 중앙 회의실은 저녁 5시 이후 인터뷰 목적으로 이용될 수 있음을 안내 드립니다. \\n\\n\\t![url](url)\\n\\n## 주의 사항\\n\\n\\t- 회의실은 &lt;u&gt;**1인의 업무 공간으로 사용할 수 없습니다. **&lt;/u&gt;\\n\\n\\t- 환기 및 청결 등의 문제로 내부에서는 식사를 하지 않도록 권장합니다. \\n\\n\\t- 구성원 모두 함께 사용하는 공간으로 서로 배려하여 쾌적한 공간을 유지합니다. \\n\\n---\\n\\n### ■ FAQ \\n\\n**Q: 외부 고객 방문으로 인한 장기 회의가 예정되어 있는 경우 어떻게 해야 하나요?**\\n\\nA: 외부 고객 및 장기로 머무는 경우에는 사전에 Slack에 공유하고, 회의실 문에  `사용 목적, 사용 기간, 담당 구성원 명'을 기입 한 출력물을 붙여주시면 됩니다. \\n\\n\\t&lt;br/&gt;\\n\\n&lt;br/&gt;\\n\\n\", 'metadata': {'customer_id': 42, 'doc_split_seq': 1, 'title': '회의실 사용 가이드', 'source': 'https://www.notion.so/9b5903dcb33e4001bc0660035af26b9c', 'extra': {'CategoryL1': '근무환경 및 제도', 'CategoryL2': '오피스'}, 'updated_at': '2025-06-20T05:21:00'}, 'similarity_score': 0.469917098241746}","{'page_content':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0.48934157634455194}","{'page_content':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0.48425723823320926}","{'page_content':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0.4832141825651509}","{'page_content':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0.4804081706341361}","{'page_content':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0.46897152393482616}","{'page_content':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0.49524724542966475}","{'page_content':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0.4940163493614092}","{'page_content':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0.48345513341010343}","{'page_content':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0.483196978577394}","{'page_content':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0.4824438777238232}","{'page_content':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0.5017357727204842}","{'page_content':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0.49358724260734077}","{'page_content': '제목: “우리의 원팀 철학” &lt;br&gt; 공지 작성일: 2023-08-02 &lt;br&gt; 내용: 안녕하세요. 플렉스팀 Culture Evangelist 이소라입니다. 🙂\\n\\n\\n우리가 프로스포츠팀을 지향하며 원팀으로 일 하는 이유는 시장과 비즈니스 환경을 고려할 때 가장 빠르게 성공할 수 있다는 믿음이 있기 때문입니다. 창업 초기부터 원팀보다 더 빠르게 성장하는 건 없다는 믿음으로 일해왔고, 지금까지 잘 워킹했다고 생각합니다. 팀과 구성원이 똑같은 믿음과 신뢰를 갖고 100% 신뢰값을 갖고 시작하길 바라지만, 실제 구성원마다 인식하고 행동하는 것에는 분명한 온도의 차이가 있는데요. HR 시장을 혁신하는 위대한 기업으로 빠르게 성장하기 위해서 우리가 지켜나가야 할 가치와 본질에 대해 구성원 모두가 동일하게 sync를 맞추기 위해 \"우리의 원팀 철학\"을 문서화하여 공유합니다.  \\n\\n\\n\\n“우리의 원팀 철학” : 문서 읽기\\n\\n\\n\\n문서를 읽고 여러분의 공감 및 다양한 생각, 의견, 질문 등을 댓글로 자유롭게 작성부탁드립니다. \\n\\n\\n\\n댓글(Q&amp;A)로 소거되지 않는 부분이 있다면 \" flex Story Session\"에 오셔서 해남님과 이야기를 나눠보셔도 좋습니다.', 'metadata': {'customer_id': 42, 'doc_split_seq': 1, 'title': '“우리의 원팀 철학”', 'source': 'https://flex.team/home/news-feed/notice?nid=YG0dm1xzwe', 'extra': {'StakeholderType': 'COMPANY'}, 'updated_at': '2023-08-02T03:32:50'}, 'similarity_score': 0.4916522414105035}","{'page_content': \"제목: 구성원의 성과 향상을 돕는 프로그램 안내 &lt;br&gt; 공지 작성일: 2022-12-01 &lt;br&gt; 내용: 안녕하세요 PX Team입니다.\\xa0\\n우리팀이 진짜 격차를 만들고 빠르게 성장하기 위해, 구성원의 ‘목표 관리’와 ‘성과 향상 프로그램’을 진행합니다.\\n\\n���목표 관리’(2023년~)\\xa0내년부터 flex 목표를 활용, 개인별 목표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관리'는 준비중입니다. '성과 향상 프로그램'에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0.48875117258314066}","{'page_content': '제목: 2025 2H Alignment Day 공지 &lt;br&gt; 공지 작성일: 2025-06-09 &lt;br&gt; 내용: 안녕하세요. 플렉스팀! \\n\\n이제 어느덧 상반기를 마무리하는 6월입니다.\\n\\n전체 팀원들과 함께 상반기를 돌아보고, 하반기의 목표를 점검해보는 Alignment Day의 일정이 확정되어 미리 공유드립니다.\\n\\n일정 안내\\n\\n날짜: 2025년 7월 11일 (금요일)\\n\\n시간: 14:00 ~ 17:00\\n\\n참여 대상\\n\\n플렉스팀 전체 구성원\\n\\nAlignment Day는 구성원 100% 필참이오니 미리 스케줄확인 부탁드립니다!\\n\\n자세한 프로그램 스케줄 및 세부 내용은 확정 후 추가 공지드리겠습니다.\\n\\n궁금한 사항이 있으시면 언제든 Culture Team에 문의해 주세요!\\n\\n\\n\\n우리팀 모두에게 의미 있는 Alignment Day가 될 수 있도록 준비해 보겠습니다.\\n\\n감사합니다!', 'metadata': {'customer_id': 42, 'doc_split_seq': 1, 'title': '2025 2H Alignment Day 공지', 'source': 'https://flex.team/home/news-feed/notice?nid=xBEY9b3Egl', 'extra': {'StakeholderType': 'COMPANY'}, 'updated_at': '2025-06-09T10:12:40'}, 'similarity_score': 0.48789495329107563}"]}</t>
  </si>
  <si>
    <t>{"ContextPrecision":1,"ContextRecall":1,"Faithfulness":1,"answer_relevancy":0.676151312552832,"Human":1,"Human Eval Reason":null}</t>
  </si>
  <si>
    <t>{"cached":null,"start":1758851439.887724,"end":1758851584.196762,"duration":25.040156364440918,"llm_duration":null,"time_to_first_token":73.01110523939133,"llm_calls":"4","tool_calls":"0","errors":"0","llm_errors":"0","tool_errors":"0","prompt_tokens":"34311","prompt_cached_tokens":"0","prompt_cache_creation_tokens":"0","completion_tokens":"1423","total_tokens":"35734","estimated_cost":null}</t>
  </si>
  <si>
    <t>"Leadership Journey를 통한 리더십 진단 리포트와 구성원들의 피드백을 바탕으로 개선점을 파악할 수 있습니다."</t>
  </si>
  <si>
    <t>{"answer":"리더십 피드백을 받을 수 있는 방법에 대해 안내드리겠습니다! 😊\n\n## 📊 분기별 리더십 진단 리포트\n- **25-1Q 리더십 리포트**를 통해 체계적인 피드백을 받을 수 있습니다\n- Lead Standards 항목별로 평점과 구성원들의 구체적인 코멘트를 확인할 수 있어요\n- 평점이 가장 높은/낮은 스탠다드를 파악하고 그 이유를 분석할 수 있습니다\n\n## 📝 Leadership Journey 활용\n**Leadership Journey**는 리더십 여정을 기록하고 개선해 나가는 개인 공간입니다:\n- 리더십 진단 리포트를 바탕으로 자기 성찰 진행\n- 팀원들과 상위리드의 피드백을 통한 강점/개선점 파악\n- 다음 분기 리더십 액션 아이템 수립\n\n## 💬 정기적인 피드백 세션\n**Monthly 리더십 세션**을 통해 동료 리더들과 피드백을 나눌 수 있어요:\n- Leadership Journey 내용을 바탕으로 한 공유 및 토론\n- 공통 이슈에 대한 케이스 스터디\n- 상황대응리더십 등 실무 중심의 학습\n\n## 🔍 피드백 활용 팁\n리더십 리포트에서 **Gemini 기능**을 활용하면 더 쉽게 피드백을 분석할 수 있습니다:\n- \"이 페이지에서 작성된 의견을 참고하여 나의 '강점'을 요약해줘\"\n- \"개선점은 무엇인지 정리해줘\" 등의 질문 활용\n\n리더십 개발에 대한 더 자세한 상담이 필요하시다면, People팀이나 해남님의 코칭룸도 언제든 열려 있습니다! 🙏\n\n## 📋 참고 자료\n- [2025 Leadership Journey](https://www.notion.so/2025-Leadership-Journey-1e00592a4a9280948493c16f1bb1c000) - 리더십 여정 기록\n- [2025 Leadership Session](https://www.notion.so/2025-Leadership-Session-1bd0592a4a9280879845eb860538231e) - 리더십 세션 정보","contexts":["{'page_content':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스스로 생각해 보세요)*  \\n-  \\n---  \\n## 💌 3. 유용한 피드백 &amp; 나의 해석  \\n&lt;span style='color:orange'&gt;유의미한 피드백의 우선순위를 정하고, 나의 입장에서 해석해 본 후, 강화 or 개선을 위한 액션아이템을 수립해 볼게요. &lt;/span&gt;  \\n- `유의미한 피드백이란? 다양한 케이스가 있겠지만, 이런 기준도 참고해 보세요.   `  \\n- 플렉스팀 Lead Standards와 명확하게 연계되는 피드백 (e.g. “팀 내 문제가 생겼을때, 피하지 말고 즉각적으로 나서서 해결해 주시면 좋겠어요” -Face the problem)  \\n- 팀의 몰입도, 신뢰도, 실행력에 실질적인 영향이 있는 피드백 (e.g. “팀 내 심리적 안전감이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0.5282725083897606}","{'page_content':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0.5169441346092009}","{'page_content': '문서 유형: page\\n문서 ID: 1bd0592a-4a92-8087-9845-eb860538231e\\n문서 제목: 2025 Leadership Session\\n문서 생성일시: 2025-03-21 15:59:00+09:00\\n문서 수정일시: 2025-07-07 09:57:00+09:00\\n상위 문서 ID: 유형=block, ID=bde73d4a-cdc9-411f-a18f-7b64934f122e\\n문서 생성자: 강주희- **6월: Leadership Session: 상반기 못다한 이야기**  \\n- 일정: 7/3(목), 17:00~20:30(210 mins)  \\n- 내용  \\n- 리더십 아젠다 논의(World cafe)  \\n- 지속 가능한 리더십, 지치지 않고 오래 가는 리더십, 어떻게 만들어 나갈 수 있을까?  \\n- Incarnation of Mission, 어떻게 구성원을 움직이는 미션의 화신이 될 수 있을까?  \\n- 사람의 마음을 움직이는 리드, 정말 가능할까? 무엇을 해야 할까?  \\n- 상황대응리더십 케이스 스터디(보드게임)  \\n- **(PPT)세션 Slide Deck**  \\n[url](url)  \\n- **Photo**  \\n![url](url)  \\n![url](url)  \\n![url](url)  \\n![url](url)  \\n![url](url)  \\n![url](url)  \\n![url](url)  \\n![url](url)  \\n![url](url)  \\n- **5월: Leadership Journey Check-up**  \\n- 일정: 5월 4주~6월 1주, 12:30~14:00, 총 6차수  \\n- 대상자: 리드 21명  \\n- 내용: Leadership Journey 중간 체크, 우수사례&amp;어려움 공유, SL2 프레임&amp;사례 소개  \\n- **(PPT)세션 Slide Deck**  \\n[//]: # (link_preview is not supported)  \\n- **Feedback **  \\n- Keep  \\n- 한 번씩 나의 리더십에 대한 회고 시간 good!  \\n- 개인의 현황&amp;고민에 대해 피드백을 나누는 시간  \\n- Stop  \\n- 시간초과 하는 것!! (특히, 점심시간에는 다음 일정이 밀려있음)  \\n- Start  \\n- 다른 리드들의 실 사례에 대한 딥한 공유  \\n- SL2 등 다른 이론/사례에 대한 학습  \\n- **4월: 25-1Q Leadership Reflection &amp; Case Study**  \\n- 일정: 4/29(화), 17:00~20:00(180 mins)  \\n- 대상자: 리드 19명  \\n- 내용: 리더십 진단 결과 기반 성찰 &amp;액션 플래닝, 공통 이슈 관련 케이스 스터디  \\n- **(PPT)세션 Slide Deck**  \\n[//]: # (link_preview is not supported)  \\n- **Leadership Journey**  \\n페이지 바로가기  \\n- **Feedback **  \\n- Keep  \\n- 케이스 스터디! 사례 기반의 토의와 경험 공유!(응답자의 90%)  \\n- Leadership Journey가 회고&amp;향후 기록에 도움될 듯!  \\n- Stop  \\n- 3시간은 집중력이 조금 떨어짐. 밀도있는 시간 필요!  \\n- 스피커&amp;마이크 이슈 ⇒ 마이크 교체 완료!  \\n- Start  \\n- 더 다양한 관점을 위해 전체적으로 하나의 주제에 대해 논의하기  \\n- **3월: Lead Standards Goal setting &amp; 1 on 1**  \\n- 일정:  3/20(목), 3/21(금) 2차수, 12:30~14:30(120 mins)  \\n- 대상자: 리드 20명 (10명 x 2)  \\n- 내용: 우리팀의 1on1 핵심&amp;그라운드 룰, 리드 스탠다드 목표 실천도 점검 및 템플릿 기반 재수립  \\n- **(PPT)세션 Slide Deck**  \\n[url](url)  \\n- **(Photo) Activity**  `“리드로서, 구성원으로서 Best/Worst 1on1 경험 나누기” `  \\n![url](url)  \\n![url](url)  \\n![url](url)  \\n![url](url)  \\n- **(Template) Lead Standard 목표 수립 템플릿 **  \\n[url](url)', 'metadata': {'customer_id': 42, 'doc_split_seq': 1, 'title': '2025 Leadership Session', 'source': 'https://www.notion.so/2025-Leadership-Session-1bd0592a4a9280879845eb860538231e', 'extra': {'CategoryL1': '조직원칙 및 리더십', 'CategoryL2': '리더십'}, 'updated_at': '2025-07-07T00:57:00'}, 'similarity_score': 0.5132777526107765}","{'page_content':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  \\n&lt;br/&gt;  \\n&lt;br/&gt;  \\nLeadership List  \\n![url](url)\", 'metadata': {'customer_id': 42, 'doc_split_seq': 4, 'title': '2025 Leadership Journey', 'source': 'https://www.notion.so/2025-Leadership-Journey-1e00592a4a9280948493c16f1bb1c000', 'extra': {'CategoryL1': '조직원칙 및 리더십', 'CategoryL2': '리더십'}, 'updated_at': '2025-08-07T04:56:00'}, 'similarity_score': 0.5108594384328264}","{'page_content':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 **흔들리거나 지원이 필요한 상태: **나는 지금 내 리더십에 대해 불안하거나, 에너지가 소진된 상태에 가까워요. 어떤 변화나 지원이 없으면 유지하기 어려울 것 같은 느낌이 들어요.  \\n## ✍️ 6. 분기 단위 리뷰 (**3분기에 작성할 것)  \\n- **2025-2Q  **  \\n&lt;span style='color:red'&gt;**1. 가장 의미 있었던 액션은 무엇이었고, 무엇을 느끼셨나요?**&lt;/span&gt;  \\n&gt; 예시) 프로젝트 시작 전, 배경과 방향성에 대해 슬랙에 요약해서 공유했더니 회의에서 팀원들이 목적에 맞춰 의견을 정리해오는 모습이 인상 깊었다. 생각보다 ‘왜 하는지’를 알고 있느냐가 실행의 밀도를 다르게 만든다는 걸 느꼈다.  \\n---  \\n&lt;span style='color:red'&gt;**2. 실행했지만 효과가 애매하거나 어려웠던 액션은?**&lt;/span&gt;  \\n&gt; 예시) 위임을 시도했지만 팀원이 오히려 부담을 느낀 듯했다. 다음엔 사전 대화가 더 필요할 듯.  \\n---  \\n&lt;span style='color:red'&gt;**3. 이번 분기에서 나의 리더십을 발휘하는 데 있어 자랑스러웠던 점은?**&lt;/span&gt;  \\n&gt; 예��) 감정적 반응이 올라올 뻔한 순간에 한 번 멈추고, 질문으로 바꿔냈다. 그리고 팀원이 그 질문에 고민하며 답을 하다가 스스로 답을 찾기까지에 이르러 뿌듯했다.  \\n---  \\n&lt;span style='color:red'&gt;**4. 팀의 분위기나 신뢰에 어떤 변화가 있었나요?**&lt;/span&gt;  \\n&gt; 예시) 예전에는 좀 더 긴장감이 돌았는데, 요즘에는 다들 맥락을 알고 얘기하다보니 말이 �� 통하는 느낌. 회의 때 웃음도 많아졌고, 회���에서 개인적인 이야기를 처음 꺼낸 팀원도 있었다.  \\n---  \\n&lt;span style='color:red'&gt;**5. 다음 사이클에서 더 키우고 싶은 리더십은?**&lt;/span&gt;  \\n&gt; 예시) 위임과 피드백의 균형. 결과만 보는 게 아니라 성장 기회를 주는 리더가 되고 싶다.  \\n&lt;span style='color:red'&gt;**6. 추가로 기록해 두고 싶은 말말말 **&lt;/span&gt;  \\n&gt; 예시) 리드로서 내가 노력하는 모습을 보이니, 팀 분위기가 전반적으로 화기애애 해졌고, 팀원들과도 서로 더 깊이 이해하게 된 것 같다. 다음 분기에는 그룹리드, 해남님과의 잦은 만남을 통해 상위 리더십과의 관계도 단단하게 만들고 싶다.  \\n- **2025-3Q**  \\n&lt;span style='color:red'&gt;**1. 가장 의미 있었던 액션은 무엇이었고, 무엇을 느끼셨나요?**&lt;/span&gt;  \\n&gt;  \\n---  \\n&lt;span style='color:red'&gt;**2. 실행했지만 효과가 애매하거나 어려웠던 액션은?**&lt;/span&gt;  \\n&gt;  \\n---  \\n&lt;span style='color:red'&gt;**3. 이번 분기에서 나의 리더십을 발휘하는 데 있어 자랑스러웠던 점은?**&lt;/span&gt;  \\n&gt;  \\n---  \\n&lt;span style='color:red'&gt;**4. 팀의 분위기나 신뢰에 어떤 변화가 있었나요?**&lt;/span&gt;  \\n&gt;  \\n---  \\n&lt;span style='color:red'&gt;**5. 다음 사이클에서 더 키우고 싶은 리더십은?**&lt;/span&gt;  \\n&gt;  \\n&lt;span style='color:red'&gt;**6. 추가로 기록해 두고 싶은 말말말 **&lt;/span&gt;  \\n&gt;  \\n- **2025-4Q**  \\n&lt;span style='color:red'&gt;**1. 가장 의미 있었던 액션은 무엇이었고, 무엇을 느끼셨나요?**&lt;/span&gt;  \\n&gt;  \\n---  \\n&lt;span style='color:red'&gt;**2. 실행했지만 효과가 애매하거나 어려웠던 액션은?**&lt;/span&gt;  \\n&gt;\", 'metadata': {'customer_id': 42, 'doc_split_seq': 3, 'title': '2025 Leadership Journey', 'source': 'https://www.notion.so/2025-Leadership-Journey-1e00592a4a9280948493c16f1bb1c000', 'extra': {'CategoryL1': '조직원칙 및 리더십', 'CategoryL2': '리더십'}, 'updated_at': '2025-08-07T04:56:00'}, 'similarity_score': 0.5092486164148262}","{'page_content':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0.5075634908476169}","{'page_content':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0.49837151609631586}","{'page_content':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0.4952534194436998}","{'page_content':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0.4920778913421382}","{'page_content':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0.4838808366986597}","{'page_content':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0.5052235323642658}","{'page_content':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0.48466682635976527}","{'page_content': '문서 유형: page\\n��서 ID: 889b4b61-95ff-4e72-bb79-874c60782b31\\n문서 제목: ��피스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0.4805097323554557}","{'page_content':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0.4770480751775651}","{'page_content':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0.4759446136066691}","{'page_content':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0.4834235470144078}","{'page_content':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0.48099815455673794}","{'page_content':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0.47971901313229093}","{'page_content':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0.47729654831114837}","{'page_content':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0.4770937148439723}","{'page_content':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0.5033595771793343}","{'page_content':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0.4939066789431825}","{'page_content':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0.4939059379546126}","{'page_content':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0.4934202989244648}","{'page_content':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0.4932080189692001}","{'page_content':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0.5050861829569637}","{'page_content':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0.5001499979539792}","{'page_content':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풍겨주신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동료를 'OO'합니다\\n\\n@박근현 님, @이예경 님, @이나경 님, @양은정 님, @김나현 님의 플렉스팀 합류�� ‘환영’합니다!\\n\\n자랑스러운 동료 여러분을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0.49615655202876724}","{'page_content':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0.49543999746615625}","{'page_content': '제목: 공지사항 댓글·리액션 기능 사내 배포 안내 (Web) &lt;br&gt; 공지 작성일: 2022-12-29 &lt;br&gt; 내용: 안녕하세요. Flow Squad 입니다.\\n\\n\\n\\n오래 기다리셨던 “공지사항 댓글·리액션” 기능이 방금 플렉스팀 한정 배포됐습니다.\\n\\n꼭 사용해보시고, 발견되는 버그나 개선점은 #flexteam-feedback 또는 리니어 프로젝트 통해 적극 제보 부탁드립니다.\\n\\n\\n\\n이후 일정\\n\\n오픈 일정은 아래와 같습니다.\\n\\n웹 : 현재는 플렉스팀에만 열려있습니다. 1~2주 정도 사내 테스트를 통한 튜닝을 추가로 거쳐 고객사에도 열어드릴 계획입니다.\\n\\n\\n\\n모바일 : 다음 릴리즈(내년 1월 9일)를 타겟으로 열심히 개발 중입니다. 상황에 따라 한 릴리즈 밀릴 수 있습니다.\\n\\n\\n\\n댓글/리액션 방향성\\n\\n공지사항, 할일을 시작으로 장기적으로는 flex 내 어디서든 댓글/리액션을 손쉽게 붙일 수 있도록 돕고자 합니다.\\n\\n두 기능에서 사용례 발굴 및 완성도 개선을 진행 후 공통 버전 제공 예정이지만, 베타 테스터는 늘 환영합니다.\\n\\n댓글/리액션 도입을 고려 중인 용기 있는 스쿼드는 언제든 편하게 방문해 주세요!\\n\\n관련 내용은 커뮤니케이션 툴킷 One Pager 에 더 자세히 적혀있으니, 많은 관심 부탁드립니다.\\n\\n\\n\\n짧은 기간 내 높은 퀄리티로 사내 배포까지 마무리한, 또 열심히 작업 중이신 Flow Squad 구성원 분들 고생 많으셨고 감사합니다.\\n\\n마지막으로, 3년간 불굴의 의지로 공지사항 댓글·리액션을 외쳐오신 (첨부파일 참조) 해남님께 이 영광을 돌립니다.', 'metadata': {'customer_id': 42, 'doc_split_seq': 1, 'title': '공지사항 댓글·리액션 기능 사내 배포 안내 (Web)', 'source': 'https://flex.team/home/news-feed/notice?nid=pVEk4W68MB', 'extra': {'StakeholderType': 'COMPANY'}, 'updated_at': '2022-12-29T06:38:11'}, 'similarity_score': 0.49523098887788936}"]}</t>
  </si>
  <si>
    <t>{"ContextPrecision":1,"ContextRecall":1,"Faithfulness":1,"answer_relevancy":0.7242099789357965,"Human":1,"Human Eval Reason":null}</t>
  </si>
  <si>
    <t>{"cached":null,"start":1758851400.411222,"end":1758851439.8873,"duration":15.441679954528809,"llm_duration":null,"time_to_first_token":14.20174765586853,"llm_calls":"4","tool_calls":"0","errors":"0","llm_errors":"0","tool_errors":"0","prompt_tokens":"35425","prompt_cached_tokens":"0","prompt_cache_creation_tokens":"0","completion_tokens":"755","total_tokens":"36180","estimated_cost":null}</t>
  </si>
  <si>
    <t>"1on1은 Problem Solving 관점에서 업무 환경 개선사항을 논의하고 해결책을 찾는 중요한 시간입니다."</t>
  </si>
  <si>
    <t>{"Human Eval Reason":"안녕하세요","metadata":"복합질문"}</t>
  </si>
  <si>
    <t>{"answer":"네, 1on1에서 근무환경 개선 사항을 적극적으로 제안하실 수 있습니다! 😊\n\n## 1on1에서의 근무환경 개선 제안이 권장되는 이유\n\n**우리팀 1on1의 핵심 목적** 중 하나가 바로 **Problem Solving**입니다. 이는 \"일의 몰입을 방해하는 요소를 발견하고 함께 실질적인 해결책을 찾는 대화\"로 정의되어 있어요.\n\n## 제안할 수 있는 근무환경 개선 사항들\n\n1on1에서 다음과 같은 질문들을 통해 근무환경 개선을 논의하실 수 있습니다:\n\n- \"혹시 비효율적이라고 생각되는 업무들이 있나요? 어떻게 바꿔나가면 좋을까요?\"\n- \"팀 내/외 협업하는데 있어 어려운 부분이 있다면 무엇인가요?\"\n- \"'이런 환경이면 더 잘할 수 있겠다' 싶은 조건이 있다면 무엇인가요?\"\n\n## 1on1의 실행 연결 원칙\n\n중요한 점은 **1on1은 실행으로 연결되어야 한다**는 것입니다. 단순히 이야기만 나누고 끝나는 것이 아니라:\n\n✅ **Do**: \"오늘 나온 얘기를 바탕으로 실행해보고, 다음번에 다시 점검해 봐요. flex 할일로도 요청해 둘께요\"\n❌ **Don't**: \"아하~ 그랬군요\" 공감만 하고 아무런 액션 없이 종료\n\n## 추가 제안 방법\n\n1on1 외에도 다음과 같은 방법으로 근무환경 개선을 제안하실 수 있어요:\n- **flex Story Session**: 매주 월요일 오후 3시, 해남님과 함께하는 Q&amp;A 세션\n- **슬랙 #team-flex-lounge**: 플렉스팀 라운지 관련 의견\n- **각종 슬랙 채널**: 구체적인 개선사항에 따라 해당 채널 활용\n\n1on1은 구성원이 더 몰입할 수 있는 환경을 만들기 위한 소중한 시간이니, 편하게 개선사항을 제안해 주세요! \n\n**출처**:\n- [동기부여 1 on 1 미팅 Tips](https://www.notion.so/1-on-1-Tips-fe64ba806af64dbb87a33844b7cf2537) - 1on1 코칭 방법론\n- [우리팀의 1on1 Ground Rule 😎](https://www.notion.so/1on1-Ground-Rule-1c10592a4a9280c9ab49ef141ebb2fbb) - 1on1 진행 원칙\n- [flex Story Session](https://www.notion.so/flex-Story-Session-c619ae6acf5e4d5d8fd59beca8b8fca7) - CEO와의 소통 방법","contexts":["{'page_content':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0.5137095640367695}","{'page_content':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\\n아래 실습 영상을 참고해 동료와 동기부여 대화를 진행해 보세요.  \\n**🎥**[참고 실습 영상] **Moving Motivators - Management 3.0**  \\n[//]: # (video is not supported)  \\n&lt;br/&gt;  \\n(참고)  \\n- **동료의 동기부여와 몰입을 어떻게 지원할 수 있을까?**  \\n조직에서 가장 중요한 부분은 사람이며, 리드는 동료들이 적극성, 창의성, 동기 부여를 위해 할 수 있는 모든 것을 지원해야 합니다. 많은 구성원들이 몰입하지 못하고 있다고 느끼는 이유는 무엇일까요?  \\n&gt; **“어떻게 하면 동료를 동기부여해 줄 수 있나요?\\n“어떻게 하면 동료가 몰입하게 만들수 있죠?**  \\n엄밀히 말해, &lt;span style='color:orange_background'&gt;구성원들에게 동기를 부여하거나 몰입하도록 만들수는 없습니다&lt;/span&gt;. 하지만 &lt;span style='color:orange_background'&gt;**그렇게 될 가능성을 최대화하는 적절한 조건은 분명히 만들 수 있습니다**&lt;/span&gt;.  \\n&lt;br/&gt;  \\n- **구성원의 몰입은 내적 동기 덕분일까요? 외적 동기 덕분일까요?**  \\n작가는 글쓰기를 좋아해서 책을 쓰는 걸까요? 아니면 독자들이 지지와 응원을 좋아해서 글을 쓰는 걸까요? 둘 다 조금씩 영향을 주는 걸까요?  \\n&lt;br/&gt;  \\n&lt;br/&gt;  \\n## (3) 미팅 기록 (동기부여 1 on 1 대화 노트 템플릿)  \\n- Lead와 구성원만 볼 수 있는 ‘동기부여 1 on 1 대화 노트 템플릿’을 활용해 대화 주제를 정하고, 미팅에서 논의된 내용을 간단히 기록합니다.  \\n- 아래 1 on 1 동기부여 대화 노트(템플릿)을 활용하거나, 원하는 양식에 편하게 기록하시면 됩니다.  \\n동기부여 1 on 1 대화 노트 템플릿  \\n&lt;br/&gt;  \\n&lt;br/&gt;  \\n## (4) 활용 가능한 툴박스  \\n- **'Know your People’**** 시트와 작성 (첫 미팅 시 활용)**  \\n&lt;br/&gt;  \\n&lt;br/&gt;  \\n&lt;br/&gt;\", 'metadata': {'customer_id': 42, 'doc_split_seq': 6, 'title': '동기부여 1 on 1 미팅 Tips', 'source': 'https://www.notion.so/1-on-1-Tips-fe64ba806af64dbb87a33844b7cf2537', 'extra': {'CategoryL1': '조직원칙 및 리더십', 'CategoryL2': '리더십'}, 'updated_at': '2024-10-18T05:38:00'}, 'similarity_score': 0.5019627632309127}","{'page_content':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리더십의 출발  \\n플렉스팀의 리드는 동료를 인정하며 충분히 이해하고, 코칭하는 현명한 리더입니다.  \\n&lt;span style='color:yellow_background'&gt; 1 on 1 미팅을 통해 지속적으로 동료를 관찰&lt;/span&gt;하며 &lt;span style='color:yellow_background'&gt;**구성원이 가장 선호하는 동기가 잘 유지되고 몰입 점수가 개선될 수 있도록 코칭이 필요**&lt;/span&gt;합니다.  \\n&lt;br/&gt;  \\n💡 **[ 코칭의 3가지 철학 ]**  \\n**1. 모든 사람은 스스로 성장할 수 있는 가능성과 잠재력이 있다.**  \\n코치는 모든 사람이 스스로 변화하고 성장할 수 있는 가능성과 잠재력이 있다는 것을 **진정으로믿어주고, 동료가느끼게 해야 한다.**  \\n&lt;br/&gt;  \\n**2. 모든 문제, 이슈에 대한 답은 코칭을 받는 사람 즉, 동료 내부에 있다.**  \\n동료가 다음과 같은 이슈를 가지고 옵니다.  \\n“저는 일을 좀 더 잘하고 싶어요.”  \\n“저는 일의 즐거움을 찾고 싶어요.”  \\n이런 이슈를 가지고 왔을 때 코치가 ‘그 문제에 대해서는 이게 맞으니 이렇게 해보세요.’라고 답을 알려주는 것은 코칭이 아닙니다.  \\n**코칭은 동료가 가진 문제, 이슈에 대해 스스로 깊게 생각하고, 다양한 관점으로 생각할 수 있도록 도와주는 과정**입니다.  \\n해답을 주는 방식의 대화는 해답을 주는 사람에게 결정권이 있기 때문에 동료의 내면의 성장과 동기부여를 방해하기 때문에, 해결 방안과 성장 포인트를 구성원 스스로 찾을 수 있도록 그 과정을 코치가 함께 도와주는 것입니다. **답은 이미 동료의 내면에 있습니다**.  \\n&lt;br/&gt;  \\n**3. 해답을 찾기 위해서는 파트너가 필요하다.**  \\n코치와 동료는 수평적인 관계입니다. 코치가 동료의 변화와 성장을 조력하는 과정이지, 티칭하는 관계가 아니라는 것이죠.  \\n많은 사람들이 스스로 답을 찾으려고 노력하지만, 쉽지 않은 것이 현실입니다.  \\n우리의**사고는 분산되기쉽고**, 행동 패턴이나 습관적인 사고방식을 따르는**무의식적인 자동화를막기 위해서는 코치가 필요**합니다.  \\n&lt;br/&gt;  \\n&lt;br/&gt;\", 'metadata': {'customer_id': 42, 'doc_split_seq': 1, 'title': '동기부여 1 on 1 미팅 Tips', 'source': 'https://www.notion.so/1-on-1-Tips-fe64ba806af64dbb87a33844b7cf2537', 'extra': {'CategoryL1': '조직원칙 및 리더십', 'CategoryL2': '리더십'}, 'updated_at': '2024-10-18T05:38:00'}, 'similarity_score': 0.4974420558401879}","{'page_content':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0.4957642885635782}","{'page_content':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���민이 되��� 것이 있다����� 혼자 해결��지 말고, ��께 나눕니다.\\n\\n\\t  \\n\\n---\\n\\n### ■ FAQ \\n\\n**Q: ���션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0.4941333587647319}","{'page_content':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0.4980482468350568}","{'page_content':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0.49598661338896616}","{'page_content':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0.49470892766874053}","{'page_content': \"문서 유형: page\\n문서 ID: d7486307-4bf2-4490-955e-d2ce83ebf07d\\n문서 제목: flex Mate (사내추천)\\n문서 생성일시: 2023-06-23 18:43:00+09:00\\n문서 수정일시: 2025-08-28 09:50:00+09:00\\n상위 문서 ID: 유형=block, ID=fde3c108-86b7-4f67-a54a-933b3d48d650[//]: # (column_list is not supported)\\n\\n\\t[//]: # (column is not supported)\\n\\n\\t\\t**🗒️업데이트: 2024/03/04**\\n\\n\\t[//]: # (column is not supported)\\n\\n\\t\\t**🙋\\u200d♂️ 담당자:  People**\\n\\n---\\n\\n## flex Mate란?\\n\\n\\t🙌 &lt;u&gt;**플렉스팀은 동료를 적극적으로 추천할 수 있는 건강한 팀을 함께 만듭니다.**&lt;/u&gt; \\n\\n\\t\\t우리팀의 사내추천은 단순한 사람을 추천하는 것이 아닌, **추천한 동료와 팀이 함께 오래 갈 수 있도록 메이트로서 리텐션을 책임진다는 의미의 일환으로 진행되고 있으며, 이에 대한 메이트 인센티브를 지급합니다.** 동료의 메이트로서 빠른 적응과 건강한 리텐션을 함께 도우며 **함께 멀리 갈 수 있는 지속 가능한 팀**을 다 같이 만들어 보아요!\\n\\n\\t- 내가 메이트로서 **오래 함께 하고 싶은 동료를 추천**해주세요!\\n\\n\\t- 추천의 기준은 내가 팀과 오랜 기간 함께 하고 싶은 동료로 책임지고, 채용 프로세스 진행을 위해 이력서를 전달 주시는 것입니다. \\n\\n\\t- 우리팀의 모든 포지션은 항상 열려 있습니다. 채용페이지에 오픈된 포지션 뿐 아니라, 팀에 관심 있는 분이 있다면 적극적으로 알려주세요.\\n\\n\\t\\t- *혹시, 협업 경험이 없거나 이직 의사를 모르지만 팀에 잘 맞을 분으로 생각이 되어, 연락해보고 싶은 분이 있나요? *&lt;u&gt;*shaking the tree 워크플로우*&lt;/u&gt;*를 통해\\xa0정보를 알려주시면 People 팀에서 연락하고, follow up 해보겠습니다.*\\n\\n## 신청 방법\\n\\n\\t**flex mate(사내 추천)은 flex 워크플로우를 통해 진행되고 있습니다.**\\n\\n\\t- flex mate 워크플로우를 통해 People팀에 이력서를 공유해주세요.\\n\\n\\t- 혹은, 채용페이지를 통해 이력서를 제출하도록 안내 부탁드려요. \\n\\n\\t\\t- 지원경로에서 `**사내추천**` 을 선택, 전달사항에 `추천인 이름` 작성\\n\\n\\t- 기타 **포지션별 문의사항**은 직무별 People Manager를 참고해서 문의 부탁드립니다.\\n\\n\\t\\t[//]: # (link_to_page is not supported)\\n\\n\\t## flex mate incentive\\n\\n\\t- 플렉스 메이트 인센티브는 **메이트로서 추천한 동료의 리텐션의 기여**에 대한 보상으로 지급됩니다.\\n\\n\\t\\t- 내가 추천한 동료가 입사할 경우 동료의 첫 급여일에 **메이트에게 인센티브 200만원**(1년차)을 (&lt;u&gt;**선)지급**&lt;/u&gt;합니다.\\n\\n## 주의 사항\\n\\n\\t- &lt;span style='color:red'&gt;단순 미팅을 요청하는 경우 혹은 TA Part가 소싱하여 이력서를 받은 후보자, Shaking the tree 추천건 대해서는 flex mate Incentive 인정이 되지 않아요.&lt;/span&gt;\\n\\n\\t\\t- &lt;u&gt;**flex Mate는 후보자의 이력서가 포함된 워크플로우를 제출하는 경우에만 해당되는 점 유의해주세요.**&lt;/u&gt;\\n\\n\\t- 추천한 동료가 **첫 급여일 기준 1년 미만으로 근속**하는 경우 **1년차 인센티브 전액을 반환해야 해요.**\\n\\n\\t- 팀 혹은 트라이브 **리드(Lead)가 같은 직무의 동료**를 추천한 경우 메이트 인센티브가 지급되지 않아요.\\n\\n\\t&lt;br/&gt;\\n\\n\\t예시)\\n\\n\\t- 2022년 8월 22일 입사자\\n\\n\\t\\t- 2022년 9월 5일 `1년차 메이트 인센티브 200만원` (선)지급 \\n\\n\\t\\t\\t- 2023년 9월 4일 퇴사 시 `1년차 메이트 인센티브 전액 반환`\\n\\n---\\n\\n### ■ FAQ \\n\\n&lt;br/&gt;\\n\\n\", 'metadata': {'customer_id': 42, 'doc_split_seq': 1, 'title': 'flex Mate (사내추천)', 'source': 'https://www.notion.so/flex-Mate-d74863074bf24490955ed2ce83ebf07d', 'extra': {'CategoryL1': '구성원 여정', 'CategoryL2': '채용'}, 'updated_at': '2025-08-28T00:50:00'}, 'similarity_score': 0.4891954356127106}","{'page_content':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0.48849307765952416}","{'page_content':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0.5128019422011286}","{'page_content':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���연 구역 위치\\n\\n---\\n\\n### ■ FAQ \\n\\n&lt;br/&gt;\\n\\n', 'metadata': {'customer_id': 42, 'doc_split_seq': 1, 'title': '건물 내 이동', 'source': 'https://www.notion.so/1b49ceb6364a4542b7c0c3213fc4c924', 'extra': {'CategoryL1': '근무환경 및 제도', 'CategoryL2': '오피스'}, 'updated_at': '2025-06-20T05:18:00'}, 'similarity_score': 0.4942909727313311}","{'page_content': '��서 유형: page\\n문서 ID: 0a7a4344-1ccb-473e-8582-b25cc1861824\\n문서 제목: 외근\\n문서 생성일시: 2023-06-28 14:52:00+09:00\\n문서 수정��시: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0.4942275074232444}","{'page_content':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0.4917800004560419}","{'page_content':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0.487771154548858}","{'page_content':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0.48786893143905224}","{'page_content':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장애인고용 분담금을 납부하였지만, 의미없는 분담금 납부보다 구성원의 복지에 사용하는 것이 옳은 방향이라는 생각으로 운영하게 되었습니다. 연간 6,000만원의 장애인 고용 분담금 감면 혜택을 통해 런웨이가 길어지는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0.4847714730698261}","{'page_content':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0.4834993872915141}","{'page_content': \"문서 유형: page\\n문서 ID: a17755b1-50b4-4ae0-96bd-007d249d6e61\\n문서 제목: 업무용 소모품 신청 방법(IT, 사무일반)\\n문서 생성일시: 2023-06-21 13:25:00+09:00\\n문서 수정일시: 2025-05-16 12:12:00+09:00\\n상위 문서 ID: 유형=block, ID=1f50592a-4a92-80d8-b029-cf8362f55fe9[//]: # (column_list is not supported)\\n\\n\\t[//]: # (column is not supported)\\n\\n\\t\\t**🗒️업데이트: 2025/04/16**\\n\\n\\t[//]: # (column is not supported)\\n\\n\\t\\t**🙋\\u200d♂️ 담당자: **(@박윤미)** **\\n\\n---\\n\\n📎 flex team 에서는\\n업무 상 필요한 소모품을 지원해드리고 있습니다.\\n \\n\\n\\t본 신청에서 &lt;span style='color:orange'&gt;**소모품 **&lt;/span&gt;이란,\\n&lt;u&gt;’쓰는 대로 닳거나 줄어들어 없어지거나 못 쓰는 물품’&lt;/u&gt; 과\\n&lt;u&gt;’1년 이상 계속 사용할 수 있으나 자산관리를 진행하지 않는 내구성 물품’&lt;/u&gt; 모두를 의미합니다.\\n\\n\\t&lt;br/&gt;\\n\\n\\t&lt;span style='color:gray'&gt;업무용 소모품 예시\\n: 문구용품, 업무장비(PC)와 결합 또는 함께 사용하는 물품(케이블, 멀티허브, 노트북 거치대 등)&lt;/span&gt;\\n\\n## **신청 전 주의사항**\\n\\n\\t- flex team 의 자원으로서, 업무에 반드시 필요한 소모품인지 한 번 더 확인 부탁드립니다. 🙏🏻\\n\\n\\t\\t- 사용 목적, 비용 등이 적절하지 않다고 판단되는 경우 &lt;span style='color:orange'&gt;**반려**&lt;/span&gt;될 수 있습니다.\\n\\n\\t- 승인시기, (구입 건의 경우)배송사정에 따라 실지급까지 기간이 다소 소요될 수 있습니다.\\n\\n## 신청 방법\\n\\n\\t### **STEP 1. 워크플로우 작성 (신청자 → Culture팀)**\\n\\n\\t&gt; flex `**업무용 소모품 신청**`** **워크플로우(**바로가기**) 를 통해,\\n소모품의 **사용 목적 및 비용 **등을 공유하여, 결재 승인을 받아주세요.\\n\\n\\t### **STEP 2. 소모품 지급 (Culture팀 → 신청자)**\\n\\n\\t&gt; 작성해주신 워크플로우 내 댓글을 통해 지급 관련 내용을 안내드립니다.\\n\\n---\\n\\n### ■ FAQ \\n\\n- **신청 관련**\\n\\n\\t**Q1. 키보드랑 마우스도 업무용 소모품으로 신청해도 될까요?\\n**A1. &lt;u&gt;키보드, 마우스는 기본 제공품 사용이 원칙&lt;/u&gt;이며, 미 사용 시 반납 후 개인적으로 구매하셔야 합니다.\\n      다만, 담당 직무 상 일정수준 이상의 키보드와 마우스가 반드시 필요하여 회사의 지원이 필요한 경우\\n      상세사유와 함께 신청해주시면 검토 후 지원하고 있습니다.\\n     (※ 신규입사자, 온보딩 기간에 한 함 / 기존 구성원의 경우 개인구매 또는 사내 유휴장비 제공)\\n\\n\\t&lt;br/&gt;\\n\\n\\t**Q2. 신청이 어려운 대표적인 소모품은 어떤 것이 있을까요?\\n**A2. &lt;u&gt;개인 편의성 물품&lt;/u&gt;(선풍기, 방석, 발 받침대, 수납장 등),\\n      동일한 기능을 수행하나, 기호로 인해 비용이 상향된 소모품(커스텀 키보드 등)\\n      업무 상 필요/연관성과 거리가 먼 기능성 액세서리(에어팟, 도킹스테이션 등)\\n\\n- **이용 관련**\\n\\n\\t**Q1. 지급 받은 소모품이 고장 났어요, 어떻게 해야 할까요?\\n**A1. &lt;u&gt;[슬랙 #team-flex-lounge] 에 @ug-team-culture 멘션 후 해당 내용을 공유해주세요.&lt;/u&gt;\\n\\n&lt;br/&gt;\\n\\n\", 'metadata': {'customer_id': 42, 'doc_split_seq': 1, 'title': '업무용 소모품 신청 방��(IT, 사무일반)', 'source': 'https://www.notion.so/IT-a17755b150b44ae096bd007d249d6e61', 'extra': {'CategoryL1': '지원 제도', 'CategoryL2': '업무 지원'}, 'updated_at': '2025-05-16T03:12:00'}, 'similarity_score': 0.4821888921156362}","{'page_content':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0.4812094963905687}","{'page_content':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0.5179852569559315}","{'page_content':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0.5146603699318089}","{'page_content':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0.5082310918644547}","{'page_content':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 협���하여 PIP 대상 선정을 확정��니다.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0.4911417105369552}","{'page_content':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0.4906546953138391}","{'page_content':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���런 �������� 일하고 싶지 ���으신가��?\\nHealth Check는 바로 그런 기회를 만들어 주는 중요한 과정이에요.\\n여러분의 의견���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0.5009598327263028}","{'page_content': \"제목: 서른한번째 Dugout Letter가 도착했습니다 &lt;br&gt; 공지 작성일: 2025-03-10 &lt;br&gt; 내용: 지난 2주간 플렉스팀 소식을 모은\\nDugout Letter #31 바로 열어보기\\xa0\\n\\n---------\\xa0\\n\\n⬇️목차 미리보기⬇️\\n\\n놓쳐선 안 될 플렉스팀 소식\\n\\n\\xa01Q 목표 달성을 위한 마지막 스퍼트, 3월!\\n\\xa0구주 매입의 기회가 열렸답니다\\n\\xa0BEHIND SCORE: 숫자 뒤에 숨겨진 사람들의 이야기\\n\\xa0Product Quality Map ver.2025 1차 보고서가 나왔어요\\n\\xa0’flex WOW’와 함께한 두번째 너나들이 다시보기\\n\\n\\nflex는 오늘도 업글 중\\n\\n\\xa0[계약-근태-급여] 연동 &amp; 보상휴가 개선, 전체배포 완료!\\n\\xa0캘린더 NEW 모델, 전환 완료!\\n\\xa0모바일 근무시간입력기, 사내배포 완료!\\n\\xa0더 많은 업데이트는 따끈한 오늘자\\xa0업데노를 참고해주세요\\n\\n\\n슬랙에서 줍줍한 정보 or TMI\\n\\n\\xa0고객사 ‘오피앤’ 대표님 링크드인과 ‘굳갱랩스’ 대표님 링크드인에 등장한 flex 샤라웃!\\n\\xa0이어서 선물까지 전해오신 고객사 ‘바우로 컴퍼니’와 이를 플렉스팀에 나눔하신\\xa0@윤송현\\xa0님\\n\\xa0고객사 인터뷰 섭외에 몰입한 나머지, 나는솔로 출연자까지 고객사 여부 스크리닝하시는\\xa0@김희경\\xa0님\\n\\xa0@신동진\\xa0님의 명령을 받들어 서비스 중단 점검 및 재해복구 훈련을 무사히 마치신\\xa0@김태은\\xa0님\\n\\xa0@김성민\\xa0님과\\xa0@최영준\\xa0님 사례에서 ‘심야작업이 구성원 컨디션에 미치는 영향’을 도출하신\\xa0@주형준\\xa0님\\n\\xa0값진 명품 집들이 선물이 오가는, 훈훈함이 차고 넘치는\\xa0#chapter-design\\n\\xa0이것은\\xa0@윤성복\\xa0님에 대한 자랑인가 놀림인가 부러움인가… 센스 폭발하신\\xa0@김성민\\xa0님\\n\\xa0아이오닉 5N의 행복을 주체할 수 없어 ‘엔오너’로 개명 시전하신\\xa0@이지우\\xa0님\\n\\n\\xa0\\n플렉스팀 동료를 'OO'합니다!\\n\\n\\xa0자랑스러운 동료 여러분을 ‘인정’합니다!\\n\\xa0@손혜령\\xa0님,\\xa0@심문섭\\xa0님의 플렉스팀 합류를 ‘환영’합니다!\\n\\xa0플렉스팀 N주년을 ‘축하’합니다!\\n\\n\\n---------\\xa0\\n\\nDugout Letter란?\\n격주 월요일에 발행하는 플렉스팀의 사내\\xa0뉴스레터랍니다.\\n슬랙 내 수많은 채널에 흩어져 있는 방대한 내용 중\\n\\n누구도 놓치지 말아야 할 중요 공지 및 업무\\n\\n\\n\\n팀 모두와 공유하고 싶을 만큼 유용하거나 즐거운 정보\\n\\n\\n\\n팀의 질문에 대한 팀 리드의 답변\\n\\n등을 한데 모아 보내드려요.\\n*레터는 [Slack&gt;#general]과 [flex&gt;회사소식&gt;공지사항]에서 확인하실 수 있습니다.\\xa0\\n\\n제보&amp;질문은 어떻게 하나요?\\n- 제보: 해당 쓰레드에\\xa0:dugout:\\xa0이모지를 달아주시면 됩니다.\\n- 질문: Dugout Letter 발행 쓰레드에 댓글 남겨주세요.\\n\\n\\xa0\\nDugout Letter 코너, 함께 만들어요!\\n기존 구성과 달리 '이건 꼭 봐야돼!'라고 생각하는 내용이 있으시거나\\n반대로 'TMI'라고 느끼셨던 내용이 있다면 자유롭게 의견 주세요.\\n팀 의견을 토대로 여러분과 함께 Dugout Letter를 만들어가도록 하겠습니다.\", 'metadata': {'customer_id': 42, 'doc_split_seq': 1, 'title': '서른한번째 Dugout Letter가 도착했습니다', 'source': 'https://flex.team/home/news-feed/notice?nid=vYzRd7P8Z3', 'extra': {'StakeholderType': 'COMPANY'}, 'updated_at': '2025-03-10T04:49:08'}, 'similarity_score': 0.5007994702493369}","{'page_content': '제목: NONE &lt;br&gt; 공지 작성일: 2021-11-04 &lt;br&gt; 내용: 오늘은 즐거운 월급날입니다. 😄\\n우리팀 모두 고생 많으셨습니다! ❤️️\\n\\n올해도 어느덧 60일이 채 남지 않았습니다.\\n남은 기간 동안 우리팀 서로와 스스로를 챙겨가면서, 함께 정한 목표를 달성해나가면 좋겠습니다. 💪\\n\\n이번 주 위클리에서 공유가 되었지만, 한 차례 더 공유를 드립니다.\\n사내 추천 제도의 지원금이 변경되었습니다.\\n11월 1일 이후에 새롭게 추천해서 입사하시는 분께는 새로운 추천금(200만원 + 매년 50만원씩 누적)이 급여일에 지급될 예정입니다. 앞으로도 구성원 여러분의 많은 추천 부탁 드립니다! 🙏\\n\\n급여는 구성원 개인별 계좌로 입금 완료되었습니다.\\nflex를 통해 급여 명세서를 확인하시고, 관련한 문의는 저에게 해주세요!\\n오늘도 즐거운 하루 보내세요~!', 'metadata': {'customer_id': 42, 'doc_split_seq': 1, 'title': 'NONE', 'source': 'https://flex.team/home/news-feed/notice?nid=WL8JdXrzKY', 'extra': {'StakeholderType': 'COMPANY'}, 'updated_at': '2021-11-04T15:02:00'}, 'similarity_score': 0.4982384785033334}","{'page_content':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0.4978342117520855}","{'page_content': '제목: NONE &lt;br&gt; 공지 작성일: 2021-10-04 &lt;br&gt; 내용: 오늘은 즐거운 월급날입니다.\\n우리팀 모두 고생 많으셨습니다!\\n모두의 목표를 위해서 열심히 달려가고 있는 과정 중이지만, 건강도 함께 챙겨가면서 보낼 수 있으면 좋겠습니다.\\n\\n이번 달에는 성환님을 추천해주신 태은님과, 형균님을 추천해주신 진재님께 사내추천금이 지급되었습니다. 추천 감사하고, 잘 온보딩 하실 수 있도록 부탁 드려요~!\\n구성원 여러분의 많은 추천 부탁 드립니다~!\\n\\n급여는 구성원 ��인별 계좌로 입금 완료되었습니다.\\nflex를 통해 급여 명세서를 확인하시고, 관련한 문의는 저에게 해주세요!\\n\\n오늘도 의미 있는 하루 보내세요~!', 'metadata': {'customer_id': 42, 'doc_split_seq': 1, 'title': 'NONE', 'source': 'https://flex.team/home/news-feed/notice?nid=3xzLDwqzOj', 'extra': {'StakeholderType': 'COMPANY'}, 'updated_at': '2021-10-04T15:01:30'}, 'similarity_score': 0.49647753587038496}"]}</t>
  </si>
  <si>
    <t>{"ContextPrecision":1,"ContextRecall":1,"Faithfulness":1,"answer_relevancy":0.7346352913781627,"Human":1,"Human Eval Reason":null}</t>
  </si>
  <si>
    <t>{"cached":null,"start":1758849665.6705768,"end":1758849747.6131551,"duration":47.38867402076721,"llm_duration":null,"time_to_first_token":1.7026478052139282,"llm_calls":"4","tool_calls":"0","errors":"0","llm_errors":"0","tool_errors":"0","prompt_tokens":"37801","prompt_cached_tokens":"0","prompt_cache_creation_tokens":"0","completion_tokens":"969","total_tokens":"38770","estimated_cost":null}</t>
  </si>
  <si>
    <t>{"ContextPrecision":1,"ContextRecall":1,"Faithfulness":1,"answer_relevancy":0.7267973701834753,"Human":1,"Human Eval Reason":null}</t>
  </si>
  <si>
    <t>{"cached":null,"start":1758850702.081389,"end":1758850761.6507,"duration":25.76880407333374,"llm_duration":null,"time_to_first_token":14.596616625785828,"llm_calls":"4","tool_calls":"0","errors":"0","llm_errors":"0","tool_errors":"0","prompt_tokens":"37519","prompt_cached_tokens":"0","prompt_cache_creation_tokens":"0","completion_tokens":"1035","total_tokens":"38554","estimated_cost":null}</t>
  </si>
  <si>
    <t>{"ContextPrecision":1,"ContextRecall":1,"Faithfulness":1,"answer_relevancy":0.6823235906254546,"Human":1,"Human Eval Reason":null}</t>
  </si>
  <si>
    <t>{"cached":null,"start":1758850927.763728,"end":1758850990.532278,"duration":13.184448003768921,"llm_duration":null,"time_to_first_token":18.193108558654785,"llm_calls":"4","tool_calls":"0","errors":"0","llm_errors":"0","tool_errors":"0","prompt_tokens":"39852","prompt_cached_tokens":"0","prompt_cache_creation_tokens":"0","completion_tokens":"555","total_tokens":"40407","estimated_cost":null}</t>
  </si>
  <si>
    <t>{"ContextPrecision":1,"ContextRecall":1,"Faithfulness":1,"answer_relevancy":0.7453448376052466,"Human":1,"Human Eval Reason":null}</t>
  </si>
  <si>
    <t>{"cached":null,"start":1758852057.366168,"end":1758852156.19405,"duration":24.590054988861084,"llm_duration":null,"time_to_first_token":40.35989844799042,"llm_calls":"4","tool_calls":"0","errors":"0","llm_errors":"0","tool_errors":"0","prompt_tokens":"39706","prompt_cached_tokens":"0","prompt_cache_creation_tokens":"0","completion_tokens":"1324","total_tokens":"41030","estimated_cost":null}</t>
  </si>
  <si>
    <t>"팀 버디는 신규 구성원의 적응을 돕는 동료로, 온보딩 기간 중 업무와 팀 문화에 대한 안내를 담당합니다."</t>
  </si>
  <si>
    <t>{"answer":"안녕하세요! 팀 버디에 대한 질문을 주셨네요.\n\n죄송하지만 현재 제가 참고할 수 있는 문서에서는 \"팀 버디\"에 대한 구체적인 정보를 찾을 수 없습니다. \n\n대신 온보딩 과정에서 신규 구성원을 도와주는 다양한 프로그램들이 있습니다:\n\n## 온보딩 지원 프로그램\n- **Tea time w. 해남님**: 입사 후 첫 번째 금요일에 CEO와의 티타임\n- **5주간의 Spring Camp**: 조직 구조, 제도, 미션/비전, 일하는 방법 등을 배우는 프로그램\n- **Product Session**: 제품의 히스토리와 조직 변화에 대한 이해\n- **각 챕터/팀별 개별 온보딩**: 12주 기간 동안 1on1, 팀 세션 등을 통한 업무 온보딩\n\n팀 버디 제도에 대한 정확한 정보가 필요하시다면, Culture Team(#team-culture-helpdesk 채널) 또는 People Team에 직접 문의해보시는 것을 추천드립니다. \n\n다른 온보딩이나 팀 지원 관련해서 궁금한 점이 있으시면 언제든 말씀해 주세요!\n\n**참고 출처:**\n- [온보딩 프로세스 안내](https://www.notion.so/52188e60f8c844289e27a1c85a843085) - 온보딩 프로그램\n- [Tea time w. 해남님](https://www.notion.so/Tea-time-w-24727bd448d24fd29805260791490581) - 신규구성원 지원\n- [Product 세션](https://www.notion.so/Product-96972f032173475c822fc82a8b8c533c) - 제품 교육","contexts":["{'page_content':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0.4901492244779522}","{'page_content':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33c1449b-14f8-4dc5-ba6d-08ffccad26c8/%E1%84%89%E1%85%B3%E1%84%8F%E1%85%B3%E1%84%85%E1%85%B5%E1%86%AB%E1%84%89%E1%85%A3%E1%86%BA_2022-08-28_%E1%84%8B%E1%85%A9%E1%84%92%E1%85%AE_3.34.32.png?X-Amz-Algorithm=AWS4-HMAC-SHA256&amp;X-Amz-Content-Sha256=UNSIGNED-PAYLOAD&amp;X-Amz-Credential=AKIAT73L2G45HZZMZUHI%2F20241018%2Fus-west-2%2Fs3%2Faws4_request&amp;X-Amz-Date=20241018T155223Z&amp;X-Amz-Expires=3600&amp;X-Amz-Signature=e14a9da45e16919635d4596a2f3b955b3711c1bc9f4c245f4fb5248acc5123d5&amp;X-Amz-SignedHeaders=host&amp;x-id=GetObject | 에이미 에드먼드슨에이미 에드먼드슨 | http://www.yes24.com/Product/Goods/79633189 |  | False |  |\\n| https://prod-files-secure.s3.us-west-2.amazonaws.com/10ff3ef5-067c-4521-a142-e3e3a459335e/703b1105-fed9-41b5-9c6b-76d7742f33bd/%E1%84%89%E1%85%B3%E1%84%8F%E1%85%B3%E1%84%85%E1%85%B5%E1%86%AB%E1%84%89%E1%85%A3%E1%86%BA_2022-08-28_%E1%84%8B%E1%85%A9%E1%84%92%E1%85%AE_3.32.29.png?X-Amz-Algorithm=AWS4-HMAC-SHA256&amp;X-Amz-Content-Sha256=UNSIGNED-PAYLOAD&amp;X-Amz-Credential=AKIAT73L2G45HZZMZUHI%2F20241018%2Fus-west-2%2Fs3%2Faws4_request&amp;X-Amz-Date=20241018T155223Z&amp;X-Amz-Expires=3600&amp;X-Amz-Signature=a005d7351a0e087cc4b747fe0fceee169a2ad615bc08da5bb866f777f25b78ee&amp;X-Amz-SignedHeaders=host&amp;x-id=GetObject | 닐 도쉬,린지 맥그리거닐 도쉬,린지 맥그리거 | http://www.yes24.com/Product/Goods/104069887 |  | False |  |', 'metadata': {'customer_id': 42, 'doc_split_seq': 3, 'title': '추천 도서', 'source': 'https://www.notion.so/5cd30f43efc04de9a17b27bf65ff3a66', 'extra': {'CategoryL1': '조직원칙 및 리더십', 'CategoryL2': '리더십'}, 'updated_at': '2024-10-18T05:38:00'}, 'similarity_score': 0.4845608496171326}","{'page_content':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0.48212655677597677}","{'page_content':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0.4801381708274265}","{'page_content':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d3c0f93e-8e8d-4250-8a09-2ecdf214d534/%E1%84%89%E1%85%B3%E1%84%8F%E1%85%B3%E1%84%85%E1%85%B5%E1%86%AB%E1%84%89%E1%85%A3%E1%86%BA_2022-08-28_%E1%84%8B%E1%85%A9%E1%84%92%E1%85%AE_3.30.16.png?X-Amz-Algorithm=AWS4-HMAC-SHA256&amp;X-Amz-Content-Sha256=UNSIGNED-PAYLOAD&amp;X-Amz-Credential=AKIAT73L2G45HZZMZUHI%2F20241018%2Fus-west-2%2Fs3%2Faws4_request&amp;X-Amz-Date=20241018T155223Z&amp;X-Amz-Expires=3600&amp;X-Amz-Signature=9b9ab633ce39b48e31ec4ccd25752106b5ed4f21952bb38769ad58d9f94332d3&amp;X-Amz-SignedHeaders=host&amp;x-id=GetObject | 존 휘트모어존 휘트모어 | http://www.yes24.com/Product/Goods/78593921 |  | False |  |', 'metadata': {'customer_id': 42, 'doc_split_seq': 4, 'title': '추천 도서', 'source': 'https://www.notion.so/5cd30f43efc04de9a17b27bf65ff3a66', 'extra': {'CategoryL1': '조직원칙 및 리더십', 'CategoryL2': '리더십'}, 'updated_at': '2024-10-18T05:38:00'}, 'similarity_score': 0.47959105646866806}","{'page_content':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0.4781835315165048}","{'page_content': '문서 유형: database\\n문서 ID: 2aa9646c-6a25-47db-9177-32a51907e7fe\\n문서 제목: Onboarding 구성원 가이드 (문서)\\n문서 생성일시: 2024-02-27 16:38:00+09:00\\n문서 수정일시: 2025-09-08 18:03:00+09:00\\n상위 문서 ID: 유형=block, ID=5430529b-85ff-41c2-8ed4-1afd790c668b| 장해남 |  | 수식유형=string, 수식값=91일 | 시작=2025-06-09 | Security Team | 박근현 |  |\\n| 강정일 |  | 수식유형=string, 수식값=105일 | 시작=2025-05-26 | Data Analytics | 김일재 |  |\\n| 이택규 |  | 수식유형=string, 수식값=105일 | 시작=2025-05-26 | Mobile Squad | 박종상 |  |\\n| 임진운 |  | 수식유형=string, 수식값=112일 | 시작=2025-05-19 | Culture Team | 김정춘 |  |\\n| 김태은, 이명현 |  | 수식유형=string, 수식값=119일 | 시작=2025-05-12 | Platform Division | 신정호 |  |\\n| 최종진 |  | 수식유형=string, 수식값=140일 | 시작=2025-04-21 | Payroll Partners Team |  |  |\\n| 이명현, 이성환 |  | 수식유형=string, 수식값=140일 | 시작=2025-04-21 | Training Center | 김보라 |  |\\n| 최종진 |  | 수식유형=string, 수식값=147일 | 시작=2025-04-14 | Payroll Partners Team | 임세화 |  |\\n| 박성완 |  | 수식유형=string, 수식값=147일 | 시작=2025-04-14 | Training Center | 박수민 |  |\\n| 지무근 |  | 수식유형=string, 수식값=147일 | 시작=2025-04-14 | Training Center | 이원국 |  |\\n| 반가희 |  | 수식유형=string, 수식값=147일 | 시작=2025-04-14 | Brand &amp; Marketing Team | 김협 |  |\\n| 지무근 |  | 수식유형=string, 수식값=154일 | 시작=2025-04-07 | Training Center | 강민혁 |  |\\n| 박성완 |  | 수식유형=string, 수식값=154일 | 시작=2025-04-07 | Training Center | 김민정 |  |\\n| 김태은 |  | 수식유형=string, 수식값=161일 | 시작=2025-03-31 | Security Team | 임인애 |  |\\n| 박성완 |  | 수식유형=string, 수식값=161일 | 시작=2025-03-31 | Training Center | 조수현 |  |\\n| 채효진 |  | 수식유형=string, 수식값=168일 | 시작=2025-03-24 | HR Partners Team | 양승혜 |  |\\n| 이경훈 |  | 수식유형=string, 수식값=168일 | 시작=2025-03-24 | People Team | 김진경 |  |\\n| 이명현, 이��환 |  | 수식유형=string, 수식값=175일 | 시작=2025-03-17 | Training Center | 전성윤 |  |\\n| 최종��� |  | 수식유형=string, 수식값=188일 | 시작=2025-03-04 | Payroll Partners Team | 손혜령 |  |\\n| 이명현 |  | 수식유형=string, 수식값=188일 | 시작=2025-03-04 | Training Center | 심문섭 |  |\\n| 박성완 |  | 수식유형=string, 수식값=196일 | 시작=2025-02-24 | Training Center | 소재연 |  |\\n| 강정일 |  | 수식유형=string, 수식값=203일 | 시작=2025-02-17 | Data Analyst |  |  |\\n| 채효진 |  | 수식유형=string, 수식값=210일 | 시작=2025-02-10 | HR Partners Team | 차한백 |  |', 'metadata': {'customer_id': 42, 'doc_split_seq': 2, 'title': 'Onboarding 구성원 가이드 (문서)', 'source': 'https://www.notion.so/2aa9646c6a2547db917732a51907e7fe', 'extra': {'CategoryL1': '구성원 여정', 'CategoryL2': '온보딩'}, 'updated_at': '2025-09-08T09:03:00'}, 'similarity_score': 0.4755671817950419}","{'page_content':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0.47434444470424125}","{'page_content':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0.47399525044613433}","{'page_content':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0.4729659784484057}","{'page_content':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0.4833437424371971}","{'page_content':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0.471358294391927}","{'page_content':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0.46895268017940944}","{'page_content':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0.46771912398743576}","{'page_content': '문서 유형: page\\n문서 ID: 0a7a4344-1ccb-473e-8582-b25cc1861824\\n문서 제목: 외근\\n문서 생성일시: 2023-06-28 14:52:00+09:00\\n문��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0.46764001266047317}","{'page_content':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0.46693821673683633}","{'page_content':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0.4656633187955772}","{'page_content':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0.46404597713666784}","{'page_content': '문서 유형: page\\n문서 ID: cf88b1a9-b359-42fc-b57c-b5b23c232c10\\n문서 제목: 프로필 설정 안내\\n문서 생성일시: 2023-01-30 23:21:00+09:00\\n문서 수정일시: 2025-05-16 12:12:00+09:00\\n상위 문서 ID: 유형=block, ID=1f50592a-4a92-80d8-b029-cf8362f55fe9\\n문서 생성자: 황시윤[//]: # (column_list is not supported)\\n\\n\\t[//]: # (column is not supported)\\n\\n\\t\\t**🗒️업데이트: 2024/10/18**\\n\\n\\t\\t&lt;br/&gt;\\n\\n\\t[//]: # (column is not supported)\\n\\n\\t\\t**🙋\\u200d♂️ 담당자: Culture Team  **\\n\\n---\\n\\n## 설정 안내\\n\\n\\t- 플렉스팀 구성원 분들과 효과적인 협업 업무 수행을 위해, 프로필 설정을 부탁 드립니다.\\n\\n\\t- 프로필 설정은 구글 워크스페이스, Slack, flex, Notion에 모두 적용 부탁 드립니다. \\n\\n## Slack 설정 안내\\n\\n\\t- **Slack(슬랙) 프로필 사진 및 조직 정보는 직접 수정이 가능합니다. **\\n\\n\\t(1) 왼쪽 하단에서 본인 프로필 이미지를 클릭할 경우, 설정 항목이 보입니다.\\n\\n\\t설정 항목 중 [프로필] 클릭해주세요. \\n\\n\\t![url](url)\\n\\n\\t&lt;br/&gt;\\n\\n\\t(2) ‘편집’을 클릭하고, ‘직함’란에서 `**직무 | 소속([트라이브 &amp; 스쿼드] or [트라이브&amp;팀] or 팀) | 리드인 경우 Lead 표시**`** **포함하여 작성해주세요. (flex 참고)\\n\\n\\t&lt;br/&gt;\\n\\n\\t(3) 혹시 사진이 없으신가요? ‘사진 업로드’를 클릭해서 변경해주시면 됩니다!\\n\\n\\t&lt;br/&gt;\\n\\n\\t&lt;br/&gt;\\n\\n&lt;br/&gt;\\n\\n---\\n\\n### ■ FAQ \\n\\n&lt;br/&gt;\\n\\n&lt;br/&gt;\\n\\n', 'metadata': {'customer_id': 42, 'doc_split_seq': 1, 'title': '프로필 설정 안내', 'source': 'https://www.notion.so/cf88b1a9b35942fcb57cb5b23c232c10', 'extra': {'CategoryL1': '지원 제도', 'CategoryL2': '업무 지원'}, 'updated_at': '2025-05-16T03:12:00'}, 'similarity_score': 0.4637576174105774}","{'page_content':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0.4637444316728275}","{'page_content':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0.47538930009670755}","{'page_content':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0.46607245079871057}","{'page_content':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0.4658618598983863}","{'page_content':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0.46427240919692037}","{'page_content':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0.4632391603777399}","{'page_content': '제목: 2023 우리팀 Leadership 안내 &lt;br&gt; 공�� 작성일: 2023-01-13 &lt;br&gt; 내용: 올해 1월 1일자로 적용된 Lead 레벨과 정의에 대해 명확하게 한번 더 말씀드립니다.\\xa0각 리드분들께서는 구성원의 모티베이션 관리 및 조직 성과에 전념해주시길 부탁드립니다. 도움이 필요하면, 언제든지 Coaching룸으로 찾아와주세요\\xa0:)\\n\\n\\n1. Lead level 1 : Playing과 Coaching의 비율 = 5:5\\n\\nFunction Team의 Performance와 People Mgt.를 담당 (총 12명)\\n\\n\\n\\n직책수당 연 600만원 (월 50만원)\\n\\n\\n\\nProduct Group : 최명군, 안지용, 김은희, 강선구, 구경일 (이상 5명)\\n\\n\\n\\nSupporting Group : 전인해, 채효진, 권우현, 남정식, 오은경, 신동일, 민경록 (이상 7명)\\n\\n\\n\\n2. Lead level 2 : Playing과 Coaching의 비율 = 3:7\\n\\nTribe/Division의 Performance와 People Mgt.를 담당 (총 5명)\\n\\n\\n\\n직책수당 연 1,200만원 (월 1백만원)\\n\\n\\n\\nProduct Group : 허두석, 이수용, 이성환, 황교현 (이상 4명)\\n\\n\\n\\nSupporting Group : 류성락 (이상 1명)\\n\\n\\n\\n3. Lead level 3 : Playing과 Coaching의 비율 = 1:9\\n\\nGroup의 Performance와 People Mgt.를 담당 (총 2명)\\n\\n\\n\\n직책수당 연 1,800만원 (월 1백 5십만원)\\n\\n\\n\\nProduct Group : 송호진, 김태은 (이상 2명)\\n\\n\\n\\n4. R&amp;D Division Leadership은 3명(최명군, 안지용, 황교현)이 함께 논의해 division의 방향성을 결정합니다. 세 분의 Lead 레벨이 다른 이유는 소속팀과 함께해야 할 구성원수가 다르기 때문입니다. Group Leadership인 2명(송호진, 김태은)은 그룹내 리드분은 물론, 저와도 긴밀하게 소통하여 align을 가져갈 예정입니다.\\n\\n\\n\\n5. 우리팀의 조직과 리더십은 항상 변화에 민감합니다. 시장과 고객, 제품 상황에 따른 최적화를 수시로 진행하고 있어 항상 더 나은 방향으로 진화할 것으로 이해해주시면 감사합니다.', 'metadata': {'customer_id': 42, 'doc_split_seq': 1, 'title': '2023 우리팀 Leadership 안내', 'source': 'https://flex.team/home/news-feed/notice?nid=ODzZLBv8Ro', 'extra': {'StakeholderType': 'COMPANY'}, 'updated_at': '2023-01-13T10:27:27'}, 'similarity_score': 0.48192320151158907}","{'page_content':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0.4763448582314564}","{'page_content':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0.4746111498291903}","{'page_content':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0.4741414255747144}","{'page_content': '제목: 🎱 7/27(목) 오후 3시 30분, \"8 Standards Story Session Vol. 7\"  &lt;br&gt; 공지 작성일: 2023-07-24 &lt;br&gt; 내용: 만약 여러분은 \"8 Standards가 뭐죠?\"라는 질문을 받는다면, 어떻게 설명하실 건가요? 🤔\\n\\n머리로는 어렴풋이 떠오르지만 막상 설명하려고 하면 막막한 생각이 드는 분도 계실 거고, 8 Standards의 8가지 항목이 뭐였는지 헷갈리는 분도 계실 겁니다.\\n\\n\\n우리팀에서 일을 잘하는 구성원이란 \"높은 퍼포먼스를 내며, 문화 fit (8 Standards/ Lead Standards)\"이 잘 맞는 사람을 의미하는데요. 구성원마다 퍼포먼스를 높이기 위한 노력은 하고 있지만, 정작 문화 fit을 끌어올리기 위한 노력은 개인 차이가 크다고 생각합니다.\\n\\n이에 “8 Standards Story Session”을 통해 8 Standards를 구성원 모두가 동일한 수준으로 알고 실천할 수 있도록 돕고자 합니다.\\n\\n\\n\\n7월의 주제는 \"Mission Driven\"과 \"Be Focused\"이며, 앞으로 매달 8 Standards 1~2가지 항목을 주제로 정하여 함께 이야기합니다.\\n\\n\\n\\n📌 세션에서 어떤 이야기를 나누나요?\\n\\n[스터디]\\n\\n‘Mission Driven’ 의미와 사례\\n\\n‘Be Focused’ 의미와 사례\\n\\n\\n[Q&amp;A] w/ @ug-px-ta\\n\\n우리팀 인터뷰 과정에서 8 Standards를 중요하게 보는 이유 \\n\\n\\n\\nPeer Interview에서 \"Mission Driven\"과 \"Be Focused\"\\n\\n\\n\\n📌 언제 어디서 하나요?\\n\\n일정 : 2023년 7월 27일 목요일 오후 3시 30분\\n\\n장소 : flex Lounge\\n\\n\\n\\n*입사 3개월 미만 구성원은 필수 참석 부탁드립니다! \\n\\n@전유주 @백민재 @김희경@현동민@박성천 @이홍채 @김성민 @임우택 @구본재 @양소연\\n\\n@이상엽 @김초록 @송지호 @임준규 @안태규 @김상균 @이소미 @반가희 @방인아 @이해나', 'metadata': {'customer_id': 42, 'doc_split_seq': 1, 'title': '🎱 7/27(목) 오후 3시 30분, \"8 Standards Story Session Vol. 7\" ', 'source': 'https://flex.team/home/news-feed/notice?nid=pVEkdax8MB', 'extra': {'StakeholderType': 'COMPANY'}, 'updated_at': '2023-07-24T05:04:19'}, 'similarity_score': 0.47198218403567704}"]}</t>
  </si>
  <si>
    <t>{"ContextPrecision":0,"ContextRecall":0,"Faithfulness":0,"answer_relevancy":0,"Human":0.5,"Human Eval Reason":null}</t>
  </si>
  <si>
    <t>{"cached":null,"start":1758851337.7665868,"end":1758851400.410892,"duration":17.67202615737915,"llm_duration":null,"time_to_first_token":16.685489892959595,"llm_calls":"4","tool_calls":"0","errors":"0","llm_errors":"0","tool_errors":"0","prompt_tokens":"33451","prompt_cached_tokens":"0","prompt_cache_creation_tokens":"0","completion_tokens":"596","total_tokens":"34047","estimated_cost":null}</t>
  </si>
  <si>
    <t>"온보딩 프로그램 중 개인 사정으로 결석하면 어떻게 되나요?"</t>
  </si>
  <si>
    <t>"휴가를 사용하시고 Culture Team에 사전 공유하시면 개별 보충 세션이나 자료 제공을 통해 지원합니다."</t>
  </si>
  <si>
    <t>{"Human Eval Reason":"별도 보충 및 자료 제공 -&gt; 근거가 없는 내용","metadata":"복합질문"}</t>
  </si>
  <si>
    <t>{"answer":"온보딩 프로그램 중 개인 사정으로 결석하시는 경우에 대해 안내드리겠습니다.\n\n## 온보딩 프로그램 구성 및 결석 시 대응\n\n플렉스팀의 온보딩은 **총 12주간** 진행되며, 다음과 같이 구성되어 있습니다:\n\n### 5주 Spring Camp 기간\n- **Day 1**: Life Hack - Orientation (조직 구조, 제도, 계정 등록)\n- **Day 2**: 미션, 비전, OKR 및 히스토리\n- **Day 3**: 일하는 방법, Core Value, 마인드셋\n- **Day 5**: 신규구성원 Tea Time w/해남님\n- **Week 5**: 온보딩 서베이 및 회고\n- **Month 1**: Product Session, 정보보안 세션, flex demo 세션\n\n### 7주 목표 합의/리뷰 기간\n- 각 챕터/팀별로 1on1, 팀 Session 등을 통해 개별적으로 진행\n\n## 결석 시 처리 방안\n\n온보딩 프로그램은 **챕터, 팀별로 상이하고 필요에 따라 타임라인을 변형하여 운영**할 수 있도록 설계되어 있습니다. 따라서:\n\n1. **개인 사정으로 결석하시는 경우, Culture Team에 미리 알려주시면 됩니다**\n2. **놓치신 세션에 대해서는 별도 보충 또는 자료 제공**을 통해 온보딩이 원활히 진행될 수 있도록 지원합니다\n3. **각 챕터/팀에서 진행하는 업무 온보딩은 개별적으로 조정** 가능합니다\n\n결석이 예상되시거나 궁금한 점이 있으시면 **Culture Team**에 미리 연락주시기 바랍니다. 신규 구성원이 팀에 잘 적응할 수 있도록 최대한 지원해드리겠습니다.\n\n---\n**참고 출처:**\n- [온보딩 프로세스 안내](https://www.notion.so/52188e60f8c844289e27a1c85a843085) - 온보딩 전체 프로세스\n- [5W Onboarding Feedback Survey](https://www.notion.so/5W-Onboarding-Feedback-Survey-86ea8b521c5a4452ab2e31954e36e33a) - 온보딩 피드백","contexts":["{'page_content':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0.48936358380517664}","{'page_content': '문서 유형: page\\n문서 ID: 8c727fbd-c31e-4890-b08c-ed898269aea4\\n문서 제목: 해피밀\\n문서 생성일시: 2023-06-27 14:49:00+09:00\\n문서 수정일시: 2025-07-22 17:55:00+09:00\\n상위 문서 ID: 유형=block, ID=b9b6b285-e956-44ba-ab24-5918361e7d48[//]: # (column_list is not supported)\\n\\n\\t[//]: # (column is not supported)\\n\\n\\t\\t**🗒️업데이트: 2025/7/22**\\n\\n\\t[//]: # (column is not supported)\\n\\n\\t\\t**🙋\\u200d♂️ 담당자: Culture Team**\\n\\n---\\n\\n## 목적\\n\\n\\t‘**해**남님이 **피**할 수 없는 **meal **= **해피밀**’이란 의미로 소규모 단위로 해남님과 함께 식사를 하며 팀/비즈니스/\\n문화/일하는 방식 등 논의하고 싶은 주제에 대해 허심탄회하게 이야기를 나누는 시간입니다. \\n\\n## 참여 방법\\n\\n\\t- 논의하고 싶은 아젠다가 있는 분은 🔗\\xa0해피밀 신청하기 링크 를 통해 신청합니다. (분기 1회 공지)\\n\\n\\t- 비슷한 주제를 신청한 분들끼리 그룹핑하여 진행합니다. \\n\\n### FAQ\\n\\n\\t**Q1. 꼭 주제가 있어야 신청할 수 있나요?**\\n\\n\\tA1. 네, 멀뚱멀뚱 밥만 먹기는 아쉬우니까요. 찐한 대화가 필요한 아젠다를 중심으로 논의하는 시간입니다. \\n\\n\\t---\\n\\n\\t**Q2. 몇 명 정도가 함께 참여하나요?**\\n\\n\\tA2. 주제나 신청자 수에 따라 달라질 것 같은데요. 너무 많으면 대화가 어려워질 수 있어서 소규모로 진행해요.\\n\\n\\t---\\n\\n\\t**Q3. 해피밀은 언제 열리나요?**\\n\\n\\tA3. 신청자 일정과 해남님 캘린더를 조율해 수시로 운영됩니다. 신청하시면 개별적으로 안내드릴게요.\\n\\n\\t---\\n\\n\\t**Q4. 혼자 신청해도 되나요?**\\n\\n\\tA4. 물론입니다! 유사한 주제로 신청한 분들과 그룹핑해서 함께 초대드릴 예정이에요.\\n\\n\\t---\\n\\n\\t**Q5. 식사는 어디서 하나요? **\\n\\n\\tA5. 코칭룸이 유력합니다만, 인원수에 따라 변경될 수 있습니다. \\n\\n---\\n\\n&lt;br/&gt;\\n\\n', 'metadata': {'customer_id': 42, 'doc_split_seq': 1, 'title': '해피밀', 'source': 'https://www.notion.so/8c727fbdc31e4890b08ced898269aea4', 'extra': {'CategoryL1': '조직원칙 및 리더십', 'CategoryL2': '문화/ 팀빌딩'}, 'updated_at': '2025-07-22T08:55:00'}, 'similarity_score': 0.48825623379332644}","{'page_content':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0.4881153885209662}","{'page_content':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0.4834785204467026}","{'page_content': '문서 유형: page\\n문서 ID: a232ac39-11df-45ea-9613-5f4d4c7c559a\\n문서 제목: 사내 오프라인 Sig 모임 지원\\n문서 생성일시: 2023-06-23 11:24:00+09:00\\n문서 수정일시: 2024-11-25 11:07:00+09:00\\n상위 문서 ID: 유형=block, ID=b9b6b285-e956-44ba-ab24-5918361e7d48- `구성원 1인 당 주 Sig는 1개 등록이 가능(주 Sig가 아닌 타 Sig 활동은 당연히 가능합니다)`합니다.  \\n- 주 Sig로 등록을 희망하는 경우 해당 #Sig 채널에 Sig장에게 요청합니다.  \\n- Sig장은 중복등록을 막기 위해Sig Dashboard에 업데이트 합니다.  \\n&lt;br/&gt;  \\n- 주 Sig 변경 (구성원)  \\n- `한달에 한 번 Sig 변경이 가능`합니다.  \\n-  등록해지를 희망하는 #Sig 채널 Sig장에게 요청합니다. @ug-team-culture를 멘션.  \\n- 해지 후 변경을 희망하는 주 Sig에 등록을 요청합니다.  \\n## **Sig 모임 내용 공유하기**  \\n- 매 월 Sig 모임 종료 후 활동 후기 및 소감을 가볍게 남깁니다.  \\n- 반기에 한 번 Sig장(또는 위임을 받은 구성원)은 Sig 활동을 콘텐츠로 작성하여Special Interest Group (SIG)에 게시합니다.  \\nSig 모임을 통해 플렉스팀 전체 구성원이 상호교류할 수 있는 장이 될 수 있도록 잘 활용 부탁드립니다! **🤗**  \\n&lt;br/&gt;  \\n---  \\n### ■ FAQ  \\n**Q: Sig 멤버들과 함께 모임지원비를 회식비로 사용할 수 있나요?**  \\nA: Sig 활동 모임 전후로 사용하는 식음료 비용에 한해 지원하며, Sig 회원 간 친목을 위한 식사 및 음료 사용 비용은 지원하지 않습니다. 이점 참고 부탁드립니다. 비용 정산 시, Sig 활동을 확인할 수 있고, 참석 인원 전원이 나온 사진을 꼭 첨부해주셔야 합니다.  \\n**Q: 법인카드로 인터넷 결제도 가능한가요? 온라인 예약이 필요한 경우엔 어떻게 해야 하나요?**  \\nA: 현재 지급해 드리는 법인카드는 개인별 기명식 카드가 아닌, 무기명 공용 법인카드로 인터넷 결제 시 인증서 확인 등의 별도의 승인 과정이 필요하여 결제가 어려울 수 있습니다. 가급적 유선 연락을 통하여, 오프라인에서 결제할 수 있도록 부탁드리며, 부득이 온라인 결제가 필요한 경우 &lt;u&gt;[카드/결제요청] 워크플로우를 작성&lt;/u&gt;하여 주시면 됩니다.  \\n&lt;br/&gt;  \\n**Q: 개인카드로 먼저 결제하고 나중에 한번에 정산하는 방법은 없나요?**  \\nA: 개인 카드 사용 후 비용을 정산하는 경우, 법인에서 해당 비용 공제 &amp; 개인 카드 사용에 대한 연말정산 소득 공제로 인한 이중 공제 이슈가 있어 식대의 경우도 개인카드가 아닌 지급해드린 고위드 카드로 사용하실 수 있도록 안내하고 있습니다.  \\n단순 편의상의 이유라고 한다면 지양해 주시고, 사전 인터넷 결제가 필수적이라고 한다면 최초에 안내했던 법인카드를 통해서 결제 또는 개인 카드로 선 결제 후 오프라인 이용 시 전체 취소 및 법인카드 재결제해 주시면 됩니다.  \\n기타 문의사항이 있으시면 `#team-accounting_and_finance` 채널에 문의해 주���요.  \\n&lt;br/&gt;  \\n&lt;br/&gt;', 'metadata': {'customer_id': 42, 'doc_split_seq': 2, 'title': '사내 오프라인 Sig 모임 지원', 'source': 'https://www.notion.so/Sig-a232ac3911df45ea96135f4d4c7c559a', 'extra': {'CategoryL1': '조직원칙 및 리더십', 'CategoryL2': '문화/ 팀빌딩'}, 'updated_at': '2024-11-25T02:07:00'}, 'similarity_score': 0.48340824389236153}","{'page_content': '문서 유형: page\\n문�� ID: 52188e60-f8c8-4428-9e27-a1c85a843085\\n문서 제목: 온���딩 프로세스 안내 \\n문서 생성일시: 2024-02-27 15:53:00+09:00\\n문서 수정일���: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0.4996602602563477}","{'page_content':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0.4961019021610274}","{'page_content':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0.49494434098870144}","{'page_content':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진행 원칙**  \\n- &lt;span style='color:yellow_background'&gt;**먼저, 구성원과 팀 양쪽 모두 퇴직으로 가지 않기 위해 노력하는 것을 전제**&lt;/span&gt;로 합니다.  \\n- 서로 어떤 결론을 가지고 통보하지 않고, 과정에 서로를 참여시킵니다. 일방적인 통보는 서로에게 감정의 문제로 번질 수 있으므로 최대한 자제합니다.  \\n- 과정 속에서 서로의 문제를 터놓고 얘기하며 자연스럽게 팀 내에서 문제를 해결하는 것이 가장 중요합니다. 이런 과정을 여러번 거쳤음에도 문제 해결이 되지 않아, 서로가 헤어지는 것이 낫겠다고 판단이 들면 잘 헤어지기 위해 최선을 다합니다.  \\n- 상호간의 결정이 명확하다면, 서로간의 입장 차이가 팀에 부정적인 흐름이 되지 않도록 최대한 빠르게 퇴직 프로세스를 진행합니다.  \\n- 구성원은 동료와 팀을 위해, 팀은 그동안 고생한 구성원을 위해 신의성실에 입각하여 헤어지고 나서도 미래를 축복하며 서로를 배려합니다.  \\n&lt;br/&gt;\", 'metadata': {'customer_id': 42, 'doc_split_seq': 2, 'title': '퇴직 / 퇴사 (Offboarding / 오프보딩)', 'source': 'https://www.notion.so/Offboarding-30797371470a4f4b9bd9e6dbb16ef862', 'extra': {'CategoryL1': '구성원 여정', 'CategoryL2': '오프보딩'}, 'updated_at': '2025-07-22T00:28:00'}, 'similarity_score': 0.48972457290312776}","{'page_content':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0.48707451697907234}","{'page_content':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0.5135195327146869}","{'page_content':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0.492923704747527}","{'page_content':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���동시. 8층 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0.48258701353166306}","{'page_content':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연차유���휴���는 근로기준법을 준수합니다.  \\n- 신규 구성원은 **입사일에 '회계일(1월 1일)까지의 연차를 선부여**' 합니다.*  \\n- 해당년에 부여된 연차를 초과해서 사용할 수 없습니다.  \\n- ��사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0.4796000866246487}","{'page_content':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0.4761626193921671}","{'page_content':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0.4887163477513058}","{'page_content':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0.4854640123598449}","{'page_content':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0.4844720754391312}","{'page_content':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���의 사항\\n\\n\\t- 사용 가능 시��� : 평일 출근일 근무 시간 내\\n\\n\\t\\t- 사용 불가 시간 : 원격 근무일, 주말, 공휴일(출근 시 예외)\\n\\n\\t- 무기명 법인카드이��로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��용 안내', 'source': 'https://www.notion.so/1fc0592a4a9280979dd7d4a5f314a4ec', 'extra': {'CategoryL1': '지원 제도', 'CategoryL2': '생활 지원'}, 'updated_at': '2025-05-23T08:33:00'}, 'similarity_score': 0.4843751540944232}","{'page_content': '문서 유형: page\\n문서 ID: 81dc7725-f11f-4e7e-8e2a-16ab692b039e\\n문서 제목: 출퇴근 교통비 지원 안내\\n문서 생성일시: 2023-06-29 01:51:00+09:00\\n문서 수정일시: 2025-05-16 12:13:00+09:00\\n상위 문서 ID: 유형=block, ID=de04b51a-730f-4d05-b2c6-045f1e021a68\\n문서 생성자: 황시윤[//]: # (column_list is not supported)\\n\\n\\t[//]: # (column is not supported)\\n\\n\\t\\t**🗒️업데이트: 2023/06/29**\\n\\n\\t[//]: # (column is not supported)\\n\\n\\t\\t**🙋\\u200d♂️ 담당자: Culture**\\n\\n---\\n\\n## **주의사항**\\n\\n\\t- 출퇴근 교통비 지원은 **대중교통에 한하여 지원 가능**합니다. \\n\\n\\t- 출퇴근 교통비 지원 시, **동시에 주차 지원은 적용되지 않습니다**. \\n\\n## 이용 방법\\n\\n\\t- 출퇴근 교통비(대중교통) 발생 시, 고위드 법인카드로 결제합니다. \\n\\n\\t- 월 말에 발생되는 대중교통비는 고위드에서 ‘업무 교통비’로 용도 지정 후 제출합니다. \\n\\n---\\n\\n### ■ FAQ \\n\\n**Q: 혹시 주차 지원에서 출퇴근 교통비 지원으로 변경 적용 가능할까요?**\\n\\nA: 네, 가능합니다. 지원 방식을 변경 하시는 경우, 슬랙 `#team-culure-helpdesk` 에 `@ug-team-culture` 멘션하여 해당 내용을 공유해주세요.\\n\\n&lt;br/&gt;\\n\\nQ: 대중교통을 이용하려고 보��, 고위드 카��를 집에 두고 왔어요. 개인 카드로 결제 후 처리 가능한가요?\\n\\nA: 아니오. 개인 카드 결제 시 결제가 이루어진 건은 비용 지원이 어렵습니다. \\n\\n&lt;br/&gt;\\n\\n', 'metadata': {'customer_id': 42, 'doc_split_seq': 1, 'title': '출퇴근 교통비 지원 안내', 'source': 'https://www.notion.so/81dc7725f11f4e7e8e2a16ab692b039e', 'extra': {'CategoryL1': '지원 제도', 'CategoryL2': '생활 지원'}, 'updated_at': '2025-05-16T03:13:00'}, 'similarity_score': 0.48130716616492547}","{'page_content':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0.4847429539427904}","{'page_content':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0.4816411229720192}","{'page_content':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0.4812178301261588}","{'page_content':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0.4791258257581409}","{'page_content':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0.47737216142813954}","{'page_content':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0.49695474525274574}","{'page_content':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업데이트합니다.\\n\\n매주 금요일마다 달성 현황을 flex를 통해 업데이트합니다.\\n\\n소속 리드와 구성원 간 목표 달성을 위한 피드백은 수시로 주고 받습니다.\\n\\n구성원은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���록하여야 합니다.\\n\\n작성 후에는 업데이트를 진행하고, 피드백을 수시로 주고 ��습니다.', 'metadata': {'customer_id': 42, 'doc_split_seq': 1, 'title': '개�� 목표 설정과 트래킹 진행 안내', 'source': 'https://flex.team/home/news-feed/notice?nid=eB8qb1l0Kp', 'extra': {'StakeholderType': 'COMPANY'}, 'updated_at': '2023-11-06T11:43:54'}, 'similarity_score': 0.49030834247034644}","{'page_content': '제목: 그라운드 피트니스 이용 공지 &lt;br&gt; 공지 작성일: 2023-03-03 &lt;br&gt; 내용: 그라운드 피트니스 이용 관련 안내드립니다.\\n\\n\\n\\n안녕하세요! LGA에서 그라운드 피트니스 이용관련 안내드립니다.\\n\\nLGA팀에서 매월 그라운드 피트니스의 이용율과 결제를 담당하고 있습니다.\\n\\n\\n\\n3개월 전부터 이용율을 검토한 결과 등록 구성원중 매월 45%의 구성원이 1회의 방문을 하지 않으셨고, 37%의 구성원이 3개월간 1회의 방문을 하지않으신 것으로 집계되었습니다. \\n\\n\\n\\n개개인의 입장에서 크지 않은 돈이라 생각할 수 있지만, 매월 쓰이지 않는 지출이 발생함을 보는 입장에서 아깝지 않으면 이상하다 생각이 되네요.\\n\\n\\n\\n상기와 같은 이유로 매월 1회 미만 이용 구성원들의 회원권은 자동으로 정지하는 쪽으로 운영방침을 정하였습니다.\\n\\n(절대 회사가 어려워져서 그런다는 등의 억측은 없으셨으면 합니다, LGA가 짠돌이라 그렇습니다. ㅎ)\\n\\n \\n\\n다만, 언제든지 운동을 시작하고 싶으신 구성원은 다시 등록가능하니 오랜만에 몸좀 풀겸 그라운드 피트니스를 들렀다가 회원권이 정지되었다는 사실에 놀라시지 않으시길 바랍니다.\\n\\n\\n\\n늘 건강 챙기시고, 이번 기회에 다시 운동 시작하시길!', 'metadata': {'customer_id': 42, 'doc_split_seq': 1, 'title': '그라운드 피트니스 이용 공지', 'source': 'https://flex.team/home/news-feed/notice?nid=rM0AjpNzlR', 'extra': {'StakeholderType': 'COMPANY'}, 'updated_at': '2023-03-03T11:45:01'}, 'similarity_score': 0.4877444233918089}","{'page_content': '제목: 2월 Monthly Alignment 취소 안내 &lt;br&gt; 공지 작성일: 2023-01-27 &lt;br&gt; 내용: 안녕하세요 PX Team입니다. :D\\n\\n\\n\\n2월 Monthly Alignment 오프라인 미팅은 취소로, Weekly Alignment 온라인 공유로 대체합니다.\\n\\n업무 참고 부탁드립니다.', 'metadata': {'customer_id': 42, 'doc_split_seq': 1, 'title': '2월 Monthly Alignment 취소 안내', 'source': 'https://flex.team/home/news-feed/notice?nid=rjzQQZ4z7n', 'extra': {'StakeholderType': 'COMPANY'}, 'updated_at': '2023-01-27T08:32:17'}, 'similarity_score': 0.4854793970859276}","{'page_content': '제목: NONE &lt;br&gt; 공지 작성일: 2020-03-31 &lt;br&gt; 내용: 팀, 오랜만에 공지합니다 :)\\n내일 스탠딩에서 다음 두 가지 관련해서 얘기 나눠보려고 합니다. 큰 변경은 아니라서, 관련해서 궁금한 점이나 의견이 있으시면, 스탠딩에서 편하게 논의해보면 좋겠습니다.\\n\\n1. 조직변경(안) : Squad별 분명한 목표 설정 및 2Q Planning에 맞춰 조직 변경을 고려하고 있습니다.\\n                                구성원의 조직 배치는 2분기 입사자 현황에 따라 변경이 있을 수 있습니다. \\n&gt; Squad A : Tracking, Internal Communication, People Analytics\\n                        송호진, 안지용, 안희종, 현제혁, 권운근, 구경일\\n&gt; Squad B : Payroll\\n                        이수용, 한송희, 유경화, 이대현\\n&gt; Squad C : Digital Contract, User Lifecycle\\n                        이수용, 허두석, 강동욱, 권운근, 구경일\\n\\n2. 일하는 방식(안): 원격근무는 적어도 하루 전에 신청하기\\n&gt; 이유: 당일 활발한 comm.을 기대했던 동료가 갑작스럽게 원격근무를 해서 comm.이 불편해하는 지점이 생기고 있습니다. \\n              원활한 comm.을 위해서 불가피한 경우가 아니라면, 당일 원격근무 신청은 하지 않는 것이 좋겠습니다.\\n\\n이상입니다.', 'metadata': {'customer_id': 42, 'doc_split_seq': 1, 'title': 'NONE', 'source': 'https://flex.team/home/news-feed/notice?nid=6Kq059n0v3', 'extra': {'StakeholderType': 'COMPANY'}, 'updated_at': '2020-03-31T23:29:34'}, 'similarity_score': 0.48402516844454563}"]}</t>
  </si>
  <si>
    <t>{"ContextPrecision":0,"ContextRecall":0,"Faithfulness":0,"answer_relevancy":0.537118810415503,"Human":0.5,"Human Eval Reason":null}</t>
  </si>
  <si>
    <t>{"cached":null,"start":1758849914.869676,"end":1758849973.4419231,"duration":23.65248990058899,"llm_duration":null,"time_to_first_token":14.184102356433868,"llm_calls":"4","tool_calls":"0","errors":"0","llm_errors":"0","tool_errors":"0","prompt_tokens":"35672","prompt_cached_tokens":"0","prompt_cache_creation_tokens":"0","completion_tokens":"782","total_tokens":"36454","estimated_cost":null}</t>
  </si>
  <si>
    <t>{"Human Eval Reason":"how to 문서가 context로 제공되지 않아서, 그외 내용으로만 답변된 것으로 보임","metadata":"조직원칙 및 리더십"}</t>
  </si>
  <si>
    <t>{"answer":"안녕하세요! 플렉스팀의 일하는 방식에 대해 안내드리겠습니다.\n\n## 주요 협업 방식\n\n### 1. Daily Stand Up 🌅\n- **시간**: 매일 점심 전 12시\n- **참여**: 전사 구성원이 일어나서 진행\n- **목적**: 스쿼드/팀 구성원 간 align을 맞추기 위한 시간\n- **내용**: 그날의 업무 공유, 풀고 있는 문제에 대한 공유, 궁금한 것 질문\n- 우리팀의 미션과 목표 달성에 가장 도움이 되는 방식으로 동료들과 Sync합니다.\n\n### 2. Weekly Chapter Meeting 📅\n- **주기**: 매주 정기적으로 진행\n- **목적**: 동일한 직무/기능 조직 구성원 간 align\n- **내용**: \n  - Chapter 또는 Group이 비슷한 문제를 효율적으로 풀기 위한 논의\n  - Product x Supporting 미팅처럼 다른 Group 간의 공유와 이해를 돕는 자리\n\n### 3. Quarterly Alignment 🎯\n- **목적**: 회고를 통해 성장한 경험을 나누고, 팀과 구성원이 같은 목표로 나아갈 수 있도록 방향성 sync\n- **주요 활동**:\n  - 팀의 OKR 공유 및 논의\n  - 지난 반기 회고를 통한 반성과 성장 경험 공유\n  - 다음 반기 목표 공유 및 검증\n\n### 4. 1on1 미팅 🤝\n- **주기**: 최소 격주 1회\n- **목적**: 구성원 개인과 팀에 대한 주제 중심\n- **핵심 요소**:\n  - **Alignment**: 구성원의 역할, 목표, 팀과의 방향성 얼라인\n  - **Problem Solving**: 일의 몰입을 방해하는 요소 발견 및 해결책 모색\n  - **Motivation &amp; Engagement**: 구성원이 몰입할 수 있는 동기 부여 환경 조성\n\n## 커뮤니케이션 방식\n\n### flex Story Session 💬\n- **시간**: 매주 월요일 오후 3시\n- **장소**: 7층 코칭룸\n- **내용**: 해남님과 함께 Q&amp;A 형태로 팀에 대한 궁금증과 구성원 고민 해결\n- **범위**: 팀의 미션, 비전, 일하는 방식부터 개인적인 질문까지 완전 오픈\n\n플렉스팀은 투명한 소통과 지속적인 얼라인먼트를 통해 모든 구성원이 같은 방향으로 나아갈 수 있도록 체계적인 협업 방식을 운영하고 있습니다.\n\n## 참고 출처\n- [Alignment](https://www.notion.so/Alignment-5de7c501a37a49f084fd06f18cf67dac) - 팀 얼라인먼트 방식\n- [Daily/ , Weekly , Sync](https://www.notion.so/Daily-Weekly-Sync-3a732a4d033c4befb849a5c966aff386) - 정기 미팅 방식\n- [flex Story Session](https://www.notion.so/flex-Story-Session-c619ae6acf5e4d5d8fd59beca8b8fca7) - CEO와의 소통 방식\n- [우리팀의 1on1 Ground Rule 😎](https://www.notion.so/1on1-Ground-Rule-1c10592a4a9280c9ab49ef141ebb2fbb) - 1on1 진행 방식","contexts":["{'page_content':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0.5122292560523087}","{'page_content':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0.5117524315101044}","{'page_content':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0.5101547462689624}","{'page_content':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0.5085249611111766}","{'page_content':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��용 질문 예시: “이 페이지에서 작��된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0.5039005132257212}","{'page_content':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0.5193432927343529}","{'page_content':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0.5150909567119659}","{'page_content':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0.5085035388403002}","{'page_content':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0.4986714087699706}","{'page_content':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0.4979293692498638}","{'page_content':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0.5160106229801387}","{'page_content':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방���은 flex user guide 를 참고 부��드립니다. \\n\\n---\\n\\n### ■ FAQ \\n\\n**Q: 10시보다 늦게 출근���는 경우, 휴게 시간 등록이 가능한가요?**\\n\\nA: 출/퇴근 시, 휴��시간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0.501122030568084}","{'page_content':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0.4935227550879159}","{'page_content':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0.4927908339112608}","{'page_content':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0.4861270805822376}","{'page_content':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0.4957457812273134}","{'page_content':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0.4908220200059181}","{'page_content':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0.4874750534498524}","{'page_content':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있��니다. 그룹 스터디 도서를 신청할 경우, 워크플로우에 상세히 작성해주세요.\\n ( 목적, 기간, 참��명단,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0.48445442337813016}","{'page_content': '문서 유형: page\\n문서 ID: 5218d5a4-2236-4421-8585-0efb49908474\\n문서 제목: 헬스키핑룸(안마실) 운영\\n문서 생성일시: 2024-07-26 12:03:00+09:00\\n문서 수정일시: 2025-05-16 12:13:00+09:00\\n상위 문서 ID: 유형=block, ID=de04b51a-730f-4d05-b2c6-045f1e021a68\\n문서 생성자: 임진운A: 현재 팀은 상시고용 100명 이상의 구성원을 가지고 있어 장애인 고용분담금을 납부해야 합니다. 지금까지는 장���인고용 분담금을 납부하였지만, 의미없는 분담금 납부보다 구성원의 복���에 사용하는 것이 옳은 ���향이라는 생각으로 운영하게 되었습니다. 연간 6,000만원의 장애인 고용 분담금 감면 혜택을 통해 런웨이가 ���어지는 간접효과가 있습니다.  \\n&lt;br/&gt;  \\n**Q: 이용에 주의 사항이 있나요?**  \\nA: 헬스키핑을 받으실 때에는 꼭 얇은 면티 또는 면옷을 착용 부탁드립니다. 함께 사용하는 가운은 위생의 문제가 있을 수 있어 사용하지 않기로 결정하였어요.  \\n&lt;br/&gt;  \\n**Q: 헬스키퍼분들을 대하기가 어려워요.**  \\nA: 헬스키퍼분들이 장애를 가지고 있지만, 다른 시선으로 보실 필요는 없습니다. 본인의 일에 프라이드와 친절함을 갖춘 분들로 잘 모셨으니, 편안한 휴식이 되셨으면 좋겠네요.  \\n&lt;br/&gt;', 'metadata': {'customer_id': 42, 'doc_split_seq': 2, 'title': '헬스키핑룸(안마실) 운영', 'source': 'https://www.notion.so/5218d5a42236442185850efb49908474', 'extra': {'CategoryL1': '지원 제도', 'CategoryL2': '생활 지원'}, 'updated_at': '2025-05-16T03:13:00'}, 'similarity_score': 0.4836587994613821}","{'page_content':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0.516594103852}","{'page_content':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0.512951258602297}","{'page_content':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0.5097784334963965}","{'page_content':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0.507643672308827}","{'page_content':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0.5050036129752096}","{'page_content':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0.5088581316755718}","{'page_content': '제목: 팀 목표 달성을 위한 근무 제도 변경 안내 &lt;br&gt; 공지 작성일: 2024-02-28 &lt;br&gt; 내용: Alignment에서 공유된 것처럼 현재 우리팀과 우리팀을 둘러싼 상황은 어렵습니다. 시장은 여전히 얼어붙어 있고, 이번 달도 1% 내외의 성장이 예상되는 상황입니다. 이는 위험한 신호이며, 변화가 필요합니다.  \\n작년에 우리팀이 배운 것 중의 하나는 ‘열심히’ 보다는 ‘잘’이 중요하다는 것입니다.  \\n우리팀은 지금 업무에 적지 않은 시간을 사용하고 있고, ‘열심히’ 일하고 있습니다. 그러나 그 시간을 모두 효율적인 시간, 밀도 있는 시간이라고 이야기 할 수 있을까요? 팀의 자원을 적절하게 사용하고 있다고 생각할 수 있을까요? 아래와 같은 모습을 보거나 문제라고 생각해 보신 적은 없으신가요?  \\n업무 시간의 밀도가 높지 않아서 업무 시간이 길어지는 것은 아닐까?  \\n오전에 늦게 출근하여 시간을 보내다가 오전 시간에 업무에 집중하지 못하는 경우  \\n업무 시간 중에 과한 잡담 등으로 업무에 집중하지 못하는 경우  \\n출근 시간, 점심 시간 종료 시간 차이로 미팅이나 협업이 제대로 진행되지 않는 경우  \\n늦은 근무나 활동으로 컨디션이 저하되어 다음날 오전 컨디션에 영향을 미쳐 지각하는 경우  \\n1시간으로 주어진 점심시간을 1시간 보다 길게 사용하는 경우  \\n야근 택시 이용을 위해서 22시에 맞춰서 업무하다가 퇴근 하는 경우  \\n주변에서 동료들과 술을 마시고, 22시 넘어서 야근 택시로 귀가하는 경우  \\n위 문제를 해결하고, 올해 ‘잘’하기 위해서 밀도를 높이기 위한 새로운 시도인 근무 제도 변경을 안내 드립니다.  \\n변경 방향  \\n정해진 근무 시간 내에 밀도를 높여서, 같은 시간을 사용했을 때 더 좋은 성과를 낼 수 있도록  \\n근무 일정을 명확히 하여 협업을 하는데 어려움이 없도록  \\n불필요한 야근과 소요되는 시간과 비용을 줄이고, 야근을 전제해서 일과 중의 업무 밀도를 낮추지 않도록  \\n변경 내용  \\n코어 타임 (신설)  \\n10:30 - 12:30 (2시간) / 14:00 - 18:00 (4시간)  \\n코어 타임 시간에는 목표 달성을 위한 업무에 집중합니다.  \\n코어 타임 시작 전후에는 별도로 정의하지 않은 업무 시간이 있어서, 집중을 위한 준비를 할 수 있습니다.  \\n코어 타임 중에 업무 미팅 진행이 가능합니다.  \\n리드-구성원과의 1on1은 중요 업무로 코어 타임 중 진행이 가능합니다.  \\n업무 외 개별적으로 만나서 진행하는 잡담 등은 코어 타임 외의 시간을 이용합니다.  \\n출근 시간 (변경)  \\n09:00 - 10:30 → 09:00 - 10:00  \\n출근 시간 차이에 따라 발생하는 구성원 간 협업 불가능한 시간을 줄이고, 오전 코어 타임 확보를 위해서, 출근 가능 시간을 1시간 30분에서 1시간으로 조정하였습니다.  \\n퇴근 시간 (변경)  \\n18:00 - 19:30 → 18:00 - 19:00  \\n출근 시간 변경에 따라 퇴근 가능 시간도 조정되었습니다.  \\n목표 달성이 가능하다면, 퇴근 시간에 맞춰 퇴근하기를 권장합니다.  \\n점심 식사 (시간 명확화)  \\n12:30 - 13:30  \\n현재 개인마다 다르게 활용하고 있는 점심 식사 시간은 정해진 시간에 맞춰 진행합니다. 12시부터 점심 시간이 아닙니다. 2시까지도 점심 시간이 아닙니다.  \\n야근 택시 지원 시간 (변경)  \\n22:00 → 23:00  \\n회사 공통의 자원을 사용하는데, 대중 교통 이용이 어려운 경우 등, 꼭 필요한 경우에만 지원하고 불필요한 야근을 방지하는 차원에서 지원 시간을 1시간 늦춰서 적용합니다.  \\n추가 사항  \\n지각, 원격, 휴가 등의 근무 기록을 flex에 누락하시는 경우가 종종 확인이 됩니다. 공동의 룰을 잘 지키는지 확인하고, 개선하기 위해서는 flex에 근무를 기록하는 것이 필요합니다. flex에 근무 기록을 요청 드립니다. (소정 근무 시간이 기록되지 않은 경우에 해당 시간만큼 급여가 차감 됩니다.)  \\n적용  \\n2024년 3월 4일(월)부터  \\nFAQ  \\n구성원 분들이 궁금해 하실만한 내용을 미리 답해보았습니다.  \\n우리팀은 ‘시간외근무’를 권장한다?', 'metadata': {'customer_id': 42, 'doc_split_seq': 1, 'title': '팀 목표 달성을 위한 근무 제도 변경 안내', 'source': 'https://flex.team/home/news-feed/notice?nid=vYzRBwMzZ3', 'extra': {'StakeholderType': 'COMPANY'}, 'updated_at': '2024-02-28T10:25:45'}, 'similarity_score': 0.5079800815386352}","{'page_content':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한동안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밀도 낮게 일하다가 저녁 먹고 또 집중을 못하다가 10시에 택시 타고 귀가하는 상황입니다. 정해진 근무 시간에 집중해서 업무를 했다면 발생하지 않을 비용이 발생하는 것입니다.  \\n우리팀에서 ‘시간외근무’는 하지 않아야 한다?  \\n우리팀에서 발생하는 시간외근무는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하게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위한 근무 제도 변경 안내', 'source': 'https://flex.team/home/news-feed/notice?nid=vYzRBwMzZ3', 'extra': {'StakeholderType': 'COMPANY'}, 'updated_at': '2024-02-28T10:25:45'}, 'similarity_score': 0.5033360836005724}","{'page_content': '제목: “우리의 원팀 철학” &lt;br&gt; 공지 작성일: 2023-08-02 &lt;br&gt; 내용: 안녕하세요. 플렉스팀 Culture Evangelist 이소라입니다. 🙂\\n\\n\\n우리가 프로스포츠팀을 지향하며 원팀으로 일 하는 이유는 시장과 비즈니스 환경을 고려할 때 가장 빠르게 성공할 수 있다는 믿음이 있기 때문입니다. 창업 초기부터 원팀보다 더 빠르게 성장하는 건 없다는 믿음으로 일해왔고, 지금까지 잘 워킹했다고 생각합니다. 팀과 구성원이 똑같은 믿음과 신뢰를 갖고 100% 신뢰값을 갖고 시작하길 바라지만, 실제 구성원마다 인식하고 행동하는 것에는 분명한 온도의 차이가 있는데요. HR 시장을 혁신하는 위대한 기업으로 빠르게 성장하기 위해서 우리가 지켜나가야 할 가치와 본질에 대해 구성원 모두가 동일하게 sync를 맞추기 위해 \"우리의 원팀 철학\"을 문서화하여 공유합니다.  \\n\\n\\n\\n“우리의 원팀 철학” : 문서 읽기\\n\\n\\n\\n문서를 읽고 여러분의 공감 및 다양한 생각, 의견, 질문 등을 댓글로 자유롭게 작성부탁드립니다. \\n\\n\\n\\n댓글(Q&amp;A)로 소거되지 않는 부분이 있다면 \" flex Story Session\"에 오셔서 해남님과 이야기를 나눠보셔도 좋습니다.', 'metadata': {'customer_id': 42, 'doc_split_seq': 1, 'title': '“우리의 원팀 철학”', 'source': 'https://flex.team/home/news-feed/notice?nid=YG0dm1xzwe', 'extra': {'StakeholderType': 'COMPANY'}, 'updated_at': '2023-08-02T03:32:50'}, 'similarity_score': 0.5031623639464023}","{'page_content': \"제목: 구성원의 성과 향상을 돕는 프로그램 안내 &lt;br&gt; 공지 작성일: 2022-12-01 &lt;br&gt; 내용: 안녕하세요 PX Team입니다.\\xa0\\n우리팀이 진짜 격차를 만들고 빠르게 성장하기 위해, 구성원의 ‘목표 관리’와 ‘성과 향상 프로그램’을 진행합니다.\\n\\n‘목표 관리’(2023년~)\\xa0내년부터 flex 목표를 활용, 개인별 목표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관리'는 준비중입니다. '성과 향상 프로그램'에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0.5031036331866428}"]}</t>
  </si>
  <si>
    <t>{"ContextPrecision":0,"ContextRecall":0,"Faithfulness":0.6666666666666666,"answer_relevancy":0.5793364100089815,"Human":0.5,"Human Eval Reason":null}</t>
  </si>
  <si>
    <t>{"cached":null,"start":1758851554.104339,"end":1758851918.517428,"duration":29.418155908584595,"llm_duration":null,"time_to_first_token":132.46671772003174,"llm_calls":"4","tool_calls":"0","errors":"0","llm_errors":"0","tool_errors":"0","prompt_tokens":"37546","prompt_cached_tokens":"0","prompt_cache_creation_tokens":"0","completion_tokens":"1157","total_tokens":"38703","estimated_cost":null}</t>
  </si>
  <si>
    <t>{"Human Eval Reason":"참고 문서에 장기 휴가 및 운동회 취소안내 (2023년 공지사항)에 포함됨","metadata":"근무환경 및 제도"}</t>
  </si>
  <si>
    <t>{"answer":"안녕하세요! 휴가 사용 시 승인 필요 여부에 대해 안내드리겠습니다.\n\n## 휴가 승인 기준\n\n플렉스팀의 휴가 승인은 **사용 기간에 따라** 달라집니다:\n\n### ✅ 승인 불필요 (자율 사용)\n- **연속 미출근일 5일 미만**이고 **휴가 사용일이 3일 미만**인 경우\n- flex 휴가 신청을 통해 자율적으로 사용 가능\n- 미리 동료들에게 슬랙을 통해 공유만 하면 됩니다\n\n### 📋 승인 필요\n다음의 경우에는 **flex 워크플로우 - '장기 휴가 신청'** 후 승인이 필요합니다:\n\n1. **연속 미출근일이 5일 이상**인 경우\n   - 예: 휴일이 연속 3일이고, 휴가 2일을 붙여서 총 5일이 되는 경우\n   - 예: 휴일이 연속 5일이고, 휴가 1일을 붙여서 총 6일이 되는 경우\n\n2. **휴가 사용일이 3일 이상**인 경우\n\n### ❌ 사용 불가\n- **휴가 사용일 기준 5일 초과**: 피치 못할 사정(건강 사유 등)이 있는 경우에만 가능\n- **연속 미출근일 10일 이상**: 원칙적으로 불가 (3년 근속 리프레시 휴가 제외)\n\n## 장기 휴가 신청 방법\n- **사용 1개월 전**에 워크플로우 작성과 승인 완료\n- 승인 판단을 위해 **상세한 사유** 기재 필요\n- 동료들에게 사전 공유 필수\n\n이는 원팀으로서 협업의 가치를 중시하고, 업무 공백을 최소화하기 위한 제도입니다.\n\n---\n**참고 문서:**\n- [휴가](https://www.notion.so/994a897ce55a4092b5a39d961be8d3a2) - 휴가 제도 상세 안내\n- [🏖 장기 '연차 휴가' 사용 프로세스 안내](https://flex.team/home/news-feed/notice?nid=GBzMxKb0JA) - 장기휴가 정책\n- [장기 휴가 및 운동회 취소 안내](https://flex.team/home/news-feed/notice?nid=YG0dmXyzwe) - 휴가 사용 기준","contexts":["{'page_content':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0.48126965981449654}","{'page_content': '문서 유형: page\\n문서 ID: d1cd5462-4ad6-4150-94b3-0ba6637fc970\\n문서 제목: 회식 문화\\n문서 생성일시: 2023-06-29 08:38:00+09:00\\n문서 수정일시: 2024-10-18 14:30:00+09:00\\n상위 문서 ID: 유형=block, ID=b9b6b285-e956-44ba-ab24-5918361e7d48\\n문서 생성자: 황시윤[//]: # (column_list is not supported)\\n\\n\\t[//]: # (column is not supported)\\n\\n\\t\\t**🗒️업데이트: 2023/09/05**\\n\\n\\t[//]: # (column is not supported)\\n\\n\\t\\t**🙋\\u200d♂️ 담당자: People**\\n\\n---\\n\\n## 목적\\n\\n\\t- 회식은 구성원 간 식사와 소소한 자리를 통해서 이해를 높이고, 일의 능률을 올리는 자리 입니다.\\n\\n## 이용 방법\\n\\n\\t- 형태는 다양하게 운영될 수 있으나, **음주만을 목적으로 이루어진 회식 문화는 지양**하고 있습니다.\\n\\n---\\n\\n### ■ FAQ \\n\\n- **이용 관련**\\n\\n\\tQ: 회식 이후 법인(야간) 택시 이용 가능한가요?\\n\\n\\tA: 회식 이후에 법인(야간) 택시 이용 자제 해주시기 바랍니다. 법인 택시는 업무의 연장선 상에서 늦은 퇴근이나 외근 등 구성원의 안전을 위한 팀의 조치이므로 업무 관련 목적으로만 사용해주시기 부탁 드립니다.\\n\\n\\t&lt;br/&gt;\\n\\n&lt;br/&gt;\\n\\n', 'metadata': {'customer_id': 42, 'doc_split_seq': 1, 'title': '회식 문화', 'source': 'https://www.notion.so/d1cd54624ad6415094b30ba6637fc970', 'extra': {'CategoryL1': '조직원칙 및 리더십', 'CategoryL2': '문화/ 팀빌딩'}, 'updated_at': '2024-10-18T05:30:00'}, 'similarity_score': 0.47727452287300454}","{'page_content':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0.4767650844796108}","{'page_content':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0.47644732465546524}","{'page_content': '문서 유형: page\\n문서 ID: c965905a-015c-4135-b792-c2a8fef0d629\\n문서 제목: 비용 원칙\\n문서 생성일시: 2023-08-02 11:34:00+09:00\\n문서 수정일시: 2025-06-20 13:45:00+09:00\\n상위 문서 ID: 유형=block, ID=a37d04f2-0eba-4447-a203-b2122120d389[//]: # (column_list is not supported)\\n\\n\\t[//]: # (column is not supported)\\n\\n\\t\\t**🗒️업데이트: 2023/08/02**\\n\\n\\t[//]: # (column is not supported)\\n\\n\\t\\t**🙋\\u200d♂️ 담당자: **(@임진운)** **\\n\\n---\\n\\n- **플렉스팀은 구성원이 일하는 데 필요한 것을 \"적극적으로\" 지원합니다.**\\n\\n- **구성원도 회사의 비용을 \"함부로\" 쓰지 않습니다.**\\n\\n&lt;br/&gt;\\n\\n- \"적극적으로\" 지원한다는 것을 좀 더 구체적으로 말씀드리면,\\n팀의 가능한 현금 흐름 속에서 최대한 지원하려고 노력한다는 것입니다. 팀이 어려워지거나, 현금 흐름이 좋지 않을 때는 당연히 제약이 생길 수 있습니다. 이런 상황이 온다면, 당연히 구성원에게 먼저 알려드릴 예정입니다.\\n\\n&lt;br/&gt;\\n\\n- \"함부로\" 쓰지 않는다는 것을 좀 더 구체적으로 말씀드리면,\\n자금은 팀과 제품 성장의 필수 요소입니다. 이 필수재를, 자율적으로 사용할 수 있는 법인카드 사용에 있어서 \"내 개인 카드라면 이렇게 사용하겠는가?\"를 한번 생각해 보시면 좋겠습니다. 팀의 공통 자원이기 때문에 되도록 아껴야 한다는 철학 아래 생각해 보시면, 좀 더 구체적인 비용의 가이드라인이 각자에게 잡히지 않을까 생각합니다. \\n\\n---\\n\\n&lt;br/&gt;\\n\\n', 'metadata': {'customer_id': 42, 'doc_split_seq': 1, 'title': '비용 원칙', 'source': 'https://www.notion.so/c965905a015c4135b792c2a8fef0d629', 'extra': {'CategoryL1': '조직원칙 및 리더십', 'CategoryL2': '원칙/ 철학'}, 'updated_at': '2025-06-20T04:45:00'}, 'similarity_score': 0.4764213792094264}","{'page_content':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0.48252238185950275}","{'page_content':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회��**\\n\\n\\t\\t\\t- 온보딩 로그를 기반으로 좋았��� ��과 아쉬웠던 것에 대한 이야기\\n\\n\\t\\t\\t- 5 Week Onboarding Survey \\n\\n\\t\\t- **Month 1 : Product Session, 정보보안 세션, flex demo 세션**\\n\\n\\t\\t\\t- flex 제품에 대한 깊이있는 이해 및 업무 관련 정보보안 내용\\n\\n\\t\\t🎇\\xa0세션 ��표 폴더\\n\\n\\t## 7W 목표 합의/리뷰 진행 안내 (단위 조직 별 상이)\\n\\n\\t\\t- 1주�� : 목표 합의\\n\\n\\t\\t- 2주���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0.48170721761929375}","{'page_content':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0.4782529260021686}","{'page_content':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0.4781328961463568}","{'page_content':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0.47638665062151925}","{'page_content':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0.5178828503670937}","{'page_content':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0.5105739435256333}","{'page_content':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0.5077699779140809}","{'page_content': '문서 유형: page\\n문서 ID: 0a7a4344-1ccb-473e-8582-b25cc1861824\\n문서 제목: 외근\\n문서 생성일시: 2023-06-28 14:52:00+09:00\\n문서 수정일���: 2025-06-20 14:07:00+09:00\\n상위 문서 ID: 유형=block, ID=048162a6-3420-4f4c-8d3b-daa85c941905\\n문서 생성자: ��새리[//]: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0.493213781364092}","{'page_content':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0.4888074999020858}","{'page_content':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0.498287400443536}","{'page_content':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0.49026831389441117}","{'page_content':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0.4887079723322888}","{'page_content': \"문서 유형: page\\n문서 ID: 358a535c-1530-4e2b-96b2-6f7a845815c8\\n문서 제목: 소프트웨어(계정, 권한) 신청 방법\\n문서 생성일시: 2023-06-30 10:20:00+09:00\\n문서 수정일시: 2025-06-20 15:19:00+09:00\\n상위 문서 ID: 유형=block, ID=1f50592a-4a92-80d8-b029-cf8362f55fe9**🗒️업데이트: 2023/06/30**\\n\\n---\\n\\n🍦 flex team 에서는\\n업무 상 필요한 소프트웨어를 지원해드리고 있습니다.\\n \\n\\n\\t아래 신청 방법을 참고하시면 소프트웨어를 사용하실 수 있습니다.\\n추가 문의사항 발생 시, PX 팀으로 문의 부탁드립니다. :)\\n\\n&lt;span style='color:orange'&gt;**※  도입, 운영 중인 소프트웨어 리스트 (**&lt;/span&gt;&lt;span style='color:orange'&gt;**바로가기, 클릭**&lt;/span&gt;&lt;span style='color:orange'&gt;**)**&lt;/span&gt;\\n\\n## **신청 전 주의사항**\\n\\n\\t- 사용 목적, 권한 등이 적절하지 않다고 판단되는 경우 &lt;span style='color:orange'&gt;**반려**&lt;/span&gt;될 수 있습니다.\\n\\n## **신청 대상**\\n\\n\\t- 플렉스팀 모든 구성원\\n\\n## (최초 도입) 신청 방법\\n\\n\\t### **STEP 1. 보안성 검토 진행 (신청자 → Security)**\\n\\n\\t&gt; flex `**업무용 소프트웨어 등 보안성 검토 요청**`** **워크플로우(**바로가기**)를 통해,\\n소프트웨어의 **사용 목적 및 계정 정보 **등을 공유하여, 결재 승인을 받아주세요.\\n\\n\\t### **STEP 2. 구매 검토 진행 (신청자 → LGA)**\\n\\n\\t&gt; flex `**소프트웨어 라이선스 구매 검토**`** **워크플로우(**바로가기**)를 통해,\\n소프트웨어의 **사용 형태 및 요금 플랜** 등을 공유하여, 결재 승인을 받아주세요.\\n\\n\\t### **STEP 3. 소프트웨어 지급 (LGA → 신청자)**\\n\\n\\t&gt; 신청일로부터 영업일 기준 1 ~ 2일 내에\\nLGA에서 신청자 개인DM으로 계정정보(ID/PW)를 전달드립니다.\\n(별도 계정이 있는 경우) 신청하신 워크플로우 댓글을 통해 결제 관련 안내드립니다.\\n\\n## (기존 사용) 신청 방법\\n\\n\\t### **STEP 1. 계정 또는 권한신청 (신청자 → Security, 각 Admin Owner)**\\n\\n\\t&gt; flex `**시스템 계정 및 권한신청 (등록,변경,삭제)**`** **워크플로우(**바로가기**)를 통해,\\n**소프트웨어명 및 사용 목적 **등을 공유하여, 결재 승인을 받아주세요.\\n\\n\\t### **STEP 2. 소프트웨어 지급 (각 Admin Owner → 신청자)**\\n\\n\\t&gt; 신청일로부터 영업일 기준 1 ~ 2일 내에\\n소프트웨어 별 Admin Owner 가 신청자에게 소프트웨어 지급, 권한 부여 관련해 안내드립니다.\\n\\n---\\n\\n&lt;br/&gt;\\n\\n\", 'metadata': {'customer_id': 42, 'doc_split_seq': 1, 'title': '소프트웨어(계정, 권한) 신청 방법', 'source': 'https://www.notion.so/358a535c15304e2b96b26f7a845815c8', 'extra': {'CategoryL1': '지원 제도', 'CategoryL2': '업무 지원'}, 'updated_at': '2025-06-20T06:19:00'}, 'similarity_score': 0.4872990054521294}","{'page_content':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0.48613981335251744}","{'page_content':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주��매수선택권 행���청구서 2부 작���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안내��는 기간 내에 계좌에 입금을 해주시면 됩니다.  \\n- 팀은 주주명부에 등재합니다.  \\n- 행���시점의 시장가격과 행사가격의 차액을 현금으로 보상 (차액 보상)  \\n- 시가와 현재가의 차이만큼 청구하신 구성원의 계좌에 입금 처���를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  \\n주식매수선택권 ��사를 안내 드려요. 링크의 내용과 아래 내용 참고하셔서 진행 부탁 드려요!  \\n&lt;br/&gt;', 'metadata': {'customer_id': 42, 'doc_split_seq': 1, 'title': '주식매수선택�� 행사', 'source': 'https://www.notion.so/17de7c91425b4573b9b47fc9e89c3475', 'extra': {'CategoryL1': '성장 및 발전', 'CategoryL2': '성과/성장'}, 'updated_at': '2025-05-27T00:22:00'}, 'similarity_score': 0.4665773308652056}","{'page_content':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0.4662769459110601}","{'page_content':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0.4618489054480293}","{'page_content':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0.4605563397328589}","{'page_content':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0.4601257742948942}","{'page_content': '제목: NONE &lt;br&gt; 공지 작성일: 2020-02-18 &lt;br&gt; 내용: 플렉스팀 근태 승인 정책을 공지드립니다!\\n\\n1. 연차 승인 불필요\\n이유는 연차승인에 대한 use case를 충분히 경험했고, 팀원들이 자율적으로 휴가를 조절하며 사용할 수 있다는 판단에 원래대로 돌아갑니다. (예정된 장기 휴가라면, 미리 휴가를 등록해서 협업하는 팀원들이 미리 인지하고 있으면 좋겠습니다.)\\n\\n2. 초과근무 승인 필요\\n이유는 좀 더 건강한 팀의 일하는 문화를 만들기 위해서는 관리자의 역할이  필요하다고 생각해서입니다. 물론, 선의적인 역할을 할 것이며 모르고 있다가 구성원들이 주 52시간을 넘기는 일을 관리자로서 경험하지 않겠다는 의지입니다. 대부분 그냥 승인하지만, 주 52시간을 넘길 것으로 예상되면 comm.할 예정입니다.\\n\\n감사합니다.', 'metadata': {'customer_id': 42, 'doc_split_seq': 1, 'title': 'NONE', 'source': 'https://flex.team/home/news-feed/notice?nid=x248Nxazey', 'extra': {'StakeholderType': 'COMPANY'}, 'updated_at': '2020-02-18T03:10:24'}, 'similarity_score': 0.5172418530688322}","{'page_content':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��소 한 달 전에 '장기 휴가 사용 신청' 워크플로우를 작성하여 1차 조��장(1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0.5079372788241787}","{'page_content':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휴���는 3년 근속 리프레시 ��가로만 한정되어 있습니다.\\n\\n휴가 사용 기준 및 방식\\n\\n휴가 사용일 기준 3일 이하: 자율 사���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 약 2주 이상 발생할 수 있���,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 양해를 구합니다.\\n\\n아직 우리팀은 장기 휴가를 ��성원이 원하는 시기에 갈 수 있는 여유로운 팀이 아닙니다. 각 조직이 세운 목표 달성을 이제 시작하는 만큼, 연속하는 업무 리듬과 팀플레이가 무엇보다 중요한 시기입니다. 우리가 팀���라는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0.5078338099600473}","{'page_content': '제목: 헬스키핑룸(안마실) 운영 공지 &lt;br&gt; 공지 작성일: 2024-08-05 &lt;br&gt; 내용: \\xa0헬스키핑룸(안마실) 운영 공지🥳 \\n\\n안녕하세요! 플렉스팀!\\xa0✨\\n\\n팀에서는 올해 초부터 헬스키핑룸 설치에 대해 다양한 고민을 해왔습니다.\\n그 결정 과정에 대해 구성원 분들께 투명하게 공유드립니다.\\n\\n어디에 설치할 것이고, 외부에\\xa0 설치한다면 공간 임대에 대한 비용은?\\xa0\\n\\nPM사(건물임대사)와 협의하여 추가 공간을 무상으로 지급받을 수 있었습니다. 관리비도 공짜!\\n\\n안마가 구성원들이 좋아할 만한 서비스일까?\\xa0\\n\\n이를 검증하기 위해 지난 6월 체험행사를 진행해 보았는데요. 한결같이 긍정적인 피드백을 주셨습니다. 저 역시 함께 참여하여 확신이 들었습니다.\\n\\n헬스키핑룸을 유지하는데 지출은 런웨이를 줄이지 않는가?\\xa0\\n\\n팀은 장애인 고용의무가 있어 매년 1.2억 정도의 장애인고용 분담금을 지불하고 있습니다.\\n\\n지금까지는 분담금을 줄이기 위해 억지로 필요하지 않은 고용을 하지 않겠다는 입장이었지만, 기왕 비용을 써야한다면 많은 구성원들에게 베네핏으로 제공 될 수 있는 헬스키퍼(장애안 안마사)를 고용하는 것이 좋겠다는 판단이었습니다.\\n\\n헬스키핑룸을 운영하므로 구성원분들은 안마서비스를 받으실 수 있고, 팀은 연간 약 6,000만원의 분담금을 아낄 수 있습니다.\\n\\n팀과 구성원에게 WIN-WIN! 오히려 런웨이를 길게 만드는 간접효과가 있답니다.\\n\\n과연 잘 관리될 것인가?\\xa0\\n\\n헬스키핑룸 관리의 오너십을 가진\\xa0@ug-team-culture\\xa0도 장애인 고용이 처음이라 어떠한 불편함이 생길지 모릅니다. 다만, 여러 문제에 대해 장애인복지관을 통해 전달 받았고, 충분히 대응할 수 있다고 판단 됩니다. 그럼에도 발생하는 문제점에 대해서는 언제나 피드백 부탁드리겠습니다.\\n\\n구성원이 얼마나 자주 사용할 수 있을까?\\xa0\\n\\n자세한 내용은 노션페이지에 정리해 드리겠지만, 월간 총 160명 이용 가능합니다. 여러상황을 봤을 때 전 구성원이 월1회는 이용가능합니다.\\n\\n헬스키퍼(안마사)의 성비는 어떻게 정해야 할까?\\xa0\\n\\n여성 1분(오전), 남성 1분(오후)를 채용하게 되었습니다.\\n\\n본인의 편의에 맞춰 예약을 진행하시면 됩니다.\\n\\n상기와 같은 고민 끝에 헬스키핑룸 설치를 결정했고, 드디어 8/12(월)에 첫 서비스를 시작합니다.\\n예약은 구글 캘린터를 통해 가능하며, 자세한 서비스 이용 방법은\\xa0notion을 통해 다시한번 공유드릴 예정입니다.\\n많은 기대 부탁드립니다!\\xa0', 'metadata': {'customer_id': 42, 'doc_split_seq': 1, 'title': '헬스키핑룸(안마실) 운영 공지', 'source': 'https://flex.team/home/news-feed/notice?nid=5Y06ORNzXp', 'extra': {'StakeholderType': 'COMPANY'}, 'updated_at': '2024-08-05T06:11:57'}, 'similarity_score': 0.4874603821251962}","{'page_content':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0.48500739952668387}"]}</t>
  </si>
  <si>
    <t>{"ContextPrecision":1,"ContextRecall":1,"Faithfulness":0,"answer_relevancy":0.5821180319606557,"Human":0.5,"Human Eval Reason":null}</t>
  </si>
  <si>
    <t>{"cached":null,"start":1758850853.024586,"end":1758850927.763526,"duration":19.30656123161316,"llm_duration":null,"time_to_first_token":28.755709946155548,"llm_calls":"4","tool_calls":"0","errors":"0","llm_errors":"0","tool_errors":"0","prompt_tokens":"36038","prompt_cached_tokens":"0","prompt_cache_creation_tokens":"0","completion_tokens":"832","total_tokens":"36870","estimated_cost":null}</t>
  </si>
  <si>
    <t>{"Human Eval Reason":"팀 버디 언급 ","metadata":"구성원 여정"}</t>
  </si>
  <si>
    <t>{"answer":"온보딩 과정에서 어려운 점이 있으시면 여러 경로로 문의하실 수 있습니다! 😊\n\n## 주요 문의 창구\n\n### 1. **Culture Team**\n- 온보딩 프로세스 전반에 대한 문의\n- Spring Camp 관련 질문\n- 온보딩 일정이나 세션 관련 사항\n\n### 2. **소속 팀 리드 및 팀 버디**\n- 업무 관련 온보딩 문의\n- 각 챕터/팀별 온보딩 프로그램 관련 사항\n- 목표 합의 및 리뷰 과정에 대한 질문\n\n### 3. **해남님과의 Tea Time**\n- 입사 후 첫 번째 금요일에 진행되는 개별 면담\n- 입사 전 기대와 실제 현실의 차이점\n- 개인적인 고민이나 개선이 필요한 사항\n\n## 온보딩 지원 체계\n\n**12주간의 온보딩 과정**에서는 다음과 같은 지원을 받으실 수 있습니다:\n\n- **5주간 Spring Camp**: 팀의 미션, 비전, 일하는 방법 학습\n- **7주간 목표 합의/리뷰**: 각 팀별 개별적인 업무 온보딩\n- **정기적인 1on1**: 팀 리드와의 개별 세션\n- **온보딩 서베이**: 5주차에 피드백 수집 및 개선\n\n언제든 편하게 Culture Team이나 소속 팀 리드에게 연락해 주세요. 성공적인 온보딩을 위해 적극적으로 도와드리겠습니다! 🙌\n\n---\n**참고 자료:**\n- [온보딩 프로세스 안내](https://www.notion.so/52188e60f8c844289e27a1c85a843085) - 전체 온보딩 과정 및 Spring Camp\n- [Tea time w. 해남님](https://www.notion.so/Tea-time-w-24727bd448d24fd29805260791490581) - CEO와의 개별 면담 안내\n- [5W Onboarding Feedback Survey](https://www.notion.so/5W-Onboarding-Feedback-Survey-86ea8b521c5a4452ab2e31954e36e33a) - 온보딩 피드백 서베이\n- [Onboarding 구성원 가이드 (문서)](https://www.notion.so/2aa9646c6a2547db917732a51907e7fe) - 온보딩 구성원별 가이드","contexts":["{'page_content':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0.4904207615601155}","{'page_content': '문서 유형: page\\n문서 ID: 1e50592a-4a92-8008-9a83-f8d0896458cc\\n문서 제목: [Live Q&amp;A] Hey Nam! Why?\\n문서 생성일시: 2025-04-30 15:52:00+09:00\\n문서 수정일시: 2025-05-28 23:01:00+09:00\\n상위 문서 ID: 유형=block, ID=b9b6b285-e956-44ba-ab24-5918361e7d48\\n문서 생성자: 강주희[//]: # (column_list is not supported)  \\n[//]: # (column is not supported)  \\n**🗒️업데이트: 2025/04/30**  \\n&lt;br/&gt;  \\n[//]: # (column is not supported)  \\n**🙋♂️ 담당: Culture Team**  \\n&lt;br/&gt;  \\n---  \\n## 목적  \\n**Hey Nam! Why? 세션은 구성원이 묻고, 해남님이 직접 답변하는 Live Q&amp;A 방송**입니다.  \\n단순한 질의응답만을 위한 시간이 아니라, 질문을 통해 **우리팀의 철학·방향성·비전**을 다시 연결하는 시간이며,  \\n팀과 구성원 사이의 거리감을 줄이는 소통 프로그램의 일환으로 진행합니다.  \\n## 참여 방법  \\n- **진행 일정: **격주 수요일, 너나들이 시간 중 일부 활용(13:30 ~ 14:00)  \\n- **진행 주기:** 최초 시작 시점에는 격주 진행, 이후로는 월 1회 진행  \\n- **청취 방법**:  \\n→ 어디서든 자유롭게 참여 가능!  \\n→ 오피스 내 어디에서나 들을 수 있는 **사내 방송 + Google Meet 동시 LIVE **(링크는 구캘에서 확인)  \\n- **질문 제출**:  \\n→ Core Values 채널 &gt; 세션 안내 공지글을 통해 질문 접수  \\n→ ‘**좋아요’ 30건 이상** 받은 질문 TOP 5 우선 답변 🎯  \\n&lt;br/&gt;  \\n---  \\n- ■** FAQ **  \\n**Q: 라이브 방송 시, 실시간으로 질문할 수도 있나요? **  \\nA: 네, 가능합니다. 참여를 원하시는 분은 당일 Google meet 접속 후, 채팅창을 통해 남겨주시면 됩니다. 여러분의 풍부한 리액션과 다양한 질문들! 모두 환영입니다. 단, 즉석 질문은 선별적으로 골라 답변될 수 있다는 점 참고해 주세요.  \\n**Q: 왜 ‘좋아요 30개’ 이상인 질문에만 답변 주시나요? **  \\nA: ‘30개’의 기준은 전사 구성원의 약 20% 수준인데요. 전사 구성원의 시간을 함께 쓰는 세션이기 때문에, 가급적 많은 분들이 공통적으로 궁금해 하는 질문을 우선순위로 다루려 합니다. 혹시 개별적인 궁금증이 있으시다면? 월요일 오후 3시 Story Session을 적극 활용해 주시기를 추천드려요.  \\n&lt;br/&gt;  \\n**Q: ‘좋아요 30개’를 못받는 질문들은 어떻게 되나요? 영영 사라지나요? ㅜㅜ**  \\nA: 해당 세션에서 채택되지 않은 질문들은 백로그로 모아두고 있는데요. 향후 한방에 해소하는 시간도 검토해 보려 합니다.  \\n&lt;br/&gt;  \\n**Q: 라운지에서 ‘보이는 라디오’의 형태로 진행될 순 없나요?  **  \\nA: 비대면이라 더 몰입되고, 편하게 리액션과 질문을 할 수 있었다는 분들이 많이 계셨어요. 일단은 현재 포맷을 유지하지만, 향후에는 스페셜 세션으로 ‘보이는 라디오’, ‘게스트 초대’ 등 다양한 진행 방식도 검토 예정입니다.  \\n&lt;br/&gt;  \\n**Q: 외부 일정이 있어 못 들었는데, 다시보기 서비스는 없나요? **  \\nA: 비공개 사내 세션으로 **오직 Live로만** 운영하려고 합니다. 다만, 궁금해 하시는 분들이 많아진다면, 매 세션 직후 Summary를 제공해 보는 방안도 검토해 보겠습니다.  \\n&lt;br/&gt;  \\n**Q: 너나들이 시간을 쪼개 쓰다보니 너무 촉박한 것 같아요. 다른 시간대로 잡아보는 건 어떨까요? **', 'metadata': {'customer_id': 42, 'doc_split_seq': 1, 'title': '[Live Q&amp;A] Hey Nam! Why?', 'source': 'https://www.notion.so/Live-Q-A-Hey-Nam-Why-1e50592a4a9280089a83f8d0896458cc', 'extra': {'CategoryL1': '조직원칙 및 리더십', 'CategoryL2': '문화/ 팀빌딩'}, 'updated_at': '2025-05-28T14:01:00'}, 'similarity_score': 0.48538104550810535}","{'page_content':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0.4848721646493591}","{'page_content':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0.4842107241820595}","{'page_content':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0.48099795773727755}","{'page_content':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0.5032939031410655}","{'page_content':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0.4967552181440631}","{'page_content':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0.4796850582428149}","{'page_content':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0.47748544332414544}","{'page_content': '문서 유형: database\\n문서 ID: 2aa9646c-6a25-47db-9177-32a51907e7fe\\n문서 제목: Onboarding 구성원 가이드 (문서)\\n문서 생성일시: 2024-02-27 16:38:00+09:00\\n문서 수정일시: 2025-09-08 18:03:00+09:00\\n상위 문서 ID: 유형=block, ID=5430529b-85ff-41c2-8ed4-1afd790c668b|  | 김수민 | 수식유형=string, 수식값=735일 | 시작=2023-09-04 | Consulting Team |  |  |\\n|  | 권민철 | 수식유형=string, 수식값=819일 | 시작=2023-06-12 | Flow Squad |  |  |\\n| 박성천 |  | 수식유형=string, 수식값=609일 | 시작=2024-01-08 | Vision Tribe FE, Auth Squad | 이진혁 |  |\\n|  | 김미진 | 수식유형=string, 수식값=705일 | 시작=2023-10-04 | flex Partners Team |  |  |\\n|  | 김나래 | 수식유형=string, 수식값=924일 | 시작=2023-02-27 | Payroll Partners Team | 정인지 |  |\\n| 이택규 |  | 수식유형=string, 수식값=567일 | 시작=2024-02-19 | Mobile Team | 이우석 |  |\\n| 신권철 |  | 수식유형=string, 수식값=609일 | 시작=2024-01-08 | Impact Tribe FE, AI TF | 홍석민 |  |\\n|  | 권우현 | 수식유형=string, 수식값=721일 | 시작=2023-09-18 | Consulting Team | 전유연 |  |\\n|  |  | 수식유형=string, 수식값=924일 | 시작=2023-02-27 | Design Team | 김우근 |  |\\n|  | 정인지 | 수식유형=string, 수식값=742일 | 시작=2023-08-28 | Payroll Partners Team | 김찬미 |  |\\n|  |  | 수식유형=string, 수식값=686일 | 시작=2023-10-23 | Security Team |  |  |\\n|  | 최종진 | 수식유형=string, 수식값=742일 | 시작=2023-08-28 | Payroll Partners Team | 문채은 |  |\\n|  | 김상준 | 수식유형=string, 수식값=763일 | 시작=2023-08-07 | Mobile Squad | 박민수 |  |\\n|  |  | 수식유형=string, 수식값=805일 | 시작=2023-06-26 | Lead Acquisition Prospecting Team | 반가희 |  |\\n|  | 김영준 | 수식유형=string, 수식값=705일 | 시작=2023-10-04 | Value Tribe BE, Tracking Squad | 전우균 |  |\\n|  | 신동일 | 수식유형=string, 수식값=742일 | 시작=2023-08-28 | Customer Centric Team | 김가영 |  |\\n|  | 권민철 | 수식유형=string, 수식값=686일 | 시작=2023-10-23 | Value Tribe BE, Flow Squad | 임형태 |  |\\n| 최종진 |  | 수식유형=string, 수식값=595일 | 시작=2024-01-22 | Payroll Partners Team |  |  |\\n|  | 이명현 | 수식유형=string, 수식값=812일 | 시작=2023-06-19 | Flow Squad |  |  |\\n| 김미진 |  | 수식유형=string, 수식값=630일 | 시작=2023-12-18 | flex Partners Team | 한그림 |  |\\n|  | 이한결 | 수식유형=string, 수식값=735일 | 시작=2023-09-04 | Value Tribe BE, Payroll Squad | 김주원 |  |\\n|  | 신권철 | 수식유형=string, 수식값=830일 | 시작=2023-06-01 | Flow Squad | 박성천 |  |', 'metadata': {'customer_id': 42, 'doc_split_seq': 6, 'title': 'Onboarding 구성원 가이드 (문서)', 'source': 'https://www.notion.so/2aa9646c6a2547db917732a51907e7fe', 'extra': {'CategoryL1': '구성원 여정', 'CategoryL2': '온보딩'}, 'updated_at': '2025-09-08T09:03:00'}, 'similarity_score': 0.4767003570655918}","{'page_content':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0.4996839814498629}","{'page_content':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0.48354262578046253}","{'page_content':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0.48033811528733455}","{'page_content':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���단기는 작은 캔틴에 마련되어 있습니다. \\n\\n\\t- 보안 문서 세단기에 파쇄 ���탁드립니다. \\n\\n## **정���기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0.47469766188461593}","{'page_content': '문서 유형: page\\n문서 ID: 889b4b61-95ff-4e72-bb79-874c60782b31\\n문서 제목: 오피스 맵 소개\\n문서 생성일시: 2023-06-23 18:41:00+09:00\\n문서 수정일시: 2025-06-20 14:14:00+09:00\\n상위 문서 ID: 유형=block, ID=10d0592a-4a92-80a7-85e3-dab36c5ded8a[//]: # (column_list is not supported)\\n\\n\\t[//]: # (column is not supported)\\n\\n\\t\\t**🗒️업데이트: 2023/00/00**\\n\\n\\t[//]: # (column is not supported)\\n\\n\\t\\t**🙋\\u200d♂️ 담당자: **(@임진운)**  **\\n\\n---\\n\\n### 7층 구조\\n\\n![url](url)\\n\\n### 8층 구조\\n\\n![url](url)\\n\\n## 공간 이미지로 확인하기\\n\\n\\t![url](url)\\n\\n\\t![url](url)\\n\\n\\t![url](url)\\n\\n\\t![url](url)\\n\\n\\t![url](url)\\n\\n\\t![url](url)\\n\\n\\t![url](url)\\n\\n\\t![url](url)\\n\\n\\t![url](url)\\n\\n\\t![url](url)\\n\\n\\t![url](url)\\n\\n\\t![url](url)\\n\\n---\\n\\n### ■ FAQ \\n\\nQ: 7층 구성원의 자리 위치는 어디서 찾을 수 있나요? \\n\\nA:  스프레드시트를 확인 부탁 드립니다. \\n\\n&lt;br/&gt;\\n\\n&lt;br/&gt;\\n\\n', 'metadata': {'customer_id': 42, 'doc_split_seq': 1, 'title': '오피스 맵 소개', 'source': 'https://www.notion.so/889b4b6195ff4e72bb79874c60782b31', 'extra': {'CategoryL1': '근무환경 및 제도', 'CategoryL2': '오피스'}, 'updated_at': '2025-06-20T05:14:00'}, 'similarity_score': 0.4730085208741719}","{'page_content':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0.47697131492754674}","{'page_content':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0.4754687537121205}","{'page_content':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0.4743543408939864}","{'page_content': \"문서 유형: page\\n문서 ID: ff49798f-4c61-4c8a-a79a-962c4da13c97\\n문서 제목: [IT] Device Trust (인증, 등록) 가이드\\n문서 생성일시: 2024-09-11 18:57:00+09:00\\n문서 수정일시: 2025-08-18 18:25:00+09:00\\n상위 문서 ID: 유형=block, ID=d08390aa-16ff-4234-a42b-192bd7e283fa![url](url)  \\n---  \\n**2. 이름이 기록된 프로필 블록을 클릭해주세요.**  \\n![url](url)  \\n---  \\n**3. [ 장치 동기화 ] 클릭 후 완료까지 기다려주세요.\\n일부 단말은 자동으로 재부팅될 수 있으며, 완료 후 [ 로그인 옵션 ] 을 수정할 수 있는지 확인해주시고 혹 여전히 수정이 불가능한 경우 단말을 수동으로 재부팅 후 다시 [ 로그인 옵션 ] 에 접근해주세요.**  \\n![url](url)  \\n---  \\n&lt;br/&gt;  \\n![url](url)  \\n---  \\n**8. [ PIN 설정 ] 을 클릭해주세요.**  \\n![url](url)  \\n---  \\n**9. PC 로그인 암호를 입력해주세��.**  \\n![url](url)  \\n---  \\n**10. 최소 6자리 이상의 PIN 설정 후 [ 확인 ] 을 클릭해주세요.**  \\n![url](url)  \\n---  \\n**11. (선택적으로 확인가능) [ 확인 ] 을 차례로 클릭해주세요.\\n일부 계정에 한하여 계정인증을 요구합니다, 지급 받은 MS 오피스 계정으로 인증해주세요.**  \\n![url](url)  \\n![url](url)  \\n---  \\n**12. Okta Verify 앱으로 돌아와 [ 활성화 ] 를 클릭해주세요.**  \\n![url](url)  \\n---  \\n**13. 지문 인증을 진행해주세요.**  \\n![url](url)  \\n---  \\n**14. 등록이 완료되었습니다. 창을 닫고 [ STEP2. Device Trust 인증 ] 을 진행해주세요.**  \\n![url](url)  \\n---  \\n### STEP2. Device Trust 인증 (OS 공통)  \\n**1. **&lt;span style='color:orange'&gt;**dt.dev.flexis.team:8884**&lt;/span&gt;** **&lt;span style='color:red'&gt;**클릭**&lt;/span&gt;**하여 접속 후 [ Login ] 을 클릭해주세요.**  \\n![url](url)  \\n---  \\n**2. PC 에 설치된 Okta Verify 앱을 통해 신원 확인이 진행됩니다.\\n**&lt;span style='color:red'&gt;**편하신 인증수단(코드, Push, 암호입력, 또는 FastPass) **&lt;/span&gt;**으로 완료해주세요.**  \\n![url](url)  \\n![url](url)  \\n---  \\n**3. Device Trust 등록이 완료되었습니다.**  \\n---  \\n---  \\n- &lt;span style='color:orange'&gt;**꿀팁 **&lt;/span&gt;👉🏻&lt;span style='color:orange'&gt;** Webauthn 으로 Okta 인증하기 (OS 공통)**&lt;/span&gt;&lt;span style='color:orange'&gt;**\\n**&lt;/span&gt;부제 : PC 비밀번호 or 지문으로 Okta 인증하기 (핸드폰, 워치 푸시 인증은 이제 그만 🫵🏻)  \\n&lt;span style='color:red'&gt;**0. Webauthn 인증을 ‘지문’ 으로 수행하고자 하는 경우,\\nMac 은 touch ID, Windows 는 위 가이드 STEP1. 의 Windows Hello 등록 후 가능합니다. 등록 후 아래 단계를 진행해주세요.**&lt;/span&gt;  \\n---  \\n**1. Okta 대시보드 (flex-team.okta.com) 접속 후 우측 상단 프로필 - [ 설정 ] 차례로 클릭해주세요.**  \\n![url](url)  \\n---  \\n**2. [ 보안 방법 ] 항목, [ 보안 키 또는 생체인식 인증 프로그램 ] - [ 설정 ] 을 클릭해주세요.**  \\n![url](url)  \\n---  \\n**3. 각 단계 별 [ 설정 ] 을 클릭해주세요.**  \\n![url](url)  \\n![url](url)  \\n---\", 'metadata': {'customer_id': 42, 'doc_split_seq': 2, 'title': '[IT] Device Trust (인증, 등록) 가이드', 'source': 'https://www.notion.so/IT-Device-Trust-ff49798f4c614c8aa79a962c4da13c97', 'extra': {'CategoryL1': '지원 제도', 'CategoryL2': '업무 지원'}, 'updated_at': '2025-08-18T09:25:00'}, 'similarity_score': 0.4732295417391661}","{'page_content':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0.4731320248696059}","{'page_content':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본 적이 있다.  \\n- [ ] 나는 최근 이 구성원에게 의미있는 피드백 또는 인정을 준 적이 있다.  \\n- [ ] 이 구성원이 나와의 원온원 이후, ‘도움이 된다’는 피드백을 한 적이 있다.  \\n- [ ] 내가 아니��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��무의 &lt;u&gt;**어떤 부분���**&lt;/u&gt;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0.4921518651645005}","{'page_content':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0.4751927859263985}","{'page_content':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0.4744135494488203}","{'page_content':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���해 다른 구성원의 도움 없이, 독립��으로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0.4605927729934006}","{'page_content': '문서 유형: page\\n문서 ID: 229b6389-ca97-4e51-a283-fdffcbd04433\\n문서 제목: 우리팀의 “Job Level”\\n문서 생성일시: 2022-06-14 18:28:00+09:00\\n문서 수정일시: 2025-06-27 16:36:00+09:00\\n상위 문서 ID: 유형=database, ID=3d3ee080-999a-46c9-80d5-0e687a1c53b9\\n문서 생성자: 이경훈\\n사용여부: Y- 적절한 기대를 위해서는 리드랑 본인만 알면 되지 않을까요? 굳이 불편함을 감수하면서 모두에게 공유하는 점이 잘 이해가 되지 않아요.  \\n- 적절한 기대는 리드 뿐만이 아니라 같은 일을 하는 동료들도 하고 있습니다. 동료 사이에 적절한 기대를 가지기 위해서는 잡레벨 공개가 필요합니다.  \\n- 낮은 역량이라고 생각하는 사람이 높은 잡레벨인걸 알게 될 경우에 개인적으로 느끼는 불편함이 있을 것 같아요. 이러한 유형의 의도된 불편함이 업무에 몰입을 떨어뜨릴 것 같아요.  \\n- 잡레벨이 잘못 설정되는 경우에 일어날 수 있는 문제입니다.  \\n- 잡레벨 정의에 비추어보았을 때, 낮은 역량이라고 생각하는 이유가 있다면, 직접적으로 이야기를 해보는 것이 우리팀의 문화라고 생각합니다.  \\n- 그 과정에서 동료에 대해서 몰랐던 부분이나, 잡레벨의 정의에 대해서 잘못 알았던 부분에 대해서 확인할 수 있을 수 있습니다.  \\n&lt;br/&gt;', 'metadata': {'customer_id': 42, 'doc_split_seq': 2, 'title': '우리팀의 “Job Level”', 'source': 'https://www.notion.so/Job-Level-229b6389ca974e51a283fdffcbd04433', 'extra': {'CategoryL1': '성장 및 발전', 'CategoryL2': '성과/성장'}, 'updated_at': '2025-06-27T07:36:00'}, 'similarity_score': 0.46024268367944315}","{'page_content':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참고해주세요.\\n\\n고맙습니다.\\xa0', 'metadata': {'customer_id': 42, 'doc_split_seq': 1, 'title': '[Onboarding] 플렉스팀 신규 구성원의 flex 제품 온보딩 경험 강화', 'source': 'https://flex.team/home/news-feed/notice?nid=WQEeRjA8Rd', 'extra': {'StakeholderType': 'COMPANY'}, 'updated_at': '2022-10-06T06:24:43'}, 'similarity_score': 0.4957712352695925}","{'page_content':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0.49313668647450715}","{'page_content': '제목: 싱클리 VoC Q&amp;A 봇 공유 &lt;br&gt; 공지 작성일: 2024-11-15 &lt;br&gt; 내용: 안녕하세요 플렉스팀!\\n\\n어제 AI TF에서 공유드린 노션 봇은 재밌게 이용하고 계신가요?\\n\\n오늘은 2탄 싱클리 VoC Q&amp;A 봇을 공유합니다.\\n\\n싱클리 VoC Q&amp;A 봇 사용 가이드\\n\\n저희 고객들의 소중한 목소리와 CS팀의 정성으로 쌓이는 VoC 피드백을 학습한 AI 챗봇입니다.\\n\\n\\n\\n사실 노션보다 AI가 참고할 수 있는 데이터의 양이 절대적으로 적었기에, 답변의 품질이 부족한 편입니다만...\\n\\n기본적인 피드백 검색 목적의 역할은 가능하니 Product Group에서 고객의 피드백을 조금 더 쉽게 접근할 수 있겠습니다.\\n\\n+ 여러분의 창의력 기반으로 유의미한 답변을 유도해보세요!\\n\\n(하루만에 라쿤에 신규 챗봇을 추가해주신 영은님에게 다시 한 번 감사합니다.)', 'metadata': {'customer_id': 42, 'doc_split_seq': 1, 'title': '싱클리 VoC Q&amp;A 봇 공유', 'source': 'https://flex.team/home/news-feed/notice?nid=vyEGArb05J', 'extra': {'StakeholderType': 'COMPANY'}, 'updated_at': '2024-11-15T02:09:05'}, 'similarity_score': 0.4854537555617199}","{'page_content': '제목: NONE &lt;br&gt; 공지 작성일: 2021-12-02 &lt;br&gt; 내용: 오늘은 즐거운 월급날입니다. 😄\\n우리팀 모두 고생 많으셨습니다! ❤️️\\n\\n이제 12월입니다. 갑자기 추워진 날씨 때문에 어깨를 움츠리게 되지만, 올해 남은 기간 동안 우리팀 구성원 모두 서로를 챙겨가면서, 함께 달려가 보면 좋겠습니다! 💪🏃\\u200d♀️\\n\\n급여는 구성원 개인별 계좌로 입금 완료되었습니다.\\nflex를 통해 급여 명세서를 확인하시고, 관련한 문의는 저에게 해주세요!\\n오늘도 의미있는 하루 보내세요~!\\n\\n이번 달에는 동일님을 추천해주신 용건님과 동규님을 추천해주신 재희님, 그리고 세원님을 추천해주신 성재님께 사내 추천금이 지급되었습니다!\\n\\n추천 감사드리고, 잘 온보딩 하실 수 있도록 부탁 드립니다~\\n구성원 분들의 많은 추천 부탁 드립니다~!', 'metadata': {'customer_id': 42, 'doc_split_seq': 1, 'title': 'NONE', 'source': 'https://flex.team/home/news-feed/notice?nid=4bEmxNNzDM', 'extra': {'StakeholderType': 'COMPANY'}, 'updated_at': '2021-12-02T15:01:35'}, 'similarity_score': 0.485057532390113}","{'page_content': '제목: NONE &lt;br&gt; 공지 작성일: 2021-10-04 &lt;br&gt; 내용: 오늘은 즐거운 월급날입니다.\\n우리팀 모두 고생 많으셨습니다!\\n모두의 목표를 위해서 열심히 달려가고 있는 과정 중이지만, 건강도 함께 챙겨가면서 보낼 수 있으면 좋겠습니다.\\n\\n이번 달에는 성환님을 추천해주신 태은님과, 형균님을 추천해주신 ��재님께 사내추천금이 지급되었습니다. 추천 감사하고, 잘 온보딩 하실 수 있도록 부탁 드려요~!\\n구성원 여러분의 많은 추천 부탁 드립니다~!\\n\\n급여는 구성원 개인별 계좌로 입금 완료되었습니다.\\nflex를 통해 급여 명세서를 확인하시고, 관련한 문의는 저에게 해주세요!\\n\\n오늘도 의미 있는 하루 보내세요~!', 'metadata': {'customer_id': 42, 'doc_split_seq': 1, 'title': 'NONE', 'source': 'https://flex.team/home/news-feed/notice?nid=3xzLDwqzOj', 'extra': {'StakeholderType': 'COMPANY'}, 'updated_at': '2021-10-04T15:01:30'}, 'similarity_score': 0.4810475451172596}"]}</t>
  </si>
  <si>
    <t>{"ContextPrecision":1,"ContextRecall":1,"Faithfulness":0.5,"answer_relevancy":0.48351800072047674,"Human":0.5,"Human Eval Reason":null}</t>
  </si>
  <si>
    <t>{"cached":null,"start":1758851044.139601,"end":1758851072.692448,"duration":15.994259119033813,"llm_duration":null,"time_to_first_token":9.19534718990326,"llm_calls":"4","tool_calls":"0","errors":"0","llm_errors":"0","tool_errors":"0","prompt_tokens":"34452","prompt_cached_tokens":"0","prompt_cache_creation_tokens":"0","completion_tokens":"802","total_tokens":"35254","estimated_cost":null}</t>
  </si>
  <si>
    <t>{"Human Eval Reason":"23년 공지사항이 출처에 포함","metadata":"구성원 여정"}</t>
  </si>
  <si>
    <t>{"answer":"온보딩 기간 중 목표 설정에 대해 안내드리겠습니다.\n\n## 온보딩 목표 설정 방식\n\n**온보딩 중인 구성원은 일반적인 개인 목표 대신 '온보딩 목표'를 설정**합니다. 이는 신규 구성원이 팀에 적응하고 업무 역량을 개발하는 데 집중할 수 있도록 도와주는 특별한 목표입니다.\n\n### 온보딩 목표의 특징\n- **12주간의 온보딩 프로세스**에 맞춰 설정됩니다\n- 처음 5주간의 **Spring Camp** 이후, 7주간의 **목표 합의 및 리뷰 기간**으로 구성\n- 각 챕터, 팀에서 개별적으로 병행하여 진행됩니다\n\n### 목표 설정 프로세스 (7주차 기준)\n1. **1주차**: 목표 합의\n2. **2-6주차**: 목표 실행 및 상시 1on1, 중간 리뷰\n3. **7주차**: 목표 리뷰 (Job Level Review, Sync)\n\n### 목표 설정 시 고려사항\n- 팀의 일하는 방법과 마인드셋 적응\n- 제도에 대한 이해\n- 온전한 업무 역량 발휘를 위한 준비\n\n온보딩 목표는 일반적인 성과 목표와 달리 **적응과 학습에 중점**을 두며, 소속 팀과 챕터의 특성에 따라 유연하게 조정될 수 있습니다.\n\n**출처:**\n- [온보딩 프로세스 안내](https://www.notion.so/52188e60f8c844289e27a1c85a843085) - 온보딩 진행 안내\n- [개인 목표 설정과 트래킹 진행 안내](https://flex.team/home/news-feed/notice?nid=eB8qb1l0Kp) - 온보딩 목표 설정 기준","contexts":["{'page_content': '문서 유형: page\\n문서 ID: 5de7c501-a37a-49f0-84fd-06f18cf67dac\\n문서 제목: Alignment\\n문서 생성일시: 2023-06-27 14:43:00+09:00\\n문서 수정일시: 2025-05-15 18:30:00+09:00\\n상위 문서 ID: 유형=block, ID=13c049cd-6892-4dcf-874d-8c61a82fed4b[//]: # (column_list is not supported)\\n\\n\\t[//]: # (column is not supported)\\n\\n\\t\\t**🗒️업데이트: 2023/08/08**\\n\\n\\t[//]: # (column is not supported)\\n\\n\\t\\t**🙋\\u200d♂️ 담당자: **(@임진운)** **\\n\\n---\\n\\n## Q**uarterly Alignment **\\n\\n\\t- 회고를 통해 성장한 경험을 나누거나 팀과 구성원이 같은 목표로 달려갈 수 있도록 방향성을 sync합니다.\\n\\n\\t\\t- 팀의 OKR을 공유하고 논의합니다.\\n\\n\\t\\t- 지난 반기 회고를 통해 반성하고, 성장한 경험을 나눕니다.\\n\\n\\t\\t- 다음 반기 목표를 공유하고, 정말 그것이 우리의 목표인지 따져 묻습니다.\\n\\n&lt;br/&gt;\\n\\n### ■ FAQ \\n\\n**Q: 전에 진행된 자료들은 어디서 확인 가능한가요? **\\n\\nA:  전에 진행된 자료들은 Alignment 에서 확인 가능합니다.\\n\\n&lt;br/&gt;\\n\\n### ■ 참고 문서\\n\\n2022 송년회\\n\\n&lt;br/&gt;\\n\\n', 'metadata': {'customer_id': 42, 'doc_split_seq': 1, 'title': 'Alignment', 'source': 'https://www.notion.so/Alignment-5de7c501a37a49f084fd06f18cf67dac', 'extra': {'CategoryL1': '조직원칙 및 리더십', 'CategoryL2': '협업 방식'}, 'updated_at': '2025-05-15T09:30:00'}, 'similarity_score': 0.4968939518270143}","{'page_content':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0.495225151144454}","{'page_content':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0.4949285711521707}","{'page_content':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0.49351963839975227}","{'page_content':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이경훈&lt;br/&gt;  \\n- &lt;span style='color:orange_background'&gt;**3단계 : **&lt;/span&gt;&lt;span style='color:orange_background'&gt;동기가 떨어진 요소들에 대해 수치, 만족도를 올릴 수 있는 관점에서 코칭 대화하기&lt;/span&gt;  \\n- 하단 툴박스의 STAR 코칭 대화 + 질문 리스트 활용  \\n&lt;br/&gt;  \\n**🎥**[참고 영상] **내적 동기 부여를 통한 번아웃 극복하기**  \\n[//]: # (video is not supported)  \\n&lt;br/&gt;  \\n&lt;br/&gt;  \\n## (2) 내적 동기와 외적 동기(또는 둘 다 조금씩 포함)를 높이는 대화 방법  \\n### **☑️내적 동기와 외적 동기를 높이는 **&lt;span style='color:yellow_background'&gt;**CHAMPFROGS 대화 모델**&lt;/span&gt;  \\n&lt;br/&gt;  \\n- &lt;span style='color:orange_background'&gt;**CHAMPFROGS는 조직(회사) 생활에서의 동기부여에 특화된 모델**&lt;/span&gt;입니다.  \\n이 모델은 내적, 외적 또는 둘다 조금씩 포함하고 있는 10가지 동기부여 요인들로 이루어져 있습니다.  \\n💡 **CHAMPFROGS**  \\n- Curiosity (호기심) : 나는 살펴보고 싶거나 생각해보고 싶은 것이 많습니다.  \\n- Honor (명예) : 내가 추구하는 가치가 내가 일하는 방식에 반영되고 있다는 것이 자랑스럽습니다.  \\n- Acceptance (인정) : 주변 사람들이 내가 하는 일과 나를 우호적으로 받아들입니다.  \\n- Mastery (전문성) : 내 업무가 도전적이기는 하지만 여전히 내 능력 범위 안에 있습니다.  \\n- Power (힘) : 나는 주변에서 일어나는 일에 필요한 만큼 영향을 미칠 수 있습니다.  \\n- Freedom (자유) : 나는 업무와 책임에 대해 다른 사람들로부터 독립적입니다.  \\n- Relatedness (관계) : 나는 함께 일하는 사람들과 좋은 관계를 맺고 있습니다.  \\n- Order (질서) : 충분한 규칙과 정책이 있어서 주변 환경이 안정적입니다.  \\n- Goal (목표) : 내 인생의 목적이 내가 하는 일에 반영됩니다.  \\n- Status (지위) : 내 위치가 만족스럽고, 함께 일하는 사람들이 그 위치를 인정합니다.  \\n![url](url)  \\n리드는 **CHAMPFROGS** 동기부여 요인이 동료와 팀의 성과와 성장에 도움이 될 수 있는 방법을 찾아야 합니다.  \\n&lt;br/&gt;  \\n- **Moving Motivators를 활용해 대화하는 방법**  \\nMoving Motivators 도구  \\n- &lt;span style='color:orange_background'&gt;**1단계**&lt;/span&gt;&lt;span style='color:orange_background'&gt;: 동료에게 중요한 동기가 무엇인지 물어보기&lt;/span&gt;  \\n카드를 왼쪽(가장 중요한 것)에서 오른쪽(덜 중요한 것)으로 순서대로 놓습니다.  \\n- &lt;span style='color:orange_background'&gt;**2단계**&lt;/span&gt;&lt;span style='color:orange_background'&gt;: (순서의) 변화가 동기 부여에 어떤 영향을 미치는지 토론하기&lt;/span&gt;  \\n[예시 질문] 포지션/역할에 변화를 준다면 소식님에게 동기 부여하는 데 어떤 영향을 미칩니까?  \\n- &lt;span style='color:orange_background'&gt;**3단계**&lt;/span&gt;&lt;span style='color:orange_background'&gt;: 어떤 동기가 가장 중요하지 않고, 가장 중요한지 이야기하기&lt;/span&gt;  \\n&lt;br/&gt;\", 'metadata': {'customer_id': 42, 'doc_split_seq': 5, 'title': '동기부여 1 on 1 미팅 Tips', 'source': 'https://www.notion.so/1-on-1-Tips-fe64ba806af64dbb87a33844b7cf2537', 'extra': {'CategoryL1': '조직원칙 및 리더십', 'CategoryL2': '리더십'}, 'updated_at': '2024-10-18T05:38:00'}, 'similarity_score': 0.49093807316314275}","{'page_content': '문서 유형: page\\n문서 ID: 52188e60-f8c8-4428-9e27-a1c85a843085\\n문서 제목: 온보딩 프로세스 안내 \\n문서 생성일시: 2024-02-27 15:53:00+09:00\\n문��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플렉스��의 온보딩은 총 12주간 ���류 후 팀의 일하는 방법과 마인드셋, 제도에 대한 적응과 이후 업무에서 온���한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0.524603181149374}","{'page_content':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0.501068785263816}","{'page_content':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0.4895421652595825}","{'page_content': '문서 유형: database\\n문서 ID: 2aa9646c-6a25-47db-9177-32a51907e7fe\\n문서 제목: Onboarding 구성원 가이드 (문서)\\n문서 생성일시: 2024-02-27 16:38:00+09:00\\n문서 수정일시: 2025-09-08 18:03:00+09:00\\n상위 문서 ID: 유형=block, ID=5430529b-85ff-41c2-8ed4-1afd790c668b|  |  | 수식유형=string, 수식값=651일 | 시작=2023-11-27 | Customer Centric Team | 나유라 |  |\\n| 최종진 |  | 수식유형=string, 수식값=595일 | 시작=2024-01-22 | Payroll Partners Team |  |  |\\n|  | 전우람 | 수식유형=string, 수식값=686일 | 시작=2023-10-23 | Value Tribe FE, Tracking Squad | 장우현 |  |\\n|  | 박성완 | 수식유형=string, 수식값=763일 | 시작=2023-08-07 | Value Tribe |  |  |\\n|  | 엄현태 | 수식유형=string, 수식값=705일 | 시작=2023-10-04 | Vision Tribe FE, Glue Squad |  |  |\\n| 박성천 |  | 수식유형=string, 수식값=609일 | 시작=2024-01-08 | Vision Tribe FE, Flow Squad, Value Tribe FE, Core Squad |  |  |\\n|  | 신권철 | 수식유형=string, 수식값=777일 | 시작=2023-07-24 | Flow Squad | 이해나 |  |', 'metadata': {'customer_id': 42, 'doc_split_seq': 7, 'title': 'Onboarding 구성원 가이드 (문서)', 'source': 'https://www.notion.so/2aa9646c6a2547db917732a51907e7fe', 'extra': {'CategoryL1': '구성원 여정', 'CategoryL2': '온보딩'}, 'updated_at': '2025-09-08T09:03:00'}, 'similarity_score': 0.48762782681890904}","{'page_content':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0.4867789739055634}","{'page_content':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0.5024278478448488}","{'page_content':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0.48809359950187675}","{'page_content':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0.47991390975568454}","{'page_content':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��록이 필요합니다.\\n\\n\\t\\t- 예를 들어 코워킹 ���임의 시작 시간은 10시이고, 이후 출근을 하게 되는 경우 사전에 휴가를 사용해서 ���른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0.47849548650933854}","{'page_content':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0.47740439864769396}","{'page_content':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0.48418880031051265}","{'page_content':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0.47699249628193435}","{'page_content': '문서 유형: page\\n문서 ID: c18cd85b-3537-4558-9d56-54f708a6211d\\n문서 제목: 6세 이하 자녀 비과세 신청\\n문서 생성일시: 2023-06-23 18:45:00+09:00\\n문서 수정일시: 2025-05-16 12:13:00+09:00\\n상위 문서 ID: 유형=block, ID=de04b51a-730f-4d05-b2c6-045f1e021a68\\n문서 생성자: 전성환[//]: # (column_list is not supported)\\n\\n\\t[//]: # (column is not supported)\\n\\n\\t\\t**🗒️업데이트: 2023/07/23**\\n\\n\\t[//]: # (column is not supported)\\n\\n\\t\\t**🙋\\u200d♂️ 담당자: **(@이경훈)** **\\n\\n---\\n\\n## 6세 이하 자녀 비과세 신청 목적\\n\\n\\t- 6세 이하 자녀 비과세란 6세 이하 자녀가 있는 경우** 기본급의 일부 **`**(10만원)**`** 비과세로 설정해드리는 내용입니다.** \\n\\n\\t- 예를들어 월급이 100만원일 때, `급여 80만원 + 식대 20만원` 이렇게 나간다고 가정했을때, 차량유지비과세를 신청하게 되는 경우에 `급여 60만원 + 식대 20만원 + 6세 이하 자녀 비과세 10만원`으로 구성되어 나가게 됩니다. \\n\\n\\t\\t- 위 예시에서 개인에게는 `매월 10만원에 해당하는 금액`만큼 세금이 부과되지 않아서 혜택이 됩니다.\\n\\n## 신청 방법\\n\\n\\t- 온보딩 체크리스트에서 제출이 가능합니다.\\n\\n\\t- 입사 후 비과세 혜택이 필요하신 경우에 PX Team (@이경훈) 님께 DM으로 말씀을 부탁드립니다.\\n\\n## 이용 방법\\n\\n\\t- 신청 후 자동으로 적용됩니다.\\n\\n---\\n\\n### ■ FAQ \\n\\n&lt;br/&gt;\\n\\n', 'metadata': {'customer_id': 42, 'doc_split_seq': 1, 'title': '6세 이하 자녀 비과세 신청', 'source': 'https://www.notion.so/6-c18cd85b353745589d5654f708a6211d', 'extra': {'CategoryL1': '지원 제도', 'CategoryL2': '생활 지원'}, 'updated_at': '2025-05-16T03:13:00'}, 'similarity_score': 0.4762477234896255}","{'page_content': \"문서 유형: page\\n문서 ID: 185d3cf2-fd6d-4aae-a200-cc6893e39ee4\\n문서 제목: 식사 지원 안내\\n문서 생성일시: 2023-06-29 09:57:00+09:00\\n문서 수정일시: 2025-05-16 12:13:00+09:00\\n상위 문서 ID: 유형=block, ID=de04b51a-730f-4d05-b2c6-045f1e021a68\\n문서 생성자: 황시윤[//]: # (column_list is not supported)\\n\\n\\t[//]: # (column is not supported)\\n\\n\\t\\t**🗒️업데이트: 2025/03/06**\\n\\n\\t[//]: # (column is not supported)\\n\\n\\t\\t**🙋\\u200d♂️ 담당자: @임진운 **\\n\\n---\\n\\n## 지원 안내\\n\\n\\t- 점심과 저녁 식사를 각 15,000원까지 지원합니다. \\n\\n\\t- 법인카드, 배민 가족 주문의 2가지 방식 중 하나로 이용하시면 됩니다.\\n\\n\\t- 기본적으로 식사 결제의 경우 1회로 한정합니다. \\n\\n\\t\\t- ex.) 식사 10,000원 후, 디저트 구입 4,000원 지출 X\\n\\n\\t\\t- &lt;span style='color:red'&gt;NEW!&lt;/span&gt; 합의 된 예외 : 외부 미팅 또는 커피챗을 통상 업무로하는 구성원의 경우 20,000원(식비 15,000원 + 커피챗 지원비 5,000원) 한도내에서 식사포함 커피챗을 위한 비용으로 이용 가능합니다. \\n\\n## 주의 사항\\n\\n\\t- 저녁 식사는 &lt;u&gt;**업무 상 필요한 경우와 연장 근로 발생 시 지원**&lt;/u&gt; 합니다. \\n\\n\\t- &lt;u&gt;**원격근무시 식사를 지원하지 않습니다.**&lt;/u&gt;\\n\\n\\t- 배달 어플리케이션 이용 시, &lt;u&gt;**배달비 포함 15,000원**&lt;/u&gt;으로 이용하면 됩니다. \\n\\n\\t- 배달을 이용하여 식사하실 경우, &lt;u&gt;**8층 라운지 공간에서 식사**&lt;/u&gt;를 부탁 드립니다. \\n\\n---\\n\\n### ■ FAQ \\n\\nQ: 업무상 필요한 경우가 아닌 것은 어떤 상황 인가요?\\n\\nA: 개인 활동 및 운동 목적의 저녁 식사는 별도로 지원되지 않습니다.\\n\\n&lt;br/&gt;\\n\\n\", 'metadata': {'customer_id': 42, 'doc_split_seq': 1, 'title': '식사 지원 안내', 'source': 'https://www.notion.so/185d3cf2fd6d4aaea200cc6893e39ee4', 'extra': {'CategoryL1': '지원 제도', 'CategoryL2': '생활 지원'}, 'updated_at': '2025-05-16T03:13:00'}, 'similarity_score': 0.4743846660896227}","{'page_content': \"문서 유형: page\\n문서 ID: ff49798f-4c61-4c8a-a79a-962c4da13c97\\n문서 제목: [IT] Device Trust (인증, 등록) 가이드\\n문서 생성일시: 2024-09-11 18:57:00+09:00\\n문서 수정일시: 2025-08-18 18:25:00+09:00\\n상위 문서 ID: 유형=block, ID=d08390aa-16ff-4234-a42b-192bd7e283fa![url](url)  \\n---  \\n**2. 이름이 기록된 프로필 블록을 클릭해주세요.**  \\n![url](url)  \\n---  \\n**3. [ 장치 동기화 ] 클릭 후 완료까지 기다려주세요.\\n일부 단말은 자동으로 재부팅될 수 있으며, 완료 후 [ 로그인 옵션 ] 을 수정할 수 있는지 확인해주시고 혹 여전히 수정이 불가능한 경우 단말을 수동으로 재부팅 후 다시 [ 로그인 옵션 ] 에 접근해주세요.**  \\n![url](url)  \\n---  \\n&lt;br/&gt;  \\n![url](url)  \\n---  \\n**8. [ PIN 설정 ] 을 클릭해주세요.**  \\n![url](url)  \\n---  \\n**9. PC 로그인 암호를 입력해주세요.**  \\n![url](url)  \\n---  \\n**10. 최소 6자리 이상의 PIN 설정 후 [ 확인 ] 을 클릭해주세요.**  \\n![url](url)  \\n---  \\n**11. (선택적으로 확인가능) [ 확인 ] 을 차례로 클릭해주세요.\\n일부 계정에 한하여 계정인증을 요구합니다, 지급 받은 MS 오피스 계정으로 인증해주세요.**  \\n![url](url)  \\n![url](url)  \\n---  \\n**12. Okta Verify 앱으로 돌아와 [ 활성화 ] 를 클릭해주세요.**  \\n![url](url)  \\n---  \\n**13. 지문 인증을 진행해주세요.**  \\n![url](url)  \\n---  \\n**14. 등록이 완료되었습니다. 창을 닫고 [ STEP2. Device Trust 인증 ] 을 진행해주세요.**  \\n![url](url)  \\n---  \\n### STEP2. Device Trust 인증 (OS 공통)  \\n**1. **&lt;span style='color:orange'&gt;**dt.dev.flexis.team:8884**&lt;/span&gt;** **&lt;span style='color:red'&gt;**클릭**&lt;/span&gt;**하여 접속 후 [ Login ] 을 클릭해주세요.**  \\n![url](url)  \\n---  \\n**2. PC 에 설치된 Okta Verify 앱을 통해 신원 확인이 진행됩니다.\\n**&lt;span style='color:red'&gt;**편하신 인증수단(코드, Push, 암호입력, 또는 FastPass) **&lt;/span&gt;**으로 완료해주세요.**  \\n![url](url)  \\n![url](url)  \\n---  \\n**3. Device Trust 등록이 완료되었습니다.**  \\n---  \\n---  \\n- &lt;span style='color:orange'&gt;**꿀팁 **&lt;/span&gt;👉🏻&lt;span style='color:orange'&gt;** Webauthn 으로 Okta 인증하기 (OS 공통)**&lt;/span&gt;&lt;span style='color:orange'&gt;**\\n**&lt;/span&gt;부제 : PC 비밀번호 or 지문으로 Okta 인증하기 (핸드폰, 워치 푸시 인증은 이제 그만 🫵🏻)  \\n&lt;span style='color:red'&gt;**0. Webauthn 인증을 ‘지문’ 으로 수행하고자 하는 경우,\\nMac 은 touch ID, Windows 는 위 가이드 STEP1. 의 Windows Hello 등록 후 가능합니다. 등록 후 아래 단계를 진행해주세요.**&lt;/span&gt;  \\n---  \\n**1. Okta 대시보드 (flex-team.okta.com) 접속 후 우측 상단 프로필 - [ 설정 ] 차례로 클릭해주세요.**  \\n![url](url)  \\n---  \\n**2. [ 보안 방법 ] 항목, [ 보안 키 또는 생체인식 인증 프로그램 ] - [ 설정 ] 을 클릭해주세요.**  \\n![url](url)  \\n---  \\n**3. 각 단계 별 [ 설정 ] 을 클릭해주세요.**  \\n![url](url)  \\n![url](url)  \\n---\", 'metadata': {'customer_id': 42, 'doc_split_seq': 2, 'title': '[IT] Device Trust (인증, 등록) 가이드', 'source': 'https://www.notion.so/IT-Device-Trust-ff49798f4c614c8aa79a962c4da13c97', 'extra': {'CategoryL1': '지원 제도', 'CategoryL2': '업무 지원'}, 'updated_at': '2025-08-18T09:25:00'}, 'similarity_score': 0.47340943314449974}","{'page_content':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0.4923784100868441}","{'page_content':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0.49013743069258275}","{'page_content':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나는 최근 이 구성원의 컨디션 변화나 감정적 신호를 감지하고, 대화해 �� 적이 있다.  \\n- [ ] 나는 최근 이 구성원에게 의미있는 피드백 또는 인정을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0.4892165464705389}","{'page_content':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0.48749946318051596}","{'page_content':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0.4853464408798657}","{'page_content': '제목: 개인 목표 설정과 트래킹 진행 안내 &lt;br&gt; 공지 작성일: 2023-11-06 &lt;br&gt; 내용: 구성원 ‘개인 목표 설정과 트래킹’을 진행하려고 합니다. 진행 전 리드 분들께 피드백을 받았고, 피드백 받은 사항을 업데이트해서 구성원 분들께 안내 드립니다.\\n\\n\\n\\n상세한 내용은 노션 문서를 참고 부탁 드립니다. (피드백이나 궁금하신 점도 노션 문서에 부탁을 드려요.)\\n\\n\\n\\n풀려고 하는 문제\\n\\n구성원 자신의 성과와 기여도를 몰라서, 팀에서 잘하고 있는지 못하고 있는지 알기 어려워요.\\n\\n조직 성과를 측정하고 있지만, 구성원 개인 성과에 대한 공식적인 측정이 없어, 개인 성과에 대한 피드백을 주고 받기 어려워요.\\n\\n이번에 풀려고 하는 범위\\n\\n이번에는 목표 합의와 피드백 과정, 그리고 성과 기록에 익숙해지는 것이 목적입니다.\\n\\n최소한의 과정으로 CFR(Conversation, Feedback, Recognition)을 진행할 수 있도록 목표 설정과 트래킹을 진행합니다.\\n\\n이번 진행 후에 문제 해결 범위를 넓혀서 진행할 예정입니다.\\n\\n개인 목표 설정과 트래킹\\n\\n구성원의 개인 목표는 리드와 함께 설정하고 합의합니다.\\n\\n구성원이 목표를 먼저 정한 후 소속 리드와 함께 논의하고 합의 합니다.\\n\\n\\n\\n디비전 리드와 그룹 리드가 최종 확인하고 합의 합니다.\\n\\n구성원은 목표 달성에 대해서 1주에 한 번씩 업데��트합니다.\\n\\n매주 금요일마다 달성 현황을 flex를 통해 업데이트합니다.\\n\\n소속 리드와 구성원 간 목표 달성을 위한 피드백은 수시로 주고 받습니��.\\n\\n구성원은 목표 달성에 대한 피드백이 필요하면 수시로 요청을 합니다.\\n\\n\\n\\nflex의 댓글을 기본으로 하되, 최소 2주에 1회 정도는 대면을 권장합니다.\\n\\n\\n\\n진행\\n\\n대상: 전체 구성원\\n\\n‘온보딩 목표 달성을 진행 중’인 구성원은 온보딩 목표를 설정합니다.\\n\\n목표 기간: ‘23년 4분기 (2023년 12월 31일까지)\\n\\n조직 목표 기간에 맞춰서 업데이트 진행\\n\\n\\n\\nTribe의 경우 Cycle과 일치, 12월 31일까지 Cycle이 여러번인 경우 여러번 목표 등록 필요\\n\\n설정 및 진행: flex의 ‘목표’ 이용\\n\\n작성 시에는 ‘개인 목표 설정 안내’를 참고해 주세요.\\n\\n목표 작성 기한: ’23년 11월 17일까지\\n\\n그룹 리드와 합의까지 완료하여야 합니다.\\n\\n\\n\\n목표 작성 기한은 최초 작성 기한으로 이후 조직 목표가 업데이트 되면 또 등록하여야 합니다.\\n\\n작성 후에는 업데이트를 진행하고, 피드백을 수시로 주고 받습니다.', 'metadata': {'customer_id': 42, 'doc_split_seq': 1, 'title': '개인 목표 설정과 트래킹 진행 안내', 'source': 'https://flex.team/home/news-feed/notice?nid=eB8qb1l0Kp', 'extra': {'StakeholderType': 'COMPANY'}, 'updated_at': '2023-11-06T11:43:54'}, 'similarity_score': 0.5204289243467541}","{'page_content': '제목: \\xa024년 1Q 목표 설정 안내 &lt;br&gt; 공지 작성일: 2024-01-18 &lt;br&gt; 내용: 안녕하세요, PX팀입니다.\\n\\n플렉스팀의 24년 목표를 함께 달성하고 팀과 구성원의 성장을 만들기 위해,\\xa024년 1Q 목표 설정 &amp; 트래킹을 준비하고 있습니다. 이번부터는 ‘개인 목표’보다는 ‘전사-조직-개인 목표 Align’에 중점을 두고 목표 달성에 집중하고자 합니다.\\n\\n\\n\\n관련해서\\xa0✅2/1(목)까지 flex에서 조직 목표과 개인 목표를 설정 부탁 드립니다.\\n\\n조직 목표를 기존에 flex에 기록하고 계셨던 팀은 동일하게 입력해 주시고, 그렇지 않은 팀은 1Q 조직 목표 확정 후 입력 부탁 드립니다. 조직 목표는 전사 목표 확정 후에도 유연하게 조정 가능하며,\\xa0개인 목표는 지금처럼 조직 목표 중심으로 개별 설정하시면 됩니다. (그외의\\xa0운영방식은 기존과 동일합니다)\\n\\n목표 설정 관련해서 궁금하시거나 어려우신 점 편하게 말씀 주시면 같이 고민해서 해결하겠습니다. 감사합니다!\\n※ 세부 내용은 이\\xa0문서를 참고 부탁 드립니다.', 'metadata': {'customer_id': 42, 'doc_split_seq': 1, 'title': '\\xa024년 1Q 목표 설정 안내', 'source': 'https://flex.team/home/news-feed/notice?nid=5M0nN3l06G', 'extra': {'StakeholderType': 'COMPANY'}, 'updated_at': '2024-01-18T11:35:16'}, 'similarity_score': 0.508159939455914}","{'page_content': '제목: flex를 이용한 목표 설정 가이드 &lt;br&gt; 공지 작성일: 2023-01-03 &lt;br&gt; 내용: flex를 이용한 목표 설정 가이드를 공유 드려요.\\n\\n\\n링크의 내용을 참고해서 작성 부탁 드려요.개인 목표 설정 시에 Lead는 Lead Standards, 구성원은 8 Standards에 대한 목표도 함께 세워야 합니다. 관련한 예시는\\xa0링크를 참고 해주세요.\\n\\n\\n\\n진행하시다 궁금한 사항이 있으시면 언제든 문의 부탁 드려요!', 'metadata': {'customer_id': 42, 'doc_split_seq': 1, 'title': 'flex를 이용한 목표 설정 가이드', 'source': 'https://flex.team/home/news-feed/notice?nid=MV0agJbEZB', 'extra': {'StakeholderType': 'COMPANY'}, 'updated_at': '2023-01-03T05:17:00'}, 'similarity_score': 0.5076073756002365}","{'page_content': \"제목: '23년 1Q 목표 설정과 트래킹 진행 안내 &lt;br&gt; 공지 작성일: 2022-12-29 &lt;br&gt; 내용: 안녕하세요 PX Team입니다. 🙂2023년부터 우리팀 구성원이 더 나은 성과를 낼 수 있도록 돕기 위해 ‘목표 설정과 트래킹’을 안내드렸고, 세부 사항을 업데이트해서 실제 진행할 예정입니다.\\n\\n\\n\\n진행 안내대상: 전체 구성원\\n\\n목표 설정 기준\\n\\nProduct Group \\n\\n소속 조직의 목표와 개인의 잡레벨을 고려하여, 자율적으로 목표를 설정합니다.\\n\\nSupporting Group \\n\\n조직별 1Q의 목표와 개인의 잡레벨을 고려하여, 리드와 함께 달성하고자 하는 목표를 설정하고 합의합니다.\\n\\n작성 기한 및 목표 기간\\n\\nProduct Group \\n\\nCycle 1은 자율적으로 진행하고, Cycle 2에 맞춰서 다시 안내 예정\\n\\nSupporting Group \\n\\n2023년 1월 9일까지 ‘23년 1Q에 대한 개인 목표 설정\\n\\n2023년 1Q: 2023년 1월 1일 ~ 3월 31일\\n\\n트래킹\\n\\n최소 주 1회씩 보고 업데이트목표 달성과 관련해서 필요한 경우 리드와 수시로 커뮤니케이션 진행\\n\\n실제 목표 설정/합의/트래킹\\n\\nflex를 통해서 진행됩니다.flex에 등록 전에 논의를 통해서 미리 설정을 해도 괜찮고, flex에 등록한 후에 논의하고 확정해도 괜찮습니다.설정/합의/트래킹 방식은 링크를 참고 해주세요!\\n\\n\\n\\n그외 진행의 목적과 상세한 내용은 링크에서 확인 가능합니다.\\n\\n\\n\\n1Q에 진행하는 ‘개인 목표 설정과 트래킹’ 과정은 구성원이 더 나은 성과를 낼 수 있도록 ‘우리팀의 최선의 해결책’을 찾아가기 위한 첫 번째 이터레이션으로 봐주시고, 많은 관심 부탁드립니다. 공지를 읽고 느끼신 점이나 궁금한 점, 부족한 부분이나 개선에 대해 자유롭게 의견주시면 피드백을 반영해 우리팀에 더 맞는 방식으로 업데이트해 나가겠습니다.\\n\\n문의 사항은 공지사항의 댓글이나 다른 채널을 통해서 언제든 편하게 이야기 부탁 드려요!\", 'metadata': {'customer_id': 42, 'doc_split_seq': 1, 'title': \"'23년 1Q 목표 설정과 트래킹 진행 안내\", 'source': 'https://flex.team/home/news-feed/notice?nid=eB8q4LNEKp', 'extra': {'StakeholderType': 'COMPANY'}, 'updated_at': '2022-12-29T06:56:28'}, 'similarity_score': 0.5043689935462272}","{'page_content': '제목: ‘목표 설정과 트래킹’ 진행을 위한 의견 수렴 안내 &lt;br&gt; 공지 작성일: 2022-12-23 &lt;br&gt; 내용: 안녕하세요 PX Team입니다.\\n\\n2023년부터 우리팀 구성원이 더 나은 성과를 낼 수 있도록 돕기 위해 ‘목표 설정과 트래킹’을 진행합니다. 실제 진행과 세부 안내에 앞서 구성원 분들의 의견을 받으려고 합니다.\\n\\n상세한 내용은 링크의 노션 페이지를 참고해주세요!\\n\\n1Q에 진행하는 ‘개인 목표 설정과 트래킹’ 과정은 구성원이 더 나은 성과를 낼 수 있도록 ‘우리팀의 최선의 해결책’을 찾아가기 위한 첫 번째 이터레이션입니다.내용을 읽고 느끼신 점이나 궁금한 점, 부족한 부분이나 개선에 대해 노션에 자유롭게 코멘트 달아주시면, 확인해서 답변 드릴 부분은 답변 드리고, 반영할 부분은 반영해서 세부 공지 시에 추가할 수 있도록 하겠습니다.\\n\\n많은 의견 부탁 드려요.', 'metadata': {'customer_id': 42, 'doc_split_seq': 1, 'title': '‘목표 설정과 트래킹’ 진행을 위한 의견 수렴 안내', 'source': 'https://flex.team/home/news-feed/notice?nid=WL8JxpozKY', 'extra': {'StakeholderType': 'COMPANY'}, 'updated_at': '2022-12-23T06:29:28'}, 'similarity_score': 0.5037108335572097}"]}</t>
  </si>
  <si>
    <t>{"ContextPrecision":1,"ContextRecall":1,"Faithfulness":0.6666666666666666,"answer_relevancy":0.5641772687026134,"Human":0.5,"Human Eval Reason":null}</t>
  </si>
  <si>
    <t>{"cached":null,"start":1758851089.260329,"end":1758851122.5270772,"duration":17.114414930343628,"llm_duration":null,"time_to_first_token":10.521760523319244,"llm_calls":"4","tool_calls":"0","errors":"0","llm_errors":"0","tool_errors":"0","prompt_tokens":"37251","prompt_cached_tokens":"0","prompt_cache_creation_tokens":"0","completion_tokens":"655","total_tokens":"37906","estimated_cost":null}</t>
  </si>
  <si>
    <t>{"Human Eval Reason":"기타 서류 예시로 '퇴직증명서' 포함 ","metadata":"구성원 여정"}</t>
  </si>
  <si>
    <t>{"answer":"기타 증명서류가 필요한 경우에 대해 안내드리겠습니다! 📄\n\n## 기본 증명서 발급 안내\n\n**flex 시스템에서 직접 발급 가능한 서류:**\n- **재직증명서/경력증명서**: flex &gt; 문서·증명서 &gt; 내 문서에서 발급\n- **급여명세서**: flex &gt; 급여 &gt; 급여 명세서에서 발급\n\n## 기타 문서 발급 방법\n\n위의 기본 서류 외에 **추가로 필요한 증명서류**가 있으시다면:\n\n📞 **슬랙 `#division-people_and_culture` 채널로 문의**해 주시면 됩니다.\n\n예를 들어 이런 서류들이 필요할 때 문의해 주세요:\n- 소득금액증명원\n- 근로소득원천징수영수증\n- 퇴직증명서\n- 기타 특수 목적의 증명서류\n\n## 문의 시 포함해 주실 내용\n- 필요한 증명서의 종류\n- 사용 목적\n- 필요한 시기\n- 특별한 양식이나 요구사항\n\n담당자가 확인 후 발급 가능 여부와 절차를 안내해 드릴 예정입니다. 😊\n\n**출처:**\n- [증명서 발급 안내](https://www.notion.so/0aa36cca15f4479899ea6f71fc14b163) - 기본 증명서 발급 방법","contexts":["{'page_content':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0.500123904254875}","{'page_content': '문서 유형: database\\n문서 ID: 5cd30f43-efc0-4de9-a17b-27bf65ff3a66\\n문서 제목: 추천 도서\\n문서 생성일시: 2022-08-28 15:19:00+09:00\\n문서 수정일시: 2024-10-18 14:38:00+09:00\\n상위 문서 ID: 유형=block, ID=bde73d4a-cdc9-411f-a18f-7b64934f122e| 표지 | 저자 | URL | 상태 | 완료 | Name |\\n| ---- | ---- | ---- | ---- | ---- | ---- |\\n| https://prod-files-secure.s3.us-west-2.amazonaws.com/10ff3ef5-067c-4521-a142-e3e3a459335e/33956916-15b7-4e99-a8b0-551e2ff52a94/%E1%84%89%E1%85%B3%E1%84%8F%E1%85%B3%E1%84%85%E1%85%B5%E1%86%AB%E1%84%89%E1%85%A3%E1%86%BA_2022-08-28_%E1%84%8B%E1%85%A9%E1%84%92%E1%85%AE_3.36.41.png?X-Amz-Algorithm=AWS4-HMAC-SHA256&amp;X-Amz-Content-Sha256=UNSIGNED-PAYLOAD&amp;X-Amz-Credential=AKIAT73L2G45HZZMZUHI%2F20241018%2Fus-west-2%2Fs3%2Faws4_request&amp;X-Amz-Date=20241018T155223Z&amp;X-Amz-Expires=3600&amp;X-Amz-Signature=2cccd250e2cf1d6227fc64e25124f77c8c279a88ee0eb33d5736e21a4539b476&amp;X-Amz-SignedHeaders=host&amp;x-id=GetObject | 에릭 슈미트,조너선 로젠버그,앨런 이글에릭 슈미트,조너선 로젠버그,앨런 이글 | http://www.yes24.com/Product/Goods/91426844 |  | False |  |\\n| https://prod-files-secure.s3.us-west-2.amazonaws.com/10ff3ef5-067c-4521-a142-e3e3a459335e/ba2f8e96-4681-4761-94aa-090cb6407760/%E1%84%89%E1%85%B3%E1%84%8F%E1%85%B3%E1%84%85%E1%85%B5%E1%86%AB%E1%84%89%E1%85%A3%E1%86%BA_2022-08-28_%E1%84%8B%E1%85%A9%E1%84%92%E1%85%AE_3.25.14.png?X-Amz-Algorithm=AWS4-HMAC-SHA256&amp;X-Amz-Content-Sha256=UNSIGNED-PAYLOAD&amp;X-Amz-Credential=AKIAT73L2G45HZZMZUHI%2F20241018%2Fus-west-2%2Fs3%2Faws4_request&amp;X-Amz-Date=20241018T155223Z&amp;X-Amz-Expires=3600&amp;X-Amz-Signature=d47c001df8a9ad9055166edf1a0b778f63f6aa944b6beb2f255a866f29afb24c&amp;X-Amz-SignedHeaders=host&amp;x-id=GetObject | 이나모리 가즈오이나모리 가즈오 | http://www.yes24.com/Product/Goods/101659510 |  | False |  |', 'metadata': {'customer_id': 42, 'doc_split_seq': 1, 'title': '추천 도서', 'source': 'https://www.notion.so/5cd30f43efc04de9a17b27bf65ff3a66', 'extra': {'CategoryL1': '조직원칙 및 리더십', 'CategoryL2': '리더십'}, 'updated_at': '2024-10-18T05:38:00'}, 'similarity_score': 0.49334101025206695}","{'page_content':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33c1449b-14f8-4dc5-ba6d-08ffccad26c8/%E1%84%89%E1%85%B3%E1%84%8F%E1%85%B3%E1%84%85%E1%85%B5%E1%86%AB%E1%84%89%E1%85%A3%E1%86%BA_2022-08-28_%E1%84%8B%E1%85%A9%E1%84%92%E1%85%AE_3.34.32.png?X-Amz-Algorithm=AWS4-HMAC-SHA256&amp;X-Amz-Content-Sha256=UNSIGNED-PAYLOAD&amp;X-Amz-Credential=AKIAT73L2G45HZZMZUHI%2F20241018%2Fus-west-2%2Fs3%2Faws4_request&amp;X-Amz-Date=20241018T155223Z&amp;X-Amz-Expires=3600&amp;X-Amz-Signature=e14a9da45e16919635d4596a2f3b955b3711c1bc9f4c245f4fb5248acc5123d5&amp;X-Amz-SignedHeaders=host&amp;x-id=GetObject | 에이미 에드먼드슨에이미 에드먼드슨 | http://www.yes24.com/Product/Goods/79633189 |  | False |  |\\n| https://prod-files-secure.s3.us-west-2.amazonaws.com/10ff3ef5-067c-4521-a142-e3e3a459335e/703b1105-fed9-41b5-9c6b-76d7742f33bd/%E1%84%89%E1%85%B3%E1%84%8F%E1%85%B3%E1%84%85%E1%85%B5%E1%86%AB%E1%84%89%E1%85%A3%E1%86%BA_2022-08-28_%E1%84%8B%E1%85%A9%E1%84%92%E1%85%AE_3.32.29.png?X-Amz-Algorithm=AWS4-HMAC-SHA256&amp;X-Amz-Content-Sha256=UNSIGNED-PAYLOAD&amp;X-Amz-Credential=AKIAT73L2G45HZZMZUHI%2F20241018%2Fus-west-2%2Fs3%2Faws4_request&amp;X-Amz-Date=20241018T155223Z&amp;X-Amz-Expires=3600&amp;X-Amz-Signature=a005d7351a0e087cc4b747fe0fceee169a2ad615bc08da5bb866f777f25b78ee&amp;X-Amz-SignedHeaders=host&amp;x-id=GetObject | 닐 도쉬,린지 맥그리거닐 도쉬,린지 맥그리거 | http://www.yes24.com/Product/Goods/104069887 |  | False |  |', 'metadata': {'customer_id': 42, 'doc_split_seq': 3, 'title': '추천 도서', 'source': 'https://www.notion.so/5cd30f43efc04de9a17b27bf65ff3a66', 'extra': {'CategoryL1': '조직원칙 및 리더십', 'CategoryL2': '리더십'}, 'updated_at': '2024-10-18T05:38:00'}, 'similarity_score': 0.4917469958365551}","{'page_content':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fb2fa917-500a-4654-aa88-d48f378b5e26/%E1%84%89%E1%85%B3%E1%84%8F%E1%85%B3%E1%84%85%E1%85%B5%E1%86%AB%E1%84%89%E1%85%A3%E1%86%BA_2022-08-28_%E1%84%8B%E1%85%A9%E1%84%92%E1%85%AE_3.21.34.png?X-Amz-Algorithm=AWS4-HMAC-SHA256&amp;X-Amz-Content-Sha256=UNSIGNED-PAYLOAD&amp;X-Amz-Credential=AKIAT73L2G45HZZMZUHI%2F20241018%2Fus-west-2%2Fs3%2Faws4_request&amp;X-Amz-Date=20241018T155223Z&amp;X-Amz-Expires=3600&amp;X-Amz-Signature=67efc5a46d460592489727365f5225b8ed7121731d3332dc0f3099d6914ada71&amp;X-Amz-SignedHeaders=host&amp;x-id=GetObject | 이나모리 가즈오이나모리 가즈오 | http://www.yes24.com/Product/Goods/99184511 |  | False |  |\\n| https://prod-files-secure.s3.us-west-2.amazonaws.com/10ff3ef5-067c-4521-a142-e3e3a459335e/a4dacc8b-9731-42e5-92d4-16060ea5cedb/%E1%84%89%E1%85%B3%E1%84%8F%E1%85%B3%E1%84%85%E1%85%B5%E1%86%AB%E1%84%89%E1%85%A3%E1%86%BA_2022-08-28_%E1%84%8B%E1%85%A9%E1%84%92%E1%85%AE_3.28.20.png?X-Amz-Algorithm=AWS4-HMAC-SHA256&amp;X-Amz-Content-Sha256=UNSIGNED-PAYLOAD&amp;X-Amz-Credential=AKIAT73L2G45HZZMZUHI%2F20241018%2Fus-west-2%2Fs3%2Faws4_request&amp;X-Amz-Date=20241018T155223Z&amp;X-Amz-Expires=3600&amp;X-Amz-Signature=e2dddc9fa9eb475ba5c89b2aa109d67c5b2bcef73bc3c1939af2de08d3a97d4e&amp;X-Amz-SignedHeaders=host&amp;x-id=GetObject | 켄야 하라(Kenya Hara)켄야 하라(Kenya Hara) | http://www.yes24.com/Product/Goods/74259979 |  | False |  |', 'metadata': {'customer_id': 42, 'doc_split_seq': 2, 'title': '추천 도서', 'source': 'https://www.notion.so/5cd30f43efc04de9a17b27bf65ff3a66', 'extra': {'CategoryL1': '조직원칙 및 리더십', 'CategoryL2': '리더십'}, 'updated_at': '2024-10-18T05:38:00'}, 'similarity_score': 0.4912882918938446}","{'page_content': '문서 유형: database\\n문서 ID: 5cd30f43-efc0-4de9-a17b-27bf65ff3a66\\n문서 제목: 추천 도서\\n문서 생성일시: 2022-08-28 15:19:00+09:00\\n문서 수정일시: 2024-10-18 14:38:00+09:00\\n상위 문서 ID: 유형=block, ID=bde73d4a-cdc9-411f-a18f-7b64934f122e| https://prod-files-secure.s3.us-west-2.amazonaws.com/10ff3ef5-067c-4521-a142-e3e3a459335e/d3c0f93e-8e8d-4250-8a09-2ecdf214d534/%E1%84%89%E1%85%B3%E1%84%8F%E1%85%B3%E1%84%85%E1%85%B5%E1%86%AB%E1%84%89%E1%85%A3%E1%86%BA_2022-08-28_%E1%84%8B%E1%85%A9%E1%84%92%E1%85%AE_3.30.16.png?X-Amz-Algorithm=AWS4-HMAC-SHA256&amp;X-Amz-Content-Sha256=UNSIGNED-PAYLOAD&amp;X-Amz-Credential=AKIAT73L2G45HZZMZUHI%2F20241018%2Fus-west-2%2Fs3%2Faws4_request&amp;X-Amz-Date=20241018T155223Z&amp;X-Amz-Expires=3600&amp;X-Amz-Signature=9b9ab633ce39b48e31ec4ccd25752106b5ed4f21952bb38769ad58d9f94332d3&amp;X-Amz-SignedHeaders=host&amp;x-id=GetObject | 존 휘트모어존 휘트모어 | http://www.yes24.com/Product/Goods/78593921 |  | False |  |', 'metadata': {'customer_id': 42, 'doc_split_seq': 4, 'title': '추천 도서', 'source': 'https://www.notion.so/5cd30f43efc04de9a17b27bf65ff3a66', 'extra': {'CategoryL1': '조직원칙 및 리더십', 'CategoryL2': '리더십'}, 'updated_at': '2024-10-18T05:38:00'}, 'similarity_score': 0.4902425669747}","{'page_content':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0.48540761184530556}","{'page_content':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0.4768014968712888}","{'page_content': '문서 유형: database\\n문서 ID: 2aa9646c-6a25-47db-9177-32a51907e7fe\\n문서 제목: Onboarding 구성원 가이드 (문서)\\n문서 생성일시: 2024-02-27 16:38:00+09:00\\n���서 수정일시: 2025-09-08 18:03:00+09:00\\n상위 문서 ID: ��형=block, ID=5430529b-85ff-41c2-8ed4-1afd790c668b| 장해남 |  | 수식유형=string, 수식값=91일 | 시작=2025-06-09 | Security Team | 박근현 |  |\\n| 강정일 |  | 수식유형=string, 수식값=105일 | 시작=2025-05-26 | Data Analytics | 김일재 |  |\\n| 이택규 |  | 수�����유형=string, ���식값=105일 | 시작=2025-05-26 | Mobile Squad | 박종상 |  |\\n| 임진운 |  | 수식유형=string, 수식값=112일 | 시작=2025-05-19 | Culture Team | 김정춘 |  |\\n| 김태은, 이명현 |  | 수식유형=string, 수식값=119일 | 시작=2025-05-12 | Platform Division | 신정호 |  |\\n| 최종진 |  | 수식유형=string, 수식값=140일 | 시작=2025-04-21 | Payroll Partners Team |  |  |\\n| 이명현, 이성환 |  | 수식유형=string, 수식값=140일 | 시작=2025-04-21 | Training Center | 김보라 |  |\\n| 최종진 |  | 수식유형=string, 수식값=147일 | 시작=2025-04-14 | Payroll Partners Team | 임세화 |  |\\n| 박성완 |  | 수식유형=string, 수식값=147일 | 시작=2025-04-14 | Training Center | 박수민 |  |\\n| 지무근 |  | 수식유형=string, 수식값=147일 | 시작=2025-04-14 | Training Center | 이원국 |  |\\n| 반가희 |  | 수식유형=string, 수식값=147일 | 시작=2025-04-14 | Brand &amp; Marketing Team | 김협 |  |\\n| 지무근 |  | 수식유형=string, 수식값=154일 | 시작=2025-04-07 | Training Center | 강민혁 |  |\\n| 박성완 |  | 수식유형=string, 수식값=154일 | 시작=2025-04-07 | Training Center | 김민정 |  |\\n| 김태은 |  | 수식유형=string, 수식값=161일 | 시작=2025-03-31 | Security Team | 임인애 |  |\\n| 박성완 |  | 수식유형=string, 수식값=161일 | 시작=2025-03-31 | Training Center | 조수현 |  |\\n| 채효진 |  | 수식유형=string, 수식값=168일 | 시작=2025-03-24 | HR Partners Team | 양승혜 |  |\\n| 이경훈 |  | 수식유형=string, 수식값=168일 | 시작=2025-03-24 | People Team | 김진경 |  |\\n| 이명현, 이성환 |  | 수식유형=string, 수식값=175일 | 시작=2025-03-17 | Training Center | 전성윤 |  |\\n| 최종진 |  | 수식유형=string, 수식값=188일 | 시작=2025-03-04 | Payroll Partners Team | 손혜령 |  |\\n| 이명현 |  | 수식유형=string, 수식값=188일 | 시작=2025-03-04 | Training Center | 심문섭 |  |\\n| 박성완 |  | 수식유형=string, 수식값=196일 | 시작=2025-02-24 | Training Center | 소재연 |  |\\n| 강정일 |  | 수식유형=string, 수식값=203일 | 시작=2025-02-17 | Data Analyst |  |  |\\n| 채효진 |  | 수식유형=string, 수식값=210일 | 시작=2025-02-10 | HR Partners Team | 차한백 |  |', 'metadata': {'customer_id': 42, 'doc_split_seq': 2, 'title': 'Onboarding 구성원 가이드 (문서)', 'source': 'https://www.notion.so/2aa9646c6a2547db917732a51907e7fe', 'extra': {'CategoryL1': '구성원 여정', 'CategoryL2': '온보딩'}, 'updated_at': '2025-09-08T09:03:00'}, 'similarity_score': 0.4740124166193836}","{'page_content': '문서 유형: database\\n문서 ID: 2aa9646c-6a25-47db-9177-32a51907e7fe\\n문서 제목: Onboarding 구성원 가이드 (문서)\\n문서 생성일시: 2024-02-27 16:38:00+09:00\\n문서 수정일시: 2025-09-08 18:03:00+09:00\\n상위 문서 ID: 유형=block, ID=5430529b-85ff-41c2-8ed4-1afd790c668b| 리드 | 팀 버디 | 플렉스팀과 함께한 시간 | 입사일 | 소속 | 이름 | Guide 자료 |\\n| ---- | ---- | ---- | ---- | ---- | ---- | ---- |\\n|  |  | 수식유형=string, 수식값=None |  |  |  |  |\\n|  |  | 수식유형=string, 수식값=None |  |  |  |  |\\n|  |  | 수식유형=string, 수식값=None |  |  |  |  |\\n|  |  | 수식유형=string, 수식값=None |  |  |  |  |\\n| 구경일 |  | 수식유형=string, 수식값=14일 | 시작=2025-08-25 | Quality Platform Team | 준식 김 |  |\\n| 구경일 |  | 수식유형=string, 수식값=28일 | 시작=2025-08-11 | Training Center | 한지우 |  |\\n| 최선아 |  | 수식유형=string, 수식값=28일 | 시작=2025-08-11 | PP Services Team | 김보람B |  |\\n| 이명현 |  | 수식유형=string, 수식값=35일 | 시작=2025-08-04 | Platform Division | 김양구 |  |\\n| 서해동 |  | 수식유형=string, 수식값=35일 | 시작=2025-08-04 | HRP Services Team | 이효수 |  |\\n| 구경일 |  | 수식유형=string, 수식값=35일 | 시작=2025-08-04 | Quality Platform Team | 이혜인 |  |\\n| 임진운 |  | 수식유형=string, 수식값=42일 | 시작=2025-07-28 | Culture Team | 김효일 |  |\\n| 최선아 |  | 수식유형=string, 수식값=56일 | 시작=2025-07-14 | PP Services Team | 김태량 |  |\\n|  |  | 수식유형=string, 수식값=63일 | 시작=2025-07-07 | Consulting Team | 장수빈 |  |\\n| 서해동 |  | 수식유형=string, 수식값=63일 | 시작=2025-07-07 | HRP Services Team | 김혜인 |  |\\n| 서해동 |  | 수식유형=string, 수식값=63일 | 시작=2025-07-07 | HRP Services Team | 장지은 |  |\\n| 김태은 |  | 수식유형=string, 수식값=63일 | 시작=2025-07-07 | Platform Division | 최지호 |  |\\n| 서해동 |  | 수식유형=string, 수식값=70일 | 시작=2025-06-30 | HRP Services Team | 문소연 |  |\\n| 강정일 |  | 수식유형=string, 수식값=77일 | 시작=2025-06-23 | Data Analytics | 최진혁 |  |\\n| 이윤선 | 이윤주 | 수식유형=string, 수식값=77일 | 시작=2025-06-23 | Relation Squad | 김준영 |  |\\n| 최선아 |  | 수식유형=string, 수식값=84일 | 시작=2025-06-16 | PP Services Team | 김나현 |  |\\n| 이도경 |  | 수식유형=string, 수식값=84일 | 시작=2025-06-16 | Customer Success Team | 양은정 |  |\\n|  |  | 수식유형=string, 수식값=91일 | 시작=2025-06-09 | Consulting Team | 이나경 |  |\\n|  |  | 수식유형=string, 수식값=91일 | 시작=2025-06-09 | Consulting Team | 이예경 |  |', 'metadata': {'customer_id': 42, 'doc_split_seq': 1, 'title': 'Onboarding 구성원 가이드 (문서)', 'source': 'https://www.notion.so/2aa9646c6a2547db917732a51907e7fe', 'extra': {'CategoryL1': '구성원 여정', 'CategoryL2': '온보딩'}, 'updated_at': '2025-09-08T09:03:00'}, 'similarity_score': 0.47297904748423303}","{'page_content':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0.47259926741881636}","{'page_content':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0.5097636289493593}","{'page_content':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0.5019114851827028}","{'page_content': '문서 유형: page\\n문서 ID: 1b49ceb6-364a-4542-b7c0-c3213fc4c924\\n문서 제목: 건물 내 이동\\n문서 생성일시: 2023-06-27 19:02:00+09:00\\n문서 수정일시: 2025-06-20 14:18:00+09:00\\n상위 문서 ID: 유형=block, ID=10d0592a-4a92-80a7-85e3-dab36c5ded8a[//]: # (column_list is not supported)\\n\\n\\t[//]: # (column is not supported)\\n\\n\\t\\t**🗒️업데이트: 2023/06/30**\\n\\n\\t[//]: # (column is not supported)\\n\\n\\t\\t**🙋\\u200d♂️ 담당자: Culture Team**\\n\\n---\\n\\n## 이용 안내\\n\\n\\t- **건물 내 이동 시, 엘리베이터 또는 계단 이용을 부탁드립니다. **\\n\\n\\t\\t- 엘리베이터 3대가 운영되어 혼잡도 낮지만, 대기 시 효율적인 운영을 위해 한 줄 서기를 부탁드립니다. \\n\\n\\t\\t\\t![url](url)\\n\\n\\t- 옥상 이동시. 8층 계단을 이용해서 이동 가능합니다. \\n\\n\\t\\t- 옥상 내 흡연 구역 위치\\n\\n---\\n\\n### ■ FAQ \\n\\n&lt;br/&gt;\\n\\n', 'metadata': {'customer_id': 42, 'doc_split_seq': 1, 'title': '건물 내 이동', 'source': 'https://www.notion.so/1b49ceb6364a4542b7c0c3213fc4c924', 'extra': {'CategoryL1': '근무환경 및 제도', 'CategoryL2': '오피스'}, 'updated_at': '2025-06-20T05:18:00'}, 'similarity_score': 0.48988032483655236}","{'page_content': '문서 유형: page\\n문서 ID: 540c96b1-3193-4214-9125-34997f5fda8a\\n문서 제목: 7층 공간 이용 안내\\n문서 생성일시: 2023-07-23 20:53:00+09:00\\n문서 수정일시: 2025-06-20 14:15:00+09:00\\n상위 문서 ID: 유형=block, ID=10d0592a-4a92-80a7-85e3-dab36c5ded8a\\n문서 생성자: 황시윤[//]: # (column_list is not supported)\\n\\n\\t[//]: # (column is not supported)\\n\\n\\t\\t**🗒️업데이트: 2023/07/23**\\n\\n\\t[//]: # (column is not supported)\\n\\n\\t\\t**🙋\\u200d♂️ 담당자: **(@임진운)** **\\n\\n---\\n\\n## 복합기 등록/이용 안내 \\n\\n## 7F 냉장고 운영안내 \\n\\n## **문서 세단기 이용 안내**\\n\\n\\t- 문서 세단기는 작은 캔틴에 마련되어 있습니다. \\n\\n\\t- 보안 문서 세단기에 파쇄 부탁드립니다. \\n\\n## **정수기 이용 안내**\\n\\n\\t- 7층에 총 2대의 최신 얼음 정수기 비치 되어 있습니다. \\n\\n\\t- 위생 관리를 위해 물받이에 남은 음료 버리지 말아주세요.\\n\\n\\t[//]: # (unsupported is not supported)\\n\\n## 캔틴 이용 안내\\n\\n\\t- 7층 양쪽에 총 2개의 공간이 캔틴으로 마련되어 있습니다. \\n\\n\\t- 업무에 필요한 물품이 구비되어 있습니다. (볼펜, 메모장, 인쇄 종이, 봉투 등등) 만약 부족한 경우, 슬랙 `#team-lounge-helpdesk` 에 `@culture team` 멘션하여 해당 내용을 공유해주세요.\\n\\n## 치카룸 이용 안내\\n\\n\\t- 치카룸은 7층 코칭룸 근처에, 남성/ 여성으로 구분되어 마련되어 있습니다.\\n\\n\\t- 치약, 칫솔은 구비되어 있으며 만약 부족한 경우, 슬랙 `#team-lounge-helpdesk` 에 `@culture team` 멘션하여 해당 내용을 공유해주세요.\\n\\n## 옷장/신발장 이용 안내\\n\\n\\t- 옷장/ 신발장은 7층 출입구 양측에 비치되어 있습니다. \\n\\n\\t- 오피스 생활 시, 슬리퍼로 교체해주시길 권장합니다. \\n\\n\\t- 구비된 슬리퍼는 외부 공간 사용을 지양합니다. \\n\\n\\t- 옷장은 공용 사용 공간입니다. \\n\\n---\\n\\n### ■ FAQ \\n\\n', 'metadata': {'customer_id': 42, 'doc_split_seq': 1, 'title': '7층 공간 이용 안내', 'source': 'https://www.notion.so/7-540c96b131934214912534997f5fda8a', 'extra': {'CategoryL1': '근무환경 및 제도', 'CategoryL2': '오피스'}, 'updated_at': '2025-06-20T05:15:00'}, 'similarity_score': 0.4842669620256696}","{'page_content':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����레��� 휴가 기간 ��에 ���박을 하시지 ��는 ���우에 다른 기간에는 이용하실 수 없습니다.  \\n## 휴가 사용 방법 안내  \\n1. 플���스 &gt; 휴가 &gt; 내 휴가 접속  \\n1. (하단 이미지) 휴���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0.4833544115623233}","{'page_content': '문서 유형: page\\n문서 ID: 0aa36cca-15f4-4798-99ea-6f71fc14b163\\n문서 제목: 증명서 발급 안내\\n문서 생성���시: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0.520972304439352}","{'page_content': '문서 유형: page\\n문서 ID: 35d8424d-d3be-4845-a1fb-88c3615f27ae\\n문서 제목: 대출 이자 지원 안내\\n문서 생성일시: 2023-06-28 11:33:00+09:00\\n문서 수정일시: 2025-07-11 19:12:00+09:00\\n상위 문서 ID: 유형=block, ID=de04b51a-730f-4d05-b2c6-045f1e021a68\\n문서 생성자: 이경훈A: 첨부 서류가 개인 정보에 관련된 사항이라 담당자 DM으로 별도로 받고 있습니다.  \\n&lt;br/&gt;  \\n&lt;br/&gt;', 'metadata': {'customer_id': 42, 'doc_split_seq': 2, 'title': '대출 이자 지원 안내', 'source': 'https://www.notion.so/35d8424dd3be4845a1fb88c3615f27ae', 'extra': {'CategoryL1': '지원 제도', 'CategoryL2': '생활 지원'}, 'updated_at': '2025-07-11T10:12:00'}, 'similarity_score': 0.5015901579720093}","{'page_content': \"문서 유형: page\\n문서 ID: a5105411-34e3-4090-82f6-dd94437d8256\\n문서 제목: [IT] 개인정보파일 처리방법 (암호화, 예외처리)\\n문서 생성일시: 2023-11-15 16:13:00+09:00\\n문서 수정일시: 2025-07-30 10:29:00+09:00\\n상위 문서 ID: 유형=page, ID=d5b39d3a-91f4-4276-b964-f61e10a2ea85---  \\n🔓 개인정보가 포함된 파일은 암호화 하여 사용하며, 사용 후 &lt;span style='color:orange'&gt;**완전 삭제**&lt;/span&gt;를 원칙으로 합니다.  \\n고유식별번호가 포함된 `**위험 등급**` 의 개인정보파일은\\n&lt;span style='color:orange'&gt;**각 단말 내**&lt;/span&gt; &lt;span style='color:orange'&gt;**생성일로부터 2일이 경과**&lt;/span&gt;한 시점에 &lt;span style='color:orange'&gt;**자동으로 암호화**&lt;/span&gt; 됩니다.  \\n다만, 업무 상 암호화 없는 파일 사용이 필요한 경우,\\n&lt;span style='color:orange'&gt;**예외 처리(암호화 방지) **&lt;/span&gt;설정을 통해&lt;span style='color:orange'&gt;** 최대 30일까지 **&lt;/span&gt;원본&lt;span style='color:orange'&gt;** **&lt;/span&gt;파일 그대로 사용 가능합니다.  \\n- - -\\n&lt;span style='color:gray'&gt;*** 고유식별번호 : 주민등록번호, 운전면허번호, 외국인 등록번호, 여권번호*&lt;/span&gt;  \\n## (참고) 개인정보파일 등급 기준  \\n- `**위험**`  \\n: 주민등록번호, 운전면허번호, 외국인등록번호 &lt;span style='color:orange'&gt;*-  각 항목별 10건 이상 포함된 파일*&lt;/span&gt;  \\n- `**경고**`  \\n: 여권번호 20건 이상 포함된 파일\\n: 전화번호, 주소, 계좌번호, 이메일주소, 휴대폰번호 &lt;span style='color:orange'&gt;*- 각 항목별 10건 이상 포함된 파일*&lt;/span&gt;  \\n## (필수) EPrm 개인암호 설정  \\n&lt;span style='color:orange'&gt;*설정한 암호는 개인정보파일을 암호화/복호화 하는 데 사용하며, 언제든 스스로 재설정 가능합니다.*&lt;/span&gt;  \\n- **Windows**  \\n**1. 시작표시줄에서 [ EPrm ] 아이콘 우클릭 -\\n[ EPP Privacy Management(R) ] 을 차례로 클릭해 EPrm 을 실행해주세요.**  \\n![url](url)  \\n![url](url)  \\n---  \\n**2. 우측 상단 톱니바퀴 모양 [ 환경설정 ] 아이콘을 클릭해주세요.**  \\n![url](url)  \\n---  \\n**3. [ 암호변경 ] 탭에서 새 비밀번호 설정 후 [ 확인 ] 을 클릭해주세요. 설정이 완료되었습니다.\\n**     (*최초 설정 시, 현재 비밀번호 입력 칸은 비활성화 되어 있습니다.)*  \\n![url](url)  \\n![url](url)  \\n---  \\n- **Mac**  \\n**1. 화면 우측상단 메뉴막대에서 [ EPrm 아이콘 ] - [ AhnLab EPP Privacy Management] 를 차례로 클릭해 EPrm 을 실행해주세요.**  \\n![url](url)  \\n---  \\n**2. EPrm 화면 우측상단 톱니바퀴 모양 [ 설정 ] 을 클릭해주세요.**  \\n![url](url)  \\n---  \\n**3. 암호화 및 복호화에 사용할 비밀번호 입력 후 [ 확인 ] 을 클릭해주세요.**  \\n![url](url)  \\n---  \\n**4. (완료) 정상 설정 시 아래와 같이 [ 현재 비밀번호 ] 항목이 활성화됩니다.**  \\n![url](url)  \\n---  \\n## 암호화 방법  \\n&lt;span style='color:orange'&gt;*암호화를 수행하지 않는 경우, 자동 암호화 전까지 암호화 대상임에 따른 팝업이 지속 발생합니다.*&lt;/span&gt;  \\n- **Windows**  \\n**1. 시작표시줄에서 [ EPrm ] 아이콘 우클릭 -\", 'metadata': {'customer_id': 42, 'doc_split_seq': 1, 'title': '[IT] 개인정보파일 처리방법 (암호화, 예외처리)', 'source': 'https://www.notion.so/IT-a510541134e3409082f6dd94437d8256', 'extra': {'CategoryL1': '지원 제도', 'CategoryL2': '업무 지원'}, 'updated_at': '2025-07-30T01:29:00'}, 'similarity_score': 0.49070994561677256}","{'page_content': '문서 유형: page\\n문서 ID: 9f102f85-eaeb-404a-8521-9f75e30cbe80\\n문서 제목: 명함신청 안내\\n문서 생성일시: 2023-06-29 00:38:00+09:00\\n문서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신청 방법\\n\\n\\t- 명함신청 시, 워크플로우 [ 명함신청 ] 양식 작성\\n\\n\\t- 기본 200매 지급 ( 추가 수량이 필요할 경우, 아래 요청사항 기재)\\n\\n\\t![url](url)\\n\\n## 주의 사항\\n\\n\\t- 그룹 메일로 신청할 경우, 별도의 주소 기입\\n\\n\\t- 이름 / 영문이름 / 조직 / 전화번호 / 이메일 이 기본정보로 입력되어 수정/변경이 필요할 경우, 아래 상세 내용 기입\\n\\n\\t- 긴급도에 따라 평균적으로 보통- 7~10일, 긴급- 3일 가량 소요되는 점을 감안하여 신청\\n\\n\\t&lt;br/&gt;\\n\\n---\\n\\n### ■ FAQ \\n\\n**Q: 흰색 외에 다른 색상의 명함이 신청 가능한가요?**\\n\\nA: 현재 플렉스 구성원에는 흰색 명함으로 제공 되므로, 별도의 색상으로 신청이 어렵습니다. \\n(일부 검정색 명함이 지급되는 경우가 있습니다.) \\n\\n&lt;br/&gt;\\n\\n', 'metadata': {'customer_id': 42, 'doc_split_seq': 1, 'title': '명함신청 안내', 'source': 'https://www.notion.so/9f102f85eaeb404a85219f75e30cbe80', 'extra': {'CategoryL1': '지원 제도', 'CategoryL2': '업무 지원'}, 'updated_at': '2025-05-16T03:12:00'}, 'similarity_score': 0.4892051072132543}","{'page_content':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0.4866214118970686}","{'page_content':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0.4774505539339122}","{'page_content':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 아래 ����� 참고하셔서 진행 부탁 드������!  \\n&lt;br/&gt;', 'metadata': {'customer_id': 42, 'doc_split_seq': 1, 'title': '주식매수선택권 행사', 'source': 'https://www.notion.so/17de7c91425b4573b9b47fc9e89c3475', 'extra': {'CategoryL1': '성장 및 발전', 'CategoryL2': '성과/성장'}, 'updated_at': '2025-05-27T00:22:00'}, 'similarity_score': 0.47507085493979034}","{'page_content':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 성과 향상�� 돕는 프로그램 안내', 'source': 'https://www.notion.so/9df5a2d1b7c945e78fe439f59fbb90fd', 'extra': {'CategoryL1': '성장 및 발전', 'CategoryL2': '성과/성장'}, 'updated_at': '2025-08-28T01:28:00'}, 'similarity_score': 0.4692521587184551}","{'page_content':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0.46092650489700465}","{'page_content': '문서 유형: page\\n문서 ID: 17b0592a-4a92-8019-bc1c-c18a38bdc243\\n문서 제목: 총 보상 프레임��크 및 2025년 총 보상 조정 안내\\n문서 생성���시: 2025-01-14 18:02:00+09:00\\n문서 수정일시: 2025-05-23 10:25:00+09:00\\n상위 문서 ID: 유형=page, ID=24f18cea-ca20-48c9-8dec-2428a45953e3\\n문서 생성자: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0.46056406091975427}","{'page_content': '제목: People 정책 변경 안내 &lt;br&gt; 공지 작성일: 2024-03-12 &lt;br&gt; 내용: 노션페이지나 슬랙으로도 문의해주셔도 됩니다.  \\n감사합니다.', 'metadata': {'customer_id': 42, 'doc_split_seq': 2, 'title': 'People 정책 변경 안내', 'source': 'https://flex.team/home/news-feed/notice?nid=pVEkgApEMB', 'extra': {'StakeholderType': 'COMPANY'}, 'updated_at': '2024-03-12T06:24:47'}, 'similarity_score': 0.4934129456586164}","{'page_content': '제목: NONE &lt;br&gt; 공지 작성일: 2020-11-02 &lt;br&gt; 내용: 오늘 오전 10시에 급여마감합니다. \\n10월 근태에 대해 최종적인 기록 및 승인부탁드립니다.\\n\\n감사합니다.', 'metadata': {'customer_id': 42, 'doc_split_seq': 1, 'title': 'NONE', 'source': 'https://flex.team/home/news-feed/notice?nid=Np1EDMl8Ye', 'extra': {'StakeholderType': 'COMPANY'}, 'updated_at': '2020-11-02T15:31:16'}, 'similarity_score': 0.4837515141814987}","{'page_content':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0.48370499438227954}","{'page_content': '제목: NONE &lt;br&gt; 공지 작성일: 2020-12-01 &lt;br&gt; 내용: 오늘 오전 10시에 급여 마감합니다.\\n11월 근태에 대해 최종적인 기록 &amp; 승인 부탁 드립니다! \\n\\n감사합니다.', 'metadata': {'customer_id': 42, 'doc_split_seq': 1, 'title': 'NONE', 'source': 'https://flex.team/home/news-feed/notice?nid=7jY0r2a01K', 'extra': {'StakeholderType': 'COMPANY'}, 'updated_at': '2020-12-01T14:54:51'}, 'similarity_score': 0.48319530925830223}","{'page_content':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0.4830114738027777}"]}</t>
  </si>
  <si>
    <t>{"ContextPrecision":1,"ContextRecall":1,"Faithfulness":1,"answer_relevancy":0.5285333954139367,"Human":0.5,"Human Eval Reason":null}</t>
  </si>
  <si>
    <t>{"cached":null,"start":1758851194.0669389,"end":1758851230.2563992,"duration":13.349550247192383,"llm_duration":null,"time_to_first_token":12.009401679039001,"llm_calls":"4","tool_calls":"0","errors":"0","llm_errors":"0","tool_errors":"0","prompt_tokens":"29515","prompt_cached_tokens":"0","prompt_cache_creation_tokens":"0","completion_tokens":"472","total_tokens":"29987","estimated_cost":null}</t>
  </si>
  <si>
    <t>{"Human Eval Reason":"참고 출처에 2023년 공지사항 포함 (운동회 취소 안내)","metadata":"복합질문"}</t>
  </si>
  <si>
    <t>{"answer":"안녕하세요! 장기휴가에 대한 문의를 주셔서 감사합니다. \n\n플렉스팀에서는 **장기휴가(연속 5일 이상) 사용 시 반드시 팀의 승인이 필요**합니다. 개인이 자유롭게 사용할 수 있는 권리가 아닙니다.\n\n## 장기휴가 사용 기준 및 방법\n\n### 📋 사용 기준\n- **연속 미출근일 5일 이상**: 승인 필요\n- **휴가 사용일 기준 3일 초과**: 승인 필요\n- **연속 10일 이상**: 원칙적으로 사용 불가 (피치 못할 사정이 있는 경우에만 예외)\n\n### 📝 승인 절차\n1. **최소 1개월 전** flex 워크플로우 '장기 휴가 신청' 작성\n2. **승인 단계**: 1차 조직장 → 대표 승인\n3. 승인 완료 후 flex에서 휴가 등록\n4. 동료들에게 슬랙을 통해 공유\n\n### 🚨 주의사항\n- 상세한 사유를 반드시 기재해야 합니다\n- 팀의 업무 공백을 고려하여 승인/반려가 결정됩니다\n- 리프레시 목적의 연속 10일 이상 장기휴가는 **3년 근속 리프레시 휴가로만 제한**됩니다\n\n## 플렉스팀의 철학\n플렉스팀은 **\"원팀으로서 협업의 가치가 개인의 자율보다 우선\"**한다는 철학을 가지고 있습니다. 이는 팀의 목표 달성과 동료들과의 건강한 협업 리듬을 유지하기 위한 정책입니다.\n\n추가 문의사항이 있으시면 언제든 말씀해 주세요!\n\n---\n**참고 출처:**\n- [휴가](https://www.notion.so/994a897ce55a4092b5a39d961be8d3a2) - 휴가 정책 및 사용 방법\n- [장기 휴가 및 운동회 취소 안내](https://flex.team/home/news-feed/notice?nid=YG0dmXyzwe) - 장기휴가 정책 상세 안내\n- [🏖 장기 '연차 휴가' 사용 프로세스 안내](https://flex.team/home/news-feed/notice?nid=GBzMxKb0JA) - 장기휴가 승인 프로세스","contexts":["{'page_content': '문서 유형: page\\n문서 ID: c619ae6a-cf5e-4d5d-8fd5-9beca8b8fca7\\n문서 제목: flex Story Session\\n문서 생성일시: 2023-06-27 12:16:00+09:00\\n문서 수정일시: 2024-10-18 14:30:00+09:00\\n상위 문서 ID: 유형=block, ID=b9b6b285-e956-44ba-ab24-5918361e7d48[//]: # (column_list is not supported)\\n\\n\\t[//]: # (column is not supported)\\n\\n\\t\\t**🗒️업데이트: 2023/06/27**\\n\\n\\t[//]: # (column is not supported)\\n\\n\\t\\t**🙋\\u200d♂️ 담당자: **(@이경훈)** **\\n\\n\\t\\t&lt;br/&gt;\\n\\n---\\n\\n## 목적\\n\\n\\t해남님과 함께 Q&amp;A 형태로 우리팀에 대한 궁금증과 구성원의 고민을 해결해 보는 시간입니다.\\n\\n## 참여 방법\\n\\n\\t- 매주 월요일 오후 3시에 진행되며, 참여를 희망하는 구성원은 세션 시간에 맞춰 7층 코칭룸으로 방문합니다. \\n\\n## 프로그램 안내\\n\\n\\t- 원하시는 분만 편하게 참여합니다. \\n\\n\\t- 참석자가 묻고, 해남님이 답변하고 제안합니다.\\n\\n\\t- 질문의 범위는 팀의 미션, 비전, 일하는 방식을 넘어 내가 이 일을 왜 해야 하는지 등 개인적인 질문도 완전 오픈입니다.\\n\\n\\t- 요즘 고민이 되는 것이 있다면 혼자 해결하지 말고, 함께 나눕니다.\\n\\n\\t  \\n\\n---\\n\\n### ■ FAQ \\n\\n**Q: 세션 참석을 희망하는 경우, 일정 수락은 어떻게 하나요?**\\n\\nA: 구글 캘린더로 인비드린 flex story session 일정에 참여 수락해 주시고 당일 코칭룸으로 와 주세요. \\n\\n\\n&lt;br/&gt;\\n\\n', 'metadata': {'customer_id': 42, 'doc_split_seq': 1, 'title': 'flex Story Session', 'source': 'https://www.notion.so/flex-Story-Session-c619ae6acf5e4d5d8fd59beca8b8fca7', 'extra': {'CategoryL1': '조직원칙 및 리더십', 'CategoryL2': '문화/ 팀빌딩'}, 'updated_at': '2024-10-18T05:30:00'}, 'similarity_score': 0.4931949757208458}","{'page_content':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0.49257466775722103}","{'page_content':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0.4905064713555381}","{'page_content': '문서 유형: page\\n문서 ID: c965905a-015c-4135-b792-c2a8fef0d629\\n문서 제목: 비용 원칙\\n문서 생성일시: 2023-08-02 11:34:00+09:00\\n문서 수정일시: 2025-06-20 13:45:00+09:00\\n상위 문서 ID: 유형=block, ID=a37d04f2-0eba-4447-a203-b2122120d389[//]: # (column_list is not supported)\\n\\n\\t[//]: # (column is not supported)\\n\\n\\t\\t**🗒️업데이트: 2023/08/02**\\n\\n\\t[//]: # (column is not supported)\\n\\n\\t\\t**🙋\\u200d♂️ 담당자: **(@임진운)** **\\n\\n---\\n\\n- **플렉스팀은 구성원이 일하는 데 필요한 것을 \"적극적으로\" 지원합니다.**\\n\\n- **구성원도 회사의 비용을 \"함부로\" 쓰지 않습니다.**\\n\\n&lt;br/&gt;\\n\\n- \"적극적으로\" 지원한다는 것을 좀 더 구체적으로 말씀드리면,\\n팀의 가능한 현금 흐름 속에서 최대한 지원하려고 노력한다는 것입니다. 팀이 어려워지거나, 현금 흐름이 좋지 않을 때는 당연히 제약이 생길 수 있습니다. 이런 상황이 온다면, 당연히 구성원에게 먼저 알려드릴 예정입니다.\\n\\n&lt;br/&gt;\\n\\n- \"함부로\" 쓰지 않는다는 것을 좀 더 구체적으로 말씀드리면,\\n자금은 팀과 제품 성장의 필수 요소입니다. 이 필수재를, 자율적으로 사용할 수 있는 법인카드 사용에 있어서 \"내 개인 카드라면 이렇게 사용하겠는가?\"를 한번 생각해 보시면 좋겠습니다. 팀의 공통 자원이기 때문에 되도록 아껴야 한다는 철학 아래 생각해 보시면, 좀 더 구체적인 비용의 가이드라인이 각자에게 잡히지 않을까 생각합니다. \\n\\n---\\n\\n&lt;br/&gt;\\n\\n', 'metadata': {'customer_id': 42, 'doc_split_seq': 1, 'title': '비용 원칙', 'source': 'https://www.notion.so/c965905a015c4135b792c2a8fef0d629', 'extra': {'CategoryL1': '조직원칙 및 리더십', 'CategoryL2': '원칙/ 철학'}, 'updated_at': '2025-06-20T04:45:00'}, 'similarity_score': 0.4899560484984921}","{'page_content':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0.4895766928245433}","{'page_content':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0.49698415625345843}","{'page_content':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0.4924595886464323}","{'page_content':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개인��보처리방침 (v 1.2)\\n\\n플렉스팀 구성원을 위한 개인정보처리방침 (v 1.1) \\n\\n플렉스팀을 위한 개인정보처리방침(v 1.0)\\n\\n# 개인정보 처리방침 변경 안내\\n\\n개인정보 처리방침 변경 안내 (2024.06.03. 시���)\\n\\n', 'metadata': {'customer_id': 42, 'doc_split_seq': 1, 'title': '플렉���팀용 개인정보 처리방침', 'source': 'https://www.notion.so/9feaa6c367ff48ebaa7a38cfeb0aace2', 'extra': {'CategoryL1': '구성원 여정', 'CategoryL2': '구성원을 위한 개인정보 처리방침'}, 'updated_at': '2025-05-16T03:13:00'}, 'similarity_score': 0.49210126134855187}","{'page_content':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0.49106455039990654}","{'page_content': '문서 유형: page\\n문서 ID: 86ea8b52-1c5a-4452-ab2e-31954e36e33a\\n문서 제목: 5W Onboarding Feedback Survey\\n문서 생성일시: 2024-02-27 15:53:00+09:00\\n문서 수정일시: 2025-08-28 10:11:00+09:00\\n상위 문서 ID: 유형=block, ID=5430529b-85ff-41c2-8ed4-1afd790c668b[//]: # (column_list is not supported)\\n\\n\\t[//]: # (column is not supported)\\n\\n\\t\\t**🗒️업데이트: 2025/02/27**\\n\\n\\t[//]: # (column is not supported)\\n\\n\\t\\t**🙋\\u200d♂️ 담당자: Culture Team**\\n\\n---\\n\\n## 목적\\n\\n\\t- 지난 5주 간의 플렉스팀 온보딩 여정을(Spring Camp) 리뷰해 보는 시간입니다.\\n\\n\\t&lt;br/&gt;\\n\\n## 진행 내용\\n\\n\\t💡 **flex 할 일을 통해 안내드린 온보딩 서베이를 작성합니다.** \\n\\n\\t### [5W Onboarding Feedback Survey** 안내]**\\n\\n\\t- 서베이 : 링크\\n\\n---\\n\\n### ■ FAQ \\n\\n&lt;br/&gt;\\n\\n&lt;br/&gt;\\n\\n', 'metadata': {'customer_id': 42, 'doc_split_seq': 1, 'title': '5W Onboarding Feedback Survey', 'source': 'https://www.notion.so/5W-Onboarding-Feedback-Survey-86ea8b521c5a4452ab2e31954e36e33a', 'extra': {'CategoryL1': '구성원 여정', 'CategoryL2': '온보딩'}, 'updated_at': '2025-08-28T01:11:00'}, 'similarity_score': 0.490017878371476}","{'page_content':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0.5485320591385303}","{'page_content':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0.5206056033252369}","{'page_content':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0.5044205016086576}","{'page_content':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0.5012550816443334}","{'page_content':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부탁드립니���.\\n\\n근무 제도 변경 안내 (출근 가능 시간 추가, 코어 타임 명칭 변경) \\n\\n&lt;br/&gt;\\n\\n## 근무시���\\n\\n\\t- 플렉스팀�� 시차출퇴근제를 운영하고 있으며, 출근 가능 시간은 오전 8시부터 10시까지입니다. \\n\\n\\t- 출근 시각 이후 9���간(1일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0.5000837453806395}","{'page_content':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0.5288214695916733}","{'page_content': '문서 유형: page\\n문서 ID: 5e0c5898-cc5b-42f2-a20f-60cb14722af7\\n문서 제목: 생일 지원\\n문서 생성일시: 2023-06-27 20:29:00+09:00\\n문서 수정일시: 2025-05-16 12:13:00+09:00\\n상위 문서 ID: 유형=block, ID=de04b51a-730f-4d05-b2c6-045f1e021a68\\n문서 생성자: 임진운[//]: # (column_list is not supported)\\n\\n\\t[//]: # (column is not supported)\\n\\n\\t\\t**🗒️업데이트: 2024/11/22**\\n\\n\\t[//]: # (column is not supported)\\n\\n\\t\\t**🙋\\u200d♂️ 담당자: **(@배지은)**  **\\n\\n---\\n\\n##  지원내용\\n\\n\\t- 케이크 리스트가 미리 안내됩니다. 본인이 원하는 1종을 선택 제공합니다.\\n\\n\\t- 10만원권 상품권이 제공됩니다.\\n\\n\\t- 생일 오후는 가족 또는 지인들과 함께 시간을 보낼 수 있도록 오후반차를 제공합니다.\\n\\n\\t- 생일 당일 본인에 한해 Lounge의 전 메뉴가 무료 제공됩니다.\\n\\n\\t- 생일의 기분을 낼 수 있는 액세서리가 제공됩니다.\\n\\n---\\n\\n### ■ FAQ \\n\\nQ: 생일 축하 반차는 꼭 당일 사용해야하나요?\\n\\nA: 당일 사용만 가능합니다. 오후 반차(빠른 퇴근 목적)로만 사용이 가능하고, 개인 연차와 연속해서 사용할 수 없습니다.\\n\\n&lt;br/&gt;\\n\\nQ: 생일이 휴일인 경우에는 어떻게 하나요?\\n\\nA: 지원 목적이 평일에 시간을 보내기 위한 목적으로, 휴일과 겹치는 경우에는 사용할 수 없습니다.\\n\\n&lt;br/&gt;\\n\\nQ: 화요일이나 목요일에 생일인데, 오전 재택과 이어서 사용할 수 있나요?\\n\\nA: 불가능합니다.\\n\\n&lt;br/&gt;\\n\\nQ: 생일 당일 지원 가능한 음료에 주류도 포함되어 있나요? \\n\\nA: 물론입니다!\\n\\n&lt;br/&gt;\\n\\nQ: 생일 파티는 언제 하나요?\\n\\nA: 희망하는 일정과 시간에 자유롭게 진행 가능합니다. 다만 사전 준비를 위해 Culture 팀에 미리 말씀 부탁 드립니다. \\n\\n&lt;br/&gt;\\n\\n', 'metadata': {'customer_id': 42, 'doc_split_seq': 1, 'title': '생일 지원', 'source': 'https://www.notion.so/5e0c5898cc5b42f2a20f60cb14722af7', 'extra': {'CategoryL1': '지원 제도', 'CategoryL2': '생활 지원'}, 'updated_at': '2025-05-16T03:13:00'}, 'similarity_score': 0.4961652935248225}","{'page_content': \"문서 유형: page\\n문서 ID: 358a535c-1530-4e2b-96b2-6f7a845815c8\\n문서 제목: 소프트웨어(계정, 권한) 신청 방법\\n문서 생성일시: 2023-06-30 10:20:00+09:00\\n문서 수정일시: 2025-06-20 15:19:00+09:00\\n상위 문서 ID: 유형=block, ID=1f50592a-4a92-80d8-b029-cf8362f55fe9**🗒️업데이트: 2023/06/30**\\n\\n---\\n\\n🍦 flex team 에서는\\n업무 상 필요한 소프트웨어를 지원해드리고 있습니다.\\n \\n\\n\\t아래 신청 방법을 참고하시면 소프트웨어를 사용하실 수 있습니다.\\n추가 문의사항 발생 시, PX 팀으로 문의 부탁드립니다. :)\\n\\n&lt;span style='color:orange'&gt;**※  도입, 운영 중인 소프트웨어 리스트 (**&lt;/span&gt;&lt;span style='color:orange'&gt;**바로가기, 클릭**&lt;/span&gt;&lt;span style='color:orange'&gt;**)**&lt;/span&gt;\\n\\n## **신청 전 주의사항**\\n\\n\\t- 사용 목적, 권한 등이 적절하지 않다고 판단되는 경우 &lt;span style='color:orange'&gt;**반려**&lt;/span&gt;될 수 있습니다.\\n\\n## **신청 대상**\\n\\n\\t- 플렉스팀 모든 구성원\\n\\n## (최초 도입) 신청 방법\\n\\n\\t### **STEP 1. 보안성 검토 진행 (신청자 → Security)**\\n\\n\\t&gt; flex `**업무용 소프트웨어 등 보안성 검토 요청**`** **워크플로우(**바로가기**)를 통해,\\n소프트웨어의 **사용 목적 및 계정 정보 **등을 공유하여, 결재 승인을 받아주세요.\\n\\n\\t### **STEP 2. 구매 검토 진행 (신청자 → LGA)**\\n\\n\\t&gt; flex `**소프트웨어 라이선스 구매 검토**`** **워크플로우(**바로가기**)를 통해,\\n소프트웨어의 **사용 형태 및 요금 플랜** 등을 공유하여, 결재 승인을 받아주세요.\\n\\n\\t### **STEP 3. 소프트웨어 지급 (LGA → 신청자)**\\n\\n\\t&gt; 신청일로부터 영업일 기준 1 ~ 2일 내에\\nLGA에서 신청자 개인DM으로 계정정보(ID/PW)를 전달드립니다.\\n(별도 계정이 있는 경우) 신청하신 워크플로우 댓글을 통해 결제 관련 안내드립니다.\\n\\n## (기존 사용) 신청 방법\\n\\n\\t### **STEP 1. 계정 또는 권한신청 (신청자 → Security, 각 Admin Owner)**\\n\\n\\t&gt; flex `**시스템 계정 및 권한신청 (등록,변경,삭제)**`** **워크플로우(**바로가기**)를 통해,\\n**소프트웨어명 및 사용 목적 **등을 공유하��, 결재 승인을 받아주세요.\\n\\n\\t### **STEP 2. 소프트웨어 지급 (각 Admin Owner → 신청자)**\\n\\n\\t&gt; 신청일로부터 영업일 기준 1 ~ 2일 내에\\n소프트웨어 별 Admin Owner 가 신청자에게 소프트웨어 지급, 권한 부여 관련해 안내드립니다.\\n\\n---\\n\\n&lt;br/&gt;\\n\\n\", 'metadata': {'customer_id': 42, 'doc_split_seq': 1, 'title': '소프트웨어(계정, 권한) 신청 방법', 'source': 'https://www.notion.so/358a535c15304e2b96b26f7a845815c8', 'extra': {'CategoryL1': '지원 제도', 'CategoryL2': '업무 지원'}, 'updated_at': '2025-06-20T06:19:00'}, 'similarity_score': 0.4948334267475959}","{'page_content': '문서 유형: page\\n문서 ID: d6212ed5-1d1d-4eb3-82b2-d50d13578534\\n문서 제목: 그라운드 피트니스 (운동) 지원 안내\\n문서 생성일시: 2023-06-26 20:52:00+09:00\\n문서 수정일시: 2025-07-28 12:19:00+09:00\\n상위 문서 ID: 유형=block, ID=de04b51a-730f-4d05-b2c6-045f1e021a68\\n문서 생성자: 임진운[//]: # (column_list is not supported)\\n\\n\\t[//]: # (column is not supported)\\n\\n\\t\\t**🗒️업데이트: 2025/07/28**\\n\\n\\t[//]: # (column is not supported)\\n\\n\\t\\t**🙋\\u200d♂️ 담당자: **(@박윤미)** **(@임진운)** **\\n\\n---\\n\\n## 운영 목적\\n\\n\\t- 업무에만 몰입하는 구성원 여러분! 건강도 돌보는 시간이 필요하답니다.\\n\\n\\t- 한달에 딱 한번만이라도 땀을 흘려보시면 업무 집중도가 더욱 높아질 것 같네요!\\n\\n## 이용 방법\\n\\n\\t- 2025년 8월 부터 이용방법 일부 변경되었습니다.\\n\\n\\t- 입사 시 지급 된 &lt;u&gt;**명함**&lt;/u&gt;을 지참하시고 그라운드 피트니스를 방문해 주세요.\\n\\n\\t\\t- 입장시 꼭 출입체크 부탁드립니다. (이용 유무를 체크하는 중요한 근거가 됩니다.)\\n\\n\\t\\t- 회원권 정지 기준\\n\\n\\t\\t\\t- 2개월간 헬스장 이용 이력이 없을 경우, 회원권은 자동으로 정지됩니다.\\n\\n\\t\\t\\t- 정지 이후에도 명함을 다시 지참해 방문, 재등록 하시면, 기간과 관계없이 지속적으로 이용 가능합니다.\\n\\n\\t- 기존 이용방법 ( ~25년 7월 )\\n\\n\\t\\t- 입사시 지급된 그라운드 피트니스 바우처와 flex사원증을 지참하시고 그라운드 피트니스를 방문해 주세요. (그라운드 피트니스 소개)\\n\\n\\t\\t\\t![url](url)\\n\\n\\t\\t\\t- 입장시 꼭 출근체크 부탁드립니다. (2개월간 이용 유무를 체크하는 중요한 근거가 됩니다.)\\n\\n\\t\\t\\t- ~~2개월간 이용 이력이 존재하지 않는 경우, 그라운드 피트니스의 회원권은 정지됩니다.~~\\n\\n\\t\\t\\t- 계약을 정액으로 변경하여 사용 기간과 상관없이 지속적으로 이용 가능합니다.\\n\\n---\\n\\n### ■ FAQ \\n\\n**Q: 2개월간 이용을 하지 않아 이용정지가 되었는데 다시 등록하려면 어떻게 해야 하나요?**\\n\\nA: 명함을 다시 지참해 방문하시면, 재등록 후 바로 그라운드 피트니스를 이용 가능합니다. 더이상 바우처는 사용하지 않습니다. 그라운드 피트니스 이용에 문의/불편 사항이 있을 경우, #team-culture-lounge-helpdesk 채널 혹은 Culture Team 으로 언제든지 문의해 주세요. ~~Culture Team - Helpdesk에서 바우처를 받아 재등록을 하시면 바로 등록 가능합니다.~~\\n\\n&lt;br/&gt;\\n\\n**Q: 이용에 주의 사항이 있나요?**\\n\\nA: 입장시 꼭 출입체크를 해주세요. 저녁 시간에 이용자가 많다고 합니다. 이른 아침이나 늦은 밤 이용을 추천 드립니다.\\n\\n&lt;br/&gt;\\n\\n', 'metadata': {'customer_id': 42, 'doc_split_seq': 1, 'title': '그라운드 피트니스 (운동) 지원 안내', 'source': 'https://www.notion.so/d6212ed51d1d4eb382b2d50d13578534', 'extra': {'CategoryL1': '지원 제도', 'CategoryL2': '생활 지원'}, 'updated_at': '2025-07-28T03:19:00'}, 'similarity_score': 0.4935528741033305}","{'page_content': '문서 유형: page\\n문서 ID: 1fc0592a-4a92-8097-9dd7-d4a5f314a4ec\\n문서 제목: 법인카드 이용 안내\\n문서 생성일시: 2025-05-23 16:22:00+09:00\\n문서 수정일시: 2025-05-23 17:33:00+09:00\\n상위 문서 ID: 유형=block, ID=de04b51a-730f-4d05-b2c6-045f1e021a68\\n문서 생성자: 임진운[//]: # (column_list is not supported)\\n\\n\\t[//]: # (column is not supported)\\n\\n\\t\\t**🗒️업데이트: 2025/05/23**\\n\\n\\t[//]: # (column is not supported)\\n\\n\\t\\t**🙋\\u200d♂️ 담당자: @임진운 **\\n\\n---\\n\\n## 지원 안내\\n\\n\\t- 구성원 분들의 식비, 교통비 이용의 편의를 위해 개인법인카드를 지급합니다.\\n\\n\\t- 개인 법인카드는 출퇴근 시 대중교통 이용, 식비 사용에 사용됩니다.\\n\\n\\t\\t- 주차 지원을 받는 구성원은 출퇴근 시 대중교통비 지원 대상에서 제외됩니다.\\n\\n\\t\\t- 리쿠르팅 목적 식사 비용 지원은 워플 승인 후 가능합니다.\\n\\n\\t- 이외의 사용 시에는 #**team-accounting_and_finance **채널로 문의 부탁드립니다.\\n\\n## 유의 사항\\n\\n\\t- 사용 가능 시간 : 평일 출근일 근무 시간 내\\n\\n\\t\\t- 사용 불가 시간 : 원격 근무일, 주말, 공휴일(출근 시 예외)\\n\\n\\t- 무기명 법인카드이므로 개인 서명 금지\\n\\n---\\n\\n### ■ FAQ \\n\\nQ: 외근이나 야근 택시 이용에 사용할 수 없나요?\\n\\nA: 네, 이용 트래킹을 위해 택시 이용은 카카오T 서비스만 이용하셔야 합니다.\\n\\nQ: 카카오T는 승합택시의 이용이 불가능한데, 외부 행사 시 대형택시 이용은 어떻게 하나요?\\n\\nA: 특수한 상황시 Culture Team 에 문의 주시면 예외 처리 가능합니다.\\n\\nQ : 실수로 법인카드로 개인적으로 사용했는데 어떻게 하나요?\\n\\nA : 오사용 시 [법인카드오사용] 워플 작성 -&gt; flex 계좌(신한 140-012-679008) 입금 해주시면 됩니다.\\n      flex 비용에서 오사용한 영수증 용도는 점심식대, 야근식대 등 실제 비용을 사용한 것처럼 작성 부탁드립니다. \\n\\n&lt;br/&gt;\\n\\n', 'metadata': {'customer_id': 42, 'doc_split_seq': 1, 'title': '법인카드 이용 안내', 'source': 'https://www.notion.so/1fc0592a4a9280979dd7d4a5f314a4ec', 'extra': {'CategoryL1': '지원 제도', 'CategoryL2': '생활 지원'}, 'updated_at': '2025-05-23T08:33:00'}, 'similarity_score': 0.4931473007704642}","{'page_content':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\\n🔟 **일보다 ‘사람’과 ‘조직’에 중심을 둡니다.**  \\n프로젝트 업데이트는 위클리에서 진행합니다. 1on1 시간은 구성원 개인과 팀에 대한 주제로 다뤄져야 합니다.  \\n✅ Do: ‘일’얘기는 필요시에만 잠깐! 대부분의 시간은 구성원과 팀에 대한 이야기에 할애  \\n❌ Don\\'t: OKR, 프로젝트 타임라인, 업데이트 등의 ‘일’ 얘기만으로 30분 꽉 채우기  \\n&lt;br/&gt;  \\n## &lt;span style=\\'color:blue_background\\'&gt;리드용 셀프 체크리스트   &lt;/span&gt;  \\n`Know Your People 관점에서, 리드와 구성원이 진짜 연결되고 있는지를 점검해 보세요.  `  \\n- [ ] 나는 이 구성원이 현재 가장 집중하고 있는 일(또는 어려움)을 명확히 알고 있다.  \\n- [ ] 나는 이 구성원이 일하면서 어떤 동기나 가치에 힘을 얻는지 알고 있다.  \\n- [ ] 나��� 최근 이 구성원의 컨디션 변화나 감정적 신호를 감지하고, 대화해 본 적이 있다.  \\n- [ ] 나는 최근 이 구성원에게 의미있는 피드백 또는 ���정을 준 적이 있다.  \\n- [ ] 이 구성원이 나와의 원온원 이후, ‘도움이 된다’는 피드백을 한 적이 있다.  \\n- [ ] 내가 아니라 구성원이 먼저 본인의 이야기를 꺼내는 순간이 있다.  \\n&lt;br/&gt;  \\n## &lt;span style=\\'color:blue_background\\'&gt;그리고, 잊지마세요! 마법의 문장! &lt;/span&gt;  \\n### `**“제가 뭘 도와드리면 될까요?\"**``😃`  \\n&lt;br/&gt;  \\n&lt;br/&gt;  \\n💡 **Tip)구성원의 더 많은 이야기를 듣고 싶다면 ‘닫힌 질문’이 아닌 ‘열린 질문’을 활용해 보세요. **  \\n‘열린 질문’으로 바꾸기 위한 매우 쉬운 꿀팁?  &lt;span style=\\'color:blue\\'&gt;**‘의문사’**&lt;/span&gt;**를 활용한다. **  \\n&lt;br/&gt;  \\n`예시`  \\n🙅♂️요즘 팀의 방향성에 대해 잘 이해하고 있나요? (x)       ⇒ YES/NO로 끝남  \\n���♂️요즘 팀의 방향성에 대해 &lt;u&gt;**어떻게**&lt;/u&gt; 이해하고 있나요? (o)  \\n&lt;br/&gt;  \\n🙅♂️새로운 업무에 만족하고 있나요? (x)  \\n🙆♂️새로운 업무의 &lt;u&gt;**어떤 부분이**&lt;/u&gt; 만족스러운/아쉬운가요? (o)  \\n&lt;br/&gt;  \\n🙅♂️요즘 잘 하고 계시죠? ㅎㅎ (x)  \\n🙆♂️최근 가장 성취감을 느낀 일은 &lt;u&gt;**무엇**&lt;/u&gt;이었나요? (o)  \\n&lt;br/&gt;', 'metadata': {'customer_id': 42, 'doc_split_seq': 3, 'title': '우리팀의 1on1 Ground Rule 😎', 'source': 'https://www.notion.so/1on1-Ground-Rule-1c10592a4a9280c9ab49ef141ebb2fbb', 'extra': {'CategoryL1': '성장 및 발전', 'CategoryL2': '성과/성장'}, 'updated_at': '2025-06-27T07:34:00'}, 'similarity_score': 0.4824271319550276}","{'page_content':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0.48014382214967927}","{'page_content':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 Don\\'t: 바쁘다는 이유로 ‘이번 주는 스킵해도 되겠지?’ 생각하며 넘기고 넘기다가 어느순간 아예 없어짐?!  \\n---  \\n2️⃣ **1on1 방식(시간/포맷)은 구성원과 사전에 합의 합니다. **  \\n서로에게 가장 효과적인 시간과 방식으로 진행되도록 합의가 필요합니다. 1on1 진행 시간, 선호하는 시간대(오전/오후), 장소, 아젠다 등에 대해서 상호 합의가 된 만족스러운 상황에서 시작해 보세요.  \\n✅ Do: 구성원이 원하는 시간,장소,아젠다 등에 대해 먼저 물어보기  \\n❌ Don\\'t: 리드가 일방적으로 정하거나, 사전 계획 없이 갑작스럽게 ‘시간되면 지금 1on1 하시죠!’ 라고 제안  \\n---  \\n3️⃣ **1on1 전에 ‘준비 시간’을 확보하세요.**  \\n의미 있는 대화를 위해 리드와 구성원 모두 대화의 맥락을 갖고 들어가야 합니다.  \\n✅ Do: 사전에 flex 원온원에 작성해둔 지난번 1on1 요약/이슈/이번 아젠다 등 훑어보기  \\n❌ Don\\'t: 만나기 직전에 \"아 맞다, 1on1!\" 하며 무계획으로 참석하기  \\n---  \\n4️⃣ **아젠다는 구성원이 준비하도록 독려하되, 리드도 제안해 주세요.**  \\n한쪽의 부담이 되지 않도록 주제 설정은 함께 하는 것도 좋습니다.  \\n✅ Do: “00 관점에서 하고 싶은 이야기 있으세요?” “이번엔 팀 코어밸류에 대해 나눠볼까요?” 등 조율  \\n❌ Don\\'t: “00님이 주제 안 가져오면 그냥 업무 얘기나 하지 뭐...” 식의 태도  \\n---  \\n5️⃣ **시작 3분, 분위기를 여는 골든타임입니다.**  \\n첫 만남에만 필요한게 아닙니다! 감사, 인정, 컨디션 체크 등으로 대화의 무드를 밝혀보세요.  \\n✅ Do: \"오~00님 덕분에 얼마전 00 프로젝트 잘 런칭된 것 같더라구요~” / \"오늘 컨디션은 좀 어때요?\"  \\n❌ Don\\'t: 바로 \"지난주 목표 달성률 몇 %인가요?\"로 시작  \\n---  \\n6️⃣ **70:30 원칙! 구성원이 더 많이 말할 수 있도록 유도해 주세요. 1on1의 중심은 구성원입니다.**  \\n리드의 말(30%)보다 구성원의 말(70%)이 더 많아야 우리팀 1on1의 목적을 달성할 수 있습니다.  \\n✅ Do: 침묵이 생겨도 기다리며, 계속 말할 수 있게 질문 이어가기  \\n❌ Don\\'t: 1on1 내내 리드가 일방적으로 연설하고, 설교하고, 마무리하기  \\n---  \\n7️⃣ **표면 아래의 ‘진짜 이슈’를 파악하는 질문을 던지세요.**  \\nAlignment, Problem Solving, Motivation 관련하여 미리 질문을 준비하고 나눠보세요.  \\n✅ Do: “지금 가장 어려움을 겪는 부분은 뭔가요?”, “효율화 시키고 싶은 프로세스는 뭔가요?”  \\n❌ Don\\'t: \"별일 없죠? 잘하고 있죠?\"로 툭 던지고 끝내기  \\n---  \\n8️⃣ **1on1은 실행으로 연결돼야 합니다.**  \\n대화 후 변화가 없다면, 구성원 입장에서는 결코 좋은 시간이라 말하기 어려울 겁니다.  \\n✅ Do: \"오늘 나온 얘기를 바탕으로 실행해보고, 다음번에 다시 점검해 봐요. flex 할일로도 요청해 둘께요\"  \\n❌ Don\\'t: “아하~ 그랬군요” 공감만 하고 아무런 액션 없이 종료  \\n---  \\n9️⃣** flex 원온원을 활용하여 사전/사후 내용을 기록해 두세요.**  \\n기록은 리더십의 연속성과 신뢰를 만들어줍니다. 사전에 아젠다를 서로 공유하고, 1on1 직후 짧게라도 기록하는\\n습관을 가져보세요. 분명 유의미한 결과를 만들어 낼 겁니다.  \\n✅ Do: 중요한 포인트 3줄만 간단히 요약해도 OK!  \\n❌ Don\\'t: 매번 “오늘 뭐 얘기했더라…” 기억에 의존 또는 매번 옛 기억속으로 흘려보내기  \\n---', 'metadata': {'customer_id': 42, 'doc_split_seq': 2, 'title': '우리팀의 1on1 Ground Rule 😎', 'source': 'https://www.notion.so/1on1-Ground-Rule-1c10592a4a9280c9ab49ef141ebb2fbb', 'extra': {'CategoryL1': '성장 및 발전', 'CategoryL2': '성과/성장'}, 'updated_at': '2025-06-27T07:34:00'}, 'similarity_score': 0.47944016017629376}","{'page_content':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  \\n## 2022년 주식매수선택권 행사 안내  \\n주식매수선택권 행사를 안내 드려요. 링크의 내용과 아래 내용 참고하셔서 진행 부탁 드려요!  \\n&lt;br/&gt;  \\n- 대상: 주식매수선택권 행사 시작일이 2022년 3월 31일 이전인 주식매수선택권 계약을 체결한 재직 구성원  \\n- 신청 기간: 2022년 4월 4일(월) ~ 6일(수)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0.47815278810113815}","{'page_content':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0.4780865047952254}","{'page_content':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경우에 17일 연속으로 출근하지 않는 경우가 됩니다.\\n\\n\\n\\n위 휴가가 허용될 경우에 개인에 따라 업무 공백이 약 2주 이상 발생할 수 있고, 이는 지금 우리팀에서 감당할 여력이 되지 않습니다.\\n\\n추가 사항\\n\\n장기 휴가 사용 1개월 전에 워크플로우 작성과 승인을 완료해주세요.\\n\\n장기 휴가 신청 작성 시 승인에 대한 판단을 할 수 있도록, 상세한 사유를 기재해주세요.\\n\\n\\n\\n이 원칙에 따라 이미 승인 받았거나, 신청했던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0.5320739240203718}","{'page_content':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 휴가를 등록'합니다. (자동 승인 X)\\n\\n\\n\\n근무일 기준 연속 3일까지의 휴가에 대해서는 별도의 워플 작성 없이 ‘flex에서 휴가를 등록’합니다.\\n\\n\\n장기 연차 휴가 프로세스는 우리팀이 원팀으로서 지속 ���능한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0.5320662917118769}","{'page_content': '제목: NONE &lt;br&gt; 공지 작성일: 2020-02-18 &lt;br&gt; 내용: 플렉스팀 근태 승인 정책을 공지드립니다!\\n\\n1. 연차 승인 불필요\\n이유는 연차승인에 대한 use case를 충분히 경험했고, 팀원들이 자율적으로 휴가를 조절하며 사용할 수 있다는 판단에 원래대로 돌아갑니다. (예정된 장기 휴가라면, 미리 휴가를 등록해서 협업하는 팀원들이 미리 인지하고 있으면 좋겠습니다.)\\n\\n2. 초과근무 승인 필요\\n이유는 좀 더 건강한 팀의 일하는 문화를 만들기 위해서는 관리자의 역할이  필요하다고 생각해서입���다. 물론, 선의적인 역할을 할 것이며 모르고 있다가 구성원들이 주 52시간을 넘기는 일을 관리자로서 경험하지 않겠다는 의지입니다. 대부분 그냥 승인하지만, 주 52시간을 넘길 것으로 예상되면 comm.할 예정입니다.\\n\\n감사합니다.', 'metadata': {'customer_id': 42, 'doc_split_seq': 1, 'title': 'NONE', 'source': 'https://flex.team/home/news-feed/notice?nid=x248Nxazey', 'extra': {'StakeholderType': 'COMPANY'}, 'updated_at': '2020-02-18T03:10:24'}, 'similarity_score': 0.5241526296509372}","{'page_content': '제목: [공지: 9월 5일(월) 시행] 업무 목적 개인장비 사용 ���준 &lt;br&gt; 공지 작성일: 2022-09-02 &lt;br&gt; 내용: 안녕하세요.Security Team입니다. \\n\\n\\n\\n2022년 9월 5일(월)부터 시행할 \"개인장비 사용 기준\"과 application별 재인증 기준을 공유합니다.\\n\\n\\n\\n[개인장비 사용 허용 기준] **링크**\\n\\n태블릿과 휴대폰은 회사에서 사용 시 Guest 네트워크 혹은 일반 이동통신사망 사용 \\n\\n태블릿과 휴대폰에 Intelligence Hub 설치 금지 (링크 내 문서에서 VPN 및 MDM 없이 접근 가능한 시스템 참조)\\n\\n단, QA 목적으로 Dev, QA 서버에 접근이 필요한 엔지니어 장비는 예외 \\n\\n휴대가 불가능한 장비 (예. 데스크탑, iMac 등)를 업무기기로 받은 구성원 \\n\\n비품 신청을 통해 회사에서 보유 중인 예비 노트북 우선 사용 권고\\n\\n회사 장비 사양 (CPU, 메모리, 그래픽 카드 등) 문제로 개인 비용으로 조립 PC 등 데스크탑 형태 장비 구매를 통해 개발, 테스트 등의 업무 수행을 희망하는 자 (사전 1차 조직장의 협의 필요)\\n\\n폭우, 폭설 등 천재지변으로 인해 갑작스럽게 사무실 출근이 불가능하여 개인장비로 원격 근무를 해야 하는 구성원 (Security team이 공지를 통해 한시적으로 허용할 예쩡)\\n\\n최장 1년 사용 가능하며 1년 마다 사용 승인을 갱신해야 함 \\n\\n***[참고]*** \\n장비 무게와 단순 불편의 사유로 회사 노트북 외에 개인장비를 신청하는 것은 반려하오니 유념해 주시기 바랍니다. \\n\\n\\n\\n[Application 재인증 기준] \\n\\n개인정보가 포함되어 있거나, 개발 테스트 환경이거나, 개발 및 테스트 환경과 연동되거나, 외부 노출 시 영향도가 큰 어플리케이션에 대한 재인증 주기를 변경합니다. \\n\\n9월 3일(토)~4일(일)에 작업 예정이오니 참고하시기 바랍니다.\\n\\n\\n\\n상세 내용은  **링크**를 확인해 주시기 바랍니다. ', 'metadata': {'customer_id': 42, 'doc_split_seq': 1, 'title': '[공지: 9월 5일(월) 시행] 업무 목적 개인장비 사용 기준', 'source': 'https://flex.team/home/news-feed/notice?nid=eB8qD9NEKp', 'extra': {'StakeholderType': 'COMPANY'}, 'updated_at': '2022-09-02T02:26:00'}, 'similarity_score': 0.5007254192100494}","{'page_content': '제목: 팀 목표 달성을 위한 근무 제도 변경 안내 &lt;br&gt; 공지 작성일: 2024-02-28 &lt;br&gt; 내용: 우리팀은 시간외근무를 권장하지 않습니다. 우리팀이 권장하는 것은 목표를 달성하는 것입니다.  \\n물론 목표 달성을 위해서, 잘하는 방법에 대해서 신경 쓰기보다 절대적인 시간을 많이 써야 하는 상황들도 존재합니다. 그리고 한동안 이런 상황들은 자주 있을 수 있습니다.  \\n그러나 시간을 많이 사용하고 목표를 달성하지 못하는 것과, 시간을 많이 사용하지 않고 목표를 달성한 것 중에서는 당연히 후자가 좋다고 생각합니다.  \\n효율적인 성장과 목표 달성을 위해서는 팀이 가지고 있는 ‘리소스’를 어떻게 쓰는 것이 좋을지 판단해야 합니다.  \\n극단적인 비효율 상황은 오전 시간에 집중하지 못하고, 밀도 낮게 일하다가 저녁 먹고 또 집중을 못하다가 10시에 택시 타고 귀가하는 상황입니다. 정해진 근무 시간에 집중해서 업무를 했다면 발생하지 않을 비용이 발생하는 것입니다.  \\n우리팀에서 ‘시간외근무’는 하지 않아야 한다?  \\n우리팀에서 발생하는 시간외근무는 공통의 목표 달성을 위해서 구성원 분들이 선택하는 것으로 생각하고, 동료로써 진심으로 감사한 부분입니다.  \\n또한 위에서 이야기 한 것처럼 목표 달성을 위해서, 잘하는 방법에 대해서 신경 쓰기보다 절대적인 시간을 많이 써야 하는 상황들도 존재합니다.  \\n‘시간외근무’는 같은 구성원의 수에서 더 좋은 성과를 내기 위해서 우리의 시간을 투자하는 것이라고 생각합니다. 다만 이것이 길어지고, 일반화가 되는 것은 옳지 않고, 예외 상황이라고 인지해야 합니다.  \\n매일 11시, 12시 넘어서까지 근무하는 문화가 10년 20년 지속 가능하다고 생각하지 않습니다.  \\n제도 변경을 한다고 해서 당장 시간외근무를 하지 않는 상황을 만들 수 있는 것은 아닙니다. 이 변경을 통해서 목표 달성을 하게 된다면, 지금의 예외적인 상황도 더 빠르게 끝낼 수 있다고 믿습니다.  \\n목표 달성을 위해서 근무 제도 변경 뿐만이 아니라 다른 부분도 계속해서 바꿔볼 예정입니다. 이번에 변경된 내용도 목표 달성에 도움이 되지 않는다고 생각이 된다면 또 변경이 될 수 있습니다.  \\n관련한 문의 사항은 언제든 편하게 부탁 드립니다.  \\n노션페이지나 슬랙 스레드로도 문의해주셔도 됩니다.', 'metadata': {'customer_id': 42, 'doc_split_seq': 2, 'title': '팀 목표 달성을 위한 근무 제도 변경 안내', 'source': 'https://flex.team/home/news-feed/notice?nid=vYzRBwMzZ3', 'extra': {'StakeholderType': 'COMPANY'}, 'updated_at': '2024-02-28T10:25:45'}, 'similarity_score': 0.49711618582437156}"]}</t>
  </si>
  <si>
    <t>{"ContextPrecision":1,"ContextRecall":1,"Faithfulness":1,"answer_relevancy":0.545634076750987,"Human":0.5,"Human Eval Reason":null}</t>
  </si>
  <si>
    <t>{"cached":null,"start":1758850266.196515,"end":1758850330.4106612,"duration":15.947549104690552,"llm_duration":null,"time_to_first_token":26.83911967277527,"llm_calls":"4","tool_calls":"0","errors":"0","llm_errors":"0","tool_errors":"0","prompt_tokens":"36151","prompt_cached_tokens":"0","prompt_cache_creation_tokens":"0","completion_tokens":"822","total_tokens":"36973","estimated_cost":null}</t>
  </si>
  <si>
    <t>"플렉스팀의 핵심 가치나 원칙은 무엇인가요?"</t>
  </si>
  <si>
    <t>"조직원칙 및 리더십구성원의 성과는 어떻게 관리하나요?플렉스팀은 구성원이 일에 몰입할 수 있는 환경을 제공하는 것을 핵심 철학으로 합니다."</t>
  </si>
  <si>
    <t>{"Human Eval Reason":"핵심가치에 대한 문서가 context에 포함안되어서, 비용원칙이 제일 먼저 답변에 나옴","metadata":"조직원칙 및 리더십"}</t>
  </si>
  <si>
    <t>{"ContextPrecision":1,"ContextRecall":0.75,"Faithfulness":1,"answer_relevancy":0.726027576867753,"Human":0,"Human Eval Reason":null}</t>
  </si>
  <si>
    <t>{"cached":null,"start":1758851465.542616,"end":1758851554.103912,"duration":24.53165602684021,"llm_duration":null,"time_to_first_token":46.67128598690033,"llm_calls":"4","tool_calls":"0","errors":"0","llm_errors":"0","tool_errors":"0","prompt_tokens":"41095","prompt_cached_tokens":"0","prompt_cache_creation_tokens":"0","completion_tokens":"945","total_tokens":"42040","estimated_cost":null}</t>
  </si>
  <si>
    <t>"플렉스팀의 리더십 개발 프로그램�� 어떻게 진행되나요?"</t>
  </si>
  <si>
    <t>{"Human Eval Reason":"리더십 개발 프로그램에 대한 질문인데, 리더십 개발 내용외에 1on1 내용까지 답변에 포함됨  ","metadata":"조직원칙 및 리더십"}</t>
  </si>
  <si>
    <t>{"answer":"플렉스팀의 리더십 개발 프로그램에 대해 안내드리겠습니다.\n\n## 🎯 Leadership Journey 프로그램\n\n플렉스팀은 **Leadership Journey**라는 체계적인 리더십 개발 프로그램을 운영하고 있습니다.\n\n### 📋 프로그램 개요\n- **목적**: 플렉스팀 리드로서의 리더십 여정을 기록하고 발전시키기 위한 공간\n- **지향점**: Lead Standards에 부합하며 구성원에게 긍정적인 영향력을 발휘하는 리더 양성\n\n### 🔄 프로그램 구성\n\n**1. 리더십 진단 리포트**\n- 분기별로 리더십 리포트를 작성하고 검토\n- Gemini AI를 활용한 피드백 분석 기능 제공\n\n**2. 자기 성찰 과정**\n- Lead Standards 중 강점/약점 분석\n- 팀원 및 상위 리드의 피드백 검토\n- 리더십 개선점 도출\n\n**3. 실천 선언문 작성**\n- 구체적인 실행 계획 수립\n- 2개월 단위 실천 결과 점검\n\n**4. Monthly 리더십 세션**\n- 공통 이슈 해결을 위한 집단 학습\n- 리더십 경험 공유\n\n### 💡 특징\n- **개인별 맞춤**: 각자의 리더십 여정에 맞는 개별화된 접근\n- **비공개 진행**: 개인 페이지는 비공개로 설정되어 진솔한 고민 공유 가능\n- **지속적 개선**: 일회성이 아닌 지속적인 리더십 발전 추구\n\n## 📊 1on1 미팅 가이드라인\n\n리더십 개발의 핵심인 1on1 미팅도 체계적으로 지원합니다.\n\n### 🎯 1on1의 3가지 핵심 영역\n\n**1. Alignment (얼라인먼트)**\n- 구성원의 역할, 목표, 팀 방향성 정렬\n- 서로의 기대치 조율\n\n**2. Problem Solving (문제 해결)**\n- 업무 몰입을 방해하는 요소 발견\n- 실질적 해결책 모색\n\n**3. Motivation &amp; Engagement (동기부여)**\n- 구성원의 동기 요소 파악\n- 몰입할 수 있는 환경 조성\n\n### 📅 운영 원칙\n- **최소 격주 1회** 진행\n- **구성원 중심**의 대화\n- **R.A.M.P 프레임워크** 활용 (관계, 자율성, 숙련, 목적)\n\n이러한 체계적인 리더십 개발 프로그램을 통해 플렉스팀은 강력한 리더십 문화를 구축하고 있습니다.\n\n---\n**참고 자료:**\n- [2025 Leadership Journey](https://www.notion.so/2025-Leadership-Journey-1e00592a4a9280948493c16f1bb1c000) - 리더십 여정 가이드\n- [Lead Standards 실천 선언문](https://www.notion.so/Lead-Standards-25-1Q-1930592a4a9280d08158fe3d581a4e7f) - 실천 계획 수립\n- [동기부여 1 on 1 미팅 Tips](https://www.notion.so/1-on-1-Tips-fe64ba806af64dbb87a33844b7cf2537) - 1on1 진행 가이드\n- [우리팀의 1on1 Ground Rule](https://www.notion.so/1on1-Ground-Rule-1c10592a4a9280c9ab49ef141ebb2fbb) - 1on1 운영 원칙","contexts":["{'page_content':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강주희&lt;span style='color:orange'&gt;**Leadership Journey는 플렉스팀 리드로서의 리더십 여정을 기록하기 위한 공간**&lt;/span&gt;입니다.  \\n🤹우리팀 리드는 **Lead Standards에 부합할 뿐만 아니라, 함께 일하는 **구**성원에게 긍정적인 영향력**을 발휘하는 사람이어야 합니다.  이 공간을 통해 '내가 어떤 리드가 되고 싶은가'를 진지하게 고민해 나가고, **Lead Standards를 나침반 삼아 **타인의 피드백이라는 거울을 꾸준히 들여다보고 개선해 나갈 수 있다면 성공입니다.  \\n🔎일회성으로 끝내지 않을거고, 보여주기 식으로 작성하실 필요도 없습니다. 본인의 진솔한 이야기와 고민을 담을 수 있도록 **개별 페이지는 비공개로 셋팅**되어 있습니다.\\n(물론, 원하는 분들과 공유하셔도 무방하고, 전체 공개로 변경 가능합니다)  \\n🤓이 공간의 내용을 바탕으로 일부는 Monthly 리더십 세션에서 공유하고, 다양한 공통 이슈들을\\n함께 해결해 나가며 우리팀만의 강한 리더십을 더 단단하게 만들어 나가보려 합니다.  \\n- **Leadership Journey 포맷 예시**  \\n## 📁 1. 리더십 진단 리포트  \\n- &lt;span style='color:orange'&gt;25-1Q 리더십 리포트 바로가기(Link)&lt;/span&gt;  \\n&lt;br/&gt;  \\n---  \\n## 🧠 2. 나에게 던지는 질문  \\n&lt;span style='color:orange'&gt;**리더십 리포트를 읽어보며, 아래 답변을 작성해 주세요. **&lt;/span&gt;  \\n&lt;span style='color:orange'&gt;💡(꿀팁) 리포트 내 너무 많은 텍스트가 담겨있는 분들은 &lt;/span&gt;&lt;span style='color:red'&gt;`**리더십 리포트 내 &gt; 우측 상단 ‘Gemini에게 질문’ 기능을 활용**`&lt;/span&gt;&lt;span style='color:orange'&gt;하여 일부 문항의 답을 쉽게 찾으실 수도 있어요.&lt;/span&gt;  \\n![url](url)  \\n&lt;span style='color:blue'&gt;**1. Lead Standards 중 평점이 가장 높은/낮은 스탠다드는 무엇인가요? **&lt;/span&gt;&lt;span style='color:blue'&gt;그 이유도 생각해 보세요.&lt;/span&gt;&lt;span style='color:red'&gt;** **&lt;/span&gt;*(항목별 구성원 코멘트 참고)*  \\n&lt;br/&gt;  \\n&lt;span style='color:blue'&gt;**2. **&lt;/span&gt;&lt;span style='color:blue'&gt;나의 팀원들과 상위리드의 피드백에 따르면, &lt;/span&gt;&lt;span style='color:blue'&gt;**나의 리더십 강점은 무엇인가요?**&lt;/span&gt;&lt;span style='color:red'&gt;** **&lt;/span&gt;*(Gemini 활용 질문 예시: “이 페이지에서 작성된 의견을 참고하여 나의 ‘강점’을 요약해줘”)*  \\n-  \\n&lt;br/&gt;  \\n&lt;span style='color:blue'&gt;**3. **&lt;/span&gt;&lt;span style='color:blue'&gt;나의 팀원들과 상위리드의 피드백에 따르면,&lt;/span&gt;&lt;span style='color:blue'&gt;** 나의 리더십 개선점은 무엇인가요? **&lt;/span&gt;  \\n-  \\n&lt;br/&gt;\", 'metadata': {'customer_id': 42, 'doc_split_seq': 1, 'title': '2025 Leadership Journey', 'source': 'https://www.notion.so/2025-Leadership-Journey-1e00592a4a9280948493c16f1bb1c000', 'extra': {'CategoryL1': '조직원칙 및 리더십', 'CategoryL2': '리더십'}, 'updated_at': '2025-08-07T04:56:00'}, 'similarity_score': 0.5494291852742306}","{'page_content': '문서 유형: page\\n문서 ID: 1930592a-4a92-80d0-8158-fe3d581a4e7f\\n문서 제목: Lead Standards 실천 선언문(25’1Q)\\n문서 생성일시: 2025-02-07 15:14:00+09:00\\n문서 수정일시: 2025-04-25 16:35:00+09:00\\n상위 문서 ID: 유형=block, ID=bde73d4a-cdc9-411f-a18f-7b64934f122e\\n문서 생성자: 강주희💡 **플렉스팀 리더십 진단 결과를 바탕으로 가장 시급하게 강화해야 하는 Lead Standard에 대한 심플 실천 선언문 입니다.(2025.2월 기준) ** \\n\\n\\t**모든 선언문은 구체적 실행 계획으로 작성되었으며, 리드분들이 지속적으로 실천할 수 있도록 구성원 여러분의 따뜻한 응원과 협조 부탁드립니다. **\\n\\n\\t**이 선언문들은 플렉스팀의 성장과 강한 리더십을 위한 약속입니다. 2개월 뒤, 실천 결과를 함께 점검하며 긍정적인 변화를 확인할 수 있기를 기대합니다. Go for it! 플렉스팀! **\\n\\n&lt;br/&gt;\\n\\n실천 선언문 (1)\\n\\n&lt;br/&gt;\\n\\n', 'metadata': {'customer_id': 42, 'doc_split_seq': 1, 'title': 'Lead Standards 실천 선언문(25’1Q)', 'source': 'https://www.notion.so/Lead-Standards-25-1Q-1930592a4a9280d08158fe3d581a4e7f', 'extra': {'CategoryL1': '조직원칙 및 리더십', 'CategoryL2': '리더십'}, 'updated_at': '2025-04-25T07:35:00'}, 'similarity_score': 0.52449226695368}","{'page_content': \"문서 유형: page\\n문서 ID: fe64ba80-6af6-4dbb-87a3-3844b7cf2537\\n문서 제목: 동기부여 1 on 1 미팅 Tips\\n문서 생성일시: 2021-08-03 22:33:00+09:00\\n문서 수정일시: 2024-10-18 14:38:00+09:00\\n상위 문서 ID: 유형=block, ID=bde73d4a-cdc9-411f-a18f-7b64934f122e\\n문서 생성자: 이경훈- 우리 팀/트라이브 동료들의 심리적 안전감을 높이기 위해 무엇이 필요할까요? (심리적 안전감이 무엇인지 동료에게 먼저 설명해주기)  \\n- 어떤 활동들을 했을 때 팀워크가 좋아진다고 느끼시나요?  \\n- 플렉스팀에서 일하면서 가장 자랑스러운 순간은 언제였나요?  \\n&lt;br/&gt;  \\n- **Autonomy (자율성)**  \\n- 올해/ 하반기/ 다음 분기 기대하는 목표는 무엇인가요?  작년/ 상반기/ 이전 분기 대비 무엇이 달라지는(좋아지는) 것인가요?  \\n- 그 목표는 팀의 목표에 어떤 기여를 할 수 있나요? 팀에 어떤 임팩트를 줄 수 있나요?  \\n- 어떤 방법으로 그 목표를 달성할 계획인가요?  \\n- 어떤 모습이 되면 ○님이 하고 있는 그 계획들이 잘 진척되고 있다고 판단할 수 있을까요?  \\n- ○님이 다른 사람보다 잘할 수 있는 것은 무엇인가요? 또는 남들에게 자신 있게 자랑할 수 있는 것은 무엇인가요? 그것을 통해서 어떤 성과를 낼 수 있나요?  \\n- ○님이 목표를 달성하는 데 도움이 되는 특별한 자원(스킬, 경험, 지식, 사람 등)은 무엇이 있나요?  \\n- ○님이 원하는 일과 삶의 목표를 이루게 해 줄 강점은 무엇인가요?  \\n- ○님의 강점을 활짝 꽃 피울 수 있다면, 어디까지 나아갈 수 있을까요? 그 강점으로 (작더라도) 성공했던 사례를 말씀해주실 수 있으세요?  \\n&lt;br/&gt;  \\n- **Mastery (숙련)**  \\n- 지금 업무를 하면서, 좀 더 배우거나 학습이 필요할 것은 무엇인가요?  \\n- 다음 6개월 동안 반드시 이루거나 성장하고 싶은 영역을 한 가지만 고르면 어떤 것인가요?  \\n- 지금으로부터 1년, 3년, 5년 후 업무적으로 쌓고 싶은 경력은 무엇인가요?  \\n- 그 경력을 쌓기 위해 새롭게 필요한 지식과 스킬은 무엇인가요?  \\n- 그 역량은 이번 분기, 반기, 올해 업무에 어떻게 활용되나요?  \\n- 본인이 직접 노력해야 할 부분 또는 저(리드)나 팀 차원에서 도와줘야 할 부분은 무엇인가요?  \\n- 어떤 모습이 되면 이 역량이 성장했다고 판단할 수 있을까요?  \\n- 언제 이 부분에 대한 성장에 대해 이야기 나눌 수 있을까요?  \\n&lt;br/&gt;  \\n- **Purpose (목적)**  \\n- ○님에게 업무적/ 개인적 성과(성장/ 성공)이란 어떤 모습일까요?  \\n- 지금의 이슈를 해결하는 것이 ○님에게 어떤 가치/의미가 있을까요?  \\n- ○님의 일 또는 인생에서 중요한 우선순위 3가지는 무엇인가요? 꼭 지켜져야 하는 것은 무엇인가요?  \\n- 지금으로부터 5년, 10년, 20년 후 성공적인 인생을 살고 있는 ○님의 모습이 있다면 잠깐 설명해주실 수 있으세요?  \\n- 지금 하고 있는 직무, 일을 하게 된 계기는 무엇인가요?  \\n- 일을 할 때 언제 가장 열정적으로 동기부여가 되나요?  \\n- 가장 중요한 것 3가지를 뽑는다면?  \\n- 존경하는 롤 모델이 있나요? 어떤 모습 때문에 그/그녀가 롤 모델이 되었나요?  \\n- ○님의 인생에 가장 큰 영향을 끼친 사람, 책, 사건이 있다면 무엇일까요? 그 이유는?  \\n&lt;br/&gt;  \\n- &lt;span style='color:orange_background'&gt;2&lt;/span&gt;&lt;span style='color:orange_background'&gt;**단계 : **&lt;/span&gt;&lt;span style='color:orange_background'&gt;파악한 요소를 R.A.M.P 기준으로 나누고 각 요소를 5점 만점으로 측정해보기&lt;/span&gt;  \\n- 참고 질문 리스트 (동료에게 점수 척도로 질문하기)  \\n- (동료와 관계, 소속감, 업무 환경, 성장, 몰입, 목표, 의미) 가장 만족스러운 상태를 5점이라고 할 때 현재 몇 점 정도인가요?  \\n&lt;br/&gt;\", 'metadata': {'customer_id': 42, 'doc_split_seq': 4, 'title': '동기부여 1 on 1 미팅 Tips', 'source': 'https://www.notion.so/1-on-1-Tips-fe64ba806af64dbb87a33844b7cf2537', 'extra': {'CategoryL1': '조직원칙 및 리더십', 'CategoryL2': '리더십'}, 'updated_at': '2024-10-18T05:38:00'}, 'similarity_score': 0.5227398777873095}","{'page_content':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0.5220948451943953}","{'page_content': \"문서 유형: page\\n문서 ID: 1e00592a-4a92-8094-8493-c16f1bb1c000\\n문서 제목: 2025 Leadership Journey\\n문서 생성일시: 2025-04-25 15:25:00+09:00\\n문서 수정일시: 2025-08-07 13:56:00+09:00\\n상위 문서 ID: 유형=block, ID=bde73d4a-cdc9-411f-a18f-7b64934f122e\\n문서 생성자: 강주희&lt;br/&gt;  \\n&lt;span style='color:blue'&gt;**4. **&lt;/span&gt;&lt;span style='color:blue'&gt;지난 분기에 &lt;/span&gt;&lt;span style='color:blue'&gt;**리더십을 발휘하는데 있어 어려웠던 순간 또는 고민**&lt;/span&gt;&lt;span style='color:blue'&gt;은 무엇인가요?&lt;/span&gt;&lt;span style='color:red'&gt;** **&lt;/span&gt;*(Gemini에게 묻지 마세요. 스스로 생각해 보세요)*  \\n-  \\n&lt;br/&gt;  \\n&lt;span style='color:blue'&gt;**5. **&lt;/span&gt;&lt;span style='color:blue'&gt;궁극적으로 &lt;/span&gt;&lt;span style='color:blue'&gt;**나는 플렉스팀에서 어떤 리드가 되고 싶은가요?**&lt;/span&gt;*(Gemini에게 묻지 마세요. ��스로 생��해 보세요)*  \\n-  \\n---  \\n## 💌 3. 유용한 피드백 &amp; 나의 해석  \\n&lt;span style='color:orange'&gt;유���미한 피드백의 우선순위��� 정하고, 나의 입장에서 해석해 본 후, 강화 or 개선을 위한 액션아이템을 수립해 볼게요. &lt;/span&gt;  \\n- `유의미한 피드���이란? 다양한 케이스가 있겠지만, 이런 기준�� 참고해 보세요.   `  \\n- 플�����팀 Lead Standards�� 명확하게 연계되는 피드백 (e.g. “팀 내 문제가 생겼을때, 피하지 말고 ��각적으로 나서서 해결해 ��시면 ���겠어요” -Face the problem)  \\n- 팀의 몰입도, 신뢰도, 실행력에 실질적인 영향이 있는 피드백 (e.g. “팀 내 심리적 안전��이 부족한 것 같아요”, “원온원에서 나눈 이야기는 공개하지 않았으면 좋겠어요”)  \\n- 반복적으로 계속 나오거나 여러명이 언급하는 피드백 (e.g. “미팅 도중에 감정 조절을 잘 못하셔서 공포감이 느껴져요”)  \\n&lt;br/&gt;  \\n| **구성원/상위리드의 주요 피드백** | **나의 해석** |\\n| ---- | ---- |\\n| 예시) 리드가 혼자 다 하려는 느낌이 강하고, 그래서 매일 너무 바빠 보여요 | 내가 하면 더 빠르게 잘 할 수 있다는 자신감에… 위임을 두려워했던 건 아닌지 돌아보게 됨 |\\n|  |  |\\n|  |  |\\n|  |  |\\n|  |  |  \\n---  \\n## 🎯 4. 다음 분기를 향한 나의 리더십 선언 + 액션 아이템 수립  \\n&gt; &lt;span style='color:red'&gt;**나는 다음 분기에 [ **&lt;/span&gt;&lt;span style='color:blue'&gt;**어떤 영향력을 주는**&lt;/span&gt;&lt;span style='color:red'&gt;** ] 리드가 될 것이다! **&lt;/span&gt;  \\n&lt;br/&gt;  \\n---  \\n액션아이템  \\n---  \\n## 🚦&lt;span style='color:blue_background'&gt; 5. 지금 나의 리더십 상태는? &lt;/span&gt;  \\n&lt;span style='color:red'&gt;**이번 달, 내 리더십은 어떤 상태에 가장 가까운가요? 지금의 상황, 에너지, 자신감, 팀과의 관계 등을 종합적으로 떠올려보고 알맞은 컬러를 선택해 주세요. **&lt;/span&gt;  \\n🟢  **안정적이고 자부심이 느껴지는 상태: **나는 지금 내 리더십에 대해 긍정적 흐름을 느끼고 있어요. 팀 내 관계도 좋고, 내가 실천하고자 한 방향이 잘 작동하고 있다고 느껴요.  \\n🟡 **변화 중이며, 노력하고 있는 상태: **내 리더십에 대해 혼합된 감정이 있어요. 변화하려고 노력하고는 있지만, 효과가 아직 분명하게 보이지 않거나 내가 기대만큼은 안 된 것 같아요.\", 'metadata': {'customer_id': 42, 'doc_split_seq': 2, 'title': '2025 Leadership Journey', 'source': 'https://www.notion.so/2025-Leadership-Journey-1e00592a4a9280948493c16f1bb1c000', 'extra': {'CategoryL1': '조직원칙 및 리더십', 'CategoryL2': '리더십'}, 'updated_at': '2025-08-07T04:56:00'}, 'similarity_score': 0.521170618799849}","{'page_content': '문서 유형: page\\n문서 ID: 52188e60-f8c8-4428-9e27-a1c85a843085\\n문서 제목: 온보딩 프로세스 안내 \\n문서 생성일시: 2024-02-27 15:53:00+09:00\\n문서 수정일시: 2025-08-28 09:56:00+09:00\\n상위 문서 ID: 유형=block, ID=5430529b-85ff-41c2-8ed4-1afd790c668b[//]: # (column_list is not supported)\\n\\n\\t[//]: # (column is not supported)\\n\\n\\t\\t**🗒️업데이트: 2025/01/02**\\n\\n\\t[//]: # (column is not supported)\\n\\n\\t\\t**🙋\\u200d♂️ 담당자 : Culture Team**\\n\\n---\\n\\n[//]: # (Synced Block)\\n\\n\\t## 목적\\n\\n\\t\\t- 플렉스팀의 온보딩은 총 12주간 합류 후 팀의 일하는 방법과 마인드셋, 제도에 대한 적응과 이후 업무에서 온전한 역량을 발휘할 수 있도록 돕습니다.\\n\\n\\t\\t- 5주간의 Spring Camp 이후 7주간의 목표합의 및 리뷰 기간으로 구성되어 있으며 업무에 대한 온보딩은 각 챕터, 팀에서 12주 기간동안 1on1, 팀 Session 등을 통하여 개별적으로 병행하여 진행합니다.\\n\\n\\t\\t\\t- 챕터, 팀 별로 온보딩 프로그램이 상이하고, 목표합의 등에 필요한 기간이 다르기 때문에 필요에 따라 타임라인을 변형하여 운영할 수 있습니다.\\n\\n\\t## 5W Spring Camp 진행 안내\\n\\n\\t\\t- **Day 1 : Life Hack - Orientation **\\n\\n\\t\\t\\t- **온보딩 여정 소개**\\n\\n\\t\\t\\t- **조직 구조 및 제도**\\n\\n\\t\\t\\t- **계정 등록 및 장비 설치 안내**\\n\\n\\t\\t- **Day 2 : 우리팀의 미션, 비전, OKR, 얼라인먼트 및 히스토리**\\n\\n\\t\\t\\t- Why we do \\n\\n\\t\\t- **Day 3 : 우리팀에서 일하는 방법(Core Value), 8 Standards, 마인드셋**\\n\\n\\t\\t\\t-  How we do\\n\\n\\t\\t- **Day 5 : 신규구성원 Tea Time w/해남님**\\n\\n\\t\\t\\t- 플렉스팀에서의 기대감과 바라는 점을 이야기 나누는 시간\\n\\n\\t\\t- **Week 5 :온보딩 서베이, Spring Camp 감상 나누기 및 회고**\\n\\n\\t\\t\\t- 온보딩 로그를 기반으로 좋았던 것과 아쉬웠던 것에 대한 이야기\\n\\n\\t\\t\\t- 5 Week Onboarding Survey \\n\\n\\t\\t- **Month 1 : Product Session, 정보보안 세션, flex demo 세션**\\n\\n\\t\\t\\t- flex 제품에 대한 깊이있는 이해 및 업무 관련 정보보안 내용\\n\\n\\t\\t🎇\\xa0세션 장표 폴더\\n\\n\\t## 7W 목표 합의/리뷰 진행 안내 (단위 조직 별 상이)\\n\\n\\t\\t- 1주차 : 목표 합의\\n\\n\\t\\t- 2주차 ~ 6주차 : 목표 실행 및 상시 1 on 1, 중간 리뷰\\n\\n\\t\\t- 7주차 : 목표 리뷰 (Job Level Review, Sync)\\n\\n\\t\\t&lt;br/&gt;\\n\\n---\\n\\n### ■ FAQ \\n\\n&lt;br/&gt;\\n\\n', 'metadata': {'customer_id': 42, 'doc_split_seq': 1, 'title': '온보딩 프로세스 안내', 'source': 'https://www.notion.so/52188e60f8c844289e27a1c85a843085', 'extra': {'CategoryL1': '구성원 여정', 'CategoryL2': '온보딩'}, 'updated_at': '2025-08-28T00:56:00'}, 'similarity_score': 0.5311050157448003}","{'page_content': \"문서 유형: page\\n문서 ID: 24727bd4-48d2-4fd2-9805-260791490581\\n문서 제목: Tea time w. 해남님\\n문서 생성일시: 2024-02-27 15:53:00+09:00\\n문서 수정일시: 2025-08-28 09:58:00+09:00\\n상위 문서 ID: 유형=block, ID=5430529b-85ff-41c2-8ed4-1afd790c668b[//]: # (column_list is not supported)\\n\\n\\t[//]: # (column is not supported)\\n\\n\\t\\t**🗒️업데이트: 2024/02/27**\\n\\n\\t[//]: # (column is not supported)\\n\\n\\t\\t**🙋\\u200d♂️ 담당자: Culture**\\n\\n---\\n\\n## 목적\\n\\n\\t입사 후 4일, 플렉스팀의 감독 해남님과 처음 만나는 시간으로, 신규 구성원이 입사 전 기대와 입사 후 실제 현실과의 Gap을 파악하고 빠르게 개선하기 위해 해남님과 함께 티타임을 하며 소통하는 시간\\n\\n## 참여 방법\\n\\n\\t- 입사 후 첫번째 금요일 오후에 진행되며, 신규 구성원에게 캘린더를 통해 안내함\\n\\n\\t\\t- (온보딩 상황에 따라 1~2주 연기될 수 있어요.)\\n\\n## 프로그램 목표\\n\\n\\t- 입사 전 기대와 실제 현실의 차이로 문제가 있다면 어떻게 해결이 필요한지 솔직하게 이야기를 나누고 빠르게 개선합니다. \\n\\n\\t- 스프링캠프 기간 동안 플렉스팀에서 일을 더 잘하기 위해서 나는 어떻게 해야 할지 이야기를 나눕니다.\\n\\n\\t- 플렉스팀과 구성원이 가지고 있는 신뢰(함께 멀리 가는 팀, 커리어를 끝내기 위해 일하는 팀)에 대해 이야기하고, 현재 스테이지에서 어떻게 일해야 앞으로 어떻게 바뀔 수 있는지 이야기를 나눕니다. \\n\\n\\t  \\n\\n---\\n\\n### ■ FAQ \\n\\n**Q:  사전에 준비해야 될 것이 있나요?**\\n\\nA:  &lt;span style='color:red'&gt;&lt;u&gt;(1)입사 전 기대했던 것 (2)입사 후 기대와 같은 것과 다른 것 (3)기대와 달라 조정이 필요하거나 개선이 필요한 것 (4) 해결해야 할 문제라면 어떤 솔루션이 필요한지&lt;/u&gt;&lt;/span&gt;에 대해 미리 고민해보고 참석해주세요. 간단하게 작성하실 수 있도록 서베이로도 안내드릴게요. 당일, 티타임 시간에 맞춰 코칭룸(7층)으로 드실 음료를 가지고 와주세요.\\n\\n&lt;br/&gt;\\n\\n\", 'metadata': {'customer_id': 42, 'doc_split_seq': 1, 'title': 'Tea time w. 해남님', 'source': 'https://www.notion.so/Tea-time-w-24727bd448d24fd29805260791490581', 'extra': {'CategoryL1': '구성원 여정', 'CategoryL2': '온보딩'}, 'updated_at': '2025-08-28T00:58:00'}, 'similarity_score': 0.5307206243551873}","{'page_content': '문서 유형: page\\n문서 ID: 8e2af535-360d-4a64-a010-d964ba12cb0e\\n문서 제목: Recruiting Process (채용 프로세스)\\n문서 생성일시: 2023-06-27 23:13:00+09:00\\n문서 수정일시: 2024-10-18 14:26:00+09:00\\n상위 문서 ID: 유형=block, ID=fde3c108-86b7-4f67-a54a-933b3d48d650\\n문서 생성자: 김새리[//]: # (column_list is not supported)\\n\\n\\t[//]: # (column is not supported)\\n\\n\\t\\t**🗒️업데이트: 2023/08/16**\\n\\n\\t[//]: # (column is not supported)\\n\\n\\t\\t**🙋\\u200d♂️ 담당자: People**\\n\\n\\t\\t&lt;br/&gt;\\n\\n---\\n\\n## 채용 프로세스 안내\\n\\n\\t플렉스팀의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 분을 채용하기 위해 아래와 같이 프로세스를 구성합니다. \\n\\n## 전형안내\\n\\n\\t- 기본 전형 단계는 아래 5단계를 따릅니다. \\n\\n\\t\\t`**서류전형**`` &gt; Pre-interview &gt; Tech/Job Interview &gt; Peer Interview &gt; Fit Interview` \\n\\n\\t- 직무에 따라 과제전형, 코딩테스트, 전화인터뷰, 롤플레잉 등 다양한 전형이 추가되기도 합니다. \\n\\n## 플렉스팀 Interview Guide  \\n\\n\\t- 아래 페이지에서 각 목적과 인터뷰어 구성, 상세 내용을 참고하실 수 있습니다.\\n플렉스팀 Interview Guide  \\n\\n## Job Description 및 담당자 안내\\n\\n\\t-  아래 페이지에서 담당 TA를 확인하실 수 있습니다. \\n\\n\\t\\t[//]: # (link_to_page is not supported)\\n\\n\\t&lt;br/&gt;\\n\\n---\\n\\n### ■ FAQ \\n\\n&lt;br/&gt;\\n\\n', 'metadata': {'customer_id': 42, 'doc_split_seq': 1, 'title': 'Recruiting Process (채용 프로세스)', 'source': 'https://www.notion.so/Recruiting-Process-8e2af535360d4a64a010d964ba12cb0e', 'extra': {'CategoryL1': '구성원 여정', 'CategoryL2': '채용'}, 'updated_at': '2024-10-18T05:26:00'}, 'similarity_score': 0.5219501056583252}","{'page_content': '문서 유형: page\\n문서 ID: 9feaa6c3-67ff-48eb-aa7a-38cfeb0aace2\\n문서 제목: 플렉스팀용 개인정보 처리방침\\n문서 생성일시: 2022-08-16 09:55:00+09:00\\n문서 수정일시: 2025-05-16 12:13:00+09:00\\n상위 문서 ID: 유형=page, ID=12fc257c-5129-4743-ac87-8b88fe97d14b# 개인정보 처리방침\\n\\n플렉스팀 구성원을 위한 개인정보 처리방침 (v 1.3)\\n\\n플렉스팀 구성원을 위한 개인정보처리방침 (v 1.2)\\n\\n플렉스팀 구성원을 위한 개인정보처리방침 (v 1.1) \\n\\n플렉스팀을 위한 개인정보처리방침(v 1.0)\\n\\n# 개인정보 처리방침 변경 안내\\n\\n개인정보 처리방침 변경 안내 (2024.06.03. 시행)\\n\\n', 'metadata': {'customer_id': 42, 'doc_split_seq': 1, 'title': '플렉스팀용 개인정보 처리방침', 'source': 'https://www.notion.so/9feaa6c367ff48ebaa7a38cfeb0aace2', 'extra': {'CategoryL1': '구성원 여정', 'CategoryL2': '구성원을 위한 개인정보 처리방침'}, 'updated_at': '2025-05-16T03:13:00'}, 'similarity_score': 0.5190980939718537}","{'page_content':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0.5119684822028547}","{'page_content':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0.5020760807899103}","{'page_content':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��해 조직 내 공유) **  \\n- 휴����� 1분 단��로 ��용가���합니다.  \\n&lt;br/&gt;  \\n- **연속해서 출���하지 않는 기간이 10일 이상**이 되는 경우�� ��칙적으로 휴가 사용이 불���능합니다.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0.49370104981667723}","{'page_content':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필요합니다. flex에 근무 기록을 요청 드립니다. 👀\\n\\n## 코워킹 타임(co-working time)\\n\\n\\t- 10:00 - 12:30 (2시간 30분) / 14:00 - 17:00 (3시간)\\n\\n\\t- 코워킹 타임은 구성원간 협업(미팅 등 공동활동)을 위한 최소한의 시간입니다.\\n\\n\\t\\t- 코워킹 타임 내에서 필요하면 다른 구성원에게 협업과 미팅을 요청 가능하고, 요청 받은 구성원은 협업이 가능하도록 시간을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등록이 필요합니다.\\n\\n\\t\\t- 홈그라운드 내에서 30분 내외의 휴식 목적의 시간 사용 시에는 휴게를 이용할 수 있습니다.\\n\\n\\t- 코워킹 타임 외 시간에도 상호 협의를 통해 구성원간 협업이 가능합니다.\\n\\n## 휴게시간\\n\\n\\t- 플렉스팀은 법적 휴게 시간을 준수합니다 \\n(근무 4시간 - 30분 휴게, 근무 8시간 - 1시간 휴게)\\n\\n\\t- 공식 휴게 시간: 12:30 - 13:30\\n\\n\\t- 본업을 위한 이동, 미팅을 제외한 개인 용무는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0.48930448335717885}","{'page_content':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0.48909070934594767}","{'page_content': '문서 유형: page\\n문서 ID: a974b73e-3c9c-42cf-a558-efcb7883f618\\n문서 제목: 8층 공간 이용 안내\\n문서 생성일시: 2023-07-23 20:54:00+09:00\\n문서 수정일시: 2025-06-20 14:17:00+09:00\\n상위 문서 ID: 유형=block, ID=10d0592a-4a92-80a7-85e3-dab36c5ded8a\\n문서 생성자: 황시윤[//]: # (column_list is not supported)\\n\\n\\t[//]: # (column is not supported)\\n\\n\\t\\t**🗒️업데이트: 2023/07/23**\\n\\n\\t[//]: # (column is not supported)\\n\\n\\t\\t**🙋\\u200d♂️ 담당자: **(@임진운)** **\\n\\n---\\n\\n## 식사 공간 안내\\n\\n\\t- 쾌적한 업무 환경을 위해 7층에서는 식사를 금지하고 있습니다. 8층 라운지에서 식사를 부탁드립니다. \\n\\n\\t- 8층 회의실도 냄새를 유발하는 식품은 제한됩니다. \\n\\n## 음식물 쓰레기 처리 안내\\n\\n\\t- 음식물 쓰레기 배출이 어려우니, 가급적 외부에서 식사를 권장합니다. \\n\\n\\t- 8층 헬프데스크 옆 개수대에 마련된 음식물 쓰레기통에 음식물 쓰레기 처리를 부탁드립니다.\\n\\n\\t- 뼈, 계란 껍질 등 일반 쓰레기에 해당하는 물품은 분류하여 처리 부탁드립니다. \\n\\n\\t- 남은 콜라, 치킨 무도 별도로 냉장 보관하지 않고, 분리하여 폐기해 주십시오.\\n\\n\\t- 용기는 반드시 세척해서 버려주세요!\\n\\n## **플레이존 이용 안내**\\n\\n\\t- 플레이존은 플렉스팀 구성원 모두 예약 없이 이용 가능 합니다.\\n\\n\\t- 업무시간에는 사용을 지양합니다.\\n\\n\\t- 사용 후 정리하는 것은 기본 원칙입니다. \\n\\n\\t- 플레이존은 다음과 같이 마련되어 있습니다. \\n\\n\\t\\t✔︎ 탁구대 2대\\n\\n\\t\\t✔︎ 포켓대 1대\\n\\n\\t\\t✔︎스크린 골프 3대\\n\\n## **릴렉스존 이용 안내**\\n\\n\\t- 릴렉스존은 플렉스팀 구성원 모두 예약 없이 이용 가능 합니다. \\n\\n\\t- 커튼 닫고 이용 부탁 드리며, 이용 후 다른 구성원이 이용할 수 있도록 커튼을 열어주세요. \\n\\n\\t![url](url)\\n\\n\\t&lt;br/&gt;\\n\\n\\t&lt;br/&gt;\\n\\n## 샤워실 이용 안내\\n\\n\\t- 샤워실은 플렉스팀 구성원 모두 예약 없이 이용 가능 합니다. \\n\\n&lt;br/&gt;\\n\\n---\\n\\n### ■ FAQ \\n\\n&lt;br/&gt;\\n\\n', 'metadata': {'customer_id': 42, 'doc_split_seq': 1, 'title': '8층 공간 이용 안내', 'source': 'https://www.notion.so/8-a974b73e3c9c42cfa558efcb7883f618', 'extra': {'CategoryL1': '근무환경 및 제도', 'CategoryL2': '오피스'}, 'updated_at': '2025-06-20T05:17:00'}, 'similarity_score': 0.4886256245364977}","{'page_content': '문서 유형: page\\n문서 ID: 4ace761b-2a7a-4306-bdd5-d540944a980e\\n문서 제목: [IT] Slack 활용 안내\\n문서 생성일시: 2023-06-29 09:32:00+09:00\\n문서 수정일시: 2025-06-26 15:43:00+09:00\\n상위 문서 ID: 유형=block, ID=1f50592a-4a92-80d8-b029-cf8362f55fe9\\n문서 생성자: 황시윤**🗒️업데이트: 2023/07/23**\\n\\n---\\n\\n## 주요 채널 안내\\n\\n\\t- **즐겨찾기 채널 ⭐**\\n\\n\\t**#general **: 전체 구성원 공지\\n\\n\\t**#random** : 무언가 공유하고 싶을 때\\n\\n\\t**#core-values** : 팀의 핵심 가치에 대해서\\n\\n\\t**#sharing_time-and-attendance** :\\xa0 휴가, 외근 등의 일정을 공유하고 싶을 때\\n\\n\\t&lt;br/&gt;\\n\\n\\t- **업무용 추천 채널 ⭐**\\n\\n\\t**#dictionary **: 작고, 사소한 부분부터 모든 궁금증은 여기로!\\n\\n\\t**#chapter-dev-fool**: 엔지니어링 영역 관련 질문을 하고 싶을 때\\n\\n\\t**#qnawiki**: 자주 오는 고객 질문의 모든 것!\\n\\n\\t&lt;br/&gt;\\n\\n\\t- **서비스/고객 관련 채널 💻🧑\\u200d🦰**\\n\\n\\t**#customer_stat : **팀의 실적 지표를 데일리 통계로 공유\\n\\n\\t**#critical **: 심각한 장애가 발생하는 경우에 알리고 해결하기\\n\\n\\t**#customer-feedback** :\\xa0 고객의 개선 사항이나 요청 사항을 이야기하고 처리\\n\\n\\t**#flexteam-feedback **: 우리 팀이 flex 서비스를 이용하면서 겪는 불편함과 아이디어 공유\\n\\n\\t#**group-supporting **: Customer 관련 업무 논의가 이루어지는 곳\\n\\n\\t#**idea** : 프로덕트 관련 새로운 아이디어나 개선 의견이 있다면\\n\\n\\t&lt;br/&gt;\\n\\n\\t- **팀 생활에 유용한 채널 ✨**\\n\\n\\t**#너나들이** : 매월 2, 4번째 수요일 점심, 랜덤 조와 함께 식사\\n\\n\\t**#office-meal** :\\xa0 식사 파티원, 식사 메뉴 공유\\n\\n\\t**#office-family-events** : 구성원의 생일, 입사 기념일, 경조사 축하\\n\\n\\t**#team-people-experience** : 입사 후 궁금한 건 무엇이든 물어보기/채용과 관련된 것 물어보기\\n\\n\\t**#team-flex-lounge** : 플렉스팀 라운지와 관련된 의견이 있을 때\\n\\n\\t&lt;br/&gt;\\n\\n\\t- **#sig : Special interest group 👨\\u200d👨\\u200d👦\\u200d👦**\\n\\n\\t관심사/ 취향이 같은 구성원끼리 모이는 동호회, 게시판 (약 300여 개 채널)\\n\\n## 주의 사항\\n\\n\\t- 개인 정보 및 기밀 정보를 공유하는 것 외에는 **개인 DM 사용을 지양**합니다. \\n\\n## 슬랙 User Group 생성 안내\\n\\n\\t- # team-culture-loung-helpdesk 채널을 통해서 요청 주시기 바랍니다.\\n\\n---\\n\\n### ■ FAQ \\n\\n&lt;br/&gt;\\n\\n', 'metadata': {'customer_id': 42, 'doc_split_seq': 1, 'title': '[IT] Slack 활용 안내', 'source': 'https://www.notion.so/IT-Slack-4ace761b2a7a4306bdd5d540944a980e', 'extra': {'CategoryL1': '지원 제도', 'CategoryL2': '업무 지원'}, 'updated_at': '2025-06-26T06:43:00'}, 'similarity_score': 0.49559490781365884}","{'page_content': \"문서 유형: page\\n문서 ID: 358a535c-1530-4e2b-96b2-6f7a845815c8\\n문서 제목: 소프트웨어(계정, 권한) 신청 방법\\n문서 생성일시: 2023-06-30 10:20:00+09:00\\n문서 수정일시: 2025-06-20 15:19:00+09:00\\n상위 문서 ID: 유형=block, ID=1f50592a-4a92-80d8-b029-cf8362f55fe9**🗒️업데이트: 2023/06/30**\\n\\n---\\n\\n🍦 flex team 에서는\\n업무 상 필요한 소프트웨어를 지원해드리고 있습니다.\\n \\n\\n\\t아래 신청 방법을 참고하시면 소프트웨어를 사용하실 수 있습니다.\\n추가 문의사항 발생 시, PX 팀으로 문의 부탁드립니다. :)\\n\\n&lt;span style='color:orange'&gt;**※  도입, 운영 중인 소프트웨어 리스트 (**&lt;/span&gt;&lt;span style='color:orange'&gt;**바로가기, 클릭**&lt;/span&gt;&lt;span style='color:orange'&gt;**)**&lt;/span&gt;\\n\\n## **신청 전 주의사항**\\n\\n\\t- 사용 목적, 권한 등이 적절하지 않다고 판단되는 경우 &lt;span style='color:orange'&gt;**반려**&lt;/span&gt;될 수 있습니다.\\n\\n## **신청 대상**\\n\\n\\t- 플렉스팀 모든 구성원\\n\\n## (최초 도입) 신청 방법\\n\\n\\t### **STEP 1. 보안성 검토 진행 (신청자 → Security)**\\n\\n\\t&gt; flex `**업무용 소프트웨어 등 보안성 검토 요청**`** **워크플로우(**바로가기**)를 통해,\\n소프트웨어의 **사용 목적 및 계정 정보 **등을 공유하여, 결재 승인을 받아주세요.\\n\\n\\t### **STEP 2. 구매 검토 진행 (신청자 → LGA)**\\n\\n\\t&gt; flex `**소프트웨어 라이선스 구매 검토**`** **워크플로우(**바로가기**)를 통해,\\n소프트웨어의 **사용 형태 및 요금 플랜** 등을 공유하여, 결재 승인을 받아주세요.\\n\\n\\t### **STEP 3. 소프트웨어 지급 (LGA → 신청자)**\\n\\n\\t&gt; 신청일로부터 영업일 기준 1 ~ 2일 내에\\nLGA에서 신청자 개인DM으로 계정정보(ID/PW)를 전달드립니다.\\n(별도 계정이 있는 경우) 신청하신 워크플로우 댓글을 통해 결제 관련 안내드립니다.\\n\\n## (기존 사용) 신청 방법\\n\\n\\t### **STEP 1. 계정 또는 권��신청 (신청자 → Security, 각 Admin Owner)**\\n\\n\\t&gt; flex `**시스템 계정 및 권한신�� (등록,변경,삭제)**`** **워크플로우(**�����가기**)를 통해,\\n**소프트웨어명 및 사용 목적 **등을 공유하여, 결재 승인을 받아주세요.\\n\\n\\t### **STEP 2. 소프트웨어 지급 (각 Admin Owner → 신청자)**\\n\\n\\t&gt; 신청일로부터 영업일 기준 1 ~ 2일 내에\\n소프트웨어 별 Admin Owner 가 신청자에게 소프트웨어 지급, 권한 부여 관련해 안내드립니다.\\n\\n---\\n\\n&lt;br/&gt;\\n\\n\", 'metadata': {'customer_id': 42, 'doc_split_seq': 1, 'title': '소프트웨어(계정, 권한) 신청 방법', 'source': 'https://www.notion.so/358a535c15304e2b96b26f7a845815c8', 'extra': {'CategoryL1': '지원 제도', 'CategoryL2': '업무 지원'}, 'updated_at': '2025-06-20T06:19:00'}, 'similarity_score': 0.4929778317756283}","{'page_content': '문서 유형: page\\n문서 ID: 95c7303c-6f7b-4a35-a1f5-34cdb69e43e5\\n문서 제목: flex Team 월간 운영 비용 공����\\n���서 생성일시: 2024-06-07 11:16:00+09:00\\n문서 수정��시: 2025-05-16 12:12:00+09:00\\n상위 문��� ID: 유형=block, ID=1f50592a-4a92-80d8-b029-cf8362f55fe9\\n문서 ���성자: 임��운💡 투명한 정보 공유를 위해 여러분들이 업무에 집중 할 수 있도록 제공되는 월간 비용을 기록합니다.\\n(지출 비용 추가 및 변경시 Update 됩니다) \\n\\n월간 flex Team 운영 비용 정리\\n\\n&lt;br/&gt;\\n\\n', 'metadata': {'customer_id': 42, 'doc_split_seq': 1, 'title': 'flex Team 월간 운영 비용 공유', 'source': 'https://www.notion.so/flex-Team-95c7303c6f7b4a35a1f534cdb69e43e5', 'extra': {'CategoryL1': '지원 제도', 'CategoryL2': '업무 지원'}, 'updated_at': '2025-05-16T03:12:00'}, 'similarity_score': 0.4890316367987015}","{'page_content': '문서 유형: page\\n문서 ID: fc6dee10-649d-4b2f-9e5c-9fb2b8c2c5fe\\n문서 제목: 퀵서비스 사용 안내\\n문서 생성일시: 2023-06-29 01:30:00+09:00\\n문서 수정일시: 2025-05-16 12:12:00+09:00\\n상위 문서 ID: 유형=block, ID=1f50592a-4a92-80d8-b029-cf8362f55fe9\\n문서 생성자: 박윤미[//]: # (column_list is not supported)\\n\\n\\t[//]: # (column is not supported)\\n\\n\\t\\t**🗒️업데이트: 2024/11/22**\\n\\n\\t[//]: # (column is not supported)\\n\\n\\t\\t**🙋\\u200d♂️ 담당자: **(@박윤미)** **\\n\\n---\\n\\n## 사용 방법\\n\\n\\t- 업무상 퀵서비스 이용이 필요한 경우, 카카오T 퀵/택배 이용이 가능합니다. \\n\\n## 이용 방법\\n\\n\\t- 아래 사진 참조 부탁 드립니다.  ( 업무용 호출번호 : `**0211**`)\\n\\n\\t![url](url)\\n\\n---\\n\\n### ■ FAQ \\n\\n**Q: 카����오T - 비즈 퀵 그룹선택 &lt;플렉스팀&gt;이 뜨지 않는 경우 어떻게 해야하나요?**\\n\\nA: 슬랙 `#team-culture-lounge-helpdesk` 에 `@ug-team-culture` 멘션하여 해당 내용을 공유해주세요.\\n\\n&lt;br/&gt;\\n\\n&lt;br/&gt;\\n\\n', 'metadata': {'customer_id': 42, 'doc_split_seq': 1, 'title': '퀵서비스 사용 안내', 'source': 'https://www.notion.so/fc6dee10649d4b2f9e5c9fb2b8c2c5fe', 'extra': {'CategoryL1': '지원 제도', 'CategoryL2': '업무 지원'}, 'updated_at': '2025-05-16T03:12:00'}, 'similarity_score': 0.48658109639611496}","{'page_content': '문서 유형: page\\n문서 ID: cf88b1a9-b359-42fc-b57c-b5b23c232c10\\n문서 제목: 프로필 설정 안내\\n문서 생성일시: 2023-01-30 23:21:00+09:00\\n문서 수정일시: 2025-05-16 12:12:00+09:00\\n상위 문서 ID: 유형=block, ID=1f50592a-4a92-80d8-b029-cf8362f55fe9\\n문서 생성자: 황시윤[//]: # (column_list is not supported)\\n\\n\\t[//]: # (column is not supported)\\n\\n\\t\\t**🗒️업데이트: 2024/10/18**\\n\\n\\t\\t&lt;br/&gt;\\n\\n\\t[//]: # (column is not supported)\\n\\n\\t\\t**🙋\\u200d♂️ 담당자: Culture Team  **\\n\\n---\\n\\n## 설정 안내\\n\\n\\t- 플렉스팀 구성원 분들과 효과적인 협업 업무 수행을 위해, 프로필 설정을 부탁 드립니다.\\n\\n\\t- 프로필 설정은 구글 워크스페이스, Slack, flex, Notion에 모두 적용 부탁 드립니다. \\n\\n## Slack 설정 안내\\n\\n\\t- **Slack(슬랙) 프로필 사진 및 조직 정보는 직접 수정이 가능합니다. **\\n\\n\\t(1) 왼쪽 하단에서 본인 프로필 이미지를 클릭할 경우, 설정 항목이 보입니다.\\n\\n\\t설정 항목 중 [프로필] 클릭해주세요. \\n\\n\\t![url](url)\\n\\n\\t&lt;br/&gt;\\n\\n\\t(2) ‘편집’을 클릭하고, ‘직함’란에서 `**직무 | 소속([트라이브 &amp; 스쿼드] or [트라이브&amp;팀] or 팀) | 리드인 경우 Lead 표시**`** **포함하여 작성해주세요. (flex 참고)\\n\\n\\t&lt;br/&gt;\\n\\n\\t(3) 혹시 사진이 없으신가요? ‘사진 업로드’를 클릭해서 변경해주시면 됩니다!\\n\\n\\t&lt;br/&gt;\\n\\n\\t&lt;br/&gt;\\n\\n&lt;br/&gt;\\n\\n---\\n\\n### ■ FAQ \\n\\n&lt;br/&gt;\\n\\n&lt;br/&gt;\\n\\n', 'metadata': {'customer_id': 42, 'doc_split_seq': 1, 'title': '프로필 설정 안내', 'source': 'https://www.notion.so/cf88b1a9b35942fcb57cb5b23c232c10', 'extra': {'CategoryL1': '지원 제도', 'CategoryL2': '업무 지원'}, 'updated_at': '2025-05-16T03:12:00'}, 'similarity_score': 0.4860924717211103}","{'page_content':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개요  \\n- &lt;span style='color:yellow_background'&gt;‘목표 관리’&lt;/span&gt;*(2023년~)*\\n&lt;span style='color:yellow_background'&gt;내년부터 flex 목표를 활용, 개인별 목표 설정과 트래킹을 통한 구성원의 성과 향상을 적극적으로 지원&lt;/span&gt;하고자 합니다. 리드와 구성원 간 합의한 목표 대비 성과와 기여도에 따라 적정한 보상을 제공하여 궁극적으로 구성원의 동기 부여와 몰입을 돕고자 합니다.  \\n- &lt;span style='color:yellow_background'&gt;‘성과 향상 프로그램’&lt;/span&gt;*(현재 진행 중)*\\n구성원 스스로 성과를 내기 위해 노력하지만 &lt;span style='color:yellow_background'&gt;혼자서 개선하기 어려운 경우, 팀과 구성원이 함께 시간과 노력을 들여 합의한 기대치만큼의 성과를 낼 수 있도록 지원하는 성과 향상 프로그램(PIP, Performance Improvement Program)&lt;/span&gt;입니다. 이 과정을 통해 구성원의 어려움에 진심으로 관심을 갖고, 집중적인 코칭을 통해 개선될 수 있도록 필요한 도움을 주고자 합니다.\", 'metadata': {'customer_id': 42, 'doc_split_seq': 2, 'title': '구성원의 성과 향상을 돕는 프로그램 안내', 'source': 'https://www.notion.so/9df5a2d1b7c945e78fe439f59fbb90fd', 'extra': {'CategoryL1': '성장 및 발전', 'CategoryL2': '성과/성장'}, 'updated_at': '2025-08-28T01:28:00'}, 'similarity_score': 0.5178795397975758}","{'page_content':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0.515678361694468}","{'page_content':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성과 향상 프로그램 : PIP  \\n## 목적  \\n- 스스로 성과를 개선하기 어려운 **구성원의 성과 향상을 적극적으로 돕기 위해 진행**합니다.  \\n- PIP 기간 동안, 구성원은 **소속 리드의 집중적인 코칭을 받으며, 성과 향상을 위해 필요한 도움**을 받습니다.  \\n## 대상  \\n- 현재 우리팀은 개인 목표 합의 과정이 없습니다. 추후** flex 목표를 활용하여 개인 목표 관리 프로그램을 제공할 예정**입니다.  \\n- &lt;span style='color:yellow_background'&gt;**잡레벨에 따른 기대 수준과 **&lt;/span&gt;&lt;span style='color:yellow_background'&gt;**직무별 잡레벨에 따른 역량 정의**&lt;/span&gt;&lt;span style='color:yellow_background'&gt;**를 기준, 성과가 낮은 구성원**&lt;/span&gt;  \\n- **잡레벨에 따른 기대 수준**  \\n- Level 1: 목표 달성을 위해 다른 구성원의 도움이 필요하며, 피드백을 이해하고 이를 결과물에 반영한다.  \\n- Level 2: 목표 달성을 위해 다른 구성원의 도움 없이, 독립적으로 완결성 및 완성도 높은 결과물을 만든다.  \\n- Level 3: 독립적으로 완결성 및 완성도 높은 결과물을 만들고, 팀과 스쿼드의 업무에 대한 개선을 주도하고, 다른 구성원의 성과 향상에 도움을 제공한다.  \\n- Level 4: 트라이브와 디비전의 업무와 목표 달성을 주도하며, 하위 조직의 성과 향상에 도움을 제공한다.  \\n- Level 5: 전사의 목표 달성을 주도한다.  \\n## 진행 프로세스  \\n- `**Step 1**`**: PIP 대상 선정**  \\n- 구성원 스스로 요청하거나, 소속 리드 또는 동료가 PIP를 제안할 수 있습니다.  \\n- 대상 구성원으로 제안되면, 소속 리드가 상위 리드와 협의하여 PIP 대상 선정을 확정합니다.  \\n- `**Step 2**`**:** **PIP 진행 1단계**  \\n- **구성원의 현재 상황을 확인하고, 우선 필요한 지원을 합니다.**  \\n- (예시) 업무 조정, 부서 이동, 잡레벨 조정 등  \\n- `**Step 3**`**: PIP 진행 2단계**  \\n- **추가적인 도움이 필요한 경우, 소속 리드와 아래 내용에 대해 합의 후 집중 코칭을 진행합니다.**  \\n- 성과 목표 설정 (측정 지표 포함)  \\n- 목표 달성을 위한 지원 사항  \\n- PIP 기간 (정해진 기간이 있는 것은 아니며, 구성원의 상황에 따라 정할 수 있음)  \\n- `**Step 4**`**: PIP 진행 결과**  \\n- **실제 결과에 따라 아래와 같이 진행합니다.**  \\n- 기간 내에 목표를 달성한 경우, **PIP 프로그램이 종료됩니다.**  \\n- 기간 내에 목표를 달성하지 못한 경우, **프로그램 기간의 연장을 검토합니다.**  \\n&lt;span style='color:blue'&gt;`참고`&lt;/span&gt;&lt;span style='color:blue'&gt; PIP 대상자는 비공개로 진행됩니다. (대상자, 소속 리드, PIP 담당자만 알고 있습니다.)&lt;/span&gt;  \\n&lt;br/&gt;  \\n성과에 대한 고민이 드신다면 소속 조직의 리드와 먼저 이야기해주시고, People팀과 해남님의 코칭룸도 언제든지 열려 있습니다. 도움이 필요하시면 편하게 연락 주세요! **🙏**  \\n&lt;br/&gt;\", 'metadata': {'customer_id': 42, 'doc_split_seq': 4, 'title': '구성원의 성과 향상을 돕는 프로그램 안내', 'source': 'https://www.notion.so/9df5a2d1b7c945e78fe439f59fbb90fd', 'extra': {'CategoryL1': '성장 및 발전', 'CategoryL2': '성과/성장'}, 'updated_at': '2025-08-28T01:28:00'}, 'similarity_score': 0.5146017755730947}","{'page_content':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 우리팀이 구성원을 바라보는 철학  \\n- 사람의 내면적인 마인드나 내재적 동기는 변하기 어렵지만, &lt;span style='color:yellow_background'&gt;성과는 노력 여하에 따라 얼마든지 달라질 수 있다. &lt;/span&gt;  \\n- 팀이 먼저 구성원을 믿고, &lt;span style='color:yellow_background'&gt;믿었으면 끝까지 포기하지 않고 최선을 다한다.&lt;/span&gt;  \\n- 장점보다는 단점이 많아 &lt;span style='color:yellow_background'&gt;더 이상 믿고 맡기기 어렵다면, 그에 대해 솔직하게 말한다.&lt;/span&gt;\", 'metadata': {'customer_id': 42, 'doc_split_seq': 3, 'title': '구성원의 성과 향상을 돕는 프로그램 안내', 'source': 'https://www.notion.so/9df5a2d1b7c945e78fe439f59fbb90fd', 'extra': {'CategoryL1': '성장 및 발전', 'CategoryL2': '성과/성장'}, 'updated_at': '2025-08-28T01:28:00'}, 'similarity_score': 0.508378287206}","{'page_content': \"문서 유형: page\\n문서 ID: 1c10592a-4a92-80c9-ab49-ef141ebb2fbb\\n문서 제목: 우리팀의 1on1 Ground Rule 😎\\n문서 생성일시: 2025-03-25 10:31:00+09:00\\n문서 수정일시: 2025-06-27 16:34:00+09:00\\n상위 문서 ID: 유형=block, ID=577df374-a3b8-4ff5-aabc-ef98562d649e\\n문서 생성자: 강주희스타트업에서 비즈니스의 성공을 이끄는 핵심은 결국 &lt;span style='color:blue'&gt;“&lt;/span&gt;&lt;span style='color:blue'&gt;**사람”**&lt;/span&gt;입니다.\\n구성원 한명 한명의 **몰입**과 팀과 한 방향이 되는 **Alignment**는 말 그대로 성장의 원동력이라고 볼 수 있어요.  \\n우리 팀에서 리드와 구성원 사이의 1on1은 단순한 소통의 시간이 아닙니다.\\n팀과 구성원이 한 방향으로 잘 나아가고 있는지 점검하고, 구성원이 겪고 있는 문제를 함께 해결하며,\\n개개인이 더 몰입해서 신나게 일할 수 있도록 돕기 위해 꼭 필요한 시간입니다. 플렉스팀 리드라면,\\n이 시간을 통해 `Know Your People`을 실천하며, 진짜 리더십을 발휘하는 순간을 만들어 나가야 합니다.  \\n&lt;br/&gt;  \\n## &lt;span style='color:blue_background'&gt;우리팀 1on1 의 핵심!    “우리팀에서 1on1 은 어떤 대화가 되야 하나요?”&lt;/span&gt;  \\n### Alignment  \\n**구성원의 역할, 목표, 팀과의 방향성에 대한 얼라인 &amp; 서로의 기대치를 맞춰가는 대화**  \\n- `이런 질문을 활용해 보세요`  \\n- 00님의 목표와 팀의 미션/OKR이 어떻게 연결된다고 생각하세요?  \\n- 최근 ‘이 방향이 맞나?’라고 고민하게 만든 상황이 있다면, 어떤 순간이었나요?  \\n- 어떤 부분에서 우리의 기대사항이 동일/다르다고 느꼈나요?  \\n- 요즘 하는 일 중에 스스로 의미있게 생각하는 일은 무엇인가요?  \\n- 지금 정한 업무 우선순위는 어떤 관점과 기준에서 수립하셨나요?  \\n### Problem Solving  \\n**일의 몰입을 방해하는 요소를 발견하고 함께 실질적인 해결책을 찾는 대화**  \\n- `이런 질문을 활용해 보세요`  \\n- 지금 일하면서 가장 답답하거나 어려운점이 있다면 무엇인가요?  \\n- 혹시 비효율적이라고 생각되는 업무들이 있나요? 어떻게 바꿔나가면 좋을까요?  \\n- 팀 내/외 협업하는데 있어 어려운 부분이 있다면 무엇인가요?  \\n- 지금 우리팀 목표 달성에 가장 걸림돌이 되는것은 뭐라고 생각하세요?  \\n- 혹시 업무에 지장이 있을만큼 중대한 개인적인 이슈가 있다면 함께 고민해 볼까요?  \\n&lt;br/&gt;  \\n### Motivation &amp; Engagement  \\n**구성원이 몰입할 수 있도록 동기를 자극하는 요소를 발견, 신나서 일하는 환경을 만들기 위한 대화**  \\n- `이런 질문을 활용해 보세요`  \\n- 최근 일하면서 ‘힘들었지만 뿌듯했다’ 는 순간은 언제였나요?  \\n- 어떤 일/프로젝트를 맡았을 때 가장 재미있게 일할 수 있었나요?  \\n- 어떤 상황에서 ‘내가 인정받고 있다’는 느낌을 받나요?  \\n- 새롭게 도전해 보고 싶은 업무나 프로젝트는 무엇인가요?  \\n- ‘이런 환경이면 더 잘할 수 있겠다’ 싶은 조건이 있다면 무엇인가요?  \\n&lt;br/&gt;  \\n&lt;br/&gt;  \\n## &lt;span style='color:blue_background'&gt;구성원이 중심이 되는 우리팀 1on1  Ground Rule    &lt;/span&gt;  \\n1️⃣ **진행 주기는 ‘최소 격주 1회’를 유지해 주세요. **  \\n사람에 관심이 없는 리드는 우리팀 리더십에 적합하지 않습니다. 최소 격주에 한번 정도는 구성원과의 1on1 시간을 가지고 관심과 지원을 아끼지 않아야 합니다. 상황상 격주 1회가 어렵다면, 그 상황을 해소하기 위한 대안을 리드가 먼저 고민하고 제시하는 것도 필요합니다.  \\n✅ Do: flex 또는 캘린더에 1on1을 정기 예약하고 리스케줄 시 바로 새 일정 잡기\", 'metadata': {'customer_id': 42, 'doc_split_seq': 1, 'title': '우리팀의 1on1 Ground Rule 😎', 'source': 'https://www.notion.so/1on1-Ground-Rule-1c10592a4a9280c9ab49ef141ebb2fbb', 'extra': {'CategoryL1': '성장 및 발전', 'CategoryL2': '성과/성장'}, 'updated_at': '2025-06-27T07:34:00'}, 'similarity_score': 0.5055154806368223}","{'page_content': '제목: [Onboarding] 플렉스팀 신규 구성원의 flex 제품 온보딩 경험 강화 &lt;br&gt; 공지 작성일: 2022-10-06 &lt;br&gt; 내용: 안녕하세요. PX Team입니다.\\xa0\\n플렉스팀 신규 구성원의 제품 이해도 및 사용성을 높이기 위해, 온보딩 단계에 아래 두 가지 사항을 새롭게 반영했습니다.\\n\\n\\n프리온보딩 시,\\xa0 flex 제품 온보딩 세션 추가 : 가이드 (링크), 영상 (링크)\\n\\n입사 첫 주 flex 제품 체험 미션 수행 (5일 간) : 노션 바로가기 (링크)\\n\\n\\n10/11(월)부터 적용 예정으로 리드분들은 신규 구성원 입사 시, 첫 주 제품 온보딩 미션 수행 시간을 고려해 부서 온보딩 및 업무 진행 부탁드립니다.\\n\\n(참고)\\xa0신규 구성원 온보딩 시, 리드가 해야 할 일을 정리해 본\\xa0팀 온보딩 가이드(for Lead)\\xa0공유드리니 참고해주세요.\\n\\n고맙습니���.\\xa0', 'metadata': {'customer_id': 42, 'doc_split_seq': 1, 'title': '[Onboarding] 플렉스팀 신규 구성원의 flex 제품 온보딩 ���험 강화', 'source': 'https://flex.team/home/news-feed/notice?nid=WQEeRjA8Rd', 'extra': {'StakeholderType': 'COMPANY'}, 'updated_at': '2022-10-06T06:24:43'}, 'similarity_score': 0.5258152482169217}","{'page_content': \"제목: 구성원의 성과 향상을 돕는 프로그램 안내 &lt;br&gt; 공지 작성일: 2022-12-01 &lt;br&gt; 내용: 안녕하��요 PX Team입니다.\\xa0\\n우리팀이 진짜 격차를 만들고 빠르게 성장하기 위해, 구성원의 ‘목표 관리’와 ‘성과 향상 프로그램’을 진행합니다.\\n\\n‘목표 관리’(2023년~)\\xa0내년부터 flex 목표를 활용, 개인별 목�� 설정과 트래킹을 통한 구성원의 성과 향상을 적극적으로 지원하고자 합니다. 리드와 구성원 간 합의한 목표 대비 성과와 기여도에 따라 적정한 보상을 제공하여 궁극적으로 구성원의 동기 부여와 몰입을 돕고자 합니다.\\n\\n‘성과 향상 프로그램’(현재 진행 중)\\xa0구성원 스스로 성과를 내기 위해 노력하지만 혼자서 개선하기 어려운 경우, 팀과 구성원이 함께 시간과 노력을 들여 합의한 기대치만큼의 성과를 낼 수 있도록 지원하는 성과 향상 프로그램(PIP, Performance Improvement Program)입니다. 이 과정을 통해 구성원의 어려움에 진심으로 관심을 갖고, 집중적인 코칭을 통해 개선될 수 있도록 필요한 도움을 주고자 합니다.\\n\\n'목표 ��리'는 준비중입니다. '성과 향상 프로그램'�� 대한 자세한 사항은 링크를 참고해주세요!\", 'metadata': {'customer_id': 42, 'doc_split_seq': 1, 'title': '구성원의 성과 향상을 돕는 프로그램 안내', 'source': 'https://flex.team/home/news-feed/notice?nid=rM0AwQwElR', 'extra': {'StakeholderType': 'COMPANY'}, 'updated_at': '2022-12-01T08:37:28'}, 'similarity_score': 0.5242439282835081}","{'page_content': '제목: “우리의 원팀 철학” &lt;br&gt; 공지 작성일: 2023-08-02 &lt;br&gt; 내용: 안녕하세요. 플렉스팀 Culture Evangelist 이소라입니다. 🙂\\n\\n\\n우리가 프로스포츠팀을 지향하며 원팀으로 일 하는 이유는 시������과 비즈니스 환경을 고려할 때 가장 빠���게 성공할 수 있다는 ��음이 있기 때문입니다. 창업 초기부터 원팀보다 더 빠르게 성장하는 건 없다는 믿음으�� 일해왔고, ��금까지 잘 워킹했다고 생각합니다. 팀과 구성원이 똑같은 믿음과 신뢰를 갖고 100% 신뢰값을 갖고 시작하길 바라지만, 실제 ��성원마다 인식하고 행동하는 것에는 분명한 온도의 차이가 있는데요. HR 시장을 혁신하는 위대한 기업으로 빠르게 성장하기 위해서 우리가 지켜나가야 할 가치와 본질에 대해 구성원 모두가 동일하게 sync를 맞추기 위해 \"우리의 원팀 철학\"을 문서화하여 공유합니다.  \\n\\n\\n\\n“우리의 원팀 철학” : 문서 읽기\\n\\n\\n\\n문서를 읽고 여러분의 공감 및 다양한 생각, 의견, 질문 등을 댓글로 자유롭게 작성부탁드립니다. \\n\\n\\n\\n댓글(Q&amp;A)로 소거되지 않는 부분이 있다면 \" flex Story Session\"에 오셔서 해남님과 이야기를 나눠보셔도 좋습니다.', 'metadata': {'customer_id': 42, 'doc_split_seq': 1, 'title': '“우리의 원팀 철학”', 'source': 'https://flex.team/home/news-feed/notice?nid=YG0dm1xzwe', 'extra': {'StakeholderType': 'COMPANY'}, 'updated_at': '2023-08-02T03:32:50'}, 'similarity_score': 0.5167515477121052}","{'page_content': \"제목: 3Q Health Check 안내 &lt;br&gt; 공지 작성일: 2024-10-07 &lt;br&gt; 내용: [플렉스팀을 더 멋지게 만드는 방법?]\\n안녕하세요! Culture Team에서 안내드립니다.\\n오늘부터 3Q Health Check를 실시합니다. 그런데 혹시 “이걸 왜 하는 거지?”라고 생각해 본 적 있으신가요?\\xa0\\n\\n\\n\\n시간 잡아먹는 Health Check? 왜 해야 할까요?\\n그 이유는 간단합니다! 지금보다 더 나은 업무 환경에서 일하고 싶지 않으신가요?\\xa0\\n업무에 몰입할 수 있는 환경, 내 의견이 반영된 조직, 그런 팀에서 일하고 싶지 않으신가요?\\nHealth Check는 바로 그런 기회를 만들어 주는 중요한 과정이에요.\\n여러분의 의견을 적극 반영하여 '더 일하기 좋은 팀'으로 만드는데 목적이 있습니다.\\xa0\\n\\n\\n\\n이번 Health Check의 차별화 포인트!\\n단순 점수만으로는 여러분의 진짜 목소리를 다 담지 못한다고 판단했습니다.\\n그래서 각 문항마다\\xa0왜 그렇게 생각하셨는지에 대한 이유를 적을 수 있는 문항이 추가되었어요.\\n물론\\xa0선택 사항이지만, 점수만으로 설명하기 어려운 부분이나 더 자세히 얘기하고 싶은 것이 있다면 알려주세요.\\n여러분의 생각과 의견을 더 깊이 이해하는 데 큰 도움이 될 거예요.\\xa0\\n\\n\\n\\n어떻게 참여하나요?\\n\\n일정: 2024/10/7(월) ~ 10/10(목) 20:00까지\\n\\n방법: flex &gt; 할일 리스트에 딱! 넣어드렸습니다. 단 10분이면 충분해요!\\n\\n\\n\\n아니, 근데 왜 기명으로 하나요?\\n플렉스팀에서의 이뤄지는 모든 피드백의 기본은 Transparency라는 사실! 알고 계시죠?\\n솔직하고 투명한 의견을 통해\\xa0여러분의 목소리가 더욱 구체적으로 반영될 수 있고, 그에 따른\\xa0팔로업 액션도 신속하게\\xa0이뤄질 거에요. 여러분의 피드백은 신중히 다뤄질 것이고, 더 나은 팀을 만들기 위한 자료로만 사용될 것임을 약속드려요. 의견을 남기는 순간부터 계획과 실행까지 함께 이루어지는 과정을 경험해보세요!‘\\n\\n\\n\\n진짜 일하기 좋은 팀’으로 계속해서 발전해 나갈 수 있도록 적극적인 참여 부탁드립니다!\\n여러분의 소중한 목소리가 바로 변화의 시작입니다!\\xa0\", 'metadata': {'customer_id': 42, 'doc_split_seq': 1, 'title': '3Q Health Check 안내', 'source': 'https://flex.team/home/news-feed/notice?nid=3xzLr5G8Oj', 'extra': {'StakeholderType': 'COMPANY'}, 'updated_at': '2024-10-14T03:09:20'}, 'similarity_score': 0.516090409484739}","{'page_content': \"제목: 서른일곱번째 Dugout Letter가 도착했습니다 &lt;br&gt; 공지 작성일: 2025-06-16 &lt;br&gt; 내용: 지난 3주간 플렉스팀 소식을 모은\\n\\nDugout Letter #37 바로 열어보기\\n\\n\\n\\n---------\\n\\n\\n\\n⬇️ 목차 미리보기 ⬇️\\n\\n\\n\\n놓쳐선 안 될 플렉스팀 소식\\n\\n상반기 마지막 6월! 목표 달성을 위해 힘차게 달립시다~\\n\\nGrowth Group에 큰 폭의 조직 변화가 있었어요.\\n\\n7/11(금) 하반기 Alignment Day 캘박 필수!\\n\\n6/26(목) @김태은 님과 함께 ‘flexible #4’를 엽니다!\\n\\n드디어 봉인 해제! 5,000억 밸류 투자 소식을 대대적으로 알렸습니다 :)\\n\\n”Hey Nam! Why?” 질문을 기다립니다!\\n\\n사내 Chat GPT를 전환했어요.\\n\\n\\n\\nflex는 오늘도 업글 중\\n\\nflex 데스크톱 App, 사내배포 완료!\\n\\n더 많은 업데이트는 따끈한 최근 업데노들을 참고해주세요\\n\\n\\n\\n슬랙에서 줍줍한 정보 or TMI\\n\\nHRP Squad의 첫 작품, 데이터 기반 임금분석 커스텀 리포트를 공유해주신 @한그림 님\\n\\nTikTok과의 워크샵을 성사시키신 큰 손 @윤지아 님과 세션에서 전문가 포스를 풍겨주신 @백한울안 님\\n\\n기획부터 장표 제작까지 @반가희 님과 좌중을 압도하신 @김진희 님의 합작품, ‘HR테크 리더스데이’ 풀영상\\n\\n지난 5/29 ‘flexible’ 발표자료를 공유해주신 @구경일 님과 고퀄 사진을 공유해주신 @김희찬 님\\n\\n고객사의 미니게임 샤라웃을 알려오신 @정나현 님과 온보딩 과정 샤라웃을 알려오신 @김가영 님\\n\\n6/28(토) ‘스프링캠프’에 연사로 나서는 @이명현 님과 @정승주 님, 그리고 행사를 후원할 플렉스팀\\n\\n@이명현 님의 ‘스프링캠프’ 발표제목 공모에 ‘인가’ 관련 각종 드립이 난무하는 즐거운 플렉스팀\\n\\n5월 CS팀의 RD 성사 금액이 과거 최고액의 3배 수준! 엄청난 성과 소식을 알려오신 @이도경 님\\n\\n6/27(금) 고척돔에서 펼쳐지는 ‘HR Heroes Day’, 5석을 플렉스팀에 나눔 중이신 @윤지아 님\\n\\nAdobe 프로그램 관련 엄격한 라이선스 정책을 안내하시며 협조를 당부하신 @김정춘 님\\n\\nDesign Thinking 니즈 조사를 바탕으로 스쿼드별 결과를 공유해주신 @김선 님\\n\\n고객사 ‘시몬스’가 플렉스팀에 한정해 제공하는 할인혜택 소식을 알려오신 @이도경 님\\n\\n‘나 사용 설명서’ 속 ‘Why flex?’ 답변 업데이트를 재차 요청하고 계신 @임진운 님\\n\\n\\n\\n플렉스팀 동료를 'OO'합니다\\n\\n@박근현 님, @이예경 님, @이나경 님, @양은정 님, @김나현 님의 플렉스팀 합류를 ‘환영’합니다!\\n\\n자랑스러운 동료 여러분을 ‘인정’합니다!\\n\\n@박지선 님, @권형기 님의 결혼을 축복합니다!\\n\\n플렉스팀 N주년을 ‘축하’합니다!\\n\\n\\n\\n---------\\n\\n\\n\\nDugout Letter란?\\n\\n격주 월요일에 발행하는 플렉스팀의 사내 뉴스레터랍니다.\\n\\n슬랙 내 수많은 채널에 흩어져 있는 방대한 내용 중\\n\\n누구도 놓치지 말아야 할 중요 공지 및 업무\\n\\n팀 모두와 공유하고 싶을 만큼 유용하거나 즐거운 정보\\n\\n팀의 질문에 대한 팀 리드의 답변\\n\\n등을 한데 모아 보내드려요.\\n\\n*레터는 [Slack&gt;#general]과 [flex&gt;회사소식&gt;공지사항]에서 확인하실 수 있습니다.\\n\\n\\n\\n제보&amp;질문은 어떻게 하나요?\\n\\n제보: 해당 쓰레드에 :dugout: 이모지를 달아주시면 됩니다.\\n\\n질문: Dugout Letter 발행 쓰레드에 댓글 남겨주세요.\\n\\n\\n\\nDugout Letter 코너, 함께 만들어요!\\n\\n기존 구성과 달리 '이건 꼭 봐야돼!'라고 생각하는 내용이 있으시거나\\n\\n반대로 'TMI'라고 느끼셨던 내용이 있다면 자유롭게 의견 주세요.\\n\\n팀 의견을 토대로 여러분과 함께 Dugout Letter를 만들어가도록 하겠습니다.\", 'metadata': {'customer_id': 42, 'doc_split_seq': 1, 'title': '서른일곱번째 Dugout Letter가 도착했습니다', 'source': 'https://flex.team/home/news-feed/notice?nid=ODzZevj0Ro', 'extra': {'StakeholderType': 'COMPANY'}, 'updated_at': '2025-06-16T04:45:49'}, 'similarity_score': 0.5157985654435219}"]}</t>
  </si>
  <si>
    <t>{"ContextPrecision":1,"ContextRecall":1,"Faithfulness":1,"answer_relevancy":0.6470029257812219,"Human":0,"Human Eval Reason":null}</t>
  </si>
  <si>
    <t>{"cached":null,"start":1758852298.68644,"end":1758852342.950371,"duration":20.067381143569946,"llm_duration":null,"time_to_first_token":12.267243921756744,"llm_calls":"4","tool_calls":"0","errors":"0","llm_errors":"0","tool_errors":"0","prompt_tokens":"36742","prompt_cached_tokens":"0","prompt_cache_creation_tokens":"0","completion_tokens":"1177","total_tokens":"37919","estimated_cost":null}</t>
  </si>
  <si>
    <t>{"Human Eval Reason":"장기휴가시 회사 지급품 관리에 대한 질문에 지급품 관리외에 장기휴가 사용기준 등에 대한 정보가 포함 / 출처에는 23년 공지사항 내용도 포함","metadata":"구성원 여정"}</t>
  </si>
  <si>
    <t>{"answer":"장기휴가나 휴직 시 회사 지급품 관리에 대해 안내드리겠습니다.\n\n## 장기휴가/휴직 구성원 지급품 관리\n\n**관리 기준**: 30일을 초과하는 장기휴가를 사용하는 경우, Culture Team에서 해당 구성원의 유형·무형 지급품을 안전하게 관리합니다.\n\n## 문의 방법\n- 관련 문의사항이 있으시면 슬랙 `#team-culture-helpdesk` 채널로 언제든 연락주세요.\n\n## 추가 참고사항\n장기휴가 사용과 관련해서는 다음과 같은 기준이 있습니다:\n\n**장기휴가 사용 기준**:\n- 연속해서 출근하지 않는 기간이 10일 이상이 되는 경우는 원칙적으로 휴가 사용이 불가능합니다\n- 피치 못할 사정(건강 사유 등)이 있는 경우에만 가능합니다\n- 리프레시 목적으로 연속 10일 이상 진행되는 장기휴가는 3년 근속 리프레시 휴가로만 한정되어 있습니다\n\n**신청 방법**:\n- 장기휴가 사용 1개월 전에 워크플로우 작성과 승인을 완료해주세요\n- flex 워크플로우 - '장기 휴가 신청' 후 flex 휴가 신청 진행\n\n지급품 관리나 장기휴가 관련하여 추가 궁금한 점이 있으시면 Culture Team으로 문의해 주시기 바랍니다.\n\n---\n**참고 출처**:\n- [장기휴가/휴직 구성원 지급품 관리](https://www.notion.so/1220592a4a9280159696d837f62c92f6) - 지급품 관리 정책\n- [휴가](https://www.notion.so/994a897ce55a4092b5a39d961be8d3a2) - 장기휴가 기준 및 절차\n- [장기 휴가 및 운동회 취소 안내](https://flex.team/home/news-feed/notice?nid=YG0dmXyzwe) - 장기휴가 정책 안내","contexts":["{'page_content': '문서 유형: page\\n문서 ID: 0b6f1ab2-b704-4ef9-8acf-f118c11cf32f\\n문서 제목: N주년 세션\\n문서 생성일시: 2023-06-22 21:49:00+09:00\\n문서 수정일시: 2025-08-01 10:53:00+09:00\\n상위 문서 ID: 유형=block, ID=b9b6b285-e956-44ba-ab24-5918361e7d48- 자신의 성장과 회사의 발전을 돌아보며, 미래를 향한 방향을 설정합니다.  \\n- **5주년: 메달**  `\"첫 번째 정상에 오르다”`  \\n- 지금까지의 노력과 성과를 인정받고, 더 높은 목표를 향한 동기부여를 얻습니다.  \\n- **6주년: 리프레시 휴가 지원금 100만원**  `“몰입과 쉼의 밸런스를 맞추다”`  \\n- 열심히 달려온 6년의 몰입에 쉼을 더해, 더 단단하고 멀리 나아갈 수 있도록 응원합니다.  \\n&lt;br/&gt;', 'metadata': {'customer_id': 42, 'doc_split_seq': 2, 'title': 'N주년 세션', 'source': 'https://www.notion.so/N-0b6f1ab2b7044ef98acff118c11cf32f', 'extra': {'CategoryL1': '조직원칙 및 리더십', 'CategoryL2': '문화/ 팀빌딩'}, 'updated_at': '2025-08-01T01:53:00'}, 'similarity_score': 0.4893787866532173}","{'page_content': '문서 유형: page\\n문서 ID: 64092ce4-3947-4ec9-82f6-cf88051f40c2\\n문서 제목: 취업 규칙\\n문서 생성일시: 2023-06-28 22:08:00+09:00\\n문서 수정일시: 2024-10-18 14:24:00+09:00\\n상위 문서 ID: 유형=block, ID=a37d04f2-0eba-4447-a203-b2122120d389\\n문서 생성자: 이경훈[//]: # (column_list is not supported)\\n\\n\\t[//]: # (column is not supported)\\n\\n\\t\\t**🗒️업데이트: 2023/06/28**\\n\\n\\t[//]: # (column is not supported)\\n\\n\\t\\t**🙋\\u200d♂️ 담당자: **(@이경훈)** **\\n\\n---\\n\\n취업 규칙은 flex 문서/증명서 메뉴에서 확인 가능합니다.\\n\\n변경되거나 추가 되는 경우도 위 메뉴에서 확인할 수 있도록 해두었습니다.\\n\\n---\\n\\n### ■ FAQ \\n\\n- **문의 관련**\\n\\n\\t**Q: 취업 규칙에 대해서 궁금한 점이 있으면 어떻게 하나요?**\\n\\n\\tA: 담당자에게 문의 부탁 드립니다. \\n\\n\\t&lt;br/&gt;\\n\\n\\t**Q: 취업 규칙에 업데이트가 필요할 경우 어떻게 하나요?**\\nA: 이후 업데이트가 필요한 사항을 모아서 한 번에 처리하려고 합니다. 우선 업데이트 내용을 담당자에게 전달 부탁 드립니다. (현재 개정일은 2020년 6월 22일 입니다.)\\n\\n\\t&lt;br/&gt;\\n\\n \\n\\n', 'metadata': {'customer_id': 42, 'doc_split_seq': 1, 'title': '취업 규칙', 'source': 'https://www.notion.so/64092ce439474ec982f6cf88051f40c2', 'extra': {'CategoryL1': '조직원칙 및 리더십', 'CategoryL2': '원칙/ 철학'}, 'updated_at': '2024-10-18T05:24:00'}, 'similarity_score': 0.485264841782175}","{'page_content': '문서 유형: page\\n문서 ID: c994ba06-4459-402a-85d3-6b9cdcc973d7\\n문서 제목: Health Check\\n문서 생성일시: 2023-06-23 10:53:00+09:00\\n문서 수정일시: 2025-08-11 11:29:00+09:00\\n상위 문서 ID: 유형=block, ID=b9b6b285-e956-44ba-ab24-5918361e7d48[//]: # (column_list is not supported)\\n\\n\\t[//]: # (column is not supported)\\n\\n\\t\\t**🗒️업데이트: 2025/08/01**\\n\\n\\t[//]: # (column is not supported)\\n\\n\\t\\t**🙋\\u200d♂️ 담당자: Culture Team**\\n\\n---\\n\\n## 목적\\n\\n\\t플렉스팀 구성원들의 현재 상황을 확인하고, 함께 좋은 팀을 만들어 가기 위해서 정기적으로 “Health Check”를 진행합니다. \\n\\n## 참여 방법\\n\\n\\t- 분기별로 flex 셀프 리뷰를 통해 참여 합니다. \\n\\n\\t- &lt;u&gt;**전체 구성원 대상**&lt;/u&gt;으로 진행됩니다. \\n\\n---\\n\\n### ■ FAQ \\n\\n**Q: Health Check는 무엇인가요?**\\n\\nA: 분기에 한번 설문 리뷰 형태로 진행되며, 플렉스팀과 조직, 나에 대한 현재 인식을 진단합니다. \\n\\n&lt;br/&gt;\\n\\n**Q: 언제 체크하나요?**\\n\\nA: 매 분기 첫 주에 진행합니다. 슬랙 공지 및 flex 할 일로 셀프 리뷰 작성을 안내드립니다.\\n\\n&lt;br/&gt;\\n\\n**Q: 체크 결과는 어떻게 나오나요?**\\n\\nA: 정량적/정성적 결과 및 팀 차원에서의 액션 아이템 등에 Health Check Result 페이지에서 공개됩니다. \\n\\n&lt;br/&gt;\\n\\n**Q: 체크 결과를 어떻게 활용하나요?**\\n\\nA: 더 좋은 팀을 만들기 위한 자료로 활용됩니다. 팀리드, 챕터리드, 구성원들의 결과를 해석하여 팀과 함께 오래 갈 수 있도록 지원합니다.\\n\\n\\n', 'metadata': {'customer_id': 42, 'doc_split_seq': 1, 'title': 'Health Check', 'source': 'https://www.notion.so/Health-Check-c994ba064459402a85d36b9cdcc973d7', 'extra': {'CategoryL1': '조직원칙 및 리더십', 'CategoryL2': '문화/ 팀빌딩'}, 'updated_at': '2025-08-11T02:29:00'}, 'similarity_score': 0.48316187147668693}","{'page_content': '문서 유형: page\\n문서 ID: 11954a0a-7a78-4a06-ba79-c36e0fb09486\\n문서 제목: 복지 철학\\n문서 생성일시: 2023-06-22 20:56:00+09:00\\n문서 수정일시: 2025-06-20 13:45:00+09:00\\n상위 문서 ID: 유형=block, ID=a37d04f2-0eba-4447-a203-b2122120d389[//]: # (column_list is not supported)\\n\\n\\t[//]: # (column is not supported)\\n\\n\\t\\t**🗒️업데이트: 2023/06/22**\\n\\n\\t[//]: # (column is not supported)\\n\\n\\t\\t**🙋\\u200d♂️ 담당자: **(@임진운)** **\\n\\n---\\n\\n- **구성원이 일에 몰입할 수 있는 환경을 제공합니다.**\\n\\n---\\n\\n### ■ FAQ \\n\\n**Q: 일에 몰입할 수 있는 환경의 범위는 무엇인가요?**\\n\\nA:  구성원이 일을 하는 데 있어 즐겁게 몰입할 수 있는 모든 환경(문화, 생활, 제도 등)을 의미합니다. 다만 팀이 성장하는 스테이지에 따라 몰입을 돕는 복지는 지속적으로 늘려나가기 위해 계속해서 노력할 것입니다.\\n\\n\\n**Q: 현재 제공하고 있는 복지는 무엇인가요?**\\n\\nA:  간식 지원, 출퇴근 교통비 지원, 야근 택시비 지원, 주차 지원, 식사 지원, 업무도서 구매 지원, 건강검진 지원, 사내 대출 지원, 생일 휴가 및 상품권 지급, 사내 오프라인 Sig 모임 지원 등이 있습니다. \\n\\n&lt;br/&gt;\\n\\n', 'metadata': {'customer_id': 42, 'doc_split_seq': 1, 'title': '복지 철학', 'source': 'https://www.notion.so/11954a0a7a784a06ba79c36e0fb09486', 'extra': {'CategoryL1': '조직원칙 및 리더십', 'CategoryL2': '원칙/ 철학'}, 'updated_at': '2025-06-20T04:45:00'}, 'similarity_score': 0.4810482160397808}","{'page_content': '문서 유형: page\\n문서 ID: 3a732a4d-033c-4bef-b849-a5c966aff386\\n문서 제목: Daily/ , Weekly , Sync \\n문서 생성일시: 2023-06-27 14:06:00+09:00\\n문서 수정일시: 2025-06-20 13:47:00+09:00\\n상위 문서 ID: 유형=block, ID=13c049cd-6892-4dcf-874d-8c61a82fed4b[//]: # (column_list is not supported)\\n\\n\\t[//]: # (column is not supported)\\n\\n\\t\\t**🗒️업데이트: 2023/06/27**\\n\\n\\t[//]: # (column is not supported)\\n\\n\\t\\t**🙋\\u200d♂️ 담당자: **(@이경훈)** **\\n\\n---\\n\\n## Daily Stand Up\\n\\n\\t- 스쿼드/팀의 구성원 간 align을 맞추기 위한 시간으로, 매일 점심 먹기 전 12시 전사 구성원이 일어나서 그날의 업무를 공유합니다. \\n\\n\\t- 풀고 있는 문제에 대한 공유부터 궁금한 것을 질문하기까지 동료들과 나누고 싶은 어젠다를 준비합니다.\\n\\n\\t- 우리팀의 미션과 목표를 달성하는데 가장 도움이 되는 방식으로 동료들과 Sync합니다.\\n\\n## **Weekly Chapter Meeting**\\n\\n\\t- 동일한 직무/기능 조직의 구성원 간 align을 맞추기 위한 시간으로, 매주 정기적으로 미팅을 진행합니다.\\n\\n\\t- Chapter 또는 Group이 비슷한 문제를 좀 더 효율적으로 풀기 위한 논의를 주로 합니다. \\n\\n\\t- Product x Supporting 미팅처럼 다른 Group 간의 공유와 이해를 돕는 자리도 있습니다.\\n\\n---\\n\\n### ■ FAQ \\n\\n&lt;br/&gt;\\n\\n', 'metadata': {'customer_id': 42, 'doc_split_seq': 1, 'title': 'Daily/ , Weekly , Sync', 'source': 'https://www.notion.so/Daily-Weekly-Sync-3a732a4d033c4befb849a5c966aff386', 'extra': {'CategoryL1': '조직원칙 및 리더십', 'CategoryL2': '협업 방식'}, 'updated_at': '2025-06-20T04:47:00'}, 'similarity_score': 0.4796911463576179}","{'page_content':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업무 프로세스**  \\n- 근무종료일은 이렇게 확정합니다.  \\n- 근무종료일은 회사에서 업무를 마무리하는 마지막 근무일을 의미합니다.  \\n- 근무종료일은 업무 인수 인계 범위를 고려해서 회사에서 결정합니다.  \\n- **Step 1. 퇴사 면담**  \\n- 1차로 소속 리드와 면담을 진행합니다.  \\n- 2차로 People팀과 면담을 진행합니다. (선택)  \\n- 3차로 플렉스팀 리드(현재 장해남) 면담을 통해 퇴사를 최종 확정합니다. (선택)  \\n- **Step 2. 퇴사 행정 처리**  \\n- 퇴직일 확정  \\n- 업무 인수인계 일정에 맞춰 소속 리드와 퇴직일을 확정합니다.  \\n- 이후 People 팀과 면담을 추가로 진행합니다.  \\n- 퇴직 안내 문서 작성  \\n- 아래 내용에 대한 설명을 진행하고 날인합니다.  \\n- 퇴직 당월 급여 지급 시기  \\n- 퇴직 급여 지급 시 포함 사항  \\n- 퇴직금 대상 여부  \\n- 4대보험 상실 신고일  \\n- 정산 마감 후 정보를 받을 연락처 기재  \\n- 서류 작성  \\n- 사직원 작성  \\n- (flex 워크플로우 작성)  \\n- 보안서약서 작성  \\n- (오프라인 서류 작성)  \\n- 내용 확인 후 작성  \\n- 경업금지확인서 작성  \\n- (오프라인 서류 작성)  \\n- 내용 확인 후 작성  \\n- **Step 3. 장비 반납 및 근무 종료**  \\n- Culture팀으로 지급 물품 반납 후 근무를 종료합니다.  \\n- &lt;span style='color:orange'&gt;구성원 퇴사 시 수행 업무&lt;/span&gt;  \\n`**필수, 공통**`  \\n- 계정, 노드정리  \\n1. Okta - deactivate, 영업일 기준 5일 간 유지 후 완전 삭제\\n: 기간 내 1차 조직장 주도 하 퇴사자 계정과 연결된 서비스, 앱, 연락처정보 변경 진행  \\n1. GWS - Okta rule 에 의해 자동 중지, 1차 조직장에게 구글 드라이브 소유권 이전  \\n1. Slack - 프로필 개인정보 제거 후 비활성화  \\n1. Workspace ONE or Jamf Pro (MDM) - hub agent 삭제  \\n1. NAC - IP 할당 해제 및 노드 삭제  \\n1. EPP - EPP agent 삭제  \\n1. ADT Caps - 계정 삭제\\n: Office 밖으로 나가는 시간에 맞게 삭제  \\n1. 복합기 - 복합기 계정 비활성화  \\n1. 카카오 비즈니스T - 계정 삭제  \\n1. 관리, 운영시트 내 이름 삭제  \\n1. 자리배치도 내 이름 삭제  \\n- 자산 반납 프로세스  \\n| 자산 반납 전 해야 할 일 | 지급자산 회수 |\\n| ---- | ---- |\\n| Slack 프로필 사진 및 연락처 삭제 | 자산대장 대조, 손망실 여부 확인 |\\n| Mac 사용자인 경우: Apple ID 로그아웃 , touch ID 제거, 나의 Mac 찾기 해제 | 노트북, 모니터, 그 외 소모품 반납 |  \\n- 법인카드 및 ID카드 반납  \\n1. 실물 카드 회수  \\n1. 플렉스 앱 &gt; 비용 &gt; 사용내역 제출  \\n`**선택**`  \\n- 신청에 의해 지급한 SaaS 계정 정리\\n: github, 1password, jetBrains, Adobe, MS office, 한컴독스 등  \\n&lt;br/&gt;  \\n&lt;br/&gt;  \\n&lt;br/&gt;  \\nE.O.D\", 'metadata': {'customer_id': 42, 'doc_split_seq': 3, 'title': '퇴직 / 퇴사 (Offboarding / 오프보딩)', 'source': 'https://www.notion.so/Offboarding-30797371470a4f4b9bd9e6dbb16ef862', 'extra': {'CategoryL1': '구성원 여정', 'CategoryL2': '오프보딩'}, 'updated_at': '2025-07-22T00:28:00'}, 'similarity_score': 0.49848599097087193}","{'page_content':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장해남&lt;span style='color:yellow_background'&gt;**함께 하는 것만큼, 잘 헤어지는 것도 팀의 성장에 있어 매우 중요**&lt;/span&gt;합니다.  \\n서로에게 준비되지 않은 일방적인 퇴사 통보는 잘 헤어지기 어렵습니다.  \\n의사 결정 과정에 서로가 참여하는 것이 중요합니다.  \\n&lt;br/&gt;\", 'metadata': {'customer_id': 42, 'doc_split_seq': 1, 'title': '퇴직 / 퇴사 (Offboarding / 오프보딩)', 'source': 'https://www.notion.so/Offboarding-30797371470a4f4b9bd9e6dbb16ef862', 'extra': {'CategoryL1': '구성원 여정', 'CategoryL2': '오프보딩'}, 'updated_at': '2025-07-22T00:28:00'}, 'similarity_score': 0.49283631332701594}","{'page_content': '문서 유형: page\\n문서 ID: 9feaa6c3-67ff-48eb-aa7a-38cfeb0aace2\\n문서 제목: 플렉스팀용 개인정보 처리방침\\n문서 생성일시: 2022-08-16 09:55:00+09:00\\n문서 수정일시: 2025-05-16 12:13:00+09:00\\n상위 문서 ID: 유형=page, ID=12fc257c-5129-4743-ac87-8b88fe97d14b# ���인정보 처리방침\\n\\n플렉스팀 구성원을 위한 개인정보 처리방침 (v 1.3)\\n\\n플렉스팀 구성원을 위한 ��인정보처리방침 (v 1.2)\\n\\n플렉스팀 구성원을 위한 개인��보처리방��� (v 1.1) \\n\\n플렉스팀을 위한 개인정보처리방침(v 1.0)\\n\\n# 개인정보 처리방침 변경 ���내\\n\\n���인정보 처리방침 변경 안내 (2024.06.03. 시���)\\n\\n', 'metadata': {'customer_id': 42, 'doc_split_seq': 1, 'title': '플렉스팀용 개인정보 처리방침', 'source': 'https://www.notion.so/9feaa6c367ff48ebaa7a38cfeb0aace2', 'extra': {'CategoryL1': '���성원 여정', 'CategoryL2': '��성원을 ��한 개인정보 처리방침'}, 'updated_at': '2025-05-16T03:13:00'}, 'similarity_score': 0.48751518676852296}","{'page_content': \"문서 유형: page\\n문서 ID: 30797371-470a-4f4b-9bd9-e6dbb16ef862\\n문서 제목: 퇴직 / 퇴사 (Offboarding / 오프보딩)\\n문서 생성일시: 2019-10-07 16:42:00+09:00\\n문서 수정일시: 2025-07-22 09:28:00+09:00\\n상위 문서 ID: 유형=block, ID=17a8f341-5250-4e4e-8515-5d6e10036780\\n문서 생성자: 장해남# **퇴직 진행 원칙**  \\n- &lt;span style='color:yellow_background'&gt;**먼저, 구성원과 팀 양쪽 모두 퇴직으로 가지 않기 위해 노력하는 것을 전제**&lt;/span&gt;로 합니다.  \\n- 서로 어떤 결론을 가지고 통보하지 않고, 과정에 서로를 참여시킵니다. 일방적인 통보는 서로에게 감정의 문제로 번질 수 있으므로 최대한 자제합니다.  \\n- 과정 속에서 서로의 문제를 터놓고 얘기하며 자연스럽게 팀 내에서 문제를 해결하는 것이 가장 중요합니다. 이런 과정을 여러번 거쳤음에도 문제 해결이 되지 않아, 서로가 헤어지는 것이 낫겠다고 판단이 들면 잘 헤어지기 위해 최선을 다합니다.  \\n- 상호간의 결정이 명확하다면, 서로간의 입장 차이가 팀에 부정적인 흐름이 되지 않도록 최대한 빠르게 퇴직 프로세스를 진행합니다.  \\n- 구성원은 동료와 팀을 위해, 팀은 그동안 고생한 구성원을 위해 신의성실에 입각하여 헤어지고 나서도 미래를 축복하며 서로를 배려합니다.  \\n&lt;br/&gt;\", 'metadata': {'customer_id': 42, 'doc_split_seq': 2, 'title': '퇴직 / 퇴사 (Offboarding / 오프보딩)', 'source': 'https://www.notion.so/Offboarding-30797371470a4f4b9bd9e6dbb16ef862', 'extra': {'CategoryL1': '구성원 여정', 'CategoryL2': '오프보딩'}, 'updated_at': '2025-07-22T00:28:00'}, 'similarity_score': 0.4844329800601737}","{'page_content': '문서 유형: page\\n문서 ID: 96972f03-2173-475c-822f-c82a8b8c533c\\n문서 제목: Product , 세션,  \\n문서 생성일시: 2024-02-27 15:53:00+09:00\\n문서 수정일시: 2025-06-04 18:26:00+09:00\\n상위 문서 ID: 유형=block, ID=5430529b-85ff-41c2-8ed4-1afd790c668b\\n문서 생성자: 전성환[//]: # (column_list is not supported)\\n\\n\\t[//]: # (column is not supported)\\n\\n\\t\\t**🗒️업데이트: 2024/07/15**\\n\\n\\t[//]: # (column is not supported)\\n\\n\\t\\t**🙋\\u200d♂️ 담당자: Culture Team**\\n\\n---\\n\\n## 목적\\n\\n\\t신규 구성원에게 그간 Product 조직의 히스토리와 역할 및 구조, 일하는 방식을 소개하는 시간\\n\\n## 참여 방법\\n\\n\\t- 비정기로 진행 중이며, 입사 시기 등에 따라 최소 월 1회 각각 진행함\\n\\n\\t\\t- 일반적으로 입사 4주차에 진행\\n\\n## 프로그램 목표\\n\\n\\t- Product Session(1hr) : Product관점에서 제품의 히스토리와 조직의 변화에 대해 이해합니다.\\nw/ (@김태은) \\n\\n\\t\\t- flex 속도와 안정성에 대한 트레이드 오프를 어떻게 해왔는지\\n\\n\\t\\t- 다양한 이벤트와 문제를 마주하고 성공과 실패에서의 배움과 조직의 변화\\n\\n\\t  \\n\\n---\\n\\n### ■ FAQ \\n\\n&lt;br/&gt;\\n\\n', 'metadata': {'customer_id': 42, 'doc_split_seq': 1, 'title': 'Product , 세션,', 'source': 'https://www.notion.so/Product-96972f032173475c822fc82a8b8c533c', 'extra': {'CategoryL1': '구성원 여정', 'CategoryL2': '온보딩'}, 'updated_at': '2025-06-04T09:26:00'}, 'similarity_score': 0.48303179479023495}","{'page_content': \"문서 유형: page\\n문서 ID: 994a897c-e55a-4092-b5a3-9d961be8d3a2\\n문서 제목: 휴가\\n문서 생성일시: 2023-09-05 20:50:00+09:00\\n문서 수정일시: 2025-07-18 13:33:00+09:00\\n상위 문서 ID: 유형=block, ID=048162a6-3420-4f4c-8d3b-daa85c941905\\n문서 생성자: 이경훈[//]: # (column_list is not supported)  \\n[//]: # (column is not supported)  \\n**🗒️업데이트: 2024/03/04**  \\n[//]: # (column is not supported)  \\n**🙋♂️ 담당자: **(@이경훈)** **  \\n---  \\n## 연차휴가  \\n- 플렉스팀의 연차유급휴가는 근로기준법을 준수합니다.  \\n- 신규 구성원은 **입사일에 '회계일(1월 1일)까지의 연차를 선부여**' 합니다.*  \\n- 해당년에 부여된 연차를 초과해서 사용할 수 없습니다.  \\n- 퇴사 시에는 실제 만근일에 따라 재정산해서 연차유급휴가를 정산합니다.  \\n- 회계 년도 기준(매년 1월 1일)으로 15일을 부여하되, 3년 이상 근속한 구성원에게는 **매 2년마다 1일씩 가산**합니다.  \\n- 연속 미출근일 5일 미만의 휴가는 **별도의 승인이 필요없으며**, 미리 동료들에게 **공유합니다. (슬랙을 통해 조직 내 공유) **  \\n- 휴가는 1분 단위로 사용가능합니다.  \\n&lt;br/&gt;  \\n- **연속해서 출근하지 않는 기간이 10일 이상**이 되는 경우는 원칙적으로 휴가 사용이 불가능합니다.  \\n- 피치 못 할 사정(건강 사유 등)이 있는 경우에만 가능합니다.  \\n- 리프레시 목적으로 연속 10일 이상 진행되는 장기휴가는 3년 근속 리프레시 휴가로만 한정되어 있습니다.  \\n&lt;br/&gt;  \\n- 휴가 사용 기준 및 방식  \\n- 연속 미출근일 5일 미만이고, 휴가 사용일이 3일 미만: 자율 사용 / flex 휴가 신청을 통해서 자율적 사용  \\n- 연속 미출근일이 5일 이상: 승인 필요 / flex 워크플로우 - '장기 휴가 신청' 후 flex 휴가 신청  \\n- 예시  \\n- 휴일이 연속으로 3일이고, 휴가를 2일 붙여서 사용하는 경우에 총 5일이 되어 승인 필요  \\n- 휴일이 연속으로 5일이고, 휴가를 1일 붙여서 사용하는 경우에 총 6일이 되어 승인 필요  \\n- 휴가 사용일이 3일 이상: 승인 필요 / flex 워크플로우 - '장기 휴가 신청' 후 flex 휴가 신청  \\n- 휴가 사용일 기준**5일 초과**: 사용 불가 / 피치 못 할 사정이 있는 경우에만 가능  \\n&lt;br/&gt;  \\n- 장기 휴가 **사용 방법**  \\n- 장기 휴가 사용 1개월 전에 워크플로우 작성과 승인을 해주세요.  \\n- 사용 시 같은 조직 구성원에게 공유 해주세요.  \\n- 장기 휴가 신청 작성 시 승인에 대한 판단을 할 수 있도록, 상세한 사유를 기재해주세요.  \\n## **생일휴가**  \\n- 구성원 본인 생일(플렉스 등록기준일)에 점심 먹고 사라지는 휴가를 부여합니다.  \\n- 생일 당일에만 사용이 가능합니다.  \\n- 생일 당일에 빨리 퇴근하는 목적으로만 사용할 수 있으며, 다른 휴가와 붙여서 하루를 쉬는 목적으로 사용할 수 없습니다.  \\n- 원격과 연속해서 사용할 수 없습니다.  \\n- 생일이 휴일인 경우 다른 날에 사용할 수 없습니다.  \\n- 연차와 상관없이 부여되는 4시간 휴가입니다.  \\n## **경조휴가 (경조사비)**  \\n- 부모/배우자/자녀가 사망한 경우, 5일의 휴가를 부여합니다.  \\n- 배우자 부모가 사망한 경우, 5일의 휴가를 부여합니다.  \\n- 조부모/형제/자매가 사망한 경우, 3일의 휴가를 부여합니다.  \\n- 배우자 출산의 경우, 20일(근무일 기준)을 기준으로 3회 분할 사용이 가능합니다.  \\n- 남녀고용평등과 일가정 양립 지원에 관한 법률에 의해 지원합니다.  \\n- 출산한날로부터 120일이지나면 청구할 수 없습니다.  \\n- 결혼의 경우 (근무일 기준) 5일의 휴가 부여됩니다.  \\n- 경조사비  \\n- 결혼하는 경우, 축하금 100만원을  지급합니다. (현금)\", 'metadata': {'customer_id': 42, 'doc_split_seq': 1, 'title': '휴가', 'source': 'https://www.notion.so/994a897ce55a4092b5a39d961be8d3a2', 'extra': {'CategoryL1': '근무환경 및 제도', 'CategoryL2': '근무 제도'}, 'updated_at': '2025-07-18T04:33:00'}, 'similarity_score': 0.5124839314031769}","{'page_content': '문서 유형: page\\n문서 ID: 3cff2ccc-7f40-4b8e-af46-f619813eee94\\n문서 제목: 원격근무\\n문서 생성일시: 2023-06-28 14:19:00+09:00\\n문서 수정일시: 2025-06-20 09:54:00+09:00\\n상위 문서 ID: 유형=block, ID=048162a6-3420-4f4c-8d3b-daa85c941905\\n문서 생성자: 김새리[//]: # (column_list is not supported)\\n\\n\\t[//]: # (column is not supported)\\n\\n\\t\\t**🗒️업데이트: 2025/06/20**\\n\\n\\t[//]: # (column is not supported)\\n\\n\\t\\t**🙋\\u200d♂️ 담당자: **(@이경훈)** **\\n\\n---\\n\\n## 사용 기준\\n\\n\\t- 원격근무는 &lt;u&gt;**하루씩만 사용 가능**&lt;/u&gt;합니다. 이틀 연속하여 사용할 수 없습니다.\\n\\n\\t\\t- 팀 내 협업을 위한 코어 타임, 업무 리듬을 유지하기 위해 원격 근무의 연속 사용을 제한합니다. \\n\\n\\t\\t- 또한 휴일과 연속해서 사용할 수 없습니다.\\n\\n\\t- 원격근무는 &lt;u&gt;**팀 내 중요한 일정이 있는 경우에 사용이 제한**&lt;/u&gt;됩니다. \\n\\n\\t\\t- 월요일은 전사 위클리, 금요일은 챕터 및 팀 회의, 수요일은 너나들이 행사 등의 이유로 원격근무를 지양합니다.\\n\\n\\t-  화, 목요일 사용만이 권장되고, 휴일과 이어진 화, 목요일에는 사용할 수 없습니다.\\n\\n\\t\\t- 월요일이 휴일인 경우, 화요일 사용 불가\\n\\n\\t\\t- 금요일이 휴일인 경우, 목요일 사용 불가\\n\\n\\t\\t- 수요일이 휴일인 경우, 화요일, 목요일 사용 불가\\n\\n## 사용 방법\\n\\n\\t- 최소 1일 전에 슬랙을 통해 동료에게 공유하고, flex를 통해 승인을 받습니다. (반려될 수 있습니다.)\\n\\n\\t\\t- 슬랙 공유 시에는 #sharing_time-and-attendance 채널을 이용 부탁드립니다.\\n\\n\\t\\t- flex의 승인자는 조직 리드이며, 공유 내용은 “장소, 시간, 업무 내용”입니다. \\n\\n## 비용 관련\\n\\n\\t- 원격근무 시에는 업무상 지원되는 비용은 지원되지 않습니다. \\n\\n\\t\\t- 식대지원, 출퇴근 대중교통비 등 \\n\\n---\\n\\n### ■ FAQ \\n\\n**Q: 왜 연속 사용은 불가한가요?**\\nA: 팀 내 협업을 위한 코어 타임, 업무 리듬을 유지하기 위해, 원격 근무의 연속 사용을 제한합니다. \\n\\n&lt;br/&gt;\\n\\n**Q: 원격 근무 장소는 별도로 제약은 없나요?**\\nA: 업무에 몰입할 수 있는 공간에서 진행 부탁드리며, 휴양지나 놀러 가는 곳에서 원격 근무는 지양 부탁 드립니다. \\n\\n&lt;br/&gt;\\n\\n**Q: 휴가와 달리 승인을 받아야 하는 이유는 무엇인가요?**\\n\\nA: 휴가는 구성원에게 부여된 것을 사용하는 것이지만, 원격근무는 상황에 따라 제한 없이 사용 가능하기 때문에 효용성 등을 판단하기 위한 승인 절차가 존재합니다.\\n\\n&lt;br/&gt;\\n\\n', 'metadata': {'customer_id': 42, 'doc_split_seq': 1, 'title': '원격근무', 'source': 'https://www.notion.so/3cff2ccc7f404b8eaf46f619813eee94', 'extra': {'CategoryL1': '근무환경 및 제도', 'CategoryL2': '근무 제도'}, 'updated_at': '2025-06-20T00:54:00'}, 'similarity_score': 0.5117135107559578}","{'page_content': '문서 유형: page\\n문서 ID: 994a897c-e55a-4092-b5a3-9d961be8d3a2\\n문서 제목: 휴가\\n문서 생성일시: 2023-09-05 20:50:00+09:00\\n문서 수정일시: 2025-07-18 13:33:00+09:00\\n상위 문서 ID: 유형=block, ID=048162a6-3420-4f4c-8d3b-daa85c941905\\n문서 생성자: 이경훈- 자녀를 출산하는 경우, 축하금 100만원을  지급합니다. (현금)  \\n- 부모/배우자/자녀가 사망하는 경우, 조의금 100만원을 지급합니다. (현금)  \\n## 리프레쉬 휴가  \\n- 3년 근속시 (근무일 기준) 10일의 휴가를 부여합니다. (근무일 중 공휴일이 있는 경우 포함됩니다.)  \\n- 리프레시 휴가는 매 3년마다 부여합니다.  \\n- 리프레쉬 휴가 기간 중에 이용할 수 있는 아난티(Ananti) 숙박권 2박 3일을 함께 제공합니다.  \\n- 최고의 숙소에서 리프레쉬 기간 동안 휴식할 수 있도록 제공됩니다.  \\n- 아난티 숙박은 워크플로우를 이용해서 따로 신청해주시면 됩니다.  \\n- 리프레쉬 휴가 기간 내에 숙박을 하시지 않는 경우에 다른 기간에는 이용하실 수 없습니다.  \\n## 휴가 사용 방법 안내  \\n1. 플렉스 &gt; 휴가 &gt; 내 휴가 접속  \\n1. (하단 이미지) 휴가 일정 선택  \\n1. 시차 사용 시, 해당일 설정하고 상세일정 편집에서 “시간입력” 선택 후,\\n시작시간과 종료시간 지정 합니다.  \\n![url](url)  \\n1. 승인 요청하기  \\n- 별도의 승인 필요 없이, 요청하기 클릭 시 완료됩니다.  \\n1. 동료 및 슬랙 채널에 공유합니다.  \\n---  \\n### ■ FAQ  \\n&lt;br/&gt;', 'metadata': {'customer_id': 42, 'doc_split_seq': 2, 'title': '휴가', 'source': 'https://www.notion.so/994a897ce55a4092b5a39d961be8d3a2', 'extra': {'CategoryL1': '근무환경 및 제도', 'CategoryL2': '근무 제도'}, 'updated_at': '2025-07-18T04:33:00'}, 'similarity_score': 0.5079800055396416}","{'page_content': '문서 유형: page\\n문서 ID: 0a7a4344-1ccb-473e-8582-b25cc1861824\\n문서 제목: 외근\\n문서 생성일시: 2023-06-28 14:52:00+09:00\\n문서 수정일시: 2025-06-20 14:07:00+09:00\\n상위 문서 ID: 유형=block, ID=048162a6-3420-4f4c-8d3b-daa85c941905\\n문서 생성자: 김새리[//]: # (column_list is not supported)\\n\\n\\t[//]: # (column is not supported)\\n\\n\\t\\t**🗒️업데이트: 2023/06/28**\\n\\n\\t[//]: # (column is not supported)\\n\\n\\t\\t**🙋\\u200d♂️ 담당자: **(@박윤미)** **\\n\\n---\\n\\n## 사용방법\\n\\n\\t- flex에 외근을 등록(변경)하고, 슬랙을 통해 함께 일하는 동료분들에게 공유합니다. \\n\\n\\t\\t- 특히, flex와 구글 캘린더의 연동을 꼭 확인해주셔서, 근무 시간 내 나의 일정을 동료들이 확인할 수 있도록 해주세요. \\n\\n## 비용지원\\n\\n\\t- 외근 시 교통비를 지원합니다. \\n\\n\\t\\t- 택시 - 카카오T 비즈니스 (외근 선택) → 법인카드 결제 사용은 불가 합니다.\\n\\n\\t\\t- 대중교통 - 법인카드 \\n\\n\\t\\t- 법인차량 이용 안내 - Culture Team 에 문의\\n\\n---\\n\\n### ■ FAQ \\n\\n&lt;br/&gt;\\n\\n', 'metadata': {'customer_id': 42, 'doc_split_seq': 1, 'title': '외근', 'source': 'https://www.notion.so/0a7a43441ccb473e8582b25cc1861824', 'extra': {'CategoryL1': '근무환경 및 제도', 'CategoryL2': '근무 제도'}, 'updated_at': '2025-06-20T05:07:00'}, 'similarity_score': 0.49953405055077704}","{'page_content': '문서 유형: page\\n문서 ID: b2a3dd6b-52ef-4f0e-a4f9-2eb6faa13136\\n문서 제목: 근무/휴게시간\\n문서 생성일시: 2023-06-27 23:13:00+09:00\\n문서 수정일시: 2025-08-08 10:21:00+09:00\\n상위 문서 ID: 유형=block, ID=048162a6-3420-4f4c-8d3b-daa85c941905\\n문서 생성자: 김새리[//]: # (column_list is not supported)\\n\\n\\t[//]: # (column is not supported)\\n\\n\\t\\t**🗒️업데이트: 2024/11/25**\\n\\n\\t[//]: # (column is not supported)\\n\\n\\t\\t**🙋\\u200d♂️ 담당자: **(@이경훈)** **\\n\\n---\\n\\n2024년 3월 4일부터 새로운 근무시간이 적용됩니다. 아래 내용을 참고 부탁드립니다.\\n\\n팀 목표 달성을 위한 근무 제도 변경 안내 \\n\\n2024년 12월 1일부터 새로운 근무시간이 적용됩니다. 아래 내용을 참고 부탁드립니다.\\n\\n근무 제도 변경 안내 (출근 가능 시간 추가, 코어 타임 명칭 변경) \\n\\n&lt;br/&gt;\\n\\n## 근무시간\\n\\n\\t- 플렉스팀은 시차출퇴근제를 운영하고 있으며, 출근 가능 시간은 오전 8시부터 10시까지입니다. \\n\\n\\t- 출근 시각 이후 9시간(1일 8시간, 1시간 휴게) 뒤에 퇴근하는 것을 원칙으로 합니다. \\n\\n\\t- 근무시간은 flex를 통해 기록합니다. \\n\\n\\t- 공동의 룰을 잘 지키는지 확인하고, 개선하기 위해서는 flex에 근무를 기록하는 것이 ��요합니다. flex에 ���무 기록을 요청 드���니다. 👀\\n\\n## 코워킹 타임(co-working time)\\n\\n\\t- 10:00 - 12:30 (2시간 30분) / 14:00 - 17:00 (3시��)\\n\\n\\t- 코워킹 타임은 구성원간 ��업(미팅 등 공동���동)을 위한 최소한의 시간��니다.\\n\\n\\t\\t- 코워킹 타임 내에서 필요하면 다른 구성원에게 협업과 미팅을 요청 가능하고, 요청 받�� 구성원은 협업이 가능하도록 ��간을 확보하여야 합니다. \\n\\n\\t- 코워킹 타임 중의 자리를 비워야 할 경우에, 구성원과 공유를 위해 사전 휴가 등록이 필요합니다.\\n\\n\\t\\t- 예를 들어 코워킹 타임의 시작 시간은 10시이고, 이후 출근을 하게 되는 경우 사전에 휴가를 사용해서 다른 동료가 근태 상태를 알 수 있어야 합니다. 사전에 등록하지 않고, 당일 휴가를 사용해야하는 경우에 반드시 사후 휴가 ���록이 필요합니다.\\n\\n\\t\\t- ��그라운드 내에서 30분 내외의 휴식 목적의 시간 사용 시에는 휴게를 이용할 수 있���니다.\\n\\n\\t- 코워킹 타임 외 시간에도 상호 협의를 통해 구성원간 협업이 가능합니다.\\n\\n## ��게시간\\n\\n\\t- 플렉��팀은 법적 휴게 시간��� 준수합니다 \\n(근�� 4시간 - 30분 휴게, 근무 8시간 - 1시간 휴게)\\n\\n\\t- 공식 휴게 시간: 12:30 - 13:30\\n\\n\\t- 본업을 위한 이동, 미팅을 제외한 개인 용���는 휴게 시간을 활용 가능합니다. \\n\\n\\t- 휴게 사용 시에 법적 휴게 시간을 초과하는 경우, 초과하는 만큼 추가 근무를 해야합니다.\\n\\n## flex 기록\\n\\n\\t- 근무 및 휴게시간은 flex를 통해 기록합니다. \\n\\n\\t- flex 사용 방법은 flex user guide 를 참고 부탁드립니다. \\n\\n---\\n\\n### ■ FAQ \\n\\n**Q: 10시보다 늦게 출근하는 경우, 휴게 시간 등록이 가능한가요?**\\n\\nA: 출/퇴근 시, 휴게시간 사용은 불가합니다. 해당 경우에는 시간차 연차 등록을 부탁드립니다. \\n\\n&lt;br/&gt;\\n\\n', 'metadata': {'customer_id': 42, 'doc_split_seq': 1, 'title': '근무/휴게시간', 'source': 'https://www.notion.so/b2a3dd6b52ef4f0ea4f92eb6faa13136', 'extra': {'CategoryL1': '근무환경 및 제도', 'CategoryL2': '근무 제도'}, 'updated_at': '2025-08-08T01:21:00'}, 'similarity_score': 0.4826114084351763}","{'page_content': '문서 유형: page\\n문서 ID: 1220592a-4a92-8015-9696-d837f62c92f6\\n문서 제목: 장기휴가/휴직 구성원 지급품 관리\\n문서 생성일시: 2024-10-17 14:45:00+09:00\\n문서 수정일시: 2025-06-20 15:18:00+09:00\\n상위 문서 ID: 유형=block, ID=6b37902d-1df7-4d1a-b43d-160aa93b1a37---\\n\\n**작성일자 : 2024년 10월 18일 (금)**\\n\\n🗣 구성원이 장기휴가(30일 초과)를 사용할 경우,\\nCulture Team 에서 해당 구성원의 유, 무형 지급품을 안전하게 관리합니다.\\n\\n관련된 문의는 언제든 슬랙 `#team-culture-helpdesk` 채널로 언제든 주세요! \\n\\n&lt;br/&gt;\\n\\n### 내용 상세\\n\\n![url](url)\\n\\n&lt;br/&gt;\\n\\n---\\n\\n&lt;br/&gt;\\n\\n', 'metadata': {'customer_id': 42, 'doc_split_seq': 1, 'title': '장기휴가/휴직 구성원 지급품 관리', 'source': 'https://www.notion.so/1220592a4a9280159696d837f62c92f6', 'extra': {'CategoryL1': '지원 제도', 'CategoryL2': '업무 지원'}, 'updated_at': '2025-06-20T06:18:00'}, 'similarity_score': 0.5667666948908519}","{'page_content': '문서 유형: page\\n문서 ID: 5aa20df1-3c70-44dd-84ba-c003a2a0d9d0\\n문서 제목: 경조물품지원\\n문서 생성일시: 2023-06-27 20:29:00+09:00\\n문서 수정일시: 2025-07-21 10:56:00+09:00\\n상위 문서 ID: 유형=block, ID=de04b51a-730f-4d05-b2c6-045f1e021a68\\n문서 생성자: 임진운[//]: # (column_list is not supported)\\n\\n\\t[//]: # (column is not supported)\\n\\n\\t\\t**🗒️업데이트: 2025/07/21**\\n\\n\\t[//]: # (column is not supported)\\n\\n\\t\\t**🙋\\u200d♂️ 담당자: **(@박윤미)** **\\n\\n---\\n\\n## 지원목적\\n\\n\\t- 구성원의 즐겁고 힘든 일을 함께 나눕니다.\\n\\n\\t- 소정의 물품을 준비하여 도움을 드립니다.\\n\\n## 신청 방법\\n\\n\\t- Slack의 #**office-family-events **채널을 통해 경조사를 공유합니다.\\n\\n\\t- Culture Team 담당자( (@박윤미)) 에게 DM을 통해 예식장 또는 장례식장의 정보를 전달해 주시면 물품을 지원해 드립니다. ( 업무시간 이후 / 휴일에는 담당자 휴대전화로 연락 주시면 빠르게 준비 할 수 있습니다. ) \\n\\n## 지원 내용\\n\\n\\t- 결혼식 : 축하화환 ( 본인결혼 축하금 : 현금 100만원 )\\n\\n\\t- 장례식 : 근조화환, 장례물품 1박스 ( 부모/배우자/자녀 부의금 : 현금 100만원, 빙부모/시부모 : 현금 50만원 )\\n\\n\\t- 출산 : 과일바구니 ( 자녀출산 축하금 : 현금 100만원 )\\n\\n---\\n\\n### ■ FAQ \\n\\n**Q: 화환을 받을 수 없는 경우이거나 지원 내용이 일부만 필요한 경우 어떻게 해야하나요?**\\n\\nA: 선택적으로 발송 가능하며, Culture Team 담당자로 내용 전달해 주시면 됩니다.\\n\\n&lt;br/&gt;\\n\\n**Q: 화환과 물품은 언제 받을 수 있나요?**\\n\\nA: 주말, 주중 상관없이 당일 발송합니다.\\n\\n     결혼식은 당일 결혼식 시작 전 화환이 도착합니다.\\n\\n     장례식은 오후 5시 이후 접수 시, 익일 낮 12시(정오) 전후로 수령 가능합니다.\\n\\n&lt;br/&gt;\\n\\n**Q: 지원기준은 어떻게 되나요?**\\n\\nA: 결혼화환은 본인만 해당하며, 근조화환 및 장례물품은 지원 범위가 더욱 넓습니다. Culture Team팀 에 문의해 주시면 지원 여부 안내 드리겠습니다.\\n\\n&lt;br/&gt;\\n\\n**Q: 장례물품 1박스 구성품은 무엇인가요?**\\n\\nA: 1박스 구성 (200인분) 입니다.\\n\\n | 품명 | 수량(개) | 품명 | 수량(개) | \\n | ---- | ---- | ---- | ---- | \\n | 국그릇 | 200 | 밥그릇 | 200 | \\n | 종이컵 | 300 | 소주컵 | 200 | \\n | 접시대 | 200 | 접시중 | 200 | \\n | 접시소 | 100 |  |  | \\n | 숟가락 | 200 | 젓가락 | 300 | \\n | 수저통 | 10 | 식탁보 | 100 | \\n\\n&lt;br/&gt;\\n\\n', 'metadata': {'customer_id': 42, 'doc_split_seq': 1, 'title': '경조물품지원', 'source': 'https://www.notion.so/5aa20df13c7044dd84bac003a2a0d9d0', 'extra': {'CategoryL1': '지원 제도', 'CategoryL2': '생활 지원'}, 'updated_at': '2025-07-21T01:56:00'}, 'similarity_score': 0.5019345706977183}","{'page_content': '문서 유형: page\\n문서 ID: e037dcd8-e54f-47af-bbfa-b344b661caa4\\n문서 제목: 사내 도서관/ 도서 지원 안내\\n문서 생성일시: 2023-06-27 11:47:00+09:00\\n문서 수정일시: 2025-05-16 12:12:00+09:00\\n상위 문서 ID: 유형=block, ID=1f50592a-4a92-80d8-b029-cf8362f55fe9\\n문서 생성자: 박윤미[//]: # (column_list is not supported)\\n\\n\\t[//]: # (column is not supported)\\n\\n\\t\\t**🗒️업데이트: 2025/04/19**\\n\\n\\t\\t&lt;br/&gt;\\n\\n\\t[//]: # (column is not supported)\\n\\n\\t\\t**🙋\\u200d♂️ 담당자: **(@배지은)**   **\\n\\n\\t\\t&lt;br/&gt;\\n\\n---\\n\\n## 신청 방법\\n\\n\\t- 도서 구매 신청은 flex 워크플로우 [ 도서 구매 신청 ]에서 가능 합니다. \\n\\n\\t📌 도서 구매\\n✅ 구매 주기: 2주에 한 번\\n✅ 기준: 매월 둘째 주, 넷째 주 화요일 전까지 올라온 워크플로우 기준으로 도서 구매\\n\\n\\t- 1차 구매: 둘째 주 화요일 전까지 워플 올라온 도서\\n→** 둘째 주 구매**\\n\\n\\t- 2차 구매: 넷째 주 화요일 전까지 워플 올라온 도서\\n→ **넷째 주 구매**\\n\\n\\t🚨급하게 필요한 도서는 별도 요청 시 먼저 구매 가능합니다!\\n\\n\\t&lt;br/&gt;\\n\\n## 이용 방법\\n\\n\\t- 업무에 필요한 도서는 구입하여 활용할 수 있습니다. \\n\\n\\t- 신청 및 이용 전 아래 가이드 라인을 확인해주세요.\\n\\n\\t\\t- 도서 입고 시, 워크플로우 댓글로 안내 드립니다. 8층 라운지 에서 도서를 수령해주세요. \\n\\n\\t\\t- &lt;u&gt;**모든 도서(스터디 미포함)는 회사의 자산으로, 활용을 마친 모든 도서는 다른 분들도 활용할 수 있도록 8층 책장으로 반납해주세요. 도서의 활용 기간은 2주입니다. **&lt;/u&gt;\\n\\n\\t\\t- 대여 시, 아래 보유 도서 항목에 “현재 위치”에 이름을 기재해주세요. \\n\\n\\t\\t- 책장 반납 시 “현재 위치” 항목에서 이름을 삭제하시고, “책장 반납”에 체크해주세요. \\n\\n\\t\\t- 동일 도서가 여러 권인 경우, 책에 숫자가 표기되어 있습니다.**표기된 번호를 확인하신 후, 해당 권에 체크 부탁드립니다.**\\n\\n\\t\\t![url](url)\\n\\n\\t\\t- \\n\\n## 도서 대장\\n\\n\\t도서 대장\\n\\n## 온라인 도서 자료 안내\\n\\n\\t[url](url)\\n\\n\\t&lt;br/&gt;\\n\\n---\\n\\n### ■ FAQ \\n\\n**Q: 스터디도서 신청이 가능한가요?**\\n\\nA: 그룹스터디 도서에 한하여 업무 능력 향상을 위해 지원하고 있습니다. 그룹 스터디 도서를 신청할 경우, 워크플로우에 상세히 작성해주세요.\\n ( 목적, 기간, 참가명단, 도서수량, 스터디내역(노션링크 등) \\n\\n&lt;br/&gt;\\n\\n', 'metadata': {'customer_id': 42, 'doc_split_seq': 1, 'title': '사내 도서관/ 도서 지원 안내', 'source': 'https://www.notion.so/e037dcd8e54f47afbbfab344b661caa4', 'extra': {'CategoryL1': '지원 제도', 'CategoryL2': '업무 지원'}, 'updated_at': '2025-05-16T03:12:00'}, 'similarity_score': 0.4946494164074653}","{'page_content': '문서 유형: page\\n문서 ID: 0aa36cca-15f4-4798-99ea-6f71fc14b163\\n문서 제목: 증명서 발급 안내\\n문서 생성일시: 2023-06-29 10:00:00+09:00\\n문서 수정일시: 2025-05-16 12:13:00+09:00\\n상위 문서 ID: 유형=block, ID=de04b51a-730f-4d05-b2c6-045f1e021a68\\n문서 생성자: 황시윤[//]: # (column_list is not supported)\\n\\n\\t[//]: # (column is not supported)\\n\\n\\t\\t**🗒️업데이트: 2023/07/23**\\n\\n\\t[//]: # (column is not supported)\\n\\n\\t\\t**🙋\\u200d♂️ 담당자: **(@이경훈)** **\\n\\n---\\n\\n## 재직증명서/ 경력증명서 발급 안내\\n\\n\\t- flex &gt;  문서·증명서 &gt; 내 문서 에서 재직 증명서 및 경력 증명서 발급이 가능합니다. \\n\\n## 급여명세서 발급 안내\\n\\n\\t- flex &gt;  급여 &gt; 급여 명세서 발급이 가능합니다. \\n\\n## 기타 문서 발급 안내\\n\\n\\t- 위 두 서류 외 추가 발급이 필요한 서류는 슬랙 `#division-people_and_culture` 로 문의 부탁 드립니다. \\n\\n---\\n\\n### ■ FAQ \\n\\n&lt;br/&gt;\\n\\n', 'metadata': {'customer_id': 42, 'doc_split_seq': 1, 'title': '증명서 발급 안내', 'source': 'https://www.notion.so/0aa36cca15f4479899ea6f71fc14b163', 'extra': {'CategoryL1': '지원 제도', 'CategoryL2': '생활 지원'}, 'updated_at': '2025-05-16T03:13:00'}, 'similarity_score': 0.4938393760002759}","{'page_content': '문서 유형: page\\n문서 ID: ba4a7519-8d99-4168-9da4-527511e19f55\\n문서 제목: 출장 지원\\n문서 생성일시: 2023-06-23 18:47:00+09:00\\n문서 수정일시: 2025-05-16 12:12:00+09:00\\n상위 문서 ID: 유형=block, ID=1f50592a-4a92-80d8-b029-cf8362f55fe9\\n문서 생성자: 전성환[//]: # (column_list is not supported)\\n\\n\\t[//]: # (column is not supported)\\n\\n\\t\\t**🗒️업데이트: 2023/07/23**\\n\\n\\t[//]: # (column is not supported)\\n\\n\\t\\t**🙋\\u200d♂️ 담당자:  PX Team**\\n\\n---\\n\\n## 주의사항\\n\\n\\t- 자차를 이용한 외근(장거리 출장)을 희망할 시 지원합니다.\\n\\n\\t- 장거리 출장시 자차이용 유류비 지원은 아래의 조건을 충족하셔야 합니다.\\n\\n\\t\\t1. 회사차량(법인차량) 이용이 불가한 경우\\n\\n\\t\\t1. 대중교통(지하철, 버스, 기차) 및 비행기 이용이 불가능한 경우\\n\\n\\t\\t1. 왕복 100km이상의 장거리 출장인 경우 (네이버 지도 기준거리 인증 필요)\\n\\n## 신청 방법\\n\\n\\t- 자차유류지원 워크플로우를 제출해주세요!\\n\\n\\t- 상기의 **주의사항 조건을 충족**시 출장 유류비, 톨비, 출장지 주차비를 지원합니다.\\n\\n\\t\\t- 유류비 : `gowid 카드결제`\\n\\n\\t\\t\\t- 50km당 15,000원 한도에서 실제 주유비용을 정산해 주세요. \\n\\n\\t\\t\\t- 사전 출장관련 자차이용 워플 작성시 네이버지도 이미지를 제출해 주세요. \\n\\n\\t\\t- 톨비 : `gowid 카드결제`\\n\\n\\t\\t- 출장지 주차비 지원 : `gowid 카드결제`\\n\\n\\t\\t&lt;br/&gt;\\n\\n### ■ FAQ \\n\\n&lt;br/&gt;\\n\\n', 'metadata': {'customer_id': 42, 'doc_split_seq': 1, 'title': '출장 지원', 'source': 'https://www.notion.so/ba4a75198d9941689da4527511e19f55', 'extra': {'CategoryL1': '지원 제도', 'CategoryL2': '업무 지원'}, 'updated_at': '2025-05-16T03:12:00'}, 'similarity_score': 0.49383499208716886}","{'page_content': \"문서 유형: page\\n문서 ID: 9df5a2d1-b7c9-45e7-8fe4-39f59fbb90fd\\n문서 제목: 구성원의 성과 향상을 돕는 프로그램 안내\\n문서 생성일시: 2022-12-01 18:37:00+09:00\\n문서 수정일시: 2025-08-28 10:28:00+09:00\\n상위 문서 ID: 유형=block, ID=577df374-a3b8-4ff5-aabc-ef98562d649e안녕하세요 People Team입니다. **🙂**  \\n우리팀이 진짜 격차를 만들고 빠르게 성장하기 위해, 구성원의 &lt;span style='color:yellow_background'&gt;‘목표 관리’&lt;/span&gt;와 &lt;span style='color:yellow_background'&gt;‘성과 향상 프로그램’&lt;/span&gt;을 진행합니다.\", 'metadata': {'customer_id': 42, 'doc_split_seq': 1, 'title': '구성원의 성과 향상을 돕는 프로그램 안내', 'source': 'https://www.notion.so/9df5a2d1b7c945e78fe439f59fbb90fd', 'extra': {'CategoryL1': '성장 및 발전', 'CategoryL2': '성과/성장'}, 'updated_at': '2025-08-28T01:28:00'}, 'similarity_score': 0.47806462126341454}","{'page_content':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이경훈주식매수선택권(스톡옵션) 행사 방법을 안내 드려요.  \\n&lt;br/&gt;  \\n## 행사 요건  \\n주식매수선택권의 행사 기간 시작일이 지난 경우에 행사 기간 종료일 전까지 회사가 정한 행사일에 주식매수선택권을 행사할 수 있습니다.  \\n&lt;br/&gt;  \\n## 행사 기간  \\n- 연중 정한 기간 중 진행  \\n- 행사를 위해서 이사회와 행정 절차 등이 진행되어야 해서, 실제 행사 청구를 하실 수 있는 시기를 제한하였습니다.  \\n- 종료 기간 도래 및 퇴직 등의 사유로 정한 기간에 행사가 어려운 경우에는 별도 절차를 통해서, 위에서 정한 기간이 아니라도 추가 행사를 도와드릴 예정입니다.  \\n- 휴직 기간 제외  \\n- 행사에 적용되는 재직기간은 구성원의 실제 근무일을 기준으로 하고, 휴직기간을 포함하지 않습니다.  \\n&lt;br/&gt;  \\n## 행사 청구 방법  \\n- 주식매수선택권 행사청구서 2부 작성  \\n[url](url)  \\n[url](url)  \\n- 청구서를 제출할 때 작성 날짜는 비워서 작성 부탁 드려요. (이사회 일정에 맞춰서 기재 예정)  \\n- 부여일: 계약서 상 스톡옵션 부여일  \\n- 부여수량: 계약서상 총 부여주수  \\n- 행사수량: 이번에 행사할 수량  \\n- 행사가격: 100원  \\n- 청구서와 함께 계약서 사본 1부 제출  \\n&lt;br/&gt;  \\n&lt;br/&gt;  \\n## 이후 절차  \\n- 이사회 결정에 따라 아래 방법 중 하나로 행사가 진행됩니다.  \\n- 신주발행을 통한 교부 (신주발행)  \\n- 주식 구입 대금을 팀에서 안내하는 기간 내에 계좌에 입금을 해주시면 됩니다.  \\n- 팀은 주주명부에 등재합니다.  \\n- 행사시점에서 회사가 보유하고 있는 자기주식 교부 (자기주식교부)  \\n- 주식 구입 대금을 팀에서 안내하는 기간 내에 계좌에 입금을 해주시면 됩니다.  \\n- 팀은 주주명부에 등재합니다.  \\n- 행사시점의 시장가격과 행사가격의 차액을 현금으로 보상 (차액 보상)  \\n- 시가와 현재가의 차이만큼 청구하신 구성원의 계좌에 입금 처리를 합니다.  \\n&lt;br/&gt;  \\n## 과세  \\n1. 스톡옵션을 행사하면서 얻는 이익(시가-행사가)에 대해서 근로소득세로 과세됩니다.  \\n- 인센티브 지급처럼 연봉 외에 나오는 소득의 형태로 계산됩니다.  \\n- 급여에서 바로 과세 처리가 됩니다.  \\n1. 이익에 대해서 모두 과세가 되는 것은 아니고, 아래 기준으로 비과세 혜택을 받을 수 있습니다.  \\n- ~~2018년 1월 1일 ~ 2019년 12월 31일 부여 주식: 연간 2,000만원~~  \\n- ~~2020년 1월 1일 ~ 2021년 12월 31일 부여 주식: 연간 3,000만원~~  \\n- ~~2022년 1월 1일 ~ 부여 주식: 연간 5,000만원~~  \\n- 연간 2억원 (한 회사 재직 시 총 5억원까지)  \\n&lt;br/&gt;  \\n&lt;br/&gt;  \\n&lt;br/&gt;  \\n- 과거 자료  \\n## 2022년 주식매수선택권 ��사 안내  \\n주식매수선택권 행사를 ���내 드려요. 링크의 내용과 아래 내용 참고하셔서 진행 부탁 드���요!  \\n&lt;br/&gt;  \\n- 대상: 주식매수선택권 행사 시작일이 2022년 3월 31일 이전인 주식매수선택권 계약��� 체결한 재직 구성원  \\n- 신청 기간: 2022년 4월 4��(���) ~ 6일(수)  \\n- 신청 방법  \\n- 주식매수선택권 행사청구서 2부 작성  \\n- 청구서를 제출할 때 날짜는 비워서 작성 ���탁 드려요. (이사회 일정에 맞춰서 기��� 예정)  \\n- 청구서와 함께 계약서 사본 1부, 신분증 사본 1부, 주민등록등본 1부 포함해서 PX팀(이경훈)에 제출  \\n&lt;br/&gt;  \\n## 2023년 주식매수선택권 행사 안내  \\n주식매수선택권 행사를 안내 드려요. 링크의 내용과 아래 내용 참고하셔서 진행 부탁 드려요!  \\n&lt;br/&gt;', 'metadata': {'customer_id': 42, 'doc_split_seq': 1, 'title': '주식매수선택권 행사', 'source': 'https://www.notion.so/17de7c91425b4573b9b47fc9e89c3475', 'extra': {'CategoryL1': '성장 및 발전', 'CategoryL2': '성과/성장'}, 'updated_at': '2025-05-27T00:22:00'}, 'similarity_score': 0.47769732595199177}","{'page_content': '문서 유형: page\\n문서 ID: 17b0592a-4a92-8019-bc1c-c18a38bdc243\\n��서 제목: 총 보상 프레임워크 및 2025년 총 보상 조정 안��\\n문서 생성일시: 2025-01-14 18:02:00+09:00\\n문서 수정일시: 2025-05-23 10:25:00+09:00\\n상위 문서 ID: 유형=page, ID=24f18cea-ca20-48c9-8dec-2428a45953e3\\n문서 생성���: 이경훈| Lead 2 | 12,000,000 | 2,000 |\\n| Lead 1 | 6,000,000 | 1,000 |  \\n&lt;br/&gt;  \\n### 2025년 보상 조정 내용  \\n- 현재 시장의 불확실성 속에서도 SaaS 2.0을 통한 건강한 성장을 이루기 위해, 장기적 관점의 보상 체계를 강화하고자 합니다.  \\n- 특히 Stock Option을 통해 구성원들과 회사의 성장 가치를 공유하고자 합니다.  \\n&lt;br/&gt;  \\n주요 내용  \\n1. Stock Option 부여  \\n- HR Committee 선정 기반 추가 부여  \\n- 대상  \\n- 팀의 존립과 성장에 결정적 역할을 하는 구성원  \\n- 현재 팀의 성과와 문화에 중요한 역할을 하는 구성원  \\n- 부여 기준  \\n- 기준 미달 시 차이만큼 추가 부여  \\n- 500, 1,000주 최소 기준 설정  \\n-  시기: 1-2월 중 진행 예정 (대상자 개별 안내)  \\n- Lead 역할 수행 기반 최소 보장  \\n- Lead 3: 3,000주  \\n- Lead 2: 2,000주  \\n- Lead 1: 1,000주  \\n- 기준 미달 시 차이만큼 추가 부여  \\n1. Base Pay 조정  \\n- Level 상승자  \\n- 기존 Base Pay의 110%  \\n- Total Compensation Range에 미달하는 경우 미달 금액만큼 Stock Option 추가 제공 (50주 단위)  \\n- 일반 구성원: 2% 일괄 인상  \\n- 2024년 1월 1일 이전 입사자 대상  \\n- Range Max 이내  \\n1. Base Pay → Stock Option 전환  \\n- 신청기간: 2025년 1월 15일 - 20일  \\n- 전환비율: Base Pay 150,000원 당 Stock Option 1주  \\n- 50주 단위로만 가능  \\n- 제한사항: Level별 Total Compensation Range Min 이상 유지  \\n- 신청  \\n- 링크 통한 신청  \\n- 전환금액 기준은 Base Pay 조정 후 기준입니다.  \\n&lt;br/&gt;  \\n향후 일정  \\n- 1-2월: Stock Option 추가 부여 진행  \\n- 1월 15일-20일: Base Pay → Stock Option 전환 신청  \\n- 1월 21일 이후: 신규 연봉 계약 체결  \\n&lt;br/&gt;  \\n내용과 관련하여 궁금하신 점이 있으시다면 언제든 문의 주시기 바랍니다.  \\n감사합니다.  \\n&lt;br/&gt;', 'metadata': {'customer_id': 42, 'doc_split_seq': 2, 'title': '총 보상 프레임워크 및 2025년 총 보상 조정 안내', 'source': 'https://www.notion.so/2025-17b0592a4a928019bc1cc18a38bdc243', 'extra': {'CategoryL1': '성장 및 발전', 'CategoryL2': '성과/성장'}, 'updated_at': '2025-05-23T01:25:00'}, 'similarity_score': 0.47662123757983216}","{'page_content': '문서 유형: page\\n문서 ID: 17b0592a-4a92-8019-bc1c-c18a38bdc243\\n문서 제목: 총 보상 프레임워크 및 2025년 총 보상 조정 안내\\n문서 생성일시: 2025-01-14 18:02:00+09:00\\n문서 수정일시: 2025-05-23 10:25:00+09:00\\n상위 문서 ID: 유형=page, ID=24f18cea-ca20-48c9-8dec-2428a45953e3\\n문서 생성자: 이경훈구성원 여러분들께 총 보상 프레임워크 도입과 2025년 보상 조정에 대해서 안내 드립니다.  \\n&lt;br/&gt;  \\n### 총 보상 프레임워크 도입  \\n- 총 보상은 Stock Option, Base Pay, 복리후생을 포함한 구성원의 현재 시점 총 보상 가치를 의미합니다.  \\n- 이번에 도입하는 프레임워크를 통해 각 보상 요소를 통합적으로 이해하고 관리할 수 있습니다.  \\n&lt;br/&gt;  \\n세션 자료 공유  \\n&lt;br/&gt;  \\n### 구성 요소별 특징  \\n1. Stock Option  \\n- 현재 시점 행사 시 예상되는 현금 가치  \\n- 회사 성장에 따라 가치가 크게 증가할 수 있음  \\n1. Base Pay  \\n- 매월 지급되는 현금성 보상  \\n- 안정적 소득 보장 역할  \\n1. 복리후생  \\n- 연간 예상 현금 가치 1,320만원 (2024년 기준)  \\n- 업무 몰입을 위한 다양한 지원제도  \\n&lt;br/&gt;  \\n### 총 보상 범위 안내  \\n![url](url)  \\n- 범위 설정 설명  \\n- 총 보상은 개별 기여자와 리드가 구분되어 범위가 설정됩니다.  \\n- 주식의 현재 가치는 1주당 15만 원으로 계산되었습니다.  \\n- 총 보상 범위는 매년 초에 변경된 값으로 안내 됩니다.  \\n- **개별 기여자 (Individual Contributor) 총 보상**  \\n- **포함 항목**: 누적 Stock Option 현재 가치 + Base Pay + 기대 복리후생 가치  \\n- **최소 Stock Option**: **1,500만 원 = 100주**  \\n- 회사 구성원 누구나 ‘주인의식’을 갖기 시작할 수 있는 유의미한 주식 수 입니다.  \\n- **최대 Stock Option**: **1.5억 원 = 1,000주**  \\n- 장기 근속 &amp; 높은 성과를 낸 구성원이라면, “회사 최고 레벨 연봉의 Min”에 해당하는 옵션까지 받을 수 있습니다. (현재 기준 Product A Lv.5)  \\n- **Base Pay**  \\n- 기존 Level별 Base Pay Range와 동일합니다.  \\n- **기대 복리후생** 가치: 1,320만원  \\n- 2024년 실제 구성원에게 적용되었던 복리후생의 연간 1인당 평균 금액을 반영하였습니다.  \\n- 예시  \\n- 현재  \\n- Supporting Lv.1  \\n- 누적 Stock Option: 300주  \\n- Base Pay: 4,200만원  \\n- 총 보상: 1억 20만원 (4,200만원 + 300주*15만원 + 1,320만원)  \\n- **리드 (Lead) 총 보상**  \\n- **포함 항목**: 누적 Stock Option 현재 가치 + Base Pay + 기대 복리후생 가치 + 리드 수당  \\n- **최소 스톡옵션**: **1.5억 원 = 1,000주**  \\n- 플렉스팀의 리드는 중요한 역할을 수행합니다. 리드의 시작은 개별 기여자의 최대 값과 같이 설정하였습니다.  \\n- **최대 스톡옵션**: 9**.0억 원 = 6,000주**  \\n- 뛰어난 리더십은 개별 기여자의 최고 연봉의 4배 가치에 달하는 옵션을 받을 수 있도록 정했습니다. (현재 기준 Product A Lv.5 Max의 4배)  \\n- **Base Pay**  \\n- 기존 Level별 Base Pay Range와 동일합니다.  \\n- **기대 복리후생** 가치: 1,320만원 (개별 기여자와 동일)  \\n- **리드 수당**  \\n- 리드 레벨에 따라 다르게 지급합니다.  \\n- Lead Lv.별 보상을 정리하면 아래와 같습니다.  \\n| **Lead Lv.** | **수당 (연간)** | **최소 스톡옵션** |\\n| ---- | ---- | ---- |\\n| Lead 3 | 18,000,000 | 3,000 |', 'metadata': {'customer_id': 42, 'doc_split_seq': 1, 'title': '총 보상 프레임워크 및 2025년 총 보상 조정 안내', 'source': 'https://www.notion.so/2025-17b0592a4a928019bc1cc18a38bdc243', 'extra': {'CategoryL1': '성장 및 발전', 'CategoryL2': '성과/성장'}, 'updated_at': '2025-05-23T01:25:00'}, 'similarity_score': 0.47631655467632084}","{'page_content': '문서 유형: page\\n문서 ID: 17de7c91-425b-4573-b9b4-7fc9e89c3475\\n문서 제목: 주식매수선택권 행사\\n문서 생성일시: 2022-04-04 08:41:00+09:00\\n문서 수정일시: 2025-05-27 09:22:00+09:00\\n상위 문서 ID: 유형=page, ID=24f18cea-ca20-48c9-8dec-2428a45953e3\\n문서 생성자: 이경훈&lt;br/&gt;  \\n- 대상: 주식매수선택권 행사 시작일이 2023년 4월 21일 이전인 주식매수선택권 계약을 체결한 재직 구성원  \\n- 신청 기간: 2023년 4월 28일(금) ~ 5월 3일(수)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PX팀(이경훈)에 제출  \\n&lt;br/&gt;  \\n## 2024년 주식매수선택권 행사 안내  \\n주식매수선택권 행사를 안내 드려요. 링크의 내용과 아래 내용 참고하셔서 진행 부탁 드려요!  \\n&lt;br/&gt;  \\n- 대상: 주식매수선택권 행사 시작일이 2024년 4월 21일 이전인 주식매수선택권 계약을 체결한 재직 구성원 (휴직 기간이 있는 경우 휴직 기간만큼 행사기간이 연기됩니다)  \\n- 신청 기간: 2024년 4월 26일(금) ~ 5월 3일(금)  \\n- 신청 방법  \\n- 주식매수선택권 행사청구서 2부 작성  \\n- 청구서를 제출할 때 날짜는 비워서 작성 부탁 드려요. (이사회 일정에 맞춰서 기재 예정)  \\n- 청구서와 함께 계약서 사본 1부, 신분증 사본 1부, 주민등록등본 1부 포함해서 People Ops.팀(이경훈)에 제출  \\n[url](url)  \\n[url](url)  \\n&lt;br/&gt;  \\n&lt;br/&gt;  \\n&lt;br/&gt;  \\n&lt;br/&gt;  \\n&lt;br/&gt;', 'metadata': {'customer_id': 42, 'doc_split_seq': 2, 'title': '주식매수선택권 행사', 'source': 'https://www.notion.so/17de7c91425b4573b9b47fc9e89c3475', 'extra': {'CategoryL1': '성장 및 발전', 'CategoryL2': '성과/성장'}, 'updated_at': '2025-05-27T00:22:00'}, 'similarity_score': 0.47367738856810976}","{'page_content': \"제목: 장기 휴가 및 운동회 취소 안내 &lt;br&gt; 공지 작성일: 2023-08-30 &lt;br&gt; 내용: 장기 휴가 및 10월 2일 운동회 관련 안내를 드립니다. 최근 장기 휴가 사용 정책을 모르고 내신 경우도 있고, 워크플로우를 통해서 반려된 경우도 있어서, 보다 명확하게 장기 휴가 정책을 설명 드리고, 10월 2일 운동회 취소에 대해서도 안내 드립니다.\\n\\n연속해서 출근하지 않는 기간이 10일 이상이 되는 경우는 원칙적으로 휴가 사용이 불가능합니다.\\n\\n피치 못 할 사정(건강 사유 등)이 있는 경우에만 가능합니다.\\n\\n리프레시 목적으로 연속 10일 이상 진행되는 장기 휴가는 3년 근속 리프레시 휴가로만 한정되어 있습니다.\\n\\n휴가 사용 기준 및 방식\\n\\n휴가 사용일 기준 3일 이하: 자율 사용 / flex 휴가 신청을 통해서 자율적 사용\\n\\n휴가 사용일 기준 5일 이하: 승인 필요 / flex 워크플로우 - '장기 휴가 신청' 후 flex 휴가 신청\\n\\n휴가 사용일 기준 5일 초과: 사용 불가 / 피치 못 할 사정이 있는 경우에만 가능\\n\\n10월 2일에 예정되었던 운동회는 가족과의 시간을 원하시는 분들이 많은 것으로 의견이 청취 되어, 진행하지 않고 공휴일로 진행 예정입니다.\\n\\n\\n\\n이번 추석의 경우에 10월 2일이 임시 공휴일이 되면서, 연속 6일 휴일이 되었습니다.\\n\\n\\n\\n예를 들어 9월 25, 26, 27일, 10월 4, 5, 6일을 연속해서 휴가를 사용하는 경우��� 17일 연속으로 출근하지 않는 경��가 됩니다.\\n\\n\\n\\n위 휴��가 허용될 경우에 개인�� 따라 업무 공백이 약 2주 이상 발생할 수 ��고, 이는 지금 우리팀에서 감당할 여력이 되지 않습니다.\\n\\n추가 사항\\n\\n장기 휴가 사용 1개월 전에 워크플로우 작성과 승인을 완료해주세요.\\n\\n장기 휴가 신����� 작성 시 승인에 대한 판단을 할 수 있도록, 상세한 사유를 기재해주세요.\\n\\n\\n\\n이 원칙에 따라 이미 승인 받았거나, 신��했던 장기 휴가 스케줄이 있으신 분들께서는 조정 및 취소를 부탁 드립니다. 양해를 구합니다.\\n\\n아직 우리팀은 장기 휴가를 구성원이 원하는 시기에 갈 수 있는 여유로운 팀이 아닙니다. 각 조직이 세운 목표 달성을 이제 시작하는 만큼, 연속하는 업무 리듬과 팀플레이가 무엇보다 중요한 시기입니다. 우리가 팀이라는 것을 잊지 말고, 팀플레이를 최우선으로 생각 부탁 드립니다.\", 'metadata': {'customer_id': 42, 'doc_split_seq': 1, 'title': '장기 휴가 및 운동회 취소 안내', 'source': 'https://flex.team/home/news-feed/notice?nid=YG0dmXyzwe', 'extra': {'StakeholderType': 'COMPANY'}, 'updated_at': '2023-08-30T00:14:42'}, 'similarity_score': 0.5070421467527783}","{'page_content': \"제목: 🏖 장기 ‘연차 휴가’ 사용 프로세스 안내 &lt;br&gt; 공지 작성일: 2023-07-18 &lt;br&gt; 내용: 안녕하세요 PX Team입니다. :)\\n본격적인 휴가철을 맞이하여 장기로 연차 휴가를 사용하는 경우가 많은데요.\\n혼자서 분투하는 게 아니라 '원팀으로서' 우승팀이 되기 위해 경기에 임하는 우리팀 구성원들의 건강한 협업 리듬을 만들고, 팀워크를 향상시킬 수 있도록 장기 연차 휴가를 잘 사용하는 방법을 안내드립니다.\\n\\n풀려고 하는 문제\\n\\n함께 일하는 동료의 장기 휴가로 인해 업무 공백이 생겨서 동료의 일까지 백업해야 하는 경우가 있어요.\\n\\n\\n\\n스쿼드/팀의 사이클이 정해져 있는데도 미리 계획했던 휴가라 취소가 불가하다고 이야기하는 경우가 있어요.\\n\\n\\n\\n연차 휴가의 경우 별도의 승인 프로세스가 없기 때문에 팀에 일방적으로 통보하는 경우가 있어요.\\n\\n\\n철학\\n\\n플렉스팀은 원팀으로 일합니다.\\n\\n원팀으로서 ‘협업의 가치’가 ‘개인의 자율’보다 우선합니다.\\n\\n\\n사용 기준 및 방법\\n&lt;사용 기준&gt;\\n\\n근무일 기준 3일을 초과하여 연차 휴가를 사용하는 경우에 해당합니다.\\n\\nRationale\\n- 일반적인 기업의 경우 장기 휴가의 기준을 5일 이상으로 하는 경우가 대부분으로, 우리팀은 다른 팀보다 최소 2배 빠른 속도를 지향하기 때문에 이를 고려하여 3일 초과를 기준으로 정함\\n- 스쿼드에서 같은 직무의 구성원이 1명 또는 2명인 경우가 대부분인데, 이 중 1명이 갑작스럽게 장기 휴가로 업무 공백이 길어질 경우, 운영 대응이 쉽지 않기 때문에 미리 업무 조정 및 대비가 필요함\\n\\n&lt;사용 방법&gt;\\n\\n장기 연차 휴가를 사용하게 될 경우 스쿼드/팀에 미리 공유합니다.\\n\\n\\n\\n근무일 기준 연속 3일 초과하는 휴가에 대해서는 최소 한 달 전에 '장기 휴가 사용 신청' 워크플로우를 작성하여 1차 조직장(1 단계) + 대표(2 단계) 승인 후에 'flex에서 휴가를 등록'합니다. (자동 승인 X)\\n\\n\\n\\n근무일 기준 연속 3일까지의 휴가에 대해서는 별도의 워플 작성 없이 ‘flex에서 휴가를 등록’합니다.\\n\\n\\n장기 연차 휴가 프로세스는 우리팀이 원팀으로서 지속 가능한 몰입도 높은 환경을 만들기 위한 제도로 봐주시고, 잘 이용해 주시기 바랍니다. 공지를 읽고 궁금한 점, 개선에 대해 자유롭게 의견 주시면 피드백을 반영해 우리팀에 더 맞는 방식으로 업데이트해 나가겠습니다.\\n\\n*#general 공지 사항 바로가기 : https://flex-cv82520.slack.com/archives/CJXHK260Z/p1689642252475819\", 'metadata': {'customer_id': 42, 'doc_split_seq': 1, 'title': '🏖 장기 ‘연차 휴가’ 사용 프로세스 안내', 'source': 'https://flex.team/home/news-feed/notice?nid=GBzMxKb0JA', 'extra': {'StakeholderType': 'COMPANY'}, 'updated_at': '2023-07-18T01:07:34'}, 'similarity_score': 0.5060057053266597}","{'page_content': '제목: NONE &lt;br&gt; 공지 작성일: 2021-03-31 &lt;br&gt; 내용: 급여 지급을 위한 근무 시간 작업을 오늘 오후 2시에 마감합니다. 😊\\n대상 기간에 근무 시간이 잘 기록되었는지 확인 부탁 드립니다. 🦸\\u200d♂️\\n(많이 실수하시는 부분이 연차 휴가를 포함한 하루 근무 시간이 8시간보다 미달되는 경우입니다. 한 번 더 확인 부탁드려요!)\\n\\n- 대상 기간: 2021년 3월 1일 ~ 3월 31일\\n- 급여 지급일: 2021년 4월 5일 월요일\\n근무 시간 외에도 급여와 관련하여 궁금한 사항이 있으면 언제든 문의 부탁 드립니다. 💕', 'metadata': {'customer_id': 42, 'doc_split_seq': 1, 'title': 'NONE', 'source': 'https://flex.team/home/news-feed/notice?nid=3vyEGKJE5J', 'extra': {'StakeholderType': 'COMPANY'}, 'updated_at': '2021-03-31T15:27:00'}, 'similarity_score': 0.5020839632719994}","{'page_content': '제목: NONE &lt;br&gt; 공지 작성일: 2021-03-02 &lt;br&gt; 내용: 급여 지급을 위한 근무 시간 작업을 오늘 오후 2시에 마감합니다. 😊\\n대상 기간에 근무 시간이 잘 기록되었는지 확인 부탁 드립니다. 🦸\\u200d♂️\\n\\n- 대상 기간: 2021년 2월 1일 ~ 2월 28일\\n- 급여 지급일: 2021년 3월 5일 금요일\\n\\n근무 시간 외에도 급여와 관련하여 궁금한 사항이 있으면 언제든 문의 부탁 드립니다.\\n\\n감사합니다. 💕', 'metadata': {'customer_id': 42, 'doc_split_seq': 1, 'title': 'NONE', 'source': 'https://flex.team/home/news-feed/notice?nid=7jY0rXGE1K', 'extra': {'StakeholderType': 'COMPANY'}, 'updated_at': '2021-03-02T15:47:13'}, 'similarity_score': 0.49487691675333884}","{'page_content': '제목: NONE &lt;br&gt; 공지 작성일: 2021-05-31 &lt;br&gt; 내용: 급여 지급을 위한 근무 시간 작업을 6월 1일 오후 2시에 마감합니다. 😊\\n대상 기간에 근무 시간이 잘 기록되었는지 확인 부탁 드립니다. 🦸\\u200d♂️\\n이번 달에는 수정이 필요한 대상자 분들이 없는데, 확인 차 안내를 드립니다.\\n- 대상 기간: 2021년 5월 1일 ~ 5월 31일\\n- 급여 지급일: 2021년 6월 4일 금요일\\n근무 시간 외에도 급여와 관련하여 궁금한 사항이 있으면 언제든 문의 부탁 드립니다. 💕', 'metadata': {'customer_id': 42, 'doc_split_seq': 1, 'title': 'NONE', 'source': 'https://flex.team/home/news-feed/notice?nid=GBzMokm8JA', 'extra': {'StakeholderType': 'COMPANY'}, 'updated_at': '2021-05-31T17:00:18'}, 'similarity_score': 0.4946784173172001}"]}</t>
  </si>
  <si>
    <t>{"ContextPrecision":1,"ContextRecall":1,"Faithfulness":1,"answer_relevancy":0.6823693699080956,"Human":0,"Human Eval Reason":null}</t>
  </si>
  <si>
    <t>{"cached":null,"start":1758851262.7659478,"end":1758851322.04318,"duration":17.883140802383423,"llm_duration":null,"time_to_first_token":25.98561179637909,"llm_calls":"4","tool_calls":"0","errors":"0","llm_errors":"0","tool_errors":"0","prompt_tokens":"33007","prompt_cached_tokens":"0","prompt_cache_creation_tokens":"0","completion_tokens":"718","total_tokens":"33725","estimated_cost":nul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</si>
</sst>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b/>
      <sz val="24.0"/>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3" numFmtId="0" xfId="0" applyFont="1"/>
    <xf borderId="0" fillId="0" fontId="2" numFmtId="0" xfId="0" applyAlignment="1" applyFont="1">
      <alignment readingOrder="0" shrinkToFit="0" wrapText="0"/>
    </xf>
    <xf borderId="0" fillId="2" fontId="2" numFmtId="0" xfId="0" applyAlignment="1" applyFill="1" applyFont="1">
      <alignment readingOrder="0"/>
    </xf>
    <xf borderId="0" fillId="0" fontId="2" numFmtId="0" xfId="0" applyAlignment="1" applyFont="1">
      <alignment shrinkToFit="0" wrapText="0"/>
    </xf>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88.13"/>
    <col customWidth="1" min="3" max="3" width="38.0"/>
  </cols>
  <sheetData>
    <row r="1">
      <c r="A1" s="1" t="s">
        <v>0</v>
      </c>
      <c r="B1" s="2" t="s">
        <v>1</v>
      </c>
      <c r="C1" s="1" t="s">
        <v>2</v>
      </c>
    </row>
    <row r="2">
      <c r="A2" s="1" t="s">
        <v>3</v>
      </c>
      <c r="B2" s="1" t="s">
        <v>4</v>
      </c>
      <c r="C2" s="1" t="s">
        <v>5</v>
      </c>
    </row>
    <row r="3">
      <c r="A3" s="1" t="s">
        <v>6</v>
      </c>
      <c r="B3" s="1" t="s">
        <v>7</v>
      </c>
      <c r="C3" s="1" t="s">
        <v>5</v>
      </c>
    </row>
    <row r="4">
      <c r="A4" s="1" t="s">
        <v>8</v>
      </c>
      <c r="B4" s="1" t="s">
        <v>9</v>
      </c>
      <c r="C4" s="1" t="s">
        <v>5</v>
      </c>
    </row>
    <row r="5">
      <c r="A5" s="1" t="s">
        <v>10</v>
      </c>
      <c r="B5" s="1" t="s">
        <v>11</v>
      </c>
      <c r="C5" s="1" t="s">
        <v>5</v>
      </c>
    </row>
    <row r="6">
      <c r="A6" s="1" t="s">
        <v>12</v>
      </c>
      <c r="B6" s="1" t="s">
        <v>13</v>
      </c>
      <c r="C6" s="1" t="s">
        <v>5</v>
      </c>
    </row>
    <row r="7">
      <c r="A7" s="1" t="s">
        <v>14</v>
      </c>
      <c r="B7" s="1" t="s">
        <v>15</v>
      </c>
      <c r="C7" s="1" t="s">
        <v>5</v>
      </c>
    </row>
    <row r="8">
      <c r="A8" s="1" t="s">
        <v>16</v>
      </c>
      <c r="B8" s="1" t="s">
        <v>17</v>
      </c>
      <c r="C8" s="1" t="s">
        <v>5</v>
      </c>
    </row>
    <row r="9">
      <c r="A9" s="1" t="s">
        <v>18</v>
      </c>
      <c r="B9" s="1" t="s">
        <v>19</v>
      </c>
      <c r="C9" s="1" t="s">
        <v>5</v>
      </c>
    </row>
    <row r="10">
      <c r="A10" s="1" t="s">
        <v>20</v>
      </c>
      <c r="B10" s="1" t="s">
        <v>21</v>
      </c>
      <c r="C10" s="1" t="s">
        <v>5</v>
      </c>
    </row>
    <row r="11">
      <c r="A11" s="1" t="s">
        <v>22</v>
      </c>
      <c r="B11" s="1" t="s">
        <v>23</v>
      </c>
      <c r="C11" s="1" t="s">
        <v>24</v>
      </c>
    </row>
    <row r="12">
      <c r="A12" s="1" t="s">
        <v>25</v>
      </c>
      <c r="B12" s="1" t="s">
        <v>26</v>
      </c>
      <c r="C12" s="1" t="s">
        <v>24</v>
      </c>
    </row>
    <row r="13">
      <c r="A13" s="1" t="s">
        <v>27</v>
      </c>
      <c r="B13" s="1" t="s">
        <v>28</v>
      </c>
      <c r="C13" s="1" t="s">
        <v>29</v>
      </c>
    </row>
    <row r="14">
      <c r="A14" s="1" t="s">
        <v>30</v>
      </c>
      <c r="B14" s="1" t="s">
        <v>31</v>
      </c>
      <c r="C14" s="1" t="s">
        <v>5</v>
      </c>
    </row>
    <row r="15">
      <c r="A15" s="1" t="s">
        <v>32</v>
      </c>
      <c r="B15" s="1" t="s">
        <v>33</v>
      </c>
      <c r="C15" s="1" t="s">
        <v>5</v>
      </c>
    </row>
    <row r="16">
      <c r="A16" s="1" t="s">
        <v>34</v>
      </c>
      <c r="B16" s="1" t="s">
        <v>35</v>
      </c>
      <c r="C16" s="1" t="s">
        <v>5</v>
      </c>
    </row>
    <row r="17">
      <c r="A17" s="1" t="s">
        <v>36</v>
      </c>
      <c r="B17" s="1" t="s">
        <v>37</v>
      </c>
      <c r="C17" s="1" t="s">
        <v>5</v>
      </c>
    </row>
    <row r="18">
      <c r="A18" s="1" t="s">
        <v>38</v>
      </c>
      <c r="B18" s="1" t="s">
        <v>39</v>
      </c>
      <c r="C18" s="1" t="s">
        <v>5</v>
      </c>
    </row>
    <row r="19">
      <c r="A19" s="1" t="s">
        <v>40</v>
      </c>
      <c r="B19" s="1" t="s">
        <v>41</v>
      </c>
      <c r="C19" s="1" t="s">
        <v>5</v>
      </c>
    </row>
    <row r="20">
      <c r="A20" s="1" t="s">
        <v>42</v>
      </c>
      <c r="B20" s="1" t="s">
        <v>43</v>
      </c>
      <c r="C20" s="1" t="s">
        <v>5</v>
      </c>
    </row>
    <row r="21">
      <c r="A21" s="1" t="s">
        <v>44</v>
      </c>
      <c r="B21" s="1" t="s">
        <v>45</v>
      </c>
      <c r="C21" s="1" t="s">
        <v>5</v>
      </c>
    </row>
    <row r="22">
      <c r="A22" s="1" t="s">
        <v>46</v>
      </c>
      <c r="B22" s="1" t="s">
        <v>47</v>
      </c>
      <c r="C22" s="1" t="s">
        <v>5</v>
      </c>
    </row>
    <row r="23">
      <c r="A23" s="1" t="s">
        <v>48</v>
      </c>
      <c r="B23" s="1" t="s">
        <v>49</v>
      </c>
      <c r="C23" s="1" t="s">
        <v>24</v>
      </c>
    </row>
    <row r="24">
      <c r="A24" s="1" t="s">
        <v>50</v>
      </c>
      <c r="B24" s="1" t="s">
        <v>51</v>
      </c>
      <c r="C24" s="1" t="s">
        <v>29</v>
      </c>
    </row>
    <row r="25">
      <c r="A25" s="1" t="s">
        <v>52</v>
      </c>
      <c r="B25" s="1" t="s">
        <v>53</v>
      </c>
      <c r="C25" s="1" t="s">
        <v>5</v>
      </c>
    </row>
    <row r="26">
      <c r="A26" s="1" t="s">
        <v>54</v>
      </c>
      <c r="B26" s="1" t="s">
        <v>55</v>
      </c>
      <c r="C26" s="1" t="s">
        <v>24</v>
      </c>
    </row>
    <row r="27">
      <c r="A27" s="1" t="s">
        <v>56</v>
      </c>
      <c r="B27" s="1" t="s">
        <v>57</v>
      </c>
      <c r="C27" s="1" t="s">
        <v>5</v>
      </c>
    </row>
    <row r="28">
      <c r="A28" s="1" t="s">
        <v>58</v>
      </c>
      <c r="B28" s="1" t="s">
        <v>59</v>
      </c>
      <c r="C28" s="1" t="s">
        <v>24</v>
      </c>
    </row>
    <row r="29">
      <c r="A29" s="1" t="s">
        <v>60</v>
      </c>
      <c r="B29" s="1" t="s">
        <v>61</v>
      </c>
      <c r="C29" s="1" t="s">
        <v>29</v>
      </c>
    </row>
    <row r="30">
      <c r="A30" s="1" t="s">
        <v>62</v>
      </c>
      <c r="B30" s="1" t="s">
        <v>63</v>
      </c>
      <c r="C30" s="1" t="s">
        <v>29</v>
      </c>
    </row>
    <row r="31">
      <c r="A31" s="1" t="s">
        <v>64</v>
      </c>
      <c r="B31" s="1" t="s">
        <v>65</v>
      </c>
      <c r="C31" s="1" t="s">
        <v>5</v>
      </c>
    </row>
    <row r="32">
      <c r="A32" s="1" t="s">
        <v>66</v>
      </c>
      <c r="B32" s="1" t="s">
        <v>67</v>
      </c>
      <c r="C32" s="1" t="s">
        <v>29</v>
      </c>
    </row>
    <row r="33">
      <c r="A33" s="1" t="s">
        <v>68</v>
      </c>
      <c r="B33" s="1" t="s">
        <v>69</v>
      </c>
      <c r="C33" s="1" t="s">
        <v>70</v>
      </c>
    </row>
    <row r="34">
      <c r="A34" s="1" t="s">
        <v>71</v>
      </c>
      <c r="B34" s="1" t="s">
        <v>72</v>
      </c>
      <c r="C34" s="1" t="s">
        <v>24</v>
      </c>
    </row>
    <row r="35">
      <c r="A35" s="1" t="s">
        <v>73</v>
      </c>
      <c r="B35" s="1" t="s">
        <v>74</v>
      </c>
      <c r="C35" s="1" t="s">
        <v>75</v>
      </c>
    </row>
    <row r="36">
      <c r="A36" s="1" t="s">
        <v>76</v>
      </c>
      <c r="B36" s="1" t="s">
        <v>77</v>
      </c>
      <c r="C36" s="1" t="s">
        <v>75</v>
      </c>
    </row>
    <row r="37">
      <c r="A37" s="1" t="s">
        <v>78</v>
      </c>
      <c r="B37" s="1" t="s">
        <v>79</v>
      </c>
      <c r="C37" s="1" t="s">
        <v>75</v>
      </c>
    </row>
    <row r="38">
      <c r="A38" s="1" t="s">
        <v>80</v>
      </c>
      <c r="B38" s="1" t="s">
        <v>81</v>
      </c>
      <c r="C38" s="1" t="s">
        <v>82</v>
      </c>
    </row>
    <row r="39">
      <c r="A39" s="1" t="s">
        <v>83</v>
      </c>
      <c r="B39" s="1" t="s">
        <v>84</v>
      </c>
      <c r="C39" s="1" t="s">
        <v>82</v>
      </c>
    </row>
    <row r="40">
      <c r="A40" s="1" t="s">
        <v>85</v>
      </c>
      <c r="B40" s="1" t="s">
        <v>86</v>
      </c>
      <c r="C40" s="1" t="s">
        <v>75</v>
      </c>
    </row>
    <row r="41">
      <c r="A41" s="1" t="s">
        <v>87</v>
      </c>
      <c r="B41" s="1" t="s">
        <v>88</v>
      </c>
      <c r="C41" s="1" t="s">
        <v>89</v>
      </c>
    </row>
    <row r="42">
      <c r="A42" s="1" t="s">
        <v>73</v>
      </c>
      <c r="B42" s="1" t="s">
        <v>90</v>
      </c>
      <c r="C42" s="1" t="s">
        <v>75</v>
      </c>
    </row>
    <row r="43">
      <c r="A43" s="1" t="s">
        <v>91</v>
      </c>
      <c r="B43" s="1" t="s">
        <v>92</v>
      </c>
      <c r="C43" s="1" t="s">
        <v>89</v>
      </c>
    </row>
    <row r="44">
      <c r="A44" s="1" t="s">
        <v>93</v>
      </c>
      <c r="B44" s="1" t="s">
        <v>94</v>
      </c>
      <c r="C44" s="1" t="s">
        <v>89</v>
      </c>
    </row>
    <row r="45">
      <c r="A45" s="1" t="s">
        <v>95</v>
      </c>
      <c r="B45" s="1" t="s">
        <v>96</v>
      </c>
      <c r="C45" s="1" t="s">
        <v>97</v>
      </c>
    </row>
    <row r="46">
      <c r="A46" s="1" t="s">
        <v>98</v>
      </c>
      <c r="B46" s="1" t="s">
        <v>99</v>
      </c>
      <c r="C46" s="1" t="s">
        <v>75</v>
      </c>
    </row>
    <row r="47">
      <c r="A47" s="1" t="s">
        <v>100</v>
      </c>
      <c r="B47" s="1" t="s">
        <v>101</v>
      </c>
      <c r="C47" s="1" t="s">
        <v>75</v>
      </c>
    </row>
    <row r="48">
      <c r="A48" s="1" t="s">
        <v>102</v>
      </c>
      <c r="B48" s="1" t="s">
        <v>103</v>
      </c>
      <c r="C48" s="1" t="s">
        <v>97</v>
      </c>
    </row>
    <row r="49">
      <c r="A49" s="1" t="s">
        <v>104</v>
      </c>
      <c r="B49" s="1" t="s">
        <v>105</v>
      </c>
      <c r="C49" s="1" t="s">
        <v>75</v>
      </c>
    </row>
    <row r="50">
      <c r="A50" s="3" t="s">
        <v>106</v>
      </c>
      <c r="B50" s="3" t="s">
        <v>107</v>
      </c>
      <c r="C50" s="4" t="s">
        <v>5</v>
      </c>
    </row>
    <row r="51">
      <c r="A51" s="3" t="s">
        <v>108</v>
      </c>
      <c r="B51" s="3" t="s">
        <v>109</v>
      </c>
      <c r="C51" s="4" t="s">
        <v>70</v>
      </c>
    </row>
    <row r="52">
      <c r="A52" s="3" t="s">
        <v>110</v>
      </c>
      <c r="B52" s="3" t="s">
        <v>111</v>
      </c>
      <c r="C52" s="4" t="s">
        <v>70</v>
      </c>
    </row>
    <row r="53">
      <c r="A53" s="3" t="s">
        <v>112</v>
      </c>
      <c r="B53" s="3" t="s">
        <v>113</v>
      </c>
      <c r="C53" s="4" t="s">
        <v>70</v>
      </c>
    </row>
    <row r="54">
      <c r="A54" s="3" t="s">
        <v>114</v>
      </c>
      <c r="B54" s="3" t="s">
        <v>115</v>
      </c>
      <c r="C54" s="4" t="s">
        <v>24</v>
      </c>
    </row>
    <row r="55">
      <c r="A55" s="3" t="s">
        <v>116</v>
      </c>
      <c r="B55" s="3" t="s">
        <v>117</v>
      </c>
      <c r="C55" s="4" t="s">
        <v>70</v>
      </c>
    </row>
    <row r="56">
      <c r="A56" s="3" t="s">
        <v>118</v>
      </c>
      <c r="B56" s="3" t="s">
        <v>119</v>
      </c>
      <c r="C56" s="4" t="s">
        <v>70</v>
      </c>
    </row>
    <row r="57">
      <c r="A57" s="3" t="s">
        <v>120</v>
      </c>
      <c r="B57" s="3" t="s">
        <v>121</v>
      </c>
      <c r="C57" s="4" t="s">
        <v>29</v>
      </c>
    </row>
    <row r="58">
      <c r="A58" s="3" t="s">
        <v>122</v>
      </c>
      <c r="B58" s="3" t="s">
        <v>123</v>
      </c>
      <c r="C58" s="4" t="s">
        <v>70</v>
      </c>
    </row>
    <row r="59">
      <c r="A59" s="3" t="s">
        <v>124</v>
      </c>
      <c r="B59" s="3" t="s">
        <v>125</v>
      </c>
      <c r="C59" s="4" t="s">
        <v>70</v>
      </c>
    </row>
    <row r="60">
      <c r="A60" s="3" t="s">
        <v>126</v>
      </c>
      <c r="B60" s="3" t="s">
        <v>127</v>
      </c>
      <c r="C60" s="4" t="s">
        <v>5</v>
      </c>
    </row>
    <row r="61">
      <c r="A61" s="3" t="s">
        <v>128</v>
      </c>
      <c r="B61" s="3" t="s">
        <v>129</v>
      </c>
      <c r="C61" s="4" t="s">
        <v>29</v>
      </c>
    </row>
    <row r="62">
      <c r="A62" s="3" t="s">
        <v>130</v>
      </c>
      <c r="B62" s="3" t="s">
        <v>131</v>
      </c>
      <c r="C62" s="4" t="s">
        <v>29</v>
      </c>
    </row>
    <row r="63">
      <c r="A63" s="3" t="s">
        <v>132</v>
      </c>
      <c r="B63" s="3" t="s">
        <v>133</v>
      </c>
      <c r="C63" s="4" t="s">
        <v>70</v>
      </c>
    </row>
    <row r="64">
      <c r="A64" s="3" t="s">
        <v>134</v>
      </c>
      <c r="B64" s="4" t="s">
        <v>135</v>
      </c>
      <c r="C64" s="4" t="s">
        <v>24</v>
      </c>
    </row>
    <row r="65">
      <c r="A65" s="3" t="s">
        <v>136</v>
      </c>
      <c r="B65" s="3" t="s">
        <v>137</v>
      </c>
      <c r="C65" s="5" t="s">
        <v>5</v>
      </c>
    </row>
    <row r="66">
      <c r="A66" s="3" t="s">
        <v>138</v>
      </c>
      <c r="B66" s="3" t="s">
        <v>139</v>
      </c>
      <c r="C66" s="4" t="s">
        <v>70</v>
      </c>
    </row>
    <row r="67">
      <c r="A67" s="3" t="s">
        <v>140</v>
      </c>
      <c r="B67" s="3" t="s">
        <v>141</v>
      </c>
      <c r="C67" s="4" t="s">
        <v>29</v>
      </c>
    </row>
    <row r="68">
      <c r="A68" s="3" t="s">
        <v>142</v>
      </c>
      <c r="B68" s="3" t="s">
        <v>143</v>
      </c>
      <c r="C68" s="4" t="s">
        <v>24</v>
      </c>
    </row>
    <row r="69">
      <c r="A69" s="3" t="s">
        <v>144</v>
      </c>
      <c r="B69" s="3" t="s">
        <v>145</v>
      </c>
      <c r="C69" s="4" t="s">
        <v>24</v>
      </c>
    </row>
    <row r="70">
      <c r="A70" s="3" t="s">
        <v>146</v>
      </c>
      <c r="B70" s="3" t="s">
        <v>147</v>
      </c>
      <c r="C70" s="4" t="s">
        <v>24</v>
      </c>
    </row>
    <row r="71">
      <c r="A71" s="4" t="s">
        <v>148</v>
      </c>
      <c r="B71" s="3" t="s">
        <v>149</v>
      </c>
      <c r="C71" s="5" t="s">
        <v>5</v>
      </c>
    </row>
    <row r="72">
      <c r="A72" s="3" t="s">
        <v>150</v>
      </c>
      <c r="B72" s="3" t="s">
        <v>151</v>
      </c>
      <c r="C72" s="4" t="s">
        <v>70</v>
      </c>
    </row>
    <row r="73">
      <c r="A73" s="6" t="s">
        <v>152</v>
      </c>
      <c r="B73" s="6" t="s">
        <v>153</v>
      </c>
      <c r="C73" s="5" t="s">
        <v>24</v>
      </c>
    </row>
    <row r="74">
      <c r="A74" s="6" t="s">
        <v>154</v>
      </c>
      <c r="B74" s="6" t="s">
        <v>155</v>
      </c>
      <c r="C74" s="1" t="s">
        <v>75</v>
      </c>
    </row>
    <row r="75">
      <c r="A75" s="6"/>
      <c r="B75" s="7"/>
    </row>
    <row r="76">
      <c r="A76" s="7"/>
      <c r="B76" s="7"/>
      <c r="C76" s="7"/>
    </row>
    <row r="77">
      <c r="A77" s="7"/>
      <c r="B77" s="7"/>
      <c r="C77" s="7"/>
    </row>
    <row r="78">
      <c r="A78" s="7"/>
      <c r="B78" s="7"/>
      <c r="C78" s="7"/>
    </row>
    <row r="79">
      <c r="A79" s="7"/>
      <c r="B79" s="7"/>
      <c r="C79" s="7"/>
    </row>
    <row r="80">
      <c r="A80" s="7"/>
      <c r="B80" s="7"/>
      <c r="C80" s="7"/>
    </row>
    <row r="81">
      <c r="A81" s="7"/>
      <c r="B81" s="7"/>
      <c r="C81" s="7"/>
    </row>
    <row r="82">
      <c r="A82" s="7"/>
      <c r="B82" s="7"/>
      <c r="C82" s="7"/>
    </row>
    <row r="83">
      <c r="A83" s="7"/>
      <c r="B83" s="7"/>
      <c r="C83" s="7"/>
    </row>
    <row r="84">
      <c r="A84" s="7"/>
      <c r="B84" s="7"/>
      <c r="C84" s="7"/>
    </row>
    <row r="85">
      <c r="A85" s="7"/>
      <c r="B85" s="7"/>
      <c r="C85" s="7"/>
    </row>
    <row r="86">
      <c r="A86" s="7"/>
      <c r="B86" s="7"/>
      <c r="C86" s="7"/>
    </row>
    <row r="87">
      <c r="A87" s="7"/>
      <c r="B87" s="7"/>
      <c r="C87" s="7"/>
    </row>
    <row r="88">
      <c r="A88" s="7"/>
      <c r="B88" s="7"/>
      <c r="C88" s="7"/>
    </row>
    <row r="89">
      <c r="A89" s="7"/>
      <c r="B89" s="7"/>
      <c r="C89" s="7"/>
    </row>
    <row r="90">
      <c r="A90" s="7"/>
      <c r="B90" s="7"/>
      <c r="C90" s="7"/>
    </row>
    <row r="91">
      <c r="A91" s="7"/>
      <c r="B91" s="7"/>
      <c r="C91" s="7"/>
    </row>
    <row r="92">
      <c r="A92" s="7"/>
      <c r="B92" s="7"/>
      <c r="C92" s="7"/>
    </row>
    <row r="93">
      <c r="A93" s="7"/>
      <c r="B93" s="7"/>
      <c r="C93" s="7"/>
    </row>
    <row r="94">
      <c r="A94" s="7"/>
      <c r="B94" s="7"/>
      <c r="C94" s="7"/>
    </row>
    <row r="95">
      <c r="A95" s="7"/>
      <c r="B95" s="7"/>
      <c r="C95" s="7"/>
    </row>
    <row r="96">
      <c r="A96" s="7"/>
      <c r="B96" s="7"/>
      <c r="C96" s="7"/>
    </row>
    <row r="97">
      <c r="A97" s="7"/>
      <c r="B97" s="7"/>
      <c r="C97" s="7"/>
    </row>
    <row r="98">
      <c r="A98" s="7"/>
      <c r="B98" s="7"/>
      <c r="C98" s="7"/>
    </row>
    <row r="99">
      <c r="A99" s="7"/>
      <c r="B99" s="7"/>
      <c r="C99" s="7"/>
    </row>
    <row r="100">
      <c r="A100" s="7"/>
      <c r="B100" s="7"/>
      <c r="C100" s="7"/>
    </row>
    <row r="101">
      <c r="A101" s="7"/>
      <c r="B101" s="7"/>
      <c r="C101" s="7"/>
    </row>
    <row r="102">
      <c r="A102" s="7"/>
      <c r="B102" s="7"/>
      <c r="C102" s="7"/>
    </row>
    <row r="103">
      <c r="A103" s="7"/>
      <c r="B103" s="7"/>
      <c r="C103" s="7"/>
    </row>
    <row r="104">
      <c r="A104" s="7"/>
      <c r="B104" s="7"/>
      <c r="C104" s="7"/>
    </row>
    <row r="105">
      <c r="A105" s="7"/>
      <c r="B105" s="7"/>
      <c r="C105" s="7"/>
    </row>
    <row r="106">
      <c r="A106" s="7"/>
      <c r="B106" s="7"/>
      <c r="C106" s="7"/>
    </row>
    <row r="107">
      <c r="A107" s="7"/>
      <c r="B107" s="7"/>
      <c r="C107" s="7"/>
    </row>
    <row r="108">
      <c r="A108" s="7"/>
      <c r="B108" s="7"/>
      <c r="C108" s="7"/>
    </row>
    <row r="109">
      <c r="A109" s="7"/>
      <c r="B109" s="7"/>
      <c r="C109" s="7"/>
    </row>
    <row r="110">
      <c r="A110" s="7"/>
      <c r="B110" s="7"/>
      <c r="C110" s="7"/>
    </row>
    <row r="111">
      <c r="A111" s="7"/>
      <c r="B111" s="7"/>
      <c r="C111" s="7"/>
    </row>
    <row r="112">
      <c r="A112" s="7"/>
      <c r="B112" s="7"/>
      <c r="C112" s="7"/>
    </row>
    <row r="113">
      <c r="A113" s="7"/>
      <c r="B113" s="7"/>
      <c r="C113" s="7"/>
    </row>
    <row r="114">
      <c r="A114" s="7"/>
      <c r="B114" s="7"/>
      <c r="C114" s="7"/>
    </row>
    <row r="115">
      <c r="A115" s="7"/>
      <c r="B115" s="7"/>
      <c r="C115" s="7"/>
    </row>
    <row r="116">
      <c r="A116" s="7"/>
      <c r="B116" s="7"/>
      <c r="C116" s="7"/>
    </row>
    <row r="117">
      <c r="A117" s="7"/>
      <c r="B117" s="7"/>
      <c r="C117" s="7"/>
    </row>
    <row r="118">
      <c r="A118" s="7"/>
      <c r="B118" s="7"/>
      <c r="C118" s="7"/>
    </row>
    <row r="119">
      <c r="A119" s="7"/>
      <c r="B119" s="7"/>
      <c r="C119" s="7"/>
    </row>
    <row r="120">
      <c r="A120" s="7"/>
      <c r="B120" s="7"/>
      <c r="C120" s="7"/>
    </row>
    <row r="121">
      <c r="A121" s="7"/>
      <c r="B121" s="7"/>
      <c r="C121" s="7"/>
    </row>
    <row r="122">
      <c r="A122" s="7"/>
      <c r="B122" s="7"/>
      <c r="C122" s="7"/>
    </row>
    <row r="123">
      <c r="A123" s="7"/>
      <c r="B123" s="7"/>
      <c r="C123" s="7"/>
    </row>
    <row r="124">
      <c r="A124" s="7"/>
      <c r="B124" s="7"/>
      <c r="C124" s="7"/>
    </row>
    <row r="125">
      <c r="A125" s="7"/>
      <c r="B125" s="7"/>
      <c r="C125" s="7"/>
    </row>
    <row r="126">
      <c r="A126" s="7"/>
      <c r="B126" s="7"/>
      <c r="C126" s="7"/>
    </row>
    <row r="127">
      <c r="A127" s="7"/>
      <c r="B127" s="7"/>
      <c r="C127" s="7"/>
    </row>
    <row r="128">
      <c r="A128" s="7"/>
      <c r="B128" s="7"/>
      <c r="C128" s="7"/>
    </row>
    <row r="129">
      <c r="A129" s="7"/>
      <c r="B129" s="7"/>
      <c r="C129" s="7"/>
    </row>
    <row r="130">
      <c r="A130" s="7"/>
      <c r="B130" s="7"/>
      <c r="C130" s="7"/>
    </row>
    <row r="131">
      <c r="A131" s="7"/>
      <c r="B131" s="7"/>
      <c r="C131" s="7"/>
    </row>
    <row r="132">
      <c r="A132" s="7"/>
      <c r="B132" s="7"/>
      <c r="C132" s="7"/>
    </row>
    <row r="133">
      <c r="A133" s="7"/>
      <c r="B133" s="7"/>
      <c r="C133" s="7"/>
    </row>
    <row r="134">
      <c r="A134" s="7"/>
      <c r="B134" s="7"/>
      <c r="C134" s="7"/>
    </row>
    <row r="135">
      <c r="A135" s="7"/>
      <c r="B135" s="7"/>
      <c r="C135" s="7"/>
    </row>
    <row r="136">
      <c r="A136" s="7"/>
      <c r="B136" s="7"/>
      <c r="C136" s="7"/>
    </row>
    <row r="137">
      <c r="A137" s="7"/>
      <c r="B137" s="7"/>
      <c r="C137" s="7"/>
    </row>
    <row r="138">
      <c r="A138" s="7"/>
      <c r="B138" s="7"/>
      <c r="C138" s="7"/>
    </row>
    <row r="139">
      <c r="A139" s="7"/>
      <c r="B139" s="7"/>
      <c r="C139" s="7"/>
    </row>
    <row r="140">
      <c r="A140" s="7"/>
      <c r="B140" s="7"/>
      <c r="C140" s="7"/>
    </row>
    <row r="141">
      <c r="A141" s="7"/>
      <c r="B141" s="7"/>
      <c r="C141" s="7"/>
    </row>
    <row r="142">
      <c r="A142" s="7"/>
      <c r="B142" s="7"/>
      <c r="C142" s="7"/>
    </row>
    <row r="143">
      <c r="A143" s="7"/>
      <c r="B143" s="7"/>
      <c r="C143" s="7"/>
    </row>
    <row r="144">
      <c r="A144" s="7"/>
      <c r="B144" s="7"/>
      <c r="C144" s="7"/>
    </row>
    <row r="145">
      <c r="A145" s="7"/>
      <c r="B145" s="7"/>
      <c r="C145" s="7"/>
    </row>
    <row r="146">
      <c r="A146" s="7"/>
      <c r="B146" s="7"/>
      <c r="C146" s="7"/>
    </row>
    <row r="147">
      <c r="A147" s="7"/>
      <c r="B147" s="7"/>
      <c r="C147" s="7"/>
    </row>
    <row r="148">
      <c r="A148" s="7"/>
      <c r="B148" s="7"/>
      <c r="C148" s="7"/>
    </row>
    <row r="149">
      <c r="A149" s="7"/>
      <c r="B149" s="7"/>
      <c r="C149" s="7"/>
    </row>
    <row r="150">
      <c r="A150" s="7"/>
      <c r="B150" s="7"/>
      <c r="C150" s="7"/>
    </row>
    <row r="151">
      <c r="A151" s="7"/>
      <c r="B151" s="7"/>
      <c r="C151" s="7"/>
    </row>
    <row r="152">
      <c r="A152" s="7"/>
      <c r="B152" s="7"/>
      <c r="C152" s="7"/>
    </row>
    <row r="153">
      <c r="A153" s="7"/>
      <c r="B153" s="7"/>
      <c r="C153" s="7"/>
    </row>
    <row r="154">
      <c r="A154" s="7"/>
      <c r="B154" s="7"/>
      <c r="C154" s="7"/>
    </row>
    <row r="155">
      <c r="A155" s="7"/>
      <c r="B155" s="7"/>
      <c r="C155" s="7"/>
    </row>
    <row r="156">
      <c r="A156" s="7"/>
      <c r="B156" s="7"/>
      <c r="C156" s="7"/>
    </row>
    <row r="157">
      <c r="A157" s="7"/>
      <c r="B157" s="7"/>
      <c r="C157" s="7"/>
    </row>
    <row r="158">
      <c r="A158" s="7"/>
      <c r="B158" s="7"/>
      <c r="C158" s="7"/>
    </row>
    <row r="159">
      <c r="A159" s="7"/>
      <c r="B159" s="7"/>
      <c r="C159" s="7"/>
    </row>
    <row r="160">
      <c r="A160" s="7"/>
      <c r="B160" s="7"/>
      <c r="C160" s="7"/>
    </row>
    <row r="161">
      <c r="A161" s="7"/>
      <c r="B161" s="7"/>
      <c r="C161" s="7"/>
    </row>
    <row r="162">
      <c r="A162" s="7"/>
      <c r="B162" s="7"/>
      <c r="C162" s="7"/>
    </row>
    <row r="163">
      <c r="A163" s="7"/>
      <c r="B163" s="7"/>
      <c r="C163" s="7"/>
    </row>
    <row r="164">
      <c r="A164" s="7"/>
      <c r="B164" s="7"/>
      <c r="C164" s="7"/>
    </row>
    <row r="165">
      <c r="A165" s="7"/>
      <c r="B165" s="7"/>
      <c r="C165" s="7"/>
    </row>
    <row r="166">
      <c r="A166" s="7"/>
      <c r="B166" s="7"/>
      <c r="C166" s="7"/>
    </row>
    <row r="167">
      <c r="A167" s="7"/>
      <c r="B167" s="7"/>
      <c r="C167" s="7"/>
    </row>
    <row r="168">
      <c r="A168" s="7"/>
      <c r="B168" s="7"/>
      <c r="C168" s="7"/>
    </row>
    <row r="169">
      <c r="A169" s="7"/>
      <c r="B169" s="7"/>
      <c r="C169" s="7"/>
    </row>
    <row r="170">
      <c r="A170" s="7"/>
      <c r="B170" s="7"/>
      <c r="C170" s="7"/>
    </row>
    <row r="171">
      <c r="A171" s="7"/>
      <c r="B171" s="7"/>
      <c r="C171" s="7"/>
    </row>
    <row r="172">
      <c r="A172" s="7"/>
      <c r="B172" s="7"/>
      <c r="C172" s="7"/>
    </row>
    <row r="173">
      <c r="A173" s="7"/>
      <c r="B173" s="7"/>
      <c r="C173" s="7"/>
    </row>
    <row r="174">
      <c r="A174" s="7"/>
      <c r="B174" s="7"/>
      <c r="C174" s="7"/>
    </row>
    <row r="175">
      <c r="A175" s="7"/>
      <c r="B175" s="7"/>
      <c r="C175" s="7"/>
    </row>
    <row r="176">
      <c r="A176" s="7"/>
      <c r="B176" s="7"/>
      <c r="C176" s="7"/>
    </row>
    <row r="177">
      <c r="A177" s="7"/>
      <c r="B177" s="7"/>
      <c r="C177" s="7"/>
    </row>
    <row r="178">
      <c r="A178" s="7"/>
      <c r="B178" s="7"/>
      <c r="C178" s="7"/>
    </row>
    <row r="179">
      <c r="A179" s="7"/>
      <c r="B179" s="7"/>
      <c r="C179" s="7"/>
    </row>
    <row r="180">
      <c r="A180" s="7"/>
      <c r="B180" s="7"/>
      <c r="C180" s="7"/>
    </row>
    <row r="181">
      <c r="A181" s="7"/>
      <c r="B181" s="7"/>
      <c r="C181" s="7"/>
    </row>
    <row r="182">
      <c r="A182" s="7"/>
      <c r="B182" s="7"/>
      <c r="C182" s="7"/>
    </row>
    <row r="183">
      <c r="A183" s="7"/>
      <c r="B183" s="7"/>
      <c r="C183" s="7"/>
    </row>
    <row r="184">
      <c r="A184" s="7"/>
      <c r="B184" s="7"/>
      <c r="C184" s="7"/>
    </row>
    <row r="185">
      <c r="A185" s="7"/>
      <c r="B185" s="7"/>
      <c r="C185" s="7"/>
    </row>
    <row r="186">
      <c r="A186" s="7"/>
      <c r="B186" s="7"/>
      <c r="C186" s="7"/>
    </row>
    <row r="187">
      <c r="A187" s="7"/>
      <c r="B187" s="7"/>
      <c r="C187" s="7"/>
    </row>
    <row r="188">
      <c r="A188" s="7"/>
      <c r="B188" s="7"/>
      <c r="C188" s="7"/>
    </row>
    <row r="189">
      <c r="A189" s="7"/>
      <c r="B189" s="7"/>
      <c r="C189" s="7"/>
    </row>
    <row r="190">
      <c r="A190" s="7"/>
      <c r="B190" s="7"/>
      <c r="C190" s="7"/>
    </row>
    <row r="191">
      <c r="A191" s="7"/>
      <c r="B191" s="7"/>
      <c r="C191" s="7"/>
    </row>
    <row r="192">
      <c r="A192" s="7"/>
      <c r="B192" s="7"/>
      <c r="C192" s="7"/>
    </row>
    <row r="193">
      <c r="A193" s="7"/>
      <c r="B193" s="7"/>
      <c r="C193" s="7"/>
    </row>
    <row r="194">
      <c r="A194" s="7"/>
      <c r="B194" s="7"/>
      <c r="C194" s="7"/>
    </row>
    <row r="195">
      <c r="A195" s="7"/>
      <c r="B195" s="7"/>
      <c r="C195" s="7"/>
    </row>
    <row r="196">
      <c r="A196" s="7"/>
      <c r="B196" s="7"/>
      <c r="C196" s="7"/>
    </row>
    <row r="197">
      <c r="A197" s="7"/>
      <c r="B197" s="7"/>
      <c r="C197" s="7"/>
    </row>
    <row r="198">
      <c r="A198" s="7"/>
      <c r="B198" s="7"/>
      <c r="C198" s="7"/>
    </row>
    <row r="199">
      <c r="A199" s="7"/>
      <c r="B199" s="7"/>
      <c r="C199" s="7"/>
    </row>
    <row r="200">
      <c r="A200" s="7"/>
      <c r="B200" s="7"/>
      <c r="C200" s="7"/>
    </row>
    <row r="201">
      <c r="A201" s="7"/>
      <c r="B201" s="7"/>
      <c r="C201" s="7"/>
    </row>
    <row r="202">
      <c r="A202" s="7"/>
      <c r="B202" s="7"/>
      <c r="C202" s="7"/>
    </row>
    <row r="203">
      <c r="A203" s="7"/>
      <c r="B203" s="7"/>
      <c r="C203" s="7"/>
    </row>
    <row r="204">
      <c r="A204" s="7"/>
      <c r="B204" s="7"/>
      <c r="C204" s="7"/>
    </row>
    <row r="205">
      <c r="A205" s="7"/>
      <c r="B205" s="7"/>
      <c r="C205" s="7"/>
    </row>
    <row r="206">
      <c r="A206" s="7"/>
      <c r="B206" s="7"/>
      <c r="C206" s="7"/>
    </row>
    <row r="207">
      <c r="A207" s="7"/>
      <c r="B207" s="7"/>
      <c r="C207" s="7"/>
    </row>
    <row r="208">
      <c r="A208" s="7"/>
      <c r="B208" s="7"/>
      <c r="C208" s="7"/>
    </row>
    <row r="209">
      <c r="A209" s="7"/>
      <c r="B209" s="7"/>
      <c r="C209" s="7"/>
    </row>
    <row r="210">
      <c r="A210" s="7"/>
      <c r="B210" s="7"/>
      <c r="C210" s="7"/>
    </row>
    <row r="211">
      <c r="A211" s="7"/>
      <c r="B211" s="7"/>
      <c r="C211" s="7"/>
    </row>
    <row r="212">
      <c r="A212" s="7"/>
      <c r="B212" s="7"/>
      <c r="C212" s="7"/>
    </row>
    <row r="213">
      <c r="A213" s="7"/>
      <c r="B213" s="7"/>
      <c r="C213" s="7"/>
    </row>
    <row r="214">
      <c r="A214" s="7"/>
      <c r="B214" s="7"/>
      <c r="C214" s="7"/>
    </row>
    <row r="215">
      <c r="A215" s="7"/>
      <c r="B215" s="7"/>
      <c r="C215" s="7"/>
    </row>
    <row r="216">
      <c r="A216" s="7"/>
      <c r="B216" s="7"/>
      <c r="C216" s="7"/>
    </row>
    <row r="217">
      <c r="A217" s="7"/>
      <c r="B217" s="7"/>
      <c r="C217" s="7"/>
    </row>
    <row r="218">
      <c r="A218" s="7"/>
      <c r="B218" s="7"/>
      <c r="C218" s="7"/>
    </row>
    <row r="219">
      <c r="A219" s="7"/>
      <c r="B219" s="7"/>
      <c r="C219" s="7"/>
    </row>
    <row r="220">
      <c r="A220" s="7"/>
      <c r="B220" s="7"/>
      <c r="C220" s="7"/>
    </row>
    <row r="221">
      <c r="A221" s="7"/>
      <c r="B221" s="7"/>
      <c r="C221" s="7"/>
    </row>
    <row r="222">
      <c r="A222" s="7"/>
      <c r="B222" s="7"/>
      <c r="C222" s="7"/>
    </row>
    <row r="223">
      <c r="A223" s="7"/>
      <c r="B223" s="7"/>
      <c r="C223" s="7"/>
    </row>
    <row r="224">
      <c r="A224" s="7"/>
      <c r="B224" s="7"/>
      <c r="C224" s="7"/>
    </row>
    <row r="225">
      <c r="A225" s="7"/>
      <c r="B225" s="7"/>
      <c r="C225" s="7"/>
    </row>
    <row r="226">
      <c r="A226" s="7"/>
      <c r="B226" s="7"/>
      <c r="C226" s="7"/>
    </row>
    <row r="227">
      <c r="A227" s="7"/>
      <c r="B227" s="7"/>
      <c r="C227" s="7"/>
    </row>
    <row r="228">
      <c r="A228" s="7"/>
      <c r="B228" s="7"/>
      <c r="C228" s="7"/>
    </row>
    <row r="229">
      <c r="A229" s="7"/>
      <c r="B229" s="7"/>
      <c r="C229" s="7"/>
    </row>
    <row r="230">
      <c r="A230" s="7"/>
      <c r="B230" s="7"/>
      <c r="C230" s="7"/>
    </row>
    <row r="231">
      <c r="A231" s="7"/>
      <c r="B231" s="7"/>
      <c r="C231" s="7"/>
    </row>
    <row r="232">
      <c r="A232" s="7"/>
      <c r="B232" s="7"/>
      <c r="C232" s="7"/>
    </row>
    <row r="233">
      <c r="A233" s="7"/>
      <c r="B233" s="7"/>
      <c r="C233" s="7"/>
    </row>
    <row r="234">
      <c r="A234" s="7"/>
      <c r="B234" s="7"/>
      <c r="C234" s="7"/>
    </row>
    <row r="235">
      <c r="A235" s="7"/>
      <c r="B235" s="7"/>
      <c r="C235" s="7"/>
    </row>
    <row r="236">
      <c r="A236" s="7"/>
      <c r="B236" s="7"/>
      <c r="C236" s="7"/>
    </row>
    <row r="237">
      <c r="A237" s="7"/>
      <c r="B237" s="7"/>
      <c r="C237" s="7"/>
    </row>
    <row r="238">
      <c r="A238" s="7"/>
      <c r="B238" s="7"/>
      <c r="C238" s="7"/>
    </row>
    <row r="239">
      <c r="A239" s="7"/>
      <c r="B239" s="7"/>
      <c r="C239" s="7"/>
    </row>
    <row r="240">
      <c r="A240" s="7"/>
      <c r="B240" s="7"/>
      <c r="C240" s="7"/>
    </row>
    <row r="241">
      <c r="A241" s="7"/>
      <c r="B241" s="7"/>
      <c r="C241" s="7"/>
    </row>
    <row r="242">
      <c r="A242" s="7"/>
      <c r="B242" s="7"/>
      <c r="C242" s="7"/>
    </row>
    <row r="243">
      <c r="A243" s="7"/>
      <c r="B243" s="7"/>
      <c r="C243" s="7"/>
    </row>
    <row r="244">
      <c r="A244" s="7"/>
      <c r="B244" s="7"/>
      <c r="C244" s="7"/>
    </row>
    <row r="245">
      <c r="A245" s="7"/>
      <c r="B245" s="7"/>
      <c r="C245" s="7"/>
    </row>
    <row r="246">
      <c r="A246" s="7"/>
      <c r="B246" s="7"/>
      <c r="C246" s="7"/>
    </row>
    <row r="247">
      <c r="A247" s="7"/>
      <c r="B247" s="7"/>
      <c r="C247" s="7"/>
    </row>
    <row r="248">
      <c r="A248" s="7"/>
      <c r="B248" s="7"/>
      <c r="C248" s="7"/>
    </row>
    <row r="249">
      <c r="A249" s="7"/>
      <c r="B249" s="7"/>
      <c r="C249" s="7"/>
    </row>
    <row r="250">
      <c r="A250" s="7"/>
      <c r="B250" s="7"/>
      <c r="C250" s="7"/>
    </row>
    <row r="251">
      <c r="A251" s="7"/>
      <c r="B251" s="7"/>
      <c r="C251" s="7"/>
    </row>
    <row r="252">
      <c r="A252" s="7"/>
      <c r="B252" s="7"/>
      <c r="C252" s="7"/>
    </row>
    <row r="253">
      <c r="A253" s="7"/>
      <c r="B253" s="7"/>
      <c r="C253" s="7"/>
    </row>
    <row r="254">
      <c r="A254" s="7"/>
      <c r="B254" s="7"/>
      <c r="C254" s="7"/>
    </row>
    <row r="255">
      <c r="A255" s="7"/>
      <c r="B255" s="7"/>
      <c r="C255" s="7"/>
    </row>
    <row r="256">
      <c r="A256" s="7"/>
      <c r="B256" s="7"/>
      <c r="C256" s="7"/>
    </row>
    <row r="257">
      <c r="A257" s="7"/>
      <c r="B257" s="7"/>
      <c r="C257" s="7"/>
    </row>
    <row r="258">
      <c r="A258" s="7"/>
      <c r="B258" s="7"/>
      <c r="C258" s="7"/>
    </row>
    <row r="259">
      <c r="A259" s="7"/>
      <c r="B259" s="7"/>
      <c r="C259" s="7"/>
    </row>
    <row r="260">
      <c r="A260" s="7"/>
      <c r="B260" s="7"/>
      <c r="C260" s="7"/>
    </row>
    <row r="261">
      <c r="A261" s="7"/>
      <c r="B261" s="7"/>
      <c r="C261" s="7"/>
    </row>
    <row r="262">
      <c r="A262" s="7"/>
      <c r="B262" s="7"/>
      <c r="C262" s="7"/>
    </row>
    <row r="263">
      <c r="A263" s="7"/>
      <c r="B263" s="7"/>
      <c r="C263" s="7"/>
    </row>
    <row r="264">
      <c r="A264" s="7"/>
      <c r="B264" s="7"/>
      <c r="C264" s="7"/>
    </row>
    <row r="265">
      <c r="A265" s="7"/>
      <c r="B265" s="7"/>
      <c r="C265" s="7"/>
    </row>
    <row r="266">
      <c r="A266" s="7"/>
      <c r="B266" s="7"/>
      <c r="C266" s="7"/>
    </row>
    <row r="267">
      <c r="A267" s="7"/>
      <c r="B267" s="7"/>
      <c r="C267" s="7"/>
    </row>
    <row r="268">
      <c r="A268" s="7"/>
      <c r="B268" s="7"/>
      <c r="C268" s="7"/>
    </row>
    <row r="269">
      <c r="A269" s="7"/>
      <c r="B269" s="7"/>
      <c r="C269" s="7"/>
    </row>
    <row r="270">
      <c r="A270" s="7"/>
      <c r="B270" s="7"/>
      <c r="C270" s="7"/>
    </row>
    <row r="271">
      <c r="A271" s="7"/>
      <c r="B271" s="7"/>
      <c r="C271" s="7"/>
    </row>
    <row r="272">
      <c r="A272" s="7"/>
      <c r="B272" s="7"/>
      <c r="C272" s="7"/>
    </row>
    <row r="273">
      <c r="A273" s="7"/>
      <c r="B273" s="7"/>
      <c r="C273" s="7"/>
    </row>
    <row r="274">
      <c r="A274" s="7"/>
      <c r="B274" s="7"/>
      <c r="C274" s="7"/>
    </row>
    <row r="275">
      <c r="A275" s="7"/>
      <c r="B275" s="7"/>
      <c r="C275" s="7"/>
    </row>
    <row r="276">
      <c r="A276" s="7"/>
      <c r="B276" s="7"/>
      <c r="C276" s="7"/>
    </row>
    <row r="277">
      <c r="A277" s="7"/>
      <c r="B277" s="7"/>
      <c r="C277" s="7"/>
    </row>
    <row r="278">
      <c r="A278" s="7"/>
      <c r="B278" s="7"/>
      <c r="C278" s="7"/>
    </row>
    <row r="279">
      <c r="A279" s="7"/>
      <c r="B279" s="7"/>
      <c r="C279" s="7"/>
    </row>
    <row r="280">
      <c r="A280" s="7"/>
      <c r="B280" s="7"/>
      <c r="C280" s="7"/>
    </row>
    <row r="281">
      <c r="A281" s="7"/>
      <c r="B281" s="7"/>
      <c r="C281" s="7"/>
    </row>
    <row r="282">
      <c r="A282" s="7"/>
      <c r="B282" s="7"/>
      <c r="C282" s="7"/>
    </row>
    <row r="283">
      <c r="A283" s="7"/>
      <c r="B283" s="7"/>
      <c r="C283" s="7"/>
    </row>
    <row r="284">
      <c r="A284" s="7"/>
      <c r="B284" s="7"/>
      <c r="C284" s="7"/>
    </row>
    <row r="285">
      <c r="A285" s="7"/>
      <c r="B285" s="7"/>
      <c r="C285" s="7"/>
    </row>
    <row r="286">
      <c r="A286" s="7"/>
      <c r="B286" s="7"/>
      <c r="C286" s="7"/>
    </row>
    <row r="287">
      <c r="A287" s="7"/>
      <c r="B287" s="7"/>
      <c r="C287" s="7"/>
    </row>
    <row r="288">
      <c r="A288" s="7"/>
      <c r="B288" s="7"/>
      <c r="C288" s="7"/>
    </row>
    <row r="289">
      <c r="A289" s="7"/>
      <c r="B289" s="7"/>
      <c r="C289" s="7"/>
    </row>
    <row r="290">
      <c r="A290" s="7"/>
      <c r="B290" s="7"/>
      <c r="C290" s="7"/>
    </row>
    <row r="291">
      <c r="A291" s="7"/>
      <c r="B291" s="7"/>
      <c r="C291" s="7"/>
    </row>
    <row r="292">
      <c r="A292" s="7"/>
      <c r="B292" s="7"/>
      <c r="C292" s="7"/>
    </row>
    <row r="293">
      <c r="A293" s="7"/>
      <c r="B293" s="7"/>
      <c r="C293" s="7"/>
    </row>
    <row r="294">
      <c r="A294" s="7"/>
      <c r="B294" s="7"/>
      <c r="C294" s="7"/>
    </row>
    <row r="295">
      <c r="A295" s="7"/>
      <c r="B295" s="7"/>
      <c r="C295" s="7"/>
    </row>
    <row r="296">
      <c r="A296" s="7"/>
      <c r="B296" s="7"/>
      <c r="C296" s="7"/>
    </row>
    <row r="297">
      <c r="A297" s="7"/>
      <c r="B297" s="7"/>
      <c r="C297" s="7"/>
    </row>
    <row r="298">
      <c r="A298" s="7"/>
      <c r="B298" s="7"/>
      <c r="C298" s="7"/>
    </row>
    <row r="299">
      <c r="A299" s="7"/>
      <c r="B299" s="7"/>
      <c r="C299" s="7"/>
    </row>
    <row r="300">
      <c r="A300" s="7"/>
      <c r="B300" s="7"/>
      <c r="C300" s="7"/>
    </row>
    <row r="301">
      <c r="A301" s="7"/>
      <c r="B301" s="7"/>
      <c r="C301" s="7"/>
    </row>
    <row r="302">
      <c r="A302" s="7"/>
      <c r="B302" s="7"/>
      <c r="C302" s="7"/>
    </row>
    <row r="303">
      <c r="A303" s="7"/>
      <c r="B303" s="7"/>
      <c r="C303" s="7"/>
    </row>
    <row r="304">
      <c r="A304" s="7"/>
      <c r="B304" s="7"/>
      <c r="C304" s="7"/>
    </row>
    <row r="305">
      <c r="A305" s="7"/>
      <c r="B305" s="7"/>
      <c r="C305" s="7"/>
    </row>
    <row r="306">
      <c r="A306" s="7"/>
      <c r="B306" s="7"/>
      <c r="C306" s="7"/>
    </row>
    <row r="307">
      <c r="A307" s="7"/>
      <c r="B307" s="7"/>
      <c r="C307" s="7"/>
    </row>
    <row r="308">
      <c r="A308" s="7"/>
      <c r="B308" s="7"/>
      <c r="C308" s="7"/>
    </row>
    <row r="309">
      <c r="A309" s="7"/>
      <c r="B309" s="7"/>
      <c r="C309" s="7"/>
    </row>
    <row r="310">
      <c r="A310" s="7"/>
      <c r="B310" s="7"/>
      <c r="C310" s="7"/>
    </row>
    <row r="311">
      <c r="A311" s="7"/>
      <c r="B311" s="7"/>
      <c r="C311" s="7"/>
    </row>
    <row r="312">
      <c r="A312" s="7"/>
      <c r="B312" s="7"/>
      <c r="C312" s="7"/>
    </row>
    <row r="313">
      <c r="A313" s="7"/>
      <c r="B313" s="7"/>
      <c r="C313" s="7"/>
    </row>
    <row r="314">
      <c r="A314" s="7"/>
      <c r="B314" s="7"/>
      <c r="C314" s="7"/>
    </row>
    <row r="315">
      <c r="A315" s="7"/>
      <c r="B315" s="7"/>
      <c r="C315" s="7"/>
    </row>
    <row r="316">
      <c r="A316" s="7"/>
      <c r="B316" s="7"/>
      <c r="C316" s="7"/>
    </row>
    <row r="317">
      <c r="A317" s="7"/>
      <c r="B317" s="7"/>
      <c r="C317" s="7"/>
    </row>
    <row r="318">
      <c r="A318" s="7"/>
      <c r="B318" s="7"/>
      <c r="C318" s="7"/>
    </row>
    <row r="319">
      <c r="A319" s="7"/>
      <c r="B319" s="7"/>
      <c r="C319" s="7"/>
    </row>
    <row r="320">
      <c r="A320" s="7"/>
      <c r="B320" s="7"/>
      <c r="C320" s="7"/>
    </row>
    <row r="321">
      <c r="A321" s="7"/>
      <c r="B321" s="7"/>
      <c r="C321" s="7"/>
    </row>
    <row r="322">
      <c r="A322" s="7"/>
      <c r="B322" s="7"/>
      <c r="C322" s="7"/>
    </row>
    <row r="323">
      <c r="A323" s="7"/>
      <c r="B323" s="7"/>
      <c r="C323" s="7"/>
    </row>
    <row r="324">
      <c r="A324" s="7"/>
      <c r="B324" s="7"/>
      <c r="C324" s="7"/>
    </row>
    <row r="325">
      <c r="A325" s="7"/>
      <c r="B325" s="7"/>
      <c r="C325" s="7"/>
    </row>
    <row r="326">
      <c r="A326" s="7"/>
      <c r="B326" s="7"/>
      <c r="C326" s="7"/>
    </row>
    <row r="327">
      <c r="A327" s="7"/>
      <c r="B327" s="7"/>
      <c r="C327" s="7"/>
    </row>
    <row r="328">
      <c r="A328" s="7"/>
      <c r="B328" s="7"/>
      <c r="C328" s="7"/>
    </row>
    <row r="329">
      <c r="A329" s="7"/>
      <c r="B329" s="7"/>
      <c r="C329" s="7"/>
    </row>
    <row r="330">
      <c r="A330" s="7"/>
      <c r="B330" s="7"/>
      <c r="C330" s="7"/>
    </row>
    <row r="331">
      <c r="A331" s="7"/>
      <c r="B331" s="7"/>
      <c r="C331" s="7"/>
    </row>
    <row r="332">
      <c r="A332" s="7"/>
      <c r="B332" s="7"/>
      <c r="C332" s="7"/>
    </row>
    <row r="333">
      <c r="A333" s="7"/>
      <c r="B333" s="7"/>
      <c r="C333" s="7"/>
    </row>
    <row r="334">
      <c r="A334" s="7"/>
      <c r="B334" s="7"/>
      <c r="C334" s="7"/>
    </row>
    <row r="335">
      <c r="A335" s="7"/>
      <c r="B335" s="7"/>
      <c r="C335" s="7"/>
    </row>
    <row r="336">
      <c r="A336" s="7"/>
      <c r="B336" s="7"/>
      <c r="C336" s="7"/>
    </row>
    <row r="337">
      <c r="A337" s="7"/>
      <c r="B337" s="7"/>
      <c r="C337" s="7"/>
    </row>
    <row r="338">
      <c r="A338" s="7"/>
      <c r="B338" s="7"/>
      <c r="C338" s="7"/>
    </row>
    <row r="339">
      <c r="A339" s="7"/>
      <c r="B339" s="7"/>
      <c r="C339" s="7"/>
    </row>
    <row r="340">
      <c r="A340" s="7"/>
      <c r="B340" s="7"/>
      <c r="C340" s="7"/>
    </row>
    <row r="341">
      <c r="A341" s="7"/>
      <c r="B341" s="7"/>
      <c r="C341" s="7"/>
    </row>
    <row r="342">
      <c r="A342" s="7"/>
      <c r="B342" s="7"/>
      <c r="C342" s="7"/>
    </row>
    <row r="343">
      <c r="A343" s="7"/>
      <c r="B343" s="7"/>
      <c r="C343" s="7"/>
    </row>
    <row r="344">
      <c r="A344" s="7"/>
      <c r="B344" s="7"/>
      <c r="C344" s="7"/>
    </row>
    <row r="345">
      <c r="A345" s="7"/>
      <c r="B345" s="7"/>
      <c r="C345" s="7"/>
    </row>
    <row r="346">
      <c r="A346" s="7"/>
      <c r="B346" s="7"/>
      <c r="C346" s="7"/>
    </row>
    <row r="347">
      <c r="A347" s="7"/>
      <c r="B347" s="7"/>
      <c r="C347" s="7"/>
    </row>
    <row r="348">
      <c r="A348" s="7"/>
      <c r="B348" s="7"/>
      <c r="C348" s="7"/>
    </row>
    <row r="349">
      <c r="A349" s="7"/>
      <c r="B349" s="7"/>
      <c r="C349" s="7"/>
    </row>
    <row r="350">
      <c r="A350" s="7"/>
      <c r="B350" s="7"/>
      <c r="C350" s="7"/>
    </row>
    <row r="351">
      <c r="A351" s="7"/>
      <c r="B351" s="7"/>
      <c r="C351" s="7"/>
    </row>
    <row r="352">
      <c r="A352" s="7"/>
      <c r="B352" s="7"/>
      <c r="C352" s="7"/>
    </row>
    <row r="353">
      <c r="A353" s="7"/>
      <c r="B353" s="7"/>
      <c r="C353" s="7"/>
    </row>
    <row r="354">
      <c r="A354" s="7"/>
      <c r="B354" s="7"/>
      <c r="C354" s="7"/>
    </row>
    <row r="355">
      <c r="A355" s="7"/>
      <c r="B355" s="7"/>
      <c r="C355" s="7"/>
    </row>
    <row r="356">
      <c r="A356" s="7"/>
      <c r="B356" s="7"/>
      <c r="C356" s="7"/>
    </row>
    <row r="357">
      <c r="A357" s="7"/>
      <c r="B357" s="7"/>
      <c r="C357" s="7"/>
    </row>
    <row r="358">
      <c r="A358" s="7"/>
      <c r="B358" s="7"/>
      <c r="C358" s="7"/>
    </row>
    <row r="359">
      <c r="A359" s="7"/>
      <c r="B359" s="7"/>
      <c r="C359" s="7"/>
    </row>
    <row r="360">
      <c r="A360" s="7"/>
      <c r="B360" s="7"/>
      <c r="C360" s="7"/>
    </row>
    <row r="361">
      <c r="A361" s="7"/>
      <c r="B361" s="7"/>
      <c r="C361" s="7"/>
    </row>
    <row r="362">
      <c r="A362" s="7"/>
      <c r="B362" s="7"/>
      <c r="C362" s="7"/>
    </row>
    <row r="363">
      <c r="A363" s="7"/>
      <c r="B363" s="7"/>
      <c r="C363" s="7"/>
    </row>
    <row r="364">
      <c r="A364" s="7"/>
      <c r="B364" s="7"/>
      <c r="C364" s="7"/>
    </row>
    <row r="365">
      <c r="A365" s="7"/>
      <c r="B365" s="7"/>
      <c r="C365" s="7"/>
    </row>
    <row r="366">
      <c r="A366" s="7"/>
      <c r="B366" s="7"/>
      <c r="C366" s="7"/>
    </row>
    <row r="367">
      <c r="A367" s="7"/>
      <c r="B367" s="7"/>
      <c r="C367" s="7"/>
    </row>
    <row r="368">
      <c r="A368" s="7"/>
      <c r="B368" s="7"/>
      <c r="C368" s="7"/>
    </row>
    <row r="369">
      <c r="A369" s="7"/>
      <c r="B369" s="7"/>
      <c r="C369" s="7"/>
    </row>
    <row r="370">
      <c r="A370" s="7"/>
      <c r="B370" s="7"/>
      <c r="C370" s="7"/>
    </row>
    <row r="371">
      <c r="A371" s="7"/>
      <c r="B371" s="7"/>
      <c r="C371" s="7"/>
    </row>
    <row r="372">
      <c r="A372" s="7"/>
      <c r="B372" s="7"/>
      <c r="C372" s="7"/>
    </row>
    <row r="373">
      <c r="A373" s="7"/>
      <c r="B373" s="7"/>
      <c r="C373" s="7"/>
    </row>
    <row r="374">
      <c r="A374" s="7"/>
      <c r="B374" s="7"/>
      <c r="C374" s="7"/>
    </row>
    <row r="375">
      <c r="A375" s="7"/>
      <c r="B375" s="7"/>
      <c r="C375" s="7"/>
    </row>
    <row r="376">
      <c r="A376" s="7"/>
      <c r="B376" s="7"/>
      <c r="C376" s="7"/>
    </row>
    <row r="377">
      <c r="A377" s="7"/>
      <c r="B377" s="7"/>
      <c r="C377" s="7"/>
    </row>
    <row r="378">
      <c r="A378" s="7"/>
      <c r="B378" s="7"/>
      <c r="C378" s="7"/>
    </row>
    <row r="379">
      <c r="A379" s="7"/>
      <c r="B379" s="7"/>
      <c r="C379" s="7"/>
    </row>
    <row r="380">
      <c r="A380" s="7"/>
      <c r="B380" s="7"/>
      <c r="C380" s="7"/>
    </row>
    <row r="381">
      <c r="A381" s="7"/>
      <c r="B381" s="7"/>
      <c r="C381" s="7"/>
    </row>
    <row r="382">
      <c r="A382" s="7"/>
      <c r="B382" s="7"/>
      <c r="C382" s="7"/>
    </row>
    <row r="383">
      <c r="A383" s="7"/>
      <c r="B383" s="7"/>
      <c r="C383" s="7"/>
    </row>
    <row r="384">
      <c r="A384" s="7"/>
      <c r="B384" s="7"/>
      <c r="C384" s="7"/>
    </row>
    <row r="385">
      <c r="A385" s="7"/>
      <c r="B385" s="7"/>
      <c r="C385" s="7"/>
    </row>
    <row r="386">
      <c r="A386" s="7"/>
      <c r="B386" s="7"/>
      <c r="C386" s="7"/>
    </row>
    <row r="387">
      <c r="A387" s="7"/>
      <c r="B387" s="7"/>
      <c r="C387" s="7"/>
    </row>
    <row r="388">
      <c r="A388" s="7"/>
      <c r="B388" s="7"/>
      <c r="C388" s="7"/>
    </row>
    <row r="389">
      <c r="A389" s="7"/>
      <c r="B389" s="7"/>
      <c r="C389" s="7"/>
    </row>
    <row r="390">
      <c r="A390" s="7"/>
      <c r="B390" s="7"/>
      <c r="C390" s="7"/>
    </row>
    <row r="391">
      <c r="A391" s="7"/>
      <c r="B391" s="7"/>
      <c r="C391" s="7"/>
    </row>
    <row r="392">
      <c r="A392" s="7"/>
      <c r="B392" s="7"/>
      <c r="C392" s="7"/>
    </row>
    <row r="393">
      <c r="A393" s="7"/>
      <c r="B393" s="7"/>
      <c r="C393" s="7"/>
    </row>
    <row r="394">
      <c r="A394" s="7"/>
      <c r="B394" s="7"/>
      <c r="C394" s="7"/>
    </row>
    <row r="395">
      <c r="A395" s="7"/>
      <c r="B395" s="7"/>
      <c r="C395" s="7"/>
    </row>
    <row r="396">
      <c r="A396" s="7"/>
      <c r="B396" s="7"/>
      <c r="C396" s="7"/>
    </row>
    <row r="397">
      <c r="A397" s="7"/>
      <c r="B397" s="7"/>
      <c r="C397" s="7"/>
    </row>
    <row r="398">
      <c r="A398" s="7"/>
      <c r="B398" s="7"/>
      <c r="C398" s="7"/>
    </row>
    <row r="399">
      <c r="A399" s="7"/>
      <c r="B399" s="7"/>
      <c r="C399" s="7"/>
    </row>
    <row r="400">
      <c r="A400" s="7"/>
      <c r="B400" s="7"/>
      <c r="C400" s="7"/>
    </row>
    <row r="401">
      <c r="A401" s="7"/>
      <c r="B401" s="7"/>
      <c r="C401" s="7"/>
    </row>
    <row r="402">
      <c r="A402" s="7"/>
      <c r="B402" s="7"/>
      <c r="C402" s="7"/>
    </row>
    <row r="403">
      <c r="A403" s="7"/>
      <c r="B403" s="7"/>
      <c r="C403" s="7"/>
    </row>
    <row r="404">
      <c r="A404" s="7"/>
      <c r="B404" s="7"/>
      <c r="C404" s="7"/>
    </row>
    <row r="405">
      <c r="A405" s="7"/>
      <c r="B405" s="7"/>
      <c r="C405" s="7"/>
    </row>
    <row r="406">
      <c r="A406" s="7"/>
      <c r="B406" s="7"/>
      <c r="C406" s="7"/>
    </row>
    <row r="407">
      <c r="A407" s="7"/>
      <c r="B407" s="7"/>
      <c r="C407" s="7"/>
    </row>
    <row r="408">
      <c r="A408" s="7"/>
      <c r="B408" s="7"/>
      <c r="C408" s="7"/>
    </row>
    <row r="409">
      <c r="A409" s="7"/>
      <c r="B409" s="7"/>
      <c r="C409" s="7"/>
    </row>
    <row r="410">
      <c r="A410" s="7"/>
      <c r="B410" s="7"/>
      <c r="C410" s="7"/>
    </row>
    <row r="411">
      <c r="A411" s="7"/>
      <c r="B411" s="7"/>
      <c r="C411" s="7"/>
    </row>
    <row r="412">
      <c r="A412" s="7"/>
      <c r="B412" s="7"/>
      <c r="C412" s="7"/>
    </row>
    <row r="413">
      <c r="A413" s="7"/>
      <c r="B413" s="7"/>
      <c r="C413" s="7"/>
    </row>
    <row r="414">
      <c r="A414" s="7"/>
      <c r="B414" s="7"/>
      <c r="C414" s="7"/>
    </row>
    <row r="415">
      <c r="A415" s="7"/>
      <c r="B415" s="7"/>
      <c r="C415" s="7"/>
    </row>
    <row r="416">
      <c r="A416" s="7"/>
      <c r="B416" s="7"/>
      <c r="C416" s="7"/>
    </row>
    <row r="417">
      <c r="A417" s="7"/>
      <c r="B417" s="7"/>
      <c r="C417" s="7"/>
    </row>
    <row r="418">
      <c r="A418" s="7"/>
      <c r="B418" s="7"/>
      <c r="C418" s="7"/>
    </row>
    <row r="419">
      <c r="A419" s="7"/>
      <c r="B419" s="7"/>
      <c r="C419" s="7"/>
    </row>
    <row r="420">
      <c r="A420" s="7"/>
      <c r="B420" s="7"/>
      <c r="C420" s="7"/>
    </row>
    <row r="421">
      <c r="A421" s="7"/>
      <c r="B421" s="7"/>
      <c r="C421" s="7"/>
    </row>
    <row r="422">
      <c r="A422" s="7"/>
      <c r="B422" s="7"/>
      <c r="C422" s="7"/>
    </row>
    <row r="423">
      <c r="A423" s="7"/>
      <c r="B423" s="7"/>
      <c r="C423" s="7"/>
    </row>
    <row r="424">
      <c r="A424" s="7"/>
      <c r="B424" s="7"/>
      <c r="C424" s="7"/>
    </row>
    <row r="425">
      <c r="A425" s="7"/>
      <c r="B425" s="7"/>
      <c r="C425" s="7"/>
    </row>
    <row r="426">
      <c r="A426" s="7"/>
      <c r="B426" s="7"/>
      <c r="C426" s="7"/>
    </row>
    <row r="427">
      <c r="A427" s="7"/>
      <c r="B427" s="7"/>
      <c r="C427" s="7"/>
    </row>
    <row r="428">
      <c r="A428" s="7"/>
      <c r="B428" s="7"/>
      <c r="C428" s="7"/>
    </row>
    <row r="429">
      <c r="A429" s="7"/>
      <c r="B429" s="7"/>
      <c r="C429" s="7"/>
    </row>
    <row r="430">
      <c r="A430" s="7"/>
      <c r="B430" s="7"/>
      <c r="C430" s="7"/>
    </row>
    <row r="431">
      <c r="A431" s="7"/>
      <c r="B431" s="7"/>
      <c r="C431" s="7"/>
    </row>
    <row r="432">
      <c r="A432" s="7"/>
      <c r="B432" s="7"/>
      <c r="C432" s="7"/>
    </row>
    <row r="433">
      <c r="A433" s="7"/>
      <c r="B433" s="7"/>
      <c r="C433" s="7"/>
    </row>
    <row r="434">
      <c r="A434" s="7"/>
      <c r="B434" s="7"/>
      <c r="C434" s="7"/>
    </row>
    <row r="435">
      <c r="A435" s="7"/>
      <c r="B435" s="7"/>
      <c r="C435" s="7"/>
    </row>
    <row r="436">
      <c r="A436" s="7"/>
      <c r="B436" s="7"/>
      <c r="C436" s="7"/>
    </row>
    <row r="437">
      <c r="A437" s="7"/>
      <c r="B437" s="7"/>
      <c r="C437" s="7"/>
    </row>
    <row r="438">
      <c r="A438" s="7"/>
      <c r="B438" s="7"/>
      <c r="C438" s="7"/>
    </row>
    <row r="439">
      <c r="A439" s="7"/>
      <c r="B439" s="7"/>
      <c r="C439" s="7"/>
    </row>
    <row r="440">
      <c r="A440" s="7"/>
      <c r="B440" s="7"/>
      <c r="C440" s="7"/>
    </row>
    <row r="441">
      <c r="A441" s="7"/>
      <c r="B441" s="7"/>
      <c r="C441" s="7"/>
    </row>
    <row r="442">
      <c r="A442" s="7"/>
      <c r="B442" s="7"/>
      <c r="C442" s="7"/>
    </row>
    <row r="443">
      <c r="A443" s="7"/>
      <c r="B443" s="7"/>
      <c r="C443" s="7"/>
    </row>
    <row r="444">
      <c r="A444" s="7"/>
      <c r="B444" s="7"/>
      <c r="C444" s="7"/>
    </row>
    <row r="445">
      <c r="A445" s="7"/>
      <c r="B445" s="7"/>
      <c r="C445" s="7"/>
    </row>
    <row r="446">
      <c r="A446" s="7"/>
      <c r="B446" s="7"/>
      <c r="C446" s="7"/>
    </row>
    <row r="447">
      <c r="A447" s="7"/>
      <c r="B447" s="7"/>
      <c r="C447" s="7"/>
    </row>
    <row r="448">
      <c r="A448" s="7"/>
      <c r="B448" s="7"/>
      <c r="C448" s="7"/>
    </row>
    <row r="449">
      <c r="A449" s="7"/>
      <c r="B449" s="7"/>
      <c r="C449" s="7"/>
    </row>
    <row r="450">
      <c r="A450" s="7"/>
      <c r="B450" s="7"/>
      <c r="C450" s="7"/>
    </row>
    <row r="451">
      <c r="A451" s="7"/>
      <c r="B451" s="7"/>
      <c r="C451" s="7"/>
    </row>
    <row r="452">
      <c r="A452" s="7"/>
      <c r="B452" s="7"/>
      <c r="C452" s="7"/>
    </row>
    <row r="453">
      <c r="A453" s="7"/>
      <c r="B453" s="7"/>
      <c r="C453" s="7"/>
    </row>
    <row r="454">
      <c r="A454" s="7"/>
      <c r="B454" s="7"/>
      <c r="C454" s="7"/>
    </row>
    <row r="455">
      <c r="A455" s="7"/>
      <c r="B455" s="7"/>
      <c r="C455" s="7"/>
    </row>
    <row r="456">
      <c r="A456" s="7"/>
      <c r="B456" s="7"/>
      <c r="C456" s="7"/>
    </row>
    <row r="457">
      <c r="A457" s="7"/>
      <c r="B457" s="7"/>
      <c r="C457" s="7"/>
    </row>
    <row r="458">
      <c r="A458" s="7"/>
      <c r="B458" s="7"/>
      <c r="C458" s="7"/>
    </row>
    <row r="459">
      <c r="A459" s="7"/>
      <c r="B459" s="7"/>
      <c r="C459" s="7"/>
    </row>
    <row r="460">
      <c r="A460" s="7"/>
      <c r="B460" s="7"/>
      <c r="C460" s="7"/>
    </row>
    <row r="461">
      <c r="A461" s="7"/>
      <c r="B461" s="7"/>
      <c r="C461" s="7"/>
    </row>
    <row r="462">
      <c r="A462" s="7"/>
      <c r="B462" s="7"/>
      <c r="C462" s="7"/>
    </row>
    <row r="463">
      <c r="A463" s="7"/>
      <c r="B463" s="7"/>
      <c r="C463" s="7"/>
    </row>
    <row r="464">
      <c r="A464" s="7"/>
      <c r="B464" s="7"/>
      <c r="C464" s="7"/>
    </row>
    <row r="465">
      <c r="A465" s="7"/>
      <c r="B465" s="7"/>
      <c r="C465" s="7"/>
    </row>
    <row r="466">
      <c r="A466" s="7"/>
      <c r="B466" s="7"/>
      <c r="C466" s="7"/>
    </row>
    <row r="467">
      <c r="A467" s="7"/>
      <c r="B467" s="7"/>
      <c r="C467" s="7"/>
    </row>
    <row r="468">
      <c r="A468" s="7"/>
      <c r="B468" s="7"/>
      <c r="C468" s="7"/>
    </row>
    <row r="469">
      <c r="A469" s="7"/>
      <c r="B469" s="7"/>
      <c r="C469" s="7"/>
    </row>
    <row r="470">
      <c r="A470" s="7"/>
      <c r="B470" s="7"/>
      <c r="C470" s="7"/>
    </row>
    <row r="471">
      <c r="A471" s="7"/>
      <c r="B471" s="7"/>
      <c r="C471" s="7"/>
    </row>
    <row r="472">
      <c r="A472" s="7"/>
      <c r="B472" s="7"/>
      <c r="C472" s="7"/>
    </row>
    <row r="473">
      <c r="A473" s="7"/>
      <c r="B473" s="7"/>
      <c r="C473" s="7"/>
    </row>
    <row r="474">
      <c r="A474" s="7"/>
      <c r="B474" s="7"/>
      <c r="C474" s="7"/>
    </row>
    <row r="475">
      <c r="A475" s="7"/>
      <c r="B475" s="7"/>
      <c r="C475" s="7"/>
    </row>
    <row r="476">
      <c r="A476" s="7"/>
      <c r="B476" s="7"/>
      <c r="C476" s="7"/>
    </row>
    <row r="477">
      <c r="A477" s="7"/>
      <c r="B477" s="7"/>
      <c r="C477" s="7"/>
    </row>
    <row r="478">
      <c r="A478" s="7"/>
      <c r="B478" s="7"/>
      <c r="C478" s="7"/>
    </row>
    <row r="479">
      <c r="A479" s="7"/>
      <c r="B479" s="7"/>
      <c r="C479" s="7"/>
    </row>
    <row r="480">
      <c r="A480" s="7"/>
      <c r="B480" s="7"/>
      <c r="C480" s="7"/>
    </row>
    <row r="481">
      <c r="A481" s="7"/>
      <c r="B481" s="7"/>
      <c r="C481" s="7"/>
    </row>
    <row r="482">
      <c r="A482" s="7"/>
      <c r="B482" s="7"/>
      <c r="C482" s="7"/>
    </row>
    <row r="483">
      <c r="A483" s="7"/>
      <c r="B483" s="7"/>
      <c r="C483" s="7"/>
    </row>
    <row r="484">
      <c r="A484" s="7"/>
      <c r="B484" s="7"/>
      <c r="C484" s="7"/>
    </row>
    <row r="485">
      <c r="A485" s="7"/>
      <c r="B485" s="7"/>
      <c r="C485" s="7"/>
    </row>
    <row r="486">
      <c r="A486" s="7"/>
      <c r="B486" s="7"/>
      <c r="C486" s="7"/>
    </row>
    <row r="487">
      <c r="A487" s="7"/>
      <c r="B487" s="7"/>
      <c r="C487" s="7"/>
    </row>
    <row r="488">
      <c r="A488" s="7"/>
      <c r="B488" s="7"/>
      <c r="C488" s="7"/>
    </row>
    <row r="489">
      <c r="A489" s="7"/>
      <c r="B489" s="7"/>
      <c r="C489" s="7"/>
    </row>
    <row r="490">
      <c r="A490" s="7"/>
      <c r="B490" s="7"/>
      <c r="C490" s="7"/>
    </row>
    <row r="491">
      <c r="A491" s="7"/>
      <c r="B491" s="7"/>
      <c r="C491" s="7"/>
    </row>
    <row r="492">
      <c r="A492" s="7"/>
      <c r="B492" s="7"/>
      <c r="C492" s="7"/>
    </row>
    <row r="493">
      <c r="A493" s="7"/>
      <c r="B493" s="7"/>
      <c r="C493" s="7"/>
    </row>
    <row r="494">
      <c r="A494" s="7"/>
      <c r="B494" s="7"/>
      <c r="C494" s="7"/>
    </row>
    <row r="495">
      <c r="A495" s="7"/>
      <c r="B495" s="7"/>
      <c r="C495" s="7"/>
    </row>
    <row r="496">
      <c r="A496" s="7"/>
      <c r="B496" s="7"/>
      <c r="C496" s="7"/>
    </row>
    <row r="497">
      <c r="A497" s="7"/>
      <c r="B497" s="7"/>
      <c r="C497" s="7"/>
    </row>
    <row r="498">
      <c r="A498" s="7"/>
      <c r="B498" s="7"/>
      <c r="C498" s="7"/>
    </row>
    <row r="499">
      <c r="A499" s="7"/>
      <c r="B499" s="7"/>
      <c r="C499" s="7"/>
    </row>
    <row r="500">
      <c r="A500" s="7"/>
      <c r="B500" s="7"/>
      <c r="C500" s="7"/>
    </row>
    <row r="501">
      <c r="A501" s="7"/>
      <c r="B501" s="7"/>
      <c r="C501" s="7"/>
    </row>
    <row r="502">
      <c r="A502" s="7"/>
      <c r="B502" s="7"/>
      <c r="C502" s="7"/>
    </row>
    <row r="503">
      <c r="A503" s="7"/>
      <c r="B503" s="7"/>
      <c r="C503" s="7"/>
    </row>
    <row r="504">
      <c r="A504" s="7"/>
      <c r="B504" s="7"/>
      <c r="C504" s="7"/>
    </row>
    <row r="505">
      <c r="A505" s="7"/>
      <c r="B505" s="7"/>
      <c r="C505" s="7"/>
    </row>
    <row r="506">
      <c r="A506" s="7"/>
      <c r="B506" s="7"/>
      <c r="C506" s="7"/>
    </row>
    <row r="507">
      <c r="A507" s="7"/>
      <c r="B507" s="7"/>
      <c r="C507" s="7"/>
    </row>
    <row r="508">
      <c r="A508" s="7"/>
      <c r="B508" s="7"/>
      <c r="C508" s="7"/>
    </row>
    <row r="509">
      <c r="A509" s="7"/>
      <c r="B509" s="7"/>
      <c r="C509" s="7"/>
    </row>
    <row r="510">
      <c r="A510" s="7"/>
      <c r="B510" s="7"/>
      <c r="C510" s="7"/>
    </row>
    <row r="511">
      <c r="A511" s="7"/>
      <c r="B511" s="7"/>
      <c r="C511" s="7"/>
    </row>
    <row r="512">
      <c r="A512" s="7"/>
      <c r="B512" s="7"/>
      <c r="C512" s="7"/>
    </row>
    <row r="513">
      <c r="A513" s="7"/>
      <c r="B513" s="7"/>
      <c r="C513" s="7"/>
    </row>
    <row r="514">
      <c r="A514" s="7"/>
      <c r="B514" s="7"/>
      <c r="C514" s="7"/>
    </row>
    <row r="515">
      <c r="A515" s="7"/>
      <c r="B515" s="7"/>
      <c r="C515" s="7"/>
    </row>
    <row r="516">
      <c r="A516" s="7"/>
      <c r="B516" s="7"/>
      <c r="C516" s="7"/>
    </row>
    <row r="517">
      <c r="A517" s="7"/>
      <c r="B517" s="7"/>
      <c r="C517" s="7"/>
    </row>
    <row r="518">
      <c r="A518" s="7"/>
      <c r="B518" s="7"/>
      <c r="C518" s="7"/>
    </row>
    <row r="519">
      <c r="A519" s="7"/>
      <c r="B519" s="7"/>
      <c r="C519" s="7"/>
    </row>
    <row r="520">
      <c r="A520" s="7"/>
      <c r="B520" s="7"/>
      <c r="C520" s="7"/>
    </row>
    <row r="521">
      <c r="A521" s="7"/>
      <c r="B521" s="7"/>
      <c r="C521" s="7"/>
    </row>
    <row r="522">
      <c r="A522" s="7"/>
      <c r="B522" s="7"/>
      <c r="C522" s="7"/>
    </row>
    <row r="523">
      <c r="A523" s="7"/>
      <c r="B523" s="7"/>
      <c r="C523" s="7"/>
    </row>
    <row r="524">
      <c r="A524" s="7"/>
      <c r="B524" s="7"/>
      <c r="C524" s="7"/>
    </row>
    <row r="525">
      <c r="A525" s="7"/>
      <c r="B525" s="7"/>
      <c r="C525" s="7"/>
    </row>
    <row r="526">
      <c r="A526" s="7"/>
      <c r="B526" s="7"/>
      <c r="C526" s="7"/>
    </row>
    <row r="527">
      <c r="A527" s="7"/>
      <c r="B527" s="7"/>
      <c r="C527" s="7"/>
    </row>
    <row r="528">
      <c r="A528" s="7"/>
      <c r="B528" s="7"/>
      <c r="C528" s="7"/>
    </row>
    <row r="529">
      <c r="A529" s="7"/>
      <c r="B529" s="7"/>
      <c r="C529" s="7"/>
    </row>
    <row r="530">
      <c r="A530" s="7"/>
      <c r="B530" s="7"/>
      <c r="C530" s="7"/>
    </row>
    <row r="531">
      <c r="A531" s="7"/>
      <c r="B531" s="7"/>
      <c r="C531" s="7"/>
    </row>
    <row r="532">
      <c r="A532" s="7"/>
      <c r="B532" s="7"/>
      <c r="C532" s="7"/>
    </row>
    <row r="533">
      <c r="A533" s="7"/>
      <c r="B533" s="7"/>
      <c r="C533" s="7"/>
    </row>
    <row r="534">
      <c r="A534" s="7"/>
      <c r="B534" s="7"/>
      <c r="C534" s="7"/>
    </row>
    <row r="535">
      <c r="A535" s="7"/>
      <c r="B535" s="7"/>
      <c r="C535" s="7"/>
    </row>
    <row r="536">
      <c r="A536" s="7"/>
      <c r="B536" s="7"/>
      <c r="C536" s="7"/>
    </row>
    <row r="537">
      <c r="A537" s="7"/>
      <c r="B537" s="7"/>
      <c r="C537" s="7"/>
    </row>
    <row r="538">
      <c r="A538" s="7"/>
      <c r="B538" s="7"/>
      <c r="C538" s="7"/>
    </row>
    <row r="539">
      <c r="A539" s="7"/>
      <c r="B539" s="7"/>
      <c r="C539" s="7"/>
    </row>
    <row r="540">
      <c r="A540" s="7"/>
      <c r="B540" s="7"/>
      <c r="C540" s="7"/>
    </row>
    <row r="541">
      <c r="A541" s="7"/>
      <c r="B541" s="7"/>
      <c r="C541" s="7"/>
    </row>
    <row r="542">
      <c r="A542" s="7"/>
      <c r="B542" s="7"/>
      <c r="C542" s="7"/>
    </row>
    <row r="543">
      <c r="A543" s="7"/>
      <c r="B543" s="7"/>
      <c r="C543" s="7"/>
    </row>
    <row r="544">
      <c r="A544" s="7"/>
      <c r="B544" s="7"/>
      <c r="C544" s="7"/>
    </row>
    <row r="545">
      <c r="A545" s="7"/>
      <c r="B545" s="7"/>
      <c r="C545" s="7"/>
    </row>
    <row r="546">
      <c r="A546" s="7"/>
      <c r="B546" s="7"/>
      <c r="C546" s="7"/>
    </row>
    <row r="547">
      <c r="A547" s="7"/>
      <c r="B547" s="7"/>
      <c r="C547" s="7"/>
    </row>
    <row r="548">
      <c r="A548" s="7"/>
      <c r="B548" s="7"/>
      <c r="C548" s="7"/>
    </row>
    <row r="549">
      <c r="A549" s="7"/>
      <c r="B549" s="7"/>
      <c r="C549" s="7"/>
    </row>
    <row r="550">
      <c r="A550" s="7"/>
      <c r="B550" s="7"/>
      <c r="C550" s="7"/>
    </row>
    <row r="551">
      <c r="A551" s="7"/>
      <c r="B551" s="7"/>
      <c r="C551" s="7"/>
    </row>
    <row r="552">
      <c r="A552" s="7"/>
      <c r="B552" s="7"/>
      <c r="C552" s="7"/>
    </row>
    <row r="553">
      <c r="A553" s="7"/>
      <c r="B553" s="7"/>
      <c r="C553" s="7"/>
    </row>
    <row r="554">
      <c r="A554" s="7"/>
      <c r="B554" s="7"/>
      <c r="C554" s="7"/>
    </row>
    <row r="555">
      <c r="A555" s="7"/>
      <c r="B555" s="7"/>
      <c r="C555" s="7"/>
    </row>
    <row r="556">
      <c r="A556" s="7"/>
      <c r="B556" s="7"/>
      <c r="C556" s="7"/>
    </row>
    <row r="557">
      <c r="A557" s="7"/>
      <c r="B557" s="7"/>
      <c r="C557" s="7"/>
    </row>
    <row r="558">
      <c r="A558" s="7"/>
      <c r="B558" s="7"/>
      <c r="C558" s="7"/>
    </row>
    <row r="559">
      <c r="A559" s="7"/>
      <c r="B559" s="7"/>
      <c r="C559" s="7"/>
    </row>
    <row r="560">
      <c r="A560" s="7"/>
      <c r="B560" s="7"/>
      <c r="C560" s="7"/>
    </row>
    <row r="561">
      <c r="A561" s="7"/>
      <c r="B561" s="7"/>
      <c r="C561" s="7"/>
    </row>
    <row r="562">
      <c r="A562" s="7"/>
      <c r="B562" s="7"/>
      <c r="C562" s="7"/>
    </row>
    <row r="563">
      <c r="A563" s="7"/>
      <c r="B563" s="7"/>
      <c r="C563" s="7"/>
    </row>
    <row r="564">
      <c r="A564" s="7"/>
      <c r="B564" s="7"/>
      <c r="C564" s="7"/>
    </row>
    <row r="565">
      <c r="A565" s="7"/>
      <c r="B565" s="7"/>
      <c r="C565" s="7"/>
    </row>
    <row r="566">
      <c r="A566" s="7"/>
      <c r="B566" s="7"/>
      <c r="C566" s="7"/>
    </row>
    <row r="567">
      <c r="A567" s="7"/>
      <c r="B567" s="7"/>
      <c r="C567" s="7"/>
    </row>
    <row r="568">
      <c r="A568" s="7"/>
      <c r="B568" s="7"/>
      <c r="C568" s="7"/>
    </row>
    <row r="569">
      <c r="A569" s="7"/>
      <c r="B569" s="7"/>
      <c r="C569" s="7"/>
    </row>
    <row r="570">
      <c r="A570" s="7"/>
      <c r="B570" s="7"/>
      <c r="C570" s="7"/>
    </row>
    <row r="571">
      <c r="A571" s="7"/>
      <c r="B571" s="7"/>
      <c r="C571" s="7"/>
    </row>
    <row r="572">
      <c r="A572" s="7"/>
      <c r="B572" s="7"/>
      <c r="C572" s="7"/>
    </row>
    <row r="573">
      <c r="A573" s="7"/>
      <c r="B573" s="7"/>
      <c r="C573" s="7"/>
    </row>
    <row r="574">
      <c r="A574" s="7"/>
      <c r="B574" s="7"/>
      <c r="C574" s="7"/>
    </row>
    <row r="575">
      <c r="A575" s="7"/>
      <c r="B575" s="7"/>
      <c r="C575" s="7"/>
    </row>
    <row r="576">
      <c r="A576" s="7"/>
      <c r="B576" s="7"/>
      <c r="C576" s="7"/>
    </row>
    <row r="577">
      <c r="A577" s="7"/>
      <c r="B577" s="7"/>
      <c r="C577" s="7"/>
    </row>
    <row r="578">
      <c r="A578" s="7"/>
      <c r="B578" s="7"/>
      <c r="C578" s="7"/>
    </row>
    <row r="579">
      <c r="A579" s="7"/>
      <c r="B579" s="7"/>
      <c r="C579" s="7"/>
    </row>
    <row r="580">
      <c r="A580" s="7"/>
      <c r="B580" s="7"/>
      <c r="C580" s="7"/>
    </row>
    <row r="581">
      <c r="A581" s="7"/>
      <c r="B581" s="7"/>
      <c r="C581" s="7"/>
    </row>
    <row r="582">
      <c r="A582" s="7"/>
      <c r="B582" s="7"/>
      <c r="C582" s="7"/>
    </row>
    <row r="583">
      <c r="A583" s="7"/>
      <c r="B583" s="7"/>
      <c r="C583" s="7"/>
    </row>
    <row r="584">
      <c r="A584" s="7"/>
      <c r="B584" s="7"/>
      <c r="C584" s="7"/>
    </row>
    <row r="585">
      <c r="A585" s="7"/>
      <c r="B585" s="7"/>
      <c r="C585" s="7"/>
    </row>
    <row r="586">
      <c r="A586" s="7"/>
      <c r="B586" s="7"/>
      <c r="C586" s="7"/>
    </row>
    <row r="587">
      <c r="A587" s="7"/>
      <c r="B587" s="7"/>
      <c r="C587" s="7"/>
    </row>
    <row r="588">
      <c r="A588" s="7"/>
      <c r="B588" s="7"/>
      <c r="C588" s="7"/>
    </row>
    <row r="589">
      <c r="A589" s="7"/>
      <c r="B589" s="7"/>
      <c r="C589" s="7"/>
    </row>
    <row r="590">
      <c r="A590" s="7"/>
      <c r="B590" s="7"/>
      <c r="C590" s="7"/>
    </row>
    <row r="591">
      <c r="A591" s="7"/>
      <c r="B591" s="7"/>
      <c r="C591" s="7"/>
    </row>
    <row r="592">
      <c r="A592" s="7"/>
      <c r="B592" s="7"/>
      <c r="C592" s="7"/>
    </row>
    <row r="593">
      <c r="A593" s="7"/>
      <c r="B593" s="7"/>
      <c r="C593" s="7"/>
    </row>
    <row r="594">
      <c r="A594" s="7"/>
      <c r="B594" s="7"/>
      <c r="C594" s="7"/>
    </row>
    <row r="595">
      <c r="A595" s="7"/>
      <c r="B595" s="7"/>
      <c r="C595" s="7"/>
    </row>
    <row r="596">
      <c r="A596" s="7"/>
      <c r="B596" s="7"/>
      <c r="C596" s="7"/>
    </row>
    <row r="597">
      <c r="A597" s="7"/>
      <c r="B597" s="7"/>
      <c r="C597" s="7"/>
    </row>
    <row r="598">
      <c r="A598" s="7"/>
      <c r="B598" s="7"/>
      <c r="C598" s="7"/>
    </row>
    <row r="599">
      <c r="A599" s="7"/>
      <c r="B599" s="7"/>
      <c r="C599" s="7"/>
    </row>
    <row r="600">
      <c r="A600" s="7"/>
      <c r="B600" s="7"/>
      <c r="C600" s="7"/>
    </row>
    <row r="601">
      <c r="A601" s="7"/>
      <c r="B601" s="7"/>
      <c r="C601" s="7"/>
    </row>
    <row r="602">
      <c r="A602" s="7"/>
      <c r="B602" s="7"/>
      <c r="C602" s="7"/>
    </row>
    <row r="603">
      <c r="A603" s="7"/>
      <c r="B603" s="7"/>
      <c r="C603" s="7"/>
    </row>
    <row r="604">
      <c r="A604" s="7"/>
      <c r="B604" s="7"/>
      <c r="C604" s="7"/>
    </row>
    <row r="605">
      <c r="A605" s="7"/>
      <c r="B605" s="7"/>
      <c r="C605" s="7"/>
    </row>
    <row r="606">
      <c r="A606" s="7"/>
      <c r="B606" s="7"/>
      <c r="C606" s="7"/>
    </row>
    <row r="607">
      <c r="A607" s="7"/>
      <c r="B607" s="7"/>
      <c r="C607" s="7"/>
    </row>
    <row r="608">
      <c r="A608" s="7"/>
      <c r="B608" s="7"/>
      <c r="C608" s="7"/>
    </row>
    <row r="609">
      <c r="A609" s="7"/>
      <c r="B609" s="7"/>
      <c r="C609" s="7"/>
    </row>
    <row r="610">
      <c r="A610" s="7"/>
      <c r="B610" s="7"/>
      <c r="C610" s="7"/>
    </row>
    <row r="611">
      <c r="A611" s="7"/>
      <c r="B611" s="7"/>
      <c r="C611" s="7"/>
    </row>
    <row r="612">
      <c r="A612" s="7"/>
      <c r="B612" s="7"/>
      <c r="C612" s="7"/>
    </row>
    <row r="613">
      <c r="A613" s="7"/>
      <c r="B613" s="7"/>
      <c r="C613" s="7"/>
    </row>
    <row r="614">
      <c r="A614" s="7"/>
      <c r="B614" s="7"/>
      <c r="C614" s="7"/>
    </row>
    <row r="615">
      <c r="A615" s="7"/>
      <c r="B615" s="7"/>
      <c r="C615" s="7"/>
    </row>
    <row r="616">
      <c r="A616" s="7"/>
      <c r="B616" s="7"/>
      <c r="C616" s="7"/>
    </row>
    <row r="617">
      <c r="A617" s="7"/>
      <c r="B617" s="7"/>
      <c r="C617" s="7"/>
    </row>
    <row r="618">
      <c r="A618" s="7"/>
      <c r="B618" s="7"/>
      <c r="C618" s="7"/>
    </row>
    <row r="619">
      <c r="A619" s="7"/>
      <c r="B619" s="7"/>
      <c r="C619" s="7"/>
    </row>
    <row r="620">
      <c r="A620" s="7"/>
      <c r="B620" s="7"/>
      <c r="C620" s="7"/>
    </row>
    <row r="621">
      <c r="A621" s="7"/>
      <c r="B621" s="7"/>
      <c r="C621" s="7"/>
    </row>
    <row r="622">
      <c r="A622" s="7"/>
      <c r="B622" s="7"/>
      <c r="C622" s="7"/>
    </row>
    <row r="623">
      <c r="A623" s="7"/>
      <c r="B623" s="7"/>
      <c r="C623" s="7"/>
    </row>
    <row r="624">
      <c r="A624" s="7"/>
      <c r="B624" s="7"/>
      <c r="C624" s="7"/>
    </row>
    <row r="625">
      <c r="A625" s="7"/>
      <c r="B625" s="7"/>
      <c r="C625" s="7"/>
    </row>
    <row r="626">
      <c r="A626" s="7"/>
      <c r="B626" s="7"/>
      <c r="C626" s="7"/>
    </row>
    <row r="627">
      <c r="A627" s="7"/>
      <c r="B627" s="7"/>
      <c r="C627" s="7"/>
    </row>
    <row r="628">
      <c r="A628" s="7"/>
      <c r="B628" s="7"/>
      <c r="C628" s="7"/>
    </row>
    <row r="629">
      <c r="A629" s="7"/>
      <c r="B629" s="7"/>
      <c r="C629" s="7"/>
    </row>
    <row r="630">
      <c r="A630" s="7"/>
      <c r="B630" s="7"/>
      <c r="C630" s="7"/>
    </row>
    <row r="631">
      <c r="A631" s="7"/>
      <c r="B631" s="7"/>
      <c r="C631" s="7"/>
    </row>
    <row r="632">
      <c r="A632" s="7"/>
      <c r="B632" s="7"/>
      <c r="C632" s="7"/>
    </row>
    <row r="633">
      <c r="A633" s="7"/>
      <c r="B633" s="7"/>
      <c r="C633" s="7"/>
    </row>
    <row r="634">
      <c r="A634" s="7"/>
      <c r="B634" s="7"/>
      <c r="C634" s="7"/>
    </row>
    <row r="635">
      <c r="A635" s="7"/>
      <c r="B635" s="7"/>
      <c r="C635" s="7"/>
    </row>
    <row r="636">
      <c r="A636" s="7"/>
      <c r="B636" s="7"/>
      <c r="C636" s="7"/>
    </row>
    <row r="637">
      <c r="A637" s="7"/>
      <c r="B637" s="7"/>
      <c r="C637" s="7"/>
    </row>
    <row r="638">
      <c r="A638" s="7"/>
      <c r="B638" s="7"/>
      <c r="C638" s="7"/>
    </row>
    <row r="639">
      <c r="A639" s="7"/>
      <c r="B639" s="7"/>
      <c r="C639" s="7"/>
    </row>
    <row r="640">
      <c r="A640" s="7"/>
      <c r="B640" s="7"/>
      <c r="C640" s="7"/>
    </row>
    <row r="641">
      <c r="A641" s="7"/>
      <c r="B641" s="7"/>
      <c r="C641" s="7"/>
    </row>
    <row r="642">
      <c r="A642" s="7"/>
      <c r="B642" s="7"/>
      <c r="C642" s="7"/>
    </row>
    <row r="643">
      <c r="A643" s="7"/>
      <c r="B643" s="7"/>
      <c r="C643" s="7"/>
    </row>
    <row r="644">
      <c r="A644" s="7"/>
      <c r="B644" s="7"/>
      <c r="C644" s="7"/>
    </row>
    <row r="645">
      <c r="A645" s="7"/>
      <c r="B645" s="7"/>
      <c r="C645" s="7"/>
    </row>
    <row r="646">
      <c r="A646" s="7"/>
      <c r="B646" s="7"/>
      <c r="C646" s="7"/>
    </row>
    <row r="647">
      <c r="A647" s="7"/>
      <c r="B647" s="7"/>
      <c r="C647" s="7"/>
    </row>
    <row r="648">
      <c r="A648" s="7"/>
      <c r="B648" s="7"/>
      <c r="C648" s="7"/>
    </row>
    <row r="649">
      <c r="A649" s="7"/>
      <c r="B649" s="7"/>
      <c r="C649" s="7"/>
    </row>
    <row r="650">
      <c r="A650" s="7"/>
      <c r="B650" s="7"/>
      <c r="C650" s="7"/>
    </row>
    <row r="651">
      <c r="A651" s="7"/>
      <c r="B651" s="7"/>
      <c r="C651" s="7"/>
    </row>
    <row r="652">
      <c r="A652" s="7"/>
      <c r="B652" s="7"/>
      <c r="C652" s="7"/>
    </row>
    <row r="653">
      <c r="A653" s="7"/>
      <c r="B653" s="7"/>
      <c r="C653" s="7"/>
    </row>
    <row r="654">
      <c r="A654" s="7"/>
      <c r="B654" s="7"/>
      <c r="C654" s="7"/>
    </row>
    <row r="655">
      <c r="A655" s="7"/>
      <c r="B655" s="7"/>
      <c r="C655" s="7"/>
    </row>
    <row r="656">
      <c r="A656" s="7"/>
      <c r="B656" s="7"/>
      <c r="C656" s="7"/>
    </row>
    <row r="657">
      <c r="A657" s="7"/>
      <c r="B657" s="7"/>
      <c r="C657" s="7"/>
    </row>
    <row r="658">
      <c r="A658" s="7"/>
      <c r="B658" s="7"/>
      <c r="C658" s="7"/>
    </row>
    <row r="659">
      <c r="A659" s="7"/>
      <c r="B659" s="7"/>
      <c r="C659" s="7"/>
    </row>
    <row r="660">
      <c r="A660" s="7"/>
      <c r="B660" s="7"/>
      <c r="C660" s="7"/>
    </row>
    <row r="661">
      <c r="A661" s="7"/>
      <c r="B661" s="7"/>
      <c r="C661" s="7"/>
    </row>
    <row r="662">
      <c r="A662" s="7"/>
      <c r="B662" s="7"/>
      <c r="C662" s="7"/>
    </row>
    <row r="663">
      <c r="A663" s="7"/>
      <c r="B663" s="7"/>
      <c r="C663" s="7"/>
    </row>
    <row r="664">
      <c r="A664" s="7"/>
      <c r="B664" s="7"/>
      <c r="C664" s="7"/>
    </row>
    <row r="665">
      <c r="A665" s="7"/>
      <c r="B665" s="7"/>
      <c r="C665" s="7"/>
    </row>
    <row r="666">
      <c r="A666" s="7"/>
      <c r="B666" s="7"/>
      <c r="C666" s="7"/>
    </row>
    <row r="667">
      <c r="A667" s="7"/>
      <c r="B667" s="7"/>
      <c r="C667" s="7"/>
    </row>
    <row r="668">
      <c r="A668" s="7"/>
      <c r="B668" s="7"/>
      <c r="C668" s="7"/>
    </row>
    <row r="669">
      <c r="A669" s="7"/>
      <c r="B669" s="7"/>
      <c r="C669" s="7"/>
    </row>
    <row r="670">
      <c r="A670" s="7"/>
      <c r="B670" s="7"/>
      <c r="C670" s="7"/>
    </row>
    <row r="671">
      <c r="A671" s="7"/>
      <c r="B671" s="7"/>
      <c r="C671" s="7"/>
    </row>
    <row r="672">
      <c r="A672" s="7"/>
      <c r="B672" s="7"/>
      <c r="C672" s="7"/>
    </row>
    <row r="673">
      <c r="A673" s="7"/>
      <c r="B673" s="7"/>
      <c r="C673" s="7"/>
    </row>
    <row r="674">
      <c r="A674" s="7"/>
      <c r="B674" s="7"/>
      <c r="C674" s="7"/>
    </row>
    <row r="675">
      <c r="A675" s="7"/>
      <c r="B675" s="7"/>
      <c r="C675" s="7"/>
    </row>
    <row r="676">
      <c r="A676" s="7"/>
      <c r="B676" s="7"/>
      <c r="C676" s="7"/>
    </row>
    <row r="677">
      <c r="A677" s="7"/>
      <c r="B677" s="7"/>
      <c r="C677" s="7"/>
    </row>
    <row r="678">
      <c r="A678" s="7"/>
      <c r="B678" s="7"/>
      <c r="C678" s="7"/>
    </row>
    <row r="679">
      <c r="A679" s="7"/>
      <c r="B679" s="7"/>
      <c r="C679" s="7"/>
    </row>
    <row r="680">
      <c r="A680" s="7"/>
      <c r="B680" s="7"/>
      <c r="C680" s="7"/>
    </row>
    <row r="681">
      <c r="A681" s="7"/>
      <c r="B681" s="7"/>
      <c r="C681" s="7"/>
    </row>
    <row r="682">
      <c r="A682" s="7"/>
      <c r="B682" s="7"/>
      <c r="C682" s="7"/>
    </row>
    <row r="683">
      <c r="A683" s="7"/>
      <c r="B683" s="7"/>
      <c r="C683" s="7"/>
    </row>
    <row r="684">
      <c r="A684" s="7"/>
      <c r="B684" s="7"/>
      <c r="C684" s="7"/>
    </row>
    <row r="685">
      <c r="A685" s="7"/>
      <c r="B685" s="7"/>
      <c r="C685" s="7"/>
    </row>
    <row r="686">
      <c r="A686" s="7"/>
      <c r="B686" s="7"/>
      <c r="C686" s="7"/>
    </row>
    <row r="687">
      <c r="A687" s="7"/>
      <c r="B687" s="7"/>
      <c r="C687" s="7"/>
    </row>
    <row r="688">
      <c r="A688" s="7"/>
      <c r="B688" s="7"/>
      <c r="C688" s="7"/>
    </row>
    <row r="689">
      <c r="A689" s="7"/>
      <c r="B689" s="7"/>
      <c r="C689" s="7"/>
    </row>
    <row r="690">
      <c r="A690" s="7"/>
      <c r="B690" s="7"/>
      <c r="C690" s="7"/>
    </row>
    <row r="691">
      <c r="A691" s="7"/>
      <c r="B691" s="7"/>
      <c r="C691" s="7"/>
    </row>
    <row r="692">
      <c r="A692" s="7"/>
      <c r="B692" s="7"/>
      <c r="C692" s="7"/>
    </row>
    <row r="693">
      <c r="A693" s="7"/>
      <c r="B693" s="7"/>
      <c r="C693" s="7"/>
    </row>
    <row r="694">
      <c r="A694" s="7"/>
      <c r="B694" s="7"/>
      <c r="C694" s="7"/>
    </row>
    <row r="695">
      <c r="A695" s="7"/>
      <c r="B695" s="7"/>
      <c r="C695" s="7"/>
    </row>
    <row r="696">
      <c r="A696" s="7"/>
      <c r="B696" s="7"/>
      <c r="C696" s="7"/>
    </row>
    <row r="697">
      <c r="A697" s="7"/>
      <c r="B697" s="7"/>
      <c r="C697" s="7"/>
    </row>
    <row r="698">
      <c r="A698" s="7"/>
      <c r="B698" s="7"/>
      <c r="C698" s="7"/>
    </row>
    <row r="699">
      <c r="A699" s="7"/>
      <c r="B699" s="7"/>
      <c r="C699" s="7"/>
    </row>
    <row r="700">
      <c r="A700" s="7"/>
      <c r="B700" s="7"/>
      <c r="C700" s="7"/>
    </row>
    <row r="701">
      <c r="A701" s="7"/>
      <c r="B701" s="7"/>
      <c r="C701" s="7"/>
    </row>
    <row r="702">
      <c r="A702" s="7"/>
      <c r="B702" s="7"/>
      <c r="C702" s="7"/>
    </row>
    <row r="703">
      <c r="A703" s="7"/>
      <c r="B703" s="7"/>
      <c r="C703" s="7"/>
    </row>
    <row r="704">
      <c r="A704" s="7"/>
      <c r="B704" s="7"/>
      <c r="C704" s="7"/>
    </row>
    <row r="705">
      <c r="A705" s="7"/>
      <c r="B705" s="7"/>
      <c r="C705" s="7"/>
    </row>
    <row r="706">
      <c r="A706" s="7"/>
      <c r="B706" s="7"/>
      <c r="C706" s="7"/>
    </row>
    <row r="707">
      <c r="A707" s="7"/>
      <c r="B707" s="7"/>
      <c r="C707" s="7"/>
    </row>
    <row r="708">
      <c r="A708" s="7"/>
      <c r="B708" s="7"/>
      <c r="C708" s="7"/>
    </row>
    <row r="709">
      <c r="A709" s="7"/>
      <c r="B709" s="7"/>
      <c r="C709" s="7"/>
    </row>
    <row r="710">
      <c r="A710" s="7"/>
      <c r="B710" s="7"/>
      <c r="C710" s="7"/>
    </row>
    <row r="711">
      <c r="A711" s="7"/>
      <c r="B711" s="7"/>
      <c r="C711" s="7"/>
    </row>
    <row r="712">
      <c r="A712" s="7"/>
      <c r="B712" s="7"/>
      <c r="C712" s="7"/>
    </row>
    <row r="713">
      <c r="A713" s="7"/>
      <c r="B713" s="7"/>
      <c r="C713" s="7"/>
    </row>
    <row r="714">
      <c r="A714" s="7"/>
      <c r="B714" s="7"/>
      <c r="C714" s="7"/>
    </row>
    <row r="715">
      <c r="A715" s="7"/>
      <c r="B715" s="7"/>
      <c r="C715" s="7"/>
    </row>
    <row r="716">
      <c r="A716" s="7"/>
      <c r="B716" s="7"/>
      <c r="C716" s="7"/>
    </row>
    <row r="717">
      <c r="A717" s="7"/>
      <c r="B717" s="7"/>
      <c r="C717" s="7"/>
    </row>
    <row r="718">
      <c r="A718" s="7"/>
      <c r="B718" s="7"/>
      <c r="C718" s="7"/>
    </row>
    <row r="719">
      <c r="A719" s="7"/>
      <c r="B719" s="7"/>
      <c r="C719" s="7"/>
    </row>
    <row r="720">
      <c r="A720" s="7"/>
      <c r="B720" s="7"/>
      <c r="C720" s="7"/>
    </row>
    <row r="721">
      <c r="A721" s="7"/>
      <c r="B721" s="7"/>
      <c r="C721" s="7"/>
    </row>
    <row r="722">
      <c r="A722" s="7"/>
      <c r="B722" s="7"/>
      <c r="C722" s="7"/>
    </row>
    <row r="723">
      <c r="A723" s="7"/>
      <c r="B723" s="7"/>
      <c r="C723" s="7"/>
    </row>
    <row r="724">
      <c r="A724" s="7"/>
      <c r="B724" s="7"/>
      <c r="C724" s="7"/>
    </row>
    <row r="725">
      <c r="A725" s="7"/>
      <c r="B725" s="7"/>
      <c r="C725" s="7"/>
    </row>
    <row r="726">
      <c r="A726" s="7"/>
      <c r="B726" s="7"/>
      <c r="C726" s="7"/>
    </row>
    <row r="727">
      <c r="A727" s="7"/>
      <c r="B727" s="7"/>
      <c r="C727" s="7"/>
    </row>
    <row r="728">
      <c r="A728" s="7"/>
      <c r="B728" s="7"/>
      <c r="C728" s="7"/>
    </row>
    <row r="729">
      <c r="A729" s="7"/>
      <c r="B729" s="7"/>
      <c r="C729" s="7"/>
    </row>
    <row r="730">
      <c r="A730" s="7"/>
      <c r="B730" s="7"/>
      <c r="C730" s="7"/>
    </row>
    <row r="731">
      <c r="A731" s="7"/>
      <c r="B731" s="7"/>
      <c r="C731" s="7"/>
    </row>
    <row r="732">
      <c r="A732" s="7"/>
      <c r="B732" s="7"/>
      <c r="C732" s="7"/>
    </row>
    <row r="733">
      <c r="A733" s="7"/>
      <c r="B733" s="7"/>
      <c r="C733" s="7"/>
    </row>
    <row r="734">
      <c r="A734" s="7"/>
      <c r="B734" s="7"/>
      <c r="C734" s="7"/>
    </row>
    <row r="735">
      <c r="A735" s="7"/>
      <c r="B735" s="7"/>
      <c r="C735" s="7"/>
    </row>
    <row r="736">
      <c r="A736" s="7"/>
      <c r="B736" s="7"/>
      <c r="C736" s="7"/>
    </row>
    <row r="737">
      <c r="A737" s="7"/>
      <c r="B737" s="7"/>
      <c r="C737" s="7"/>
    </row>
    <row r="738">
      <c r="A738" s="7"/>
      <c r="B738" s="7"/>
      <c r="C738" s="7"/>
    </row>
    <row r="739">
      <c r="A739" s="7"/>
      <c r="B739" s="7"/>
      <c r="C739" s="7"/>
    </row>
    <row r="740">
      <c r="A740" s="7"/>
      <c r="B740" s="7"/>
      <c r="C740" s="7"/>
    </row>
    <row r="741">
      <c r="A741" s="7"/>
      <c r="B741" s="7"/>
      <c r="C741" s="7"/>
    </row>
    <row r="742">
      <c r="A742" s="7"/>
      <c r="B742" s="7"/>
      <c r="C742" s="7"/>
    </row>
    <row r="743">
      <c r="A743" s="7"/>
      <c r="B743" s="7"/>
      <c r="C743" s="7"/>
    </row>
    <row r="744">
      <c r="A744" s="7"/>
      <c r="B744" s="7"/>
      <c r="C744" s="7"/>
    </row>
    <row r="745">
      <c r="A745" s="7"/>
      <c r="B745" s="7"/>
      <c r="C745" s="7"/>
    </row>
    <row r="746">
      <c r="A746" s="7"/>
      <c r="B746" s="7"/>
      <c r="C746" s="7"/>
    </row>
    <row r="747">
      <c r="A747" s="7"/>
      <c r="B747" s="7"/>
      <c r="C747" s="7"/>
    </row>
    <row r="748">
      <c r="A748" s="7"/>
      <c r="B748" s="7"/>
      <c r="C748" s="7"/>
    </row>
    <row r="749">
      <c r="A749" s="7"/>
      <c r="B749" s="7"/>
      <c r="C749" s="7"/>
    </row>
    <row r="750">
      <c r="A750" s="7"/>
      <c r="B750" s="7"/>
      <c r="C750" s="7"/>
    </row>
    <row r="751">
      <c r="A751" s="7"/>
      <c r="B751" s="7"/>
      <c r="C751" s="7"/>
    </row>
    <row r="752">
      <c r="A752" s="7"/>
      <c r="B752" s="7"/>
      <c r="C752" s="7"/>
    </row>
    <row r="753">
      <c r="A753" s="7"/>
      <c r="B753" s="7"/>
      <c r="C753" s="7"/>
    </row>
    <row r="754">
      <c r="A754" s="7"/>
      <c r="B754" s="7"/>
      <c r="C754" s="7"/>
    </row>
    <row r="755">
      <c r="A755" s="7"/>
      <c r="B755" s="7"/>
      <c r="C755" s="7"/>
    </row>
    <row r="756">
      <c r="A756" s="7"/>
      <c r="B756" s="7"/>
      <c r="C756" s="7"/>
    </row>
    <row r="757">
      <c r="A757" s="7"/>
      <c r="B757" s="7"/>
      <c r="C757" s="7"/>
    </row>
    <row r="758">
      <c r="A758" s="7"/>
      <c r="B758" s="7"/>
      <c r="C758" s="7"/>
    </row>
    <row r="759">
      <c r="A759" s="7"/>
      <c r="B759" s="7"/>
      <c r="C759" s="7"/>
    </row>
    <row r="760">
      <c r="A760" s="7"/>
      <c r="B760" s="7"/>
      <c r="C760" s="7"/>
    </row>
    <row r="761">
      <c r="A761" s="7"/>
      <c r="B761" s="7"/>
      <c r="C761" s="7"/>
    </row>
    <row r="762">
      <c r="A762" s="7"/>
      <c r="B762" s="7"/>
      <c r="C762" s="7"/>
    </row>
    <row r="763">
      <c r="A763" s="7"/>
      <c r="B763" s="7"/>
      <c r="C763" s="7"/>
    </row>
    <row r="764">
      <c r="A764" s="7"/>
      <c r="B764" s="7"/>
      <c r="C764" s="7"/>
    </row>
    <row r="765">
      <c r="A765" s="7"/>
      <c r="B765" s="7"/>
      <c r="C765" s="7"/>
    </row>
    <row r="766">
      <c r="A766" s="7"/>
      <c r="B766" s="7"/>
      <c r="C766" s="7"/>
    </row>
    <row r="767">
      <c r="A767" s="7"/>
      <c r="B767" s="7"/>
      <c r="C767" s="7"/>
    </row>
    <row r="768">
      <c r="A768" s="7"/>
      <c r="B768" s="7"/>
      <c r="C768" s="7"/>
    </row>
    <row r="769">
      <c r="A769" s="7"/>
      <c r="B769" s="7"/>
      <c r="C769" s="7"/>
    </row>
    <row r="770">
      <c r="A770" s="7"/>
      <c r="B770" s="7"/>
      <c r="C770" s="7"/>
    </row>
    <row r="771">
      <c r="A771" s="7"/>
      <c r="B771" s="7"/>
      <c r="C771" s="7"/>
    </row>
    <row r="772">
      <c r="A772" s="7"/>
      <c r="B772" s="7"/>
      <c r="C772" s="7"/>
    </row>
    <row r="773">
      <c r="A773" s="7"/>
      <c r="B773" s="7"/>
      <c r="C773" s="7"/>
    </row>
    <row r="774">
      <c r="A774" s="7"/>
      <c r="B774" s="7"/>
      <c r="C774" s="7"/>
    </row>
    <row r="775">
      <c r="A775" s="7"/>
      <c r="B775" s="7"/>
      <c r="C775" s="7"/>
    </row>
    <row r="776">
      <c r="A776" s="7"/>
      <c r="B776" s="7"/>
      <c r="C776" s="7"/>
    </row>
    <row r="777">
      <c r="A777" s="7"/>
      <c r="B777" s="7"/>
      <c r="C777" s="7"/>
    </row>
    <row r="778">
      <c r="A778" s="7"/>
      <c r="B778" s="7"/>
      <c r="C778" s="7"/>
    </row>
    <row r="779">
      <c r="A779" s="7"/>
      <c r="B779" s="7"/>
      <c r="C779" s="7"/>
    </row>
    <row r="780">
      <c r="A780" s="7"/>
      <c r="B780" s="7"/>
      <c r="C780" s="7"/>
    </row>
    <row r="781">
      <c r="A781" s="7"/>
      <c r="B781" s="7"/>
      <c r="C781" s="7"/>
    </row>
    <row r="782">
      <c r="A782" s="7"/>
      <c r="B782" s="7"/>
      <c r="C782" s="7"/>
    </row>
    <row r="783">
      <c r="A783" s="7"/>
      <c r="B783" s="7"/>
      <c r="C783" s="7"/>
    </row>
    <row r="784">
      <c r="A784" s="7"/>
      <c r="B784" s="7"/>
      <c r="C784" s="7"/>
    </row>
    <row r="785">
      <c r="A785" s="7"/>
      <c r="B785" s="7"/>
      <c r="C785" s="7"/>
    </row>
    <row r="786">
      <c r="A786" s="7"/>
      <c r="B786" s="7"/>
      <c r="C786" s="7"/>
    </row>
    <row r="787">
      <c r="A787" s="7"/>
      <c r="B787" s="7"/>
      <c r="C787" s="7"/>
    </row>
    <row r="788">
      <c r="A788" s="7"/>
      <c r="B788" s="7"/>
      <c r="C788" s="7"/>
    </row>
    <row r="789">
      <c r="A789" s="7"/>
      <c r="B789" s="7"/>
      <c r="C789" s="7"/>
    </row>
    <row r="790">
      <c r="A790" s="7"/>
      <c r="B790" s="7"/>
      <c r="C790" s="7"/>
    </row>
    <row r="791">
      <c r="A791" s="7"/>
      <c r="B791" s="7"/>
      <c r="C791" s="7"/>
    </row>
    <row r="792">
      <c r="A792" s="7"/>
      <c r="B792" s="7"/>
      <c r="C792" s="7"/>
    </row>
    <row r="793">
      <c r="A793" s="7"/>
      <c r="B793" s="7"/>
      <c r="C793" s="7"/>
    </row>
    <row r="794">
      <c r="A794" s="7"/>
      <c r="B794" s="7"/>
      <c r="C794" s="7"/>
    </row>
    <row r="795">
      <c r="A795" s="7"/>
      <c r="B795" s="7"/>
      <c r="C795" s="7"/>
    </row>
    <row r="796">
      <c r="A796" s="7"/>
      <c r="B796" s="7"/>
      <c r="C796" s="7"/>
    </row>
    <row r="797">
      <c r="A797" s="7"/>
      <c r="B797" s="7"/>
      <c r="C797" s="7"/>
    </row>
    <row r="798">
      <c r="A798" s="7"/>
      <c r="B798" s="7"/>
      <c r="C798" s="7"/>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40.75"/>
    <col customWidth="1" min="3" max="3" width="46.88"/>
    <col customWidth="1" min="4" max="4" width="89.13"/>
    <col customWidth="1" min="5" max="5" width="69.75"/>
    <col customWidth="1" min="6" max="6" width="71.38"/>
    <col customWidth="1" min="7" max="7" width="41.38"/>
    <col customWidth="1" min="8" max="8" width="33.13"/>
  </cols>
  <sheetData>
    <row r="1">
      <c r="A1" s="8" t="s">
        <v>2</v>
      </c>
      <c r="B1" s="8" t="s">
        <v>156</v>
      </c>
      <c r="C1" s="8" t="s">
        <v>1</v>
      </c>
      <c r="D1" s="9"/>
      <c r="E1" s="9"/>
      <c r="F1" s="9"/>
      <c r="G1" s="9"/>
      <c r="H1" s="9"/>
      <c r="I1" s="9"/>
      <c r="J1" s="9"/>
      <c r="K1" s="9"/>
      <c r="L1" s="9"/>
      <c r="M1" s="9"/>
      <c r="N1" s="9"/>
      <c r="O1" s="9"/>
      <c r="P1" s="9"/>
      <c r="Q1" s="9"/>
      <c r="R1" s="9"/>
      <c r="S1" s="9"/>
      <c r="T1" s="9"/>
      <c r="U1" s="9"/>
      <c r="V1" s="9"/>
      <c r="W1" s="9"/>
      <c r="X1" s="9"/>
      <c r="Y1" s="9"/>
      <c r="Z1" s="9"/>
    </row>
    <row r="2">
      <c r="A2" s="8" t="s">
        <v>70</v>
      </c>
      <c r="B2" s="8" t="s">
        <v>157</v>
      </c>
      <c r="C2" s="8" t="s">
        <v>158</v>
      </c>
      <c r="D2" s="9"/>
      <c r="E2" s="9"/>
      <c r="F2" s="9"/>
      <c r="G2" s="9"/>
      <c r="H2" s="9"/>
      <c r="I2" s="9"/>
      <c r="J2" s="9"/>
      <c r="K2" s="9"/>
      <c r="L2" s="9"/>
      <c r="M2" s="9"/>
      <c r="N2" s="9"/>
      <c r="O2" s="9"/>
      <c r="P2" s="9"/>
      <c r="Q2" s="9"/>
      <c r="R2" s="9"/>
      <c r="S2" s="9"/>
      <c r="T2" s="9"/>
      <c r="U2" s="9"/>
      <c r="V2" s="9"/>
      <c r="W2" s="9"/>
      <c r="X2" s="9"/>
      <c r="Y2" s="9"/>
      <c r="Z2" s="9"/>
    </row>
    <row r="3">
      <c r="A3" s="8" t="s">
        <v>70</v>
      </c>
      <c r="B3" s="8" t="s">
        <v>159</v>
      </c>
      <c r="C3" s="8" t="s">
        <v>160</v>
      </c>
      <c r="D3" s="9"/>
      <c r="E3" s="9"/>
      <c r="F3" s="9"/>
      <c r="G3" s="9"/>
      <c r="H3" s="9"/>
      <c r="I3" s="9"/>
      <c r="J3" s="9"/>
      <c r="K3" s="9"/>
      <c r="L3" s="9"/>
      <c r="M3" s="9"/>
      <c r="N3" s="9"/>
      <c r="O3" s="9"/>
      <c r="P3" s="9"/>
      <c r="Q3" s="9"/>
      <c r="R3" s="9"/>
      <c r="S3" s="9"/>
      <c r="T3" s="9"/>
      <c r="U3" s="9"/>
      <c r="V3" s="9"/>
      <c r="W3" s="9"/>
      <c r="X3" s="9"/>
      <c r="Y3" s="9"/>
      <c r="Z3" s="9"/>
    </row>
    <row r="4">
      <c r="A4" s="8" t="s">
        <v>70</v>
      </c>
      <c r="B4" s="8" t="s">
        <v>161</v>
      </c>
      <c r="C4" s="8" t="s">
        <v>162</v>
      </c>
      <c r="D4" s="9"/>
      <c r="E4" s="9"/>
      <c r="F4" s="9"/>
      <c r="G4" s="9"/>
      <c r="H4" s="9"/>
      <c r="I4" s="9"/>
      <c r="J4" s="9"/>
      <c r="K4" s="9"/>
      <c r="L4" s="9"/>
      <c r="M4" s="9"/>
      <c r="N4" s="9"/>
      <c r="O4" s="9"/>
      <c r="P4" s="9"/>
      <c r="Q4" s="9"/>
      <c r="R4" s="9"/>
      <c r="S4" s="9"/>
      <c r="T4" s="9"/>
      <c r="U4" s="9"/>
      <c r="V4" s="9"/>
      <c r="W4" s="9"/>
      <c r="X4" s="9"/>
      <c r="Y4" s="9"/>
      <c r="Z4" s="9"/>
    </row>
    <row r="5">
      <c r="A5" s="8" t="s">
        <v>70</v>
      </c>
      <c r="B5" s="8" t="s">
        <v>163</v>
      </c>
      <c r="C5" s="8" t="s">
        <v>164</v>
      </c>
      <c r="D5" s="9"/>
      <c r="E5" s="9"/>
      <c r="F5" s="9"/>
      <c r="G5" s="9"/>
      <c r="H5" s="9"/>
      <c r="I5" s="9"/>
      <c r="J5" s="9"/>
      <c r="K5" s="9"/>
      <c r="L5" s="9"/>
      <c r="M5" s="9"/>
      <c r="N5" s="9"/>
      <c r="O5" s="9"/>
      <c r="P5" s="9"/>
      <c r="Q5" s="9"/>
      <c r="R5" s="9"/>
      <c r="S5" s="9"/>
      <c r="T5" s="9"/>
      <c r="U5" s="9"/>
      <c r="V5" s="9"/>
      <c r="W5" s="9"/>
      <c r="X5" s="9"/>
      <c r="Y5" s="9"/>
      <c r="Z5" s="9"/>
    </row>
    <row r="6">
      <c r="A6" s="8" t="s">
        <v>70</v>
      </c>
      <c r="B6" s="8" t="s">
        <v>165</v>
      </c>
      <c r="C6" s="8" t="s">
        <v>166</v>
      </c>
      <c r="D6" s="9"/>
      <c r="E6" s="9"/>
      <c r="F6" s="9"/>
      <c r="G6" s="9"/>
      <c r="H6" s="9"/>
      <c r="I6" s="9"/>
      <c r="J6" s="9"/>
      <c r="K6" s="9"/>
      <c r="L6" s="9"/>
      <c r="M6" s="9"/>
      <c r="N6" s="9"/>
      <c r="O6" s="9"/>
      <c r="P6" s="9"/>
      <c r="Q6" s="9"/>
      <c r="R6" s="9"/>
      <c r="S6" s="9"/>
      <c r="T6" s="9"/>
      <c r="U6" s="9"/>
      <c r="V6" s="9"/>
      <c r="W6" s="9"/>
      <c r="X6" s="9"/>
      <c r="Y6" s="9"/>
      <c r="Z6" s="9"/>
    </row>
    <row r="7">
      <c r="A7" s="8" t="s">
        <v>70</v>
      </c>
      <c r="B7" s="8" t="s">
        <v>167</v>
      </c>
      <c r="C7" s="8" t="s">
        <v>168</v>
      </c>
      <c r="D7" s="9"/>
      <c r="E7" s="9"/>
      <c r="F7" s="9"/>
      <c r="G7" s="9"/>
      <c r="H7" s="9"/>
      <c r="I7" s="9"/>
      <c r="J7" s="9"/>
      <c r="K7" s="9"/>
      <c r="L7" s="9"/>
      <c r="M7" s="9"/>
      <c r="N7" s="9"/>
      <c r="O7" s="9"/>
      <c r="P7" s="9"/>
      <c r="Q7" s="9"/>
      <c r="R7" s="9"/>
      <c r="S7" s="9"/>
      <c r="T7" s="9"/>
      <c r="U7" s="9"/>
      <c r="V7" s="9"/>
      <c r="W7" s="9"/>
      <c r="X7" s="9"/>
      <c r="Y7" s="9"/>
      <c r="Z7" s="9"/>
    </row>
    <row r="8">
      <c r="A8" s="8" t="s">
        <v>70</v>
      </c>
      <c r="B8" s="8" t="s">
        <v>169</v>
      </c>
      <c r="C8" s="8" t="s">
        <v>170</v>
      </c>
      <c r="D8" s="9"/>
      <c r="E8" s="9"/>
      <c r="F8" s="9"/>
      <c r="G8" s="9"/>
      <c r="H8" s="9"/>
      <c r="I8" s="9"/>
      <c r="J8" s="9"/>
      <c r="K8" s="9"/>
      <c r="L8" s="9"/>
      <c r="M8" s="9"/>
      <c r="N8" s="9"/>
      <c r="O8" s="9"/>
      <c r="P8" s="9"/>
      <c r="Q8" s="9"/>
      <c r="R8" s="9"/>
      <c r="S8" s="9"/>
      <c r="T8" s="9"/>
      <c r="U8" s="9"/>
      <c r="V8" s="9"/>
      <c r="W8" s="9"/>
      <c r="X8" s="9"/>
      <c r="Y8" s="9"/>
      <c r="Z8" s="9"/>
    </row>
    <row r="9">
      <c r="A9" s="8" t="s">
        <v>70</v>
      </c>
      <c r="B9" s="8" t="s">
        <v>171</v>
      </c>
      <c r="C9" s="8" t="s">
        <v>172</v>
      </c>
      <c r="D9" s="9"/>
      <c r="E9" s="9"/>
      <c r="F9" s="9"/>
      <c r="G9" s="9"/>
      <c r="H9" s="9"/>
      <c r="I9" s="9"/>
      <c r="J9" s="9"/>
      <c r="K9" s="9"/>
      <c r="L9" s="9"/>
      <c r="M9" s="9"/>
      <c r="N9" s="9"/>
      <c r="O9" s="9"/>
      <c r="P9" s="9"/>
      <c r="Q9" s="9"/>
      <c r="R9" s="9"/>
      <c r="S9" s="9"/>
      <c r="T9" s="9"/>
      <c r="U9" s="9"/>
      <c r="V9" s="9"/>
      <c r="W9" s="9"/>
      <c r="X9" s="9"/>
      <c r="Y9" s="9"/>
      <c r="Z9" s="9"/>
    </row>
    <row r="10">
      <c r="A10" s="8" t="s">
        <v>70</v>
      </c>
      <c r="B10" s="8" t="s">
        <v>173</v>
      </c>
      <c r="C10" s="8" t="s">
        <v>174</v>
      </c>
      <c r="D10" s="9"/>
      <c r="E10" s="9"/>
      <c r="F10" s="9"/>
      <c r="G10" s="9"/>
      <c r="H10" s="9"/>
      <c r="I10" s="9"/>
      <c r="J10" s="9"/>
      <c r="K10" s="9"/>
      <c r="L10" s="9"/>
      <c r="M10" s="9"/>
      <c r="N10" s="9"/>
      <c r="O10" s="9"/>
      <c r="P10" s="9"/>
      <c r="Q10" s="9"/>
      <c r="R10" s="9"/>
      <c r="S10" s="9"/>
      <c r="T10" s="9"/>
      <c r="U10" s="9"/>
      <c r="V10" s="9"/>
      <c r="W10" s="9"/>
      <c r="X10" s="9"/>
      <c r="Y10" s="9"/>
      <c r="Z10" s="9"/>
    </row>
    <row r="11">
      <c r="A11" s="8" t="s">
        <v>70</v>
      </c>
      <c r="B11" s="8" t="s">
        <v>175</v>
      </c>
      <c r="C11" s="8" t="s">
        <v>176</v>
      </c>
      <c r="D11" s="9"/>
      <c r="E11" s="9"/>
      <c r="F11" s="9"/>
      <c r="G11" s="9"/>
      <c r="H11" s="9"/>
      <c r="I11" s="9"/>
      <c r="J11" s="9"/>
      <c r="K11" s="9"/>
      <c r="L11" s="9"/>
      <c r="M11" s="9"/>
      <c r="N11" s="9"/>
      <c r="O11" s="9"/>
      <c r="P11" s="9"/>
      <c r="Q11" s="9"/>
      <c r="R11" s="9"/>
      <c r="S11" s="9"/>
      <c r="T11" s="9"/>
      <c r="U11" s="9"/>
      <c r="V11" s="9"/>
      <c r="W11" s="9"/>
      <c r="X11" s="9"/>
      <c r="Y11" s="9"/>
      <c r="Z11" s="9"/>
    </row>
    <row r="12">
      <c r="A12" s="8" t="s">
        <v>70</v>
      </c>
      <c r="B12" s="8" t="s">
        <v>177</v>
      </c>
      <c r="C12" s="8" t="s">
        <v>178</v>
      </c>
      <c r="D12" s="9"/>
      <c r="E12" s="9"/>
      <c r="F12" s="9"/>
      <c r="G12" s="9"/>
      <c r="H12" s="9"/>
      <c r="I12" s="9"/>
      <c r="J12" s="9"/>
      <c r="K12" s="9"/>
      <c r="L12" s="9"/>
      <c r="M12" s="9"/>
      <c r="N12" s="9"/>
      <c r="O12" s="9"/>
      <c r="P12" s="9"/>
      <c r="Q12" s="9"/>
      <c r="R12" s="9"/>
      <c r="S12" s="9"/>
      <c r="T12" s="9"/>
      <c r="U12" s="9"/>
      <c r="V12" s="9"/>
      <c r="W12" s="9"/>
      <c r="X12" s="9"/>
      <c r="Y12" s="9"/>
      <c r="Z12" s="9"/>
    </row>
    <row r="13">
      <c r="A13" s="8" t="s">
        <v>70</v>
      </c>
      <c r="B13" s="8" t="s">
        <v>179</v>
      </c>
      <c r="C13" s="8" t="s">
        <v>180</v>
      </c>
      <c r="D13" s="9"/>
      <c r="E13" s="9"/>
      <c r="F13" s="9"/>
      <c r="G13" s="9"/>
      <c r="H13" s="9"/>
      <c r="I13" s="9"/>
      <c r="J13" s="9"/>
      <c r="K13" s="9"/>
      <c r="L13" s="9"/>
      <c r="M13" s="9"/>
      <c r="N13" s="9"/>
      <c r="O13" s="9"/>
      <c r="P13" s="9"/>
      <c r="Q13" s="9"/>
      <c r="R13" s="9"/>
      <c r="S13" s="9"/>
      <c r="T13" s="9"/>
      <c r="U13" s="9"/>
      <c r="V13" s="9"/>
      <c r="W13" s="9"/>
      <c r="X13" s="9"/>
      <c r="Y13" s="9"/>
      <c r="Z13" s="9"/>
    </row>
    <row r="14">
      <c r="A14" s="8" t="s">
        <v>70</v>
      </c>
      <c r="B14" s="8" t="s">
        <v>181</v>
      </c>
      <c r="C14" s="8" t="s">
        <v>182</v>
      </c>
      <c r="D14" s="9"/>
      <c r="E14" s="9"/>
      <c r="F14" s="9"/>
      <c r="G14" s="9"/>
      <c r="H14" s="9"/>
      <c r="I14" s="9"/>
      <c r="J14" s="9"/>
      <c r="K14" s="9"/>
      <c r="L14" s="9"/>
      <c r="M14" s="9"/>
      <c r="N14" s="9"/>
      <c r="O14" s="9"/>
      <c r="P14" s="9"/>
      <c r="Q14" s="9"/>
      <c r="R14" s="9"/>
      <c r="S14" s="9"/>
      <c r="T14" s="9"/>
      <c r="U14" s="9"/>
      <c r="V14" s="9"/>
      <c r="W14" s="9"/>
      <c r="X14" s="9"/>
      <c r="Y14" s="9"/>
      <c r="Z14" s="9"/>
    </row>
    <row r="15">
      <c r="A15" s="8" t="s">
        <v>70</v>
      </c>
      <c r="B15" s="8" t="s">
        <v>183</v>
      </c>
      <c r="C15" s="8" t="s">
        <v>184</v>
      </c>
      <c r="D15" s="9"/>
      <c r="E15" s="9"/>
      <c r="F15" s="9"/>
      <c r="G15" s="9"/>
      <c r="H15" s="9"/>
      <c r="I15" s="9"/>
      <c r="J15" s="9"/>
      <c r="K15" s="9"/>
      <c r="L15" s="9"/>
      <c r="M15" s="9"/>
      <c r="N15" s="9"/>
      <c r="O15" s="9"/>
      <c r="P15" s="9"/>
      <c r="Q15" s="9"/>
      <c r="R15" s="9"/>
      <c r="S15" s="9"/>
      <c r="T15" s="9"/>
      <c r="U15" s="9"/>
      <c r="V15" s="9"/>
      <c r="W15" s="9"/>
      <c r="X15" s="9"/>
      <c r="Y15" s="9"/>
      <c r="Z15" s="9"/>
    </row>
    <row r="16">
      <c r="A16" s="8" t="s">
        <v>24</v>
      </c>
      <c r="B16" s="8" t="s">
        <v>185</v>
      </c>
      <c r="C16" s="8" t="s">
        <v>186</v>
      </c>
      <c r="D16" s="9"/>
      <c r="E16" s="9"/>
      <c r="F16" s="9"/>
      <c r="G16" s="9"/>
      <c r="H16" s="9"/>
      <c r="I16" s="9"/>
      <c r="J16" s="9"/>
      <c r="K16" s="9"/>
      <c r="L16" s="9"/>
      <c r="M16" s="9"/>
      <c r="N16" s="9"/>
      <c r="O16" s="9"/>
      <c r="P16" s="9"/>
      <c r="Q16" s="9"/>
      <c r="R16" s="9"/>
      <c r="S16" s="9"/>
      <c r="T16" s="9"/>
      <c r="U16" s="9"/>
      <c r="V16" s="9"/>
      <c r="W16" s="9"/>
      <c r="X16" s="9"/>
      <c r="Y16" s="9"/>
      <c r="Z16" s="9"/>
    </row>
    <row r="17">
      <c r="A17" s="8" t="s">
        <v>24</v>
      </c>
      <c r="B17" s="8" t="s">
        <v>187</v>
      </c>
      <c r="C17" s="8" t="s">
        <v>188</v>
      </c>
      <c r="D17" s="9"/>
      <c r="E17" s="9"/>
      <c r="F17" s="9"/>
      <c r="G17" s="9"/>
      <c r="H17" s="9"/>
      <c r="I17" s="9"/>
      <c r="J17" s="9"/>
      <c r="K17" s="9"/>
      <c r="L17" s="9"/>
      <c r="M17" s="9"/>
      <c r="N17" s="9"/>
      <c r="O17" s="9"/>
      <c r="P17" s="9"/>
      <c r="Q17" s="9"/>
      <c r="R17" s="9"/>
      <c r="S17" s="9"/>
      <c r="T17" s="9"/>
      <c r="U17" s="9"/>
      <c r="V17" s="9"/>
      <c r="W17" s="9"/>
      <c r="X17" s="9"/>
      <c r="Y17" s="9"/>
      <c r="Z17" s="9"/>
    </row>
    <row r="18">
      <c r="A18" s="8" t="s">
        <v>24</v>
      </c>
      <c r="B18" s="8" t="s">
        <v>189</v>
      </c>
      <c r="C18" s="8" t="s">
        <v>190</v>
      </c>
      <c r="D18" s="9"/>
      <c r="E18" s="9"/>
      <c r="F18" s="9"/>
      <c r="G18" s="9"/>
      <c r="H18" s="9"/>
      <c r="I18" s="9"/>
      <c r="J18" s="9"/>
      <c r="K18" s="9"/>
      <c r="L18" s="9"/>
      <c r="M18" s="9"/>
      <c r="N18" s="9"/>
      <c r="O18" s="9"/>
      <c r="P18" s="9"/>
      <c r="Q18" s="9"/>
      <c r="R18" s="9"/>
      <c r="S18" s="9"/>
      <c r="T18" s="9"/>
      <c r="U18" s="9"/>
      <c r="V18" s="9"/>
      <c r="W18" s="9"/>
      <c r="X18" s="9"/>
      <c r="Y18" s="9"/>
      <c r="Z18" s="9"/>
    </row>
    <row r="19">
      <c r="A19" s="8" t="s">
        <v>24</v>
      </c>
      <c r="B19" s="8" t="s">
        <v>191</v>
      </c>
      <c r="C19" s="8" t="s">
        <v>192</v>
      </c>
      <c r="D19" s="9"/>
      <c r="E19" s="9"/>
      <c r="F19" s="9"/>
      <c r="G19" s="9"/>
      <c r="H19" s="9"/>
      <c r="I19" s="9"/>
      <c r="J19" s="9"/>
      <c r="K19" s="9"/>
      <c r="L19" s="9"/>
      <c r="M19" s="9"/>
      <c r="N19" s="9"/>
      <c r="O19" s="9"/>
      <c r="P19" s="9"/>
      <c r="Q19" s="9"/>
      <c r="R19" s="9"/>
      <c r="S19" s="9"/>
      <c r="T19" s="9"/>
      <c r="U19" s="9"/>
      <c r="V19" s="9"/>
      <c r="W19" s="9"/>
      <c r="X19" s="9"/>
      <c r="Y19" s="9"/>
      <c r="Z19" s="9"/>
    </row>
    <row r="20">
      <c r="A20" s="8" t="s">
        <v>24</v>
      </c>
      <c r="B20" s="8" t="s">
        <v>193</v>
      </c>
      <c r="C20" s="8" t="s">
        <v>194</v>
      </c>
      <c r="D20" s="9"/>
      <c r="E20" s="9"/>
      <c r="F20" s="9"/>
      <c r="G20" s="9"/>
      <c r="H20" s="9"/>
      <c r="I20" s="9"/>
      <c r="J20" s="9"/>
      <c r="K20" s="9"/>
      <c r="L20" s="9"/>
      <c r="M20" s="9"/>
      <c r="N20" s="9"/>
      <c r="O20" s="9"/>
      <c r="P20" s="9"/>
      <c r="Q20" s="9"/>
      <c r="R20" s="9"/>
      <c r="S20" s="9"/>
      <c r="T20" s="9"/>
      <c r="U20" s="9"/>
      <c r="V20" s="9"/>
      <c r="W20" s="9"/>
      <c r="X20" s="9"/>
      <c r="Y20" s="9"/>
      <c r="Z20" s="9"/>
    </row>
    <row r="21">
      <c r="A21" s="8" t="s">
        <v>24</v>
      </c>
      <c r="B21" s="8" t="s">
        <v>195</v>
      </c>
      <c r="C21" s="8" t="s">
        <v>196</v>
      </c>
      <c r="D21" s="9"/>
      <c r="E21" s="9"/>
      <c r="F21" s="9"/>
      <c r="G21" s="9"/>
      <c r="H21" s="9"/>
      <c r="I21" s="9"/>
      <c r="J21" s="9"/>
      <c r="K21" s="9"/>
      <c r="L21" s="9"/>
      <c r="M21" s="9"/>
      <c r="N21" s="9"/>
      <c r="O21" s="9"/>
      <c r="P21" s="9"/>
      <c r="Q21" s="9"/>
      <c r="R21" s="9"/>
      <c r="S21" s="9"/>
      <c r="T21" s="9"/>
      <c r="U21" s="9"/>
      <c r="V21" s="9"/>
      <c r="W21" s="9"/>
      <c r="X21" s="9"/>
      <c r="Y21" s="9"/>
      <c r="Z21" s="9"/>
    </row>
    <row r="22">
      <c r="A22" s="8" t="s">
        <v>24</v>
      </c>
      <c r="B22" s="8" t="s">
        <v>197</v>
      </c>
      <c r="C22" s="8" t="s">
        <v>198</v>
      </c>
      <c r="D22" s="9"/>
      <c r="E22" s="9"/>
      <c r="F22" s="9"/>
      <c r="G22" s="9"/>
      <c r="H22" s="9"/>
      <c r="I22" s="9"/>
      <c r="J22" s="9"/>
      <c r="K22" s="9"/>
      <c r="L22" s="9"/>
      <c r="M22" s="9"/>
      <c r="N22" s="9"/>
      <c r="O22" s="9"/>
      <c r="P22" s="9"/>
      <c r="Q22" s="9"/>
      <c r="R22" s="9"/>
      <c r="S22" s="9"/>
      <c r="T22" s="9"/>
      <c r="U22" s="9"/>
      <c r="V22" s="9"/>
      <c r="W22" s="9"/>
      <c r="X22" s="9"/>
      <c r="Y22" s="9"/>
      <c r="Z22" s="9"/>
    </row>
    <row r="23">
      <c r="A23" s="8" t="s">
        <v>24</v>
      </c>
      <c r="B23" s="8" t="s">
        <v>199</v>
      </c>
      <c r="C23" s="8" t="s">
        <v>200</v>
      </c>
      <c r="D23" s="9"/>
      <c r="E23" s="9"/>
      <c r="F23" s="9"/>
      <c r="G23" s="9"/>
      <c r="H23" s="9"/>
      <c r="I23" s="9"/>
      <c r="J23" s="9"/>
      <c r="K23" s="9"/>
      <c r="L23" s="9"/>
      <c r="M23" s="9"/>
      <c r="N23" s="9"/>
      <c r="O23" s="9"/>
      <c r="P23" s="9"/>
      <c r="Q23" s="9"/>
      <c r="R23" s="9"/>
      <c r="S23" s="9"/>
      <c r="T23" s="9"/>
      <c r="U23" s="9"/>
      <c r="V23" s="9"/>
      <c r="W23" s="9"/>
      <c r="X23" s="9"/>
      <c r="Y23" s="9"/>
      <c r="Z23" s="9"/>
    </row>
    <row r="24">
      <c r="A24" s="8" t="s">
        <v>24</v>
      </c>
      <c r="B24" s="8" t="s">
        <v>201</v>
      </c>
      <c r="C24" s="8" t="s">
        <v>202</v>
      </c>
      <c r="D24" s="9"/>
      <c r="E24" s="9"/>
      <c r="F24" s="9"/>
      <c r="G24" s="9"/>
      <c r="H24" s="9"/>
      <c r="I24" s="9"/>
      <c r="J24" s="9"/>
      <c r="K24" s="9"/>
      <c r="L24" s="9"/>
      <c r="M24" s="9"/>
      <c r="N24" s="9"/>
      <c r="O24" s="9"/>
      <c r="P24" s="9"/>
      <c r="Q24" s="9"/>
      <c r="R24" s="9"/>
      <c r="S24" s="9"/>
      <c r="T24" s="9"/>
      <c r="U24" s="9"/>
      <c r="V24" s="9"/>
      <c r="W24" s="9"/>
      <c r="X24" s="9"/>
      <c r="Y24" s="9"/>
      <c r="Z24" s="9"/>
    </row>
    <row r="25">
      <c r="A25" s="8" t="s">
        <v>24</v>
      </c>
      <c r="B25" s="8" t="s">
        <v>203</v>
      </c>
      <c r="C25" s="8" t="s">
        <v>204</v>
      </c>
      <c r="D25" s="9"/>
      <c r="E25" s="9"/>
      <c r="F25" s="9"/>
      <c r="G25" s="9"/>
      <c r="H25" s="9"/>
      <c r="I25" s="9"/>
      <c r="J25" s="9"/>
      <c r="K25" s="9"/>
      <c r="L25" s="9"/>
      <c r="M25" s="9"/>
      <c r="N25" s="9"/>
      <c r="O25" s="9"/>
      <c r="P25" s="9"/>
      <c r="Q25" s="9"/>
      <c r="R25" s="9"/>
      <c r="S25" s="9"/>
      <c r="T25" s="9"/>
      <c r="U25" s="9"/>
      <c r="V25" s="9"/>
      <c r="W25" s="9"/>
      <c r="X25" s="9"/>
      <c r="Y25" s="9"/>
      <c r="Z25" s="9"/>
    </row>
    <row r="26">
      <c r="A26" s="8" t="s">
        <v>24</v>
      </c>
      <c r="B26" s="8" t="s">
        <v>205</v>
      </c>
      <c r="C26" s="8" t="s">
        <v>206</v>
      </c>
      <c r="D26" s="9"/>
      <c r="E26" s="9"/>
      <c r="F26" s="9"/>
      <c r="G26" s="9"/>
      <c r="H26" s="9"/>
      <c r="I26" s="9"/>
      <c r="J26" s="9"/>
      <c r="K26" s="9"/>
      <c r="L26" s="9"/>
      <c r="M26" s="9"/>
      <c r="N26" s="9"/>
      <c r="O26" s="9"/>
      <c r="P26" s="9"/>
      <c r="Q26" s="9"/>
      <c r="R26" s="9"/>
      <c r="S26" s="9"/>
      <c r="T26" s="9"/>
      <c r="U26" s="9"/>
      <c r="V26" s="9"/>
      <c r="W26" s="9"/>
      <c r="X26" s="9"/>
      <c r="Y26" s="9"/>
      <c r="Z26" s="9"/>
    </row>
    <row r="27">
      <c r="A27" s="8" t="s">
        <v>24</v>
      </c>
      <c r="B27" s="8" t="s">
        <v>207</v>
      </c>
      <c r="C27" s="8" t="s">
        <v>208</v>
      </c>
      <c r="D27" s="9"/>
      <c r="E27" s="9"/>
      <c r="F27" s="9"/>
      <c r="G27" s="9"/>
      <c r="H27" s="9"/>
      <c r="I27" s="9"/>
      <c r="J27" s="9"/>
      <c r="K27" s="9"/>
      <c r="L27" s="9"/>
      <c r="M27" s="9"/>
      <c r="N27" s="9"/>
      <c r="O27" s="9"/>
      <c r="P27" s="9"/>
      <c r="Q27" s="9"/>
      <c r="R27" s="9"/>
      <c r="S27" s="9"/>
      <c r="T27" s="9"/>
      <c r="U27" s="9"/>
      <c r="V27" s="9"/>
      <c r="W27" s="9"/>
      <c r="X27" s="9"/>
      <c r="Y27" s="9"/>
      <c r="Z27" s="9"/>
    </row>
    <row r="28">
      <c r="A28" s="8" t="s">
        <v>24</v>
      </c>
      <c r="B28" s="8" t="s">
        <v>209</v>
      </c>
      <c r="C28" s="8" t="s">
        <v>210</v>
      </c>
      <c r="D28" s="9"/>
      <c r="E28" s="9"/>
      <c r="F28" s="9"/>
      <c r="G28" s="9"/>
      <c r="H28" s="9"/>
      <c r="I28" s="9"/>
      <c r="J28" s="9"/>
      <c r="K28" s="9"/>
      <c r="L28" s="9"/>
      <c r="M28" s="9"/>
      <c r="N28" s="9"/>
      <c r="O28" s="9"/>
      <c r="P28" s="9"/>
      <c r="Q28" s="9"/>
      <c r="R28" s="9"/>
      <c r="S28" s="9"/>
      <c r="T28" s="9"/>
      <c r="U28" s="9"/>
      <c r="V28" s="9"/>
      <c r="W28" s="9"/>
      <c r="X28" s="9"/>
      <c r="Y28" s="9"/>
      <c r="Z28" s="9"/>
    </row>
    <row r="29">
      <c r="A29" s="8" t="s">
        <v>24</v>
      </c>
      <c r="B29" s="8" t="s">
        <v>211</v>
      </c>
      <c r="C29" s="8" t="s">
        <v>212</v>
      </c>
      <c r="D29" s="9"/>
      <c r="E29" s="9"/>
      <c r="F29" s="9"/>
      <c r="G29" s="9"/>
      <c r="H29" s="9"/>
      <c r="I29" s="9"/>
      <c r="J29" s="9"/>
      <c r="K29" s="9"/>
      <c r="L29" s="9"/>
      <c r="M29" s="9"/>
      <c r="N29" s="9"/>
      <c r="O29" s="9"/>
      <c r="P29" s="9"/>
      <c r="Q29" s="9"/>
      <c r="R29" s="9"/>
      <c r="S29" s="9"/>
      <c r="T29" s="9"/>
      <c r="U29" s="9"/>
      <c r="V29" s="9"/>
      <c r="W29" s="9"/>
      <c r="X29" s="9"/>
      <c r="Y29" s="9"/>
      <c r="Z29" s="9"/>
    </row>
    <row r="30">
      <c r="A30" s="8" t="s">
        <v>24</v>
      </c>
      <c r="B30" s="8" t="s">
        <v>213</v>
      </c>
      <c r="C30" s="8" t="s">
        <v>214</v>
      </c>
      <c r="D30" s="9"/>
      <c r="E30" s="9"/>
      <c r="F30" s="9"/>
      <c r="G30" s="9"/>
      <c r="H30" s="9"/>
      <c r="I30" s="9"/>
      <c r="J30" s="9"/>
      <c r="K30" s="9"/>
      <c r="L30" s="9"/>
      <c r="M30" s="9"/>
      <c r="N30" s="9"/>
      <c r="O30" s="9"/>
      <c r="P30" s="9"/>
      <c r="Q30" s="9"/>
      <c r="R30" s="9"/>
      <c r="S30" s="9"/>
      <c r="T30" s="9"/>
      <c r="U30" s="9"/>
      <c r="V30" s="9"/>
      <c r="W30" s="9"/>
      <c r="X30" s="9"/>
      <c r="Y30" s="9"/>
      <c r="Z30" s="9"/>
    </row>
    <row r="31">
      <c r="A31" s="8" t="s">
        <v>24</v>
      </c>
      <c r="B31" s="8" t="s">
        <v>215</v>
      </c>
      <c r="C31" s="8" t="s">
        <v>216</v>
      </c>
      <c r="D31" s="9"/>
      <c r="E31" s="9"/>
      <c r="F31" s="9"/>
      <c r="G31" s="9"/>
      <c r="H31" s="9"/>
      <c r="I31" s="9"/>
      <c r="J31" s="9"/>
      <c r="K31" s="9"/>
      <c r="L31" s="9"/>
      <c r="M31" s="9"/>
      <c r="N31" s="9"/>
      <c r="O31" s="9"/>
      <c r="P31" s="9"/>
      <c r="Q31" s="9"/>
      <c r="R31" s="9"/>
      <c r="S31" s="9"/>
      <c r="T31" s="9"/>
      <c r="U31" s="9"/>
      <c r="V31" s="9"/>
      <c r="W31" s="9"/>
      <c r="X31" s="9"/>
      <c r="Y31" s="9"/>
      <c r="Z31" s="9"/>
    </row>
    <row r="32">
      <c r="A32" s="8" t="s">
        <v>24</v>
      </c>
      <c r="B32" s="8" t="s">
        <v>217</v>
      </c>
      <c r="C32" s="8" t="s">
        <v>218</v>
      </c>
      <c r="D32" s="9"/>
      <c r="E32" s="9"/>
      <c r="F32" s="9"/>
      <c r="G32" s="9"/>
      <c r="H32" s="9"/>
      <c r="I32" s="9"/>
      <c r="J32" s="9"/>
      <c r="K32" s="9"/>
      <c r="L32" s="9"/>
      <c r="M32" s="9"/>
      <c r="N32" s="9"/>
      <c r="O32" s="9"/>
      <c r="P32" s="9"/>
      <c r="Q32" s="9"/>
      <c r="R32" s="9"/>
      <c r="S32" s="9"/>
      <c r="T32" s="9"/>
      <c r="U32" s="9"/>
      <c r="V32" s="9"/>
      <c r="W32" s="9"/>
      <c r="X32" s="9"/>
      <c r="Y32" s="9"/>
      <c r="Z32" s="9"/>
    </row>
    <row r="33">
      <c r="A33" s="8" t="s">
        <v>29</v>
      </c>
      <c r="B33" s="8" t="s">
        <v>219</v>
      </c>
      <c r="C33" s="8" t="s">
        <v>220</v>
      </c>
      <c r="D33" s="9"/>
      <c r="E33" s="9"/>
      <c r="F33" s="9"/>
      <c r="G33" s="9"/>
      <c r="H33" s="9"/>
      <c r="I33" s="9"/>
      <c r="J33" s="9"/>
      <c r="K33" s="9"/>
      <c r="L33" s="9"/>
      <c r="M33" s="9"/>
      <c r="N33" s="9"/>
      <c r="O33" s="9"/>
      <c r="P33" s="9"/>
      <c r="Q33" s="9"/>
      <c r="R33" s="9"/>
      <c r="S33" s="9"/>
      <c r="T33" s="9"/>
      <c r="U33" s="9"/>
      <c r="V33" s="9"/>
      <c r="W33" s="9"/>
      <c r="X33" s="9"/>
      <c r="Y33" s="9"/>
      <c r="Z33" s="9"/>
    </row>
    <row r="34">
      <c r="A34" s="8" t="s">
        <v>29</v>
      </c>
      <c r="B34" s="8" t="s">
        <v>221</v>
      </c>
      <c r="C34" s="8" t="s">
        <v>222</v>
      </c>
      <c r="D34" s="9"/>
      <c r="E34" s="9"/>
      <c r="F34" s="9"/>
      <c r="G34" s="9"/>
      <c r="H34" s="9"/>
      <c r="I34" s="9"/>
      <c r="J34" s="9"/>
      <c r="K34" s="9"/>
      <c r="L34" s="9"/>
      <c r="M34" s="9"/>
      <c r="N34" s="9"/>
      <c r="O34" s="9"/>
      <c r="P34" s="9"/>
      <c r="Q34" s="9"/>
      <c r="R34" s="9"/>
      <c r="S34" s="9"/>
      <c r="T34" s="9"/>
      <c r="U34" s="9"/>
      <c r="V34" s="9"/>
      <c r="W34" s="9"/>
      <c r="X34" s="9"/>
      <c r="Y34" s="9"/>
      <c r="Z34" s="9"/>
    </row>
    <row r="35">
      <c r="A35" s="8" t="s">
        <v>29</v>
      </c>
      <c r="B35" s="8" t="s">
        <v>223</v>
      </c>
      <c r="C35" s="8" t="s">
        <v>224</v>
      </c>
      <c r="D35" s="9"/>
      <c r="E35" s="9"/>
      <c r="F35" s="9"/>
      <c r="G35" s="9"/>
      <c r="H35" s="9"/>
      <c r="I35" s="9"/>
      <c r="J35" s="9"/>
      <c r="K35" s="9"/>
      <c r="L35" s="9"/>
      <c r="M35" s="9"/>
      <c r="N35" s="9"/>
      <c r="O35" s="9"/>
      <c r="P35" s="9"/>
      <c r="Q35" s="9"/>
      <c r="R35" s="9"/>
      <c r="S35" s="9"/>
      <c r="T35" s="9"/>
      <c r="U35" s="9"/>
      <c r="V35" s="9"/>
      <c r="W35" s="9"/>
      <c r="X35" s="9"/>
      <c r="Y35" s="9"/>
      <c r="Z35" s="9"/>
    </row>
    <row r="36">
      <c r="A36" s="8" t="s">
        <v>29</v>
      </c>
      <c r="B36" s="8" t="s">
        <v>225</v>
      </c>
      <c r="C36" s="8" t="s">
        <v>226</v>
      </c>
      <c r="D36" s="9"/>
      <c r="E36" s="9"/>
      <c r="F36" s="9"/>
      <c r="G36" s="9"/>
      <c r="H36" s="9"/>
      <c r="I36" s="9"/>
      <c r="J36" s="9"/>
      <c r="K36" s="9"/>
      <c r="L36" s="9"/>
      <c r="M36" s="9"/>
      <c r="N36" s="9"/>
      <c r="O36" s="9"/>
      <c r="P36" s="9"/>
      <c r="Q36" s="9"/>
      <c r="R36" s="9"/>
      <c r="S36" s="9"/>
      <c r="T36" s="9"/>
      <c r="U36" s="9"/>
      <c r="V36" s="9"/>
      <c r="W36" s="9"/>
      <c r="X36" s="9"/>
      <c r="Y36" s="9"/>
      <c r="Z36" s="9"/>
    </row>
    <row r="37">
      <c r="A37" s="8" t="s">
        <v>29</v>
      </c>
      <c r="B37" s="8" t="s">
        <v>227</v>
      </c>
      <c r="C37" s="8" t="s">
        <v>228</v>
      </c>
      <c r="D37" s="9"/>
      <c r="E37" s="9"/>
      <c r="F37" s="9"/>
      <c r="G37" s="9"/>
      <c r="H37" s="9"/>
      <c r="I37" s="9"/>
      <c r="J37" s="9"/>
      <c r="K37" s="9"/>
      <c r="L37" s="9"/>
      <c r="M37" s="9"/>
      <c r="N37" s="9"/>
      <c r="O37" s="9"/>
      <c r="P37" s="9"/>
      <c r="Q37" s="9"/>
      <c r="R37" s="9"/>
      <c r="S37" s="9"/>
      <c r="T37" s="9"/>
      <c r="U37" s="9"/>
      <c r="V37" s="9"/>
      <c r="W37" s="9"/>
      <c r="X37" s="9"/>
      <c r="Y37" s="9"/>
      <c r="Z37" s="9"/>
    </row>
    <row r="38">
      <c r="A38" s="8" t="s">
        <v>29</v>
      </c>
      <c r="B38" s="8" t="s">
        <v>229</v>
      </c>
      <c r="C38" s="8" t="s">
        <v>230</v>
      </c>
      <c r="D38" s="9"/>
      <c r="E38" s="9"/>
      <c r="F38" s="9"/>
      <c r="G38" s="9"/>
      <c r="H38" s="9"/>
      <c r="I38" s="9"/>
      <c r="J38" s="9"/>
      <c r="K38" s="9"/>
      <c r="L38" s="9"/>
      <c r="M38" s="9"/>
      <c r="N38" s="9"/>
      <c r="O38" s="9"/>
      <c r="P38" s="9"/>
      <c r="Q38" s="9"/>
      <c r="R38" s="9"/>
      <c r="S38" s="9"/>
      <c r="T38" s="9"/>
      <c r="U38" s="9"/>
      <c r="V38" s="9"/>
      <c r="W38" s="9"/>
      <c r="X38" s="9"/>
      <c r="Y38" s="9"/>
      <c r="Z38" s="9"/>
    </row>
    <row r="39">
      <c r="A39" s="8" t="s">
        <v>29</v>
      </c>
      <c r="B39" s="8" t="s">
        <v>231</v>
      </c>
      <c r="C39" s="8" t="s">
        <v>232</v>
      </c>
      <c r="D39" s="9"/>
      <c r="E39" s="9"/>
      <c r="F39" s="9"/>
      <c r="G39" s="9"/>
      <c r="H39" s="9"/>
      <c r="I39" s="9"/>
      <c r="J39" s="9"/>
      <c r="K39" s="9"/>
      <c r="L39" s="9"/>
      <c r="M39" s="9"/>
      <c r="N39" s="9"/>
      <c r="O39" s="9"/>
      <c r="P39" s="9"/>
      <c r="Q39" s="9"/>
      <c r="R39" s="9"/>
      <c r="S39" s="9"/>
      <c r="T39" s="9"/>
      <c r="U39" s="9"/>
      <c r="V39" s="9"/>
      <c r="W39" s="9"/>
      <c r="X39" s="9"/>
      <c r="Y39" s="9"/>
      <c r="Z39" s="9"/>
    </row>
    <row r="40">
      <c r="A40" s="8" t="s">
        <v>29</v>
      </c>
      <c r="B40" s="8" t="s">
        <v>233</v>
      </c>
      <c r="C40" s="8" t="s">
        <v>234</v>
      </c>
      <c r="D40" s="9"/>
      <c r="E40" s="9"/>
      <c r="F40" s="9"/>
      <c r="G40" s="9"/>
      <c r="H40" s="9"/>
      <c r="I40" s="9"/>
      <c r="J40" s="9"/>
      <c r="K40" s="9"/>
      <c r="L40" s="9"/>
      <c r="M40" s="9"/>
      <c r="N40" s="9"/>
      <c r="O40" s="9"/>
      <c r="P40" s="9"/>
      <c r="Q40" s="9"/>
      <c r="R40" s="9"/>
      <c r="S40" s="9"/>
      <c r="T40" s="9"/>
      <c r="U40" s="9"/>
      <c r="V40" s="9"/>
      <c r="W40" s="9"/>
      <c r="X40" s="9"/>
      <c r="Y40" s="9"/>
      <c r="Z40" s="9"/>
    </row>
    <row r="41">
      <c r="A41" s="8" t="s">
        <v>29</v>
      </c>
      <c r="B41" s="8" t="s">
        <v>235</v>
      </c>
      <c r="C41" s="8" t="s">
        <v>236</v>
      </c>
      <c r="D41" s="9"/>
      <c r="E41" s="9"/>
      <c r="F41" s="9"/>
      <c r="G41" s="9"/>
      <c r="H41" s="9"/>
      <c r="I41" s="9"/>
      <c r="J41" s="9"/>
      <c r="K41" s="9"/>
      <c r="L41" s="9"/>
      <c r="M41" s="9"/>
      <c r="N41" s="9"/>
      <c r="O41" s="9"/>
      <c r="P41" s="9"/>
      <c r="Q41" s="9"/>
      <c r="R41" s="9"/>
      <c r="S41" s="9"/>
      <c r="T41" s="9"/>
      <c r="U41" s="9"/>
      <c r="V41" s="9"/>
      <c r="W41" s="9"/>
      <c r="X41" s="9"/>
      <c r="Y41" s="9"/>
      <c r="Z41" s="9"/>
    </row>
    <row r="42">
      <c r="A42" s="8" t="s">
        <v>29</v>
      </c>
      <c r="B42" s="8" t="s">
        <v>237</v>
      </c>
      <c r="C42" s="8" t="s">
        <v>238</v>
      </c>
      <c r="D42" s="9"/>
      <c r="E42" s="9"/>
      <c r="F42" s="9"/>
      <c r="G42" s="9"/>
      <c r="H42" s="9"/>
      <c r="I42" s="9"/>
      <c r="J42" s="9"/>
      <c r="K42" s="9"/>
      <c r="L42" s="9"/>
      <c r="M42" s="9"/>
      <c r="N42" s="9"/>
      <c r="O42" s="9"/>
      <c r="P42" s="9"/>
      <c r="Q42" s="9"/>
      <c r="R42" s="9"/>
      <c r="S42" s="9"/>
      <c r="T42" s="9"/>
      <c r="U42" s="9"/>
      <c r="V42" s="9"/>
      <c r="W42" s="9"/>
      <c r="X42" s="9"/>
      <c r="Y42" s="9"/>
      <c r="Z42" s="9"/>
    </row>
    <row r="43">
      <c r="A43" s="8" t="s">
        <v>29</v>
      </c>
      <c r="B43" s="8" t="s">
        <v>239</v>
      </c>
      <c r="C43" s="8" t="s">
        <v>240</v>
      </c>
      <c r="D43" s="9"/>
      <c r="E43" s="9"/>
      <c r="F43" s="9"/>
      <c r="G43" s="9"/>
      <c r="H43" s="9"/>
      <c r="I43" s="9"/>
      <c r="J43" s="9"/>
      <c r="K43" s="9"/>
      <c r="L43" s="9"/>
      <c r="M43" s="9"/>
      <c r="N43" s="9"/>
      <c r="O43" s="9"/>
      <c r="P43" s="9"/>
      <c r="Q43" s="9"/>
      <c r="R43" s="9"/>
      <c r="S43" s="9"/>
      <c r="T43" s="9"/>
      <c r="U43" s="9"/>
      <c r="V43" s="9"/>
      <c r="W43" s="9"/>
      <c r="X43" s="9"/>
      <c r="Y43" s="9"/>
      <c r="Z43" s="9"/>
    </row>
    <row r="44">
      <c r="A44" s="8" t="s">
        <v>29</v>
      </c>
      <c r="B44" s="8" t="s">
        <v>241</v>
      </c>
      <c r="C44" s="8" t="s">
        <v>242</v>
      </c>
      <c r="D44" s="9"/>
      <c r="E44" s="9"/>
      <c r="F44" s="9"/>
      <c r="G44" s="9"/>
      <c r="H44" s="9"/>
      <c r="I44" s="9"/>
      <c r="J44" s="9"/>
      <c r="K44" s="9"/>
      <c r="L44" s="9"/>
      <c r="M44" s="9"/>
      <c r="N44" s="9"/>
      <c r="O44" s="9"/>
      <c r="P44" s="9"/>
      <c r="Q44" s="9"/>
      <c r="R44" s="9"/>
      <c r="S44" s="9"/>
      <c r="T44" s="9"/>
      <c r="U44" s="9"/>
      <c r="V44" s="9"/>
      <c r="W44" s="9"/>
      <c r="X44" s="9"/>
      <c r="Y44" s="9"/>
      <c r="Z44" s="9"/>
    </row>
    <row r="45">
      <c r="A45" s="8" t="s">
        <v>29</v>
      </c>
      <c r="B45" s="8" t="s">
        <v>243</v>
      </c>
      <c r="C45" s="8" t="s">
        <v>244</v>
      </c>
      <c r="D45" s="9"/>
      <c r="E45" s="9"/>
      <c r="F45" s="9"/>
      <c r="G45" s="9"/>
      <c r="H45" s="9"/>
      <c r="I45" s="9"/>
      <c r="J45" s="9"/>
      <c r="K45" s="9"/>
      <c r="L45" s="9"/>
      <c r="M45" s="9"/>
      <c r="N45" s="9"/>
      <c r="O45" s="9"/>
      <c r="P45" s="9"/>
      <c r="Q45" s="9"/>
      <c r="R45" s="9"/>
      <c r="S45" s="9"/>
      <c r="T45" s="9"/>
      <c r="U45" s="9"/>
      <c r="V45" s="9"/>
      <c r="W45" s="9"/>
      <c r="X45" s="9"/>
      <c r="Y45" s="9"/>
      <c r="Z45" s="9"/>
    </row>
    <row r="46">
      <c r="A46" s="8" t="s">
        <v>29</v>
      </c>
      <c r="B46" s="8" t="s">
        <v>245</v>
      </c>
      <c r="C46" s="8" t="s">
        <v>246</v>
      </c>
      <c r="D46" s="9"/>
      <c r="E46" s="9"/>
      <c r="F46" s="9"/>
      <c r="G46" s="9"/>
      <c r="H46" s="9"/>
      <c r="I46" s="9"/>
      <c r="J46" s="9"/>
      <c r="K46" s="9"/>
      <c r="L46" s="9"/>
      <c r="M46" s="9"/>
      <c r="N46" s="9"/>
      <c r="O46" s="9"/>
      <c r="P46" s="9"/>
      <c r="Q46" s="9"/>
      <c r="R46" s="9"/>
      <c r="S46" s="9"/>
      <c r="T46" s="9"/>
      <c r="U46" s="9"/>
      <c r="V46" s="9"/>
      <c r="W46" s="9"/>
      <c r="X46" s="9"/>
      <c r="Y46" s="9"/>
      <c r="Z46" s="9"/>
    </row>
    <row r="47">
      <c r="A47" s="8" t="s">
        <v>29</v>
      </c>
      <c r="B47" s="8" t="s">
        <v>229</v>
      </c>
      <c r="C47" s="8" t="s">
        <v>247</v>
      </c>
      <c r="D47" s="9"/>
      <c r="E47" s="9"/>
      <c r="F47" s="9"/>
      <c r="G47" s="9"/>
      <c r="H47" s="9"/>
      <c r="I47" s="9"/>
      <c r="J47" s="9"/>
      <c r="K47" s="9"/>
      <c r="L47" s="9"/>
      <c r="M47" s="9"/>
      <c r="N47" s="9"/>
      <c r="O47" s="9"/>
      <c r="P47" s="9"/>
      <c r="Q47" s="9"/>
      <c r="R47" s="9"/>
      <c r="S47" s="9"/>
      <c r="T47" s="9"/>
      <c r="U47" s="9"/>
      <c r="V47" s="9"/>
      <c r="W47" s="9"/>
      <c r="X47" s="9"/>
      <c r="Y47" s="9"/>
      <c r="Z47" s="9"/>
    </row>
    <row r="48">
      <c r="A48" s="8" t="s">
        <v>29</v>
      </c>
      <c r="B48" s="8" t="s">
        <v>248</v>
      </c>
      <c r="C48" s="8" t="s">
        <v>249</v>
      </c>
      <c r="D48" s="9"/>
      <c r="E48" s="9"/>
      <c r="F48" s="9"/>
      <c r="G48" s="9"/>
      <c r="H48" s="9"/>
      <c r="I48" s="9"/>
      <c r="J48" s="9"/>
      <c r="K48" s="9"/>
      <c r="L48" s="9"/>
      <c r="M48" s="9"/>
      <c r="N48" s="9"/>
      <c r="O48" s="9"/>
      <c r="P48" s="9"/>
      <c r="Q48" s="9"/>
      <c r="R48" s="9"/>
      <c r="S48" s="9"/>
      <c r="T48" s="9"/>
      <c r="U48" s="9"/>
      <c r="V48" s="9"/>
      <c r="W48" s="9"/>
      <c r="X48" s="9"/>
      <c r="Y48" s="9"/>
      <c r="Z48" s="9"/>
    </row>
    <row r="49">
      <c r="A49" s="8" t="s">
        <v>29</v>
      </c>
      <c r="B49" s="8" t="s">
        <v>250</v>
      </c>
      <c r="C49" s="8" t="s">
        <v>251</v>
      </c>
      <c r="D49" s="9"/>
      <c r="E49" s="9"/>
      <c r="F49" s="9"/>
      <c r="G49" s="9"/>
      <c r="H49" s="9"/>
      <c r="I49" s="9"/>
      <c r="J49" s="9"/>
      <c r="K49" s="9"/>
      <c r="L49" s="9"/>
      <c r="M49" s="9"/>
      <c r="N49" s="9"/>
      <c r="O49" s="9"/>
      <c r="P49" s="9"/>
      <c r="Q49" s="9"/>
      <c r="R49" s="9"/>
      <c r="S49" s="9"/>
      <c r="T49" s="9"/>
      <c r="U49" s="9"/>
      <c r="V49" s="9"/>
      <c r="W49" s="9"/>
      <c r="X49" s="9"/>
      <c r="Y49" s="9"/>
      <c r="Z49" s="9"/>
    </row>
    <row r="50">
      <c r="A50" s="8" t="s">
        <v>29</v>
      </c>
      <c r="B50" s="8" t="s">
        <v>252</v>
      </c>
      <c r="C50" s="8" t="s">
        <v>253</v>
      </c>
      <c r="D50" s="9"/>
      <c r="E50" s="9"/>
      <c r="F50" s="9"/>
      <c r="G50" s="9"/>
      <c r="H50" s="9"/>
      <c r="I50" s="9"/>
      <c r="J50" s="9"/>
      <c r="K50" s="9"/>
      <c r="L50" s="9"/>
      <c r="M50" s="9"/>
      <c r="N50" s="9"/>
      <c r="O50" s="9"/>
      <c r="P50" s="9"/>
      <c r="Q50" s="9"/>
      <c r="R50" s="9"/>
      <c r="S50" s="9"/>
      <c r="T50" s="9"/>
      <c r="U50" s="9"/>
      <c r="V50" s="9"/>
      <c r="W50" s="9"/>
      <c r="X50" s="9"/>
      <c r="Y50" s="9"/>
      <c r="Z50" s="9"/>
    </row>
    <row r="51">
      <c r="A51" s="8" t="s">
        <v>29</v>
      </c>
      <c r="B51" s="8" t="s">
        <v>254</v>
      </c>
      <c r="C51" s="8" t="s">
        <v>255</v>
      </c>
      <c r="D51" s="9"/>
      <c r="E51" s="9"/>
      <c r="F51" s="9"/>
      <c r="G51" s="9"/>
      <c r="H51" s="9"/>
      <c r="I51" s="9"/>
      <c r="J51" s="9"/>
      <c r="K51" s="9"/>
      <c r="L51" s="9"/>
      <c r="M51" s="9"/>
      <c r="N51" s="9"/>
      <c r="O51" s="9"/>
      <c r="P51" s="9"/>
      <c r="Q51" s="9"/>
      <c r="R51" s="9"/>
      <c r="S51" s="9"/>
      <c r="T51" s="9"/>
      <c r="U51" s="9"/>
      <c r="V51" s="9"/>
      <c r="W51" s="9"/>
      <c r="X51" s="9"/>
      <c r="Y51" s="9"/>
      <c r="Z51" s="9"/>
    </row>
    <row r="52">
      <c r="A52" s="8" t="s">
        <v>29</v>
      </c>
      <c r="B52" s="8" t="s">
        <v>256</v>
      </c>
      <c r="C52" s="8" t="s">
        <v>257</v>
      </c>
      <c r="D52" s="9"/>
      <c r="E52" s="9"/>
      <c r="F52" s="9"/>
      <c r="G52" s="9"/>
      <c r="H52" s="9"/>
      <c r="I52" s="9"/>
      <c r="J52" s="9"/>
      <c r="K52" s="9"/>
      <c r="L52" s="9"/>
      <c r="M52" s="9"/>
      <c r="N52" s="9"/>
      <c r="O52" s="9"/>
      <c r="P52" s="9"/>
      <c r="Q52" s="9"/>
      <c r="R52" s="9"/>
      <c r="S52" s="9"/>
      <c r="T52" s="9"/>
      <c r="U52" s="9"/>
      <c r="V52" s="9"/>
      <c r="W52" s="9"/>
      <c r="X52" s="9"/>
      <c r="Y52" s="9"/>
      <c r="Z52" s="9"/>
    </row>
    <row r="53">
      <c r="A53" s="8" t="s">
        <v>5</v>
      </c>
      <c r="B53" s="8" t="s">
        <v>258</v>
      </c>
      <c r="C53" s="8" t="s">
        <v>259</v>
      </c>
      <c r="D53" s="9"/>
      <c r="E53" s="9"/>
      <c r="F53" s="9"/>
      <c r="G53" s="9"/>
      <c r="H53" s="9"/>
      <c r="I53" s="9"/>
      <c r="J53" s="9"/>
      <c r="K53" s="9"/>
      <c r="L53" s="9"/>
      <c r="M53" s="9"/>
      <c r="N53" s="9"/>
      <c r="O53" s="9"/>
      <c r="P53" s="9"/>
      <c r="Q53" s="9"/>
      <c r="R53" s="9"/>
      <c r="S53" s="9"/>
      <c r="T53" s="9"/>
      <c r="U53" s="9"/>
      <c r="V53" s="9"/>
      <c r="W53" s="9"/>
      <c r="X53" s="9"/>
      <c r="Y53" s="9"/>
      <c r="Z53" s="9"/>
    </row>
    <row r="54">
      <c r="A54" s="8" t="s">
        <v>5</v>
      </c>
      <c r="B54" s="8" t="s">
        <v>260</v>
      </c>
      <c r="C54" s="8" t="s">
        <v>261</v>
      </c>
      <c r="D54" s="9"/>
      <c r="E54" s="9"/>
      <c r="F54" s="9"/>
      <c r="G54" s="9"/>
      <c r="H54" s="9"/>
      <c r="I54" s="9"/>
      <c r="J54" s="9"/>
      <c r="K54" s="9"/>
      <c r="L54" s="9"/>
      <c r="M54" s="9"/>
      <c r="N54" s="9"/>
      <c r="O54" s="9"/>
      <c r="P54" s="9"/>
      <c r="Q54" s="9"/>
      <c r="R54" s="9"/>
      <c r="S54" s="9"/>
      <c r="T54" s="9"/>
      <c r="U54" s="9"/>
      <c r="V54" s="9"/>
      <c r="W54" s="9"/>
      <c r="X54" s="9"/>
      <c r="Y54" s="9"/>
      <c r="Z54" s="9"/>
    </row>
    <row r="55">
      <c r="A55" s="8" t="s">
        <v>5</v>
      </c>
      <c r="B55" s="8" t="s">
        <v>262</v>
      </c>
      <c r="C55" s="8" t="s">
        <v>263</v>
      </c>
      <c r="D55" s="9"/>
      <c r="E55" s="9"/>
      <c r="F55" s="9"/>
      <c r="G55" s="9"/>
      <c r="H55" s="9"/>
      <c r="I55" s="9"/>
      <c r="J55" s="9"/>
      <c r="K55" s="9"/>
      <c r="L55" s="9"/>
      <c r="M55" s="9"/>
      <c r="N55" s="9"/>
      <c r="O55" s="9"/>
      <c r="P55" s="9"/>
      <c r="Q55" s="9"/>
      <c r="R55" s="9"/>
      <c r="S55" s="9"/>
      <c r="T55" s="9"/>
      <c r="U55" s="9"/>
      <c r="V55" s="9"/>
      <c r="W55" s="9"/>
      <c r="X55" s="9"/>
      <c r="Y55" s="9"/>
      <c r="Z55" s="9"/>
    </row>
    <row r="56">
      <c r="A56" s="8" t="s">
        <v>5</v>
      </c>
      <c r="B56" s="8" t="s">
        <v>264</v>
      </c>
      <c r="C56" s="8" t="s">
        <v>265</v>
      </c>
      <c r="D56" s="9"/>
      <c r="E56" s="9"/>
      <c r="F56" s="9"/>
      <c r="G56" s="9"/>
      <c r="H56" s="9"/>
      <c r="I56" s="9"/>
      <c r="J56" s="9"/>
      <c r="K56" s="9"/>
      <c r="L56" s="9"/>
      <c r="M56" s="9"/>
      <c r="N56" s="9"/>
      <c r="O56" s="9"/>
      <c r="P56" s="9"/>
      <c r="Q56" s="9"/>
      <c r="R56" s="9"/>
      <c r="S56" s="9"/>
      <c r="T56" s="9"/>
      <c r="U56" s="9"/>
      <c r="V56" s="9"/>
      <c r="W56" s="9"/>
      <c r="X56" s="9"/>
      <c r="Y56" s="9"/>
      <c r="Z56" s="9"/>
    </row>
    <row r="57">
      <c r="A57" s="8" t="s">
        <v>5</v>
      </c>
      <c r="B57" s="8" t="s">
        <v>266</v>
      </c>
      <c r="C57" s="8" t="s">
        <v>267</v>
      </c>
      <c r="D57" s="9"/>
      <c r="E57" s="9"/>
      <c r="F57" s="9"/>
      <c r="G57" s="9"/>
      <c r="H57" s="9"/>
      <c r="I57" s="9"/>
      <c r="J57" s="9"/>
      <c r="K57" s="9"/>
      <c r="L57" s="9"/>
      <c r="M57" s="9"/>
      <c r="N57" s="9"/>
      <c r="O57" s="9"/>
      <c r="P57" s="9"/>
      <c r="Q57" s="9"/>
      <c r="R57" s="9"/>
      <c r="S57" s="9"/>
      <c r="T57" s="9"/>
      <c r="U57" s="9"/>
      <c r="V57" s="9"/>
      <c r="W57" s="9"/>
      <c r="X57" s="9"/>
      <c r="Y57" s="9"/>
      <c r="Z57" s="9"/>
    </row>
    <row r="58">
      <c r="A58" s="8" t="s">
        <v>5</v>
      </c>
      <c r="B58" s="8" t="s">
        <v>268</v>
      </c>
      <c r="C58" s="8" t="s">
        <v>269</v>
      </c>
      <c r="D58" s="9"/>
      <c r="E58" s="9"/>
      <c r="F58" s="9"/>
      <c r="G58" s="9"/>
      <c r="H58" s="9"/>
      <c r="I58" s="9"/>
      <c r="J58" s="9"/>
      <c r="K58" s="9"/>
      <c r="L58" s="9"/>
      <c r="M58" s="9"/>
      <c r="N58" s="9"/>
      <c r="O58" s="9"/>
      <c r="P58" s="9"/>
      <c r="Q58" s="9"/>
      <c r="R58" s="9"/>
      <c r="S58" s="9"/>
      <c r="T58" s="9"/>
      <c r="U58" s="9"/>
      <c r="V58" s="9"/>
      <c r="W58" s="9"/>
      <c r="X58" s="9"/>
      <c r="Y58" s="9"/>
      <c r="Z58" s="9"/>
    </row>
    <row r="59">
      <c r="A59" s="8" t="s">
        <v>5</v>
      </c>
      <c r="B59" s="8" t="s">
        <v>270</v>
      </c>
      <c r="C59" s="8" t="s">
        <v>271</v>
      </c>
      <c r="D59" s="9"/>
      <c r="E59" s="9"/>
      <c r="F59" s="9"/>
      <c r="G59" s="9"/>
      <c r="H59" s="9"/>
      <c r="I59" s="9"/>
      <c r="J59" s="9"/>
      <c r="K59" s="9"/>
      <c r="L59" s="9"/>
      <c r="M59" s="9"/>
      <c r="N59" s="9"/>
      <c r="O59" s="9"/>
      <c r="P59" s="9"/>
      <c r="Q59" s="9"/>
      <c r="R59" s="9"/>
      <c r="S59" s="9"/>
      <c r="T59" s="9"/>
      <c r="U59" s="9"/>
      <c r="V59" s="9"/>
      <c r="W59" s="9"/>
      <c r="X59" s="9"/>
      <c r="Y59" s="9"/>
      <c r="Z59" s="9"/>
    </row>
    <row r="60">
      <c r="A60" s="8" t="s">
        <v>5</v>
      </c>
      <c r="B60" s="8" t="s">
        <v>272</v>
      </c>
      <c r="C60" s="8" t="s">
        <v>273</v>
      </c>
      <c r="D60" s="9"/>
      <c r="E60" s="9"/>
      <c r="F60" s="9"/>
      <c r="G60" s="9"/>
      <c r="H60" s="9"/>
      <c r="I60" s="9"/>
      <c r="J60" s="9"/>
      <c r="K60" s="9"/>
      <c r="L60" s="9"/>
      <c r="M60" s="9"/>
      <c r="N60" s="9"/>
      <c r="O60" s="9"/>
      <c r="P60" s="9"/>
      <c r="Q60" s="9"/>
      <c r="R60" s="9"/>
      <c r="S60" s="9"/>
      <c r="T60" s="9"/>
      <c r="U60" s="9"/>
      <c r="V60" s="9"/>
      <c r="W60" s="9"/>
      <c r="X60" s="9"/>
      <c r="Y60" s="9"/>
      <c r="Z60" s="9"/>
    </row>
    <row r="61">
      <c r="A61" s="8" t="s">
        <v>5</v>
      </c>
      <c r="B61" s="8" t="s">
        <v>274</v>
      </c>
      <c r="C61" s="8" t="s">
        <v>275</v>
      </c>
      <c r="D61" s="9"/>
      <c r="E61" s="9"/>
      <c r="F61" s="9"/>
      <c r="G61" s="9"/>
      <c r="H61" s="9"/>
      <c r="I61" s="9"/>
      <c r="J61" s="9"/>
      <c r="K61" s="9"/>
      <c r="L61" s="9"/>
      <c r="M61" s="9"/>
      <c r="N61" s="9"/>
      <c r="O61" s="9"/>
      <c r="P61" s="9"/>
      <c r="Q61" s="9"/>
      <c r="R61" s="9"/>
      <c r="S61" s="9"/>
      <c r="T61" s="9"/>
      <c r="U61" s="9"/>
      <c r="V61" s="9"/>
      <c r="W61" s="9"/>
      <c r="X61" s="9"/>
      <c r="Y61" s="9"/>
      <c r="Z61" s="9"/>
    </row>
    <row r="62">
      <c r="A62" s="8" t="s">
        <v>5</v>
      </c>
      <c r="B62" s="8" t="s">
        <v>276</v>
      </c>
      <c r="C62" s="8" t="s">
        <v>277</v>
      </c>
      <c r="D62" s="9"/>
      <c r="E62" s="9"/>
      <c r="F62" s="9"/>
      <c r="G62" s="9"/>
      <c r="H62" s="9"/>
      <c r="I62" s="9"/>
      <c r="J62" s="9"/>
      <c r="K62" s="9"/>
      <c r="L62" s="9"/>
      <c r="M62" s="9"/>
      <c r="N62" s="9"/>
      <c r="O62" s="9"/>
      <c r="P62" s="9"/>
      <c r="Q62" s="9"/>
      <c r="R62" s="9"/>
      <c r="S62" s="9"/>
      <c r="T62" s="9"/>
      <c r="U62" s="9"/>
      <c r="V62" s="9"/>
      <c r="W62" s="9"/>
      <c r="X62" s="9"/>
      <c r="Y62" s="9"/>
      <c r="Z62" s="9"/>
    </row>
    <row r="63">
      <c r="A63" s="8" t="s">
        <v>5</v>
      </c>
      <c r="B63" s="8" t="s">
        <v>278</v>
      </c>
      <c r="C63" s="8" t="s">
        <v>279</v>
      </c>
      <c r="D63" s="9"/>
      <c r="E63" s="9"/>
      <c r="F63" s="9"/>
      <c r="G63" s="9"/>
      <c r="H63" s="9"/>
      <c r="I63" s="9"/>
      <c r="J63" s="9"/>
      <c r="K63" s="9"/>
      <c r="L63" s="9"/>
      <c r="M63" s="9"/>
      <c r="N63" s="9"/>
      <c r="O63" s="9"/>
      <c r="P63" s="9"/>
      <c r="Q63" s="9"/>
      <c r="R63" s="9"/>
      <c r="S63" s="9"/>
      <c r="T63" s="9"/>
      <c r="U63" s="9"/>
      <c r="V63" s="9"/>
      <c r="W63" s="9"/>
      <c r="X63" s="9"/>
      <c r="Y63" s="9"/>
      <c r="Z63" s="9"/>
    </row>
    <row r="64">
      <c r="A64" s="8" t="s">
        <v>5</v>
      </c>
      <c r="B64" s="8" t="s">
        <v>280</v>
      </c>
      <c r="C64" s="8" t="s">
        <v>281</v>
      </c>
      <c r="D64" s="9"/>
      <c r="E64" s="9"/>
      <c r="F64" s="9"/>
      <c r="G64" s="9"/>
      <c r="H64" s="9"/>
      <c r="I64" s="9"/>
      <c r="J64" s="9"/>
      <c r="K64" s="9"/>
      <c r="L64" s="9"/>
      <c r="M64" s="9"/>
      <c r="N64" s="9"/>
      <c r="O64" s="9"/>
      <c r="P64" s="9"/>
      <c r="Q64" s="9"/>
      <c r="R64" s="9"/>
      <c r="S64" s="9"/>
      <c r="T64" s="9"/>
      <c r="U64" s="9"/>
      <c r="V64" s="9"/>
      <c r="W64" s="9"/>
      <c r="X64" s="9"/>
      <c r="Y64" s="9"/>
      <c r="Z64" s="9"/>
    </row>
    <row r="65">
      <c r="A65" s="8" t="s">
        <v>5</v>
      </c>
      <c r="B65" s="8" t="s">
        <v>282</v>
      </c>
      <c r="C65" s="8" t="s">
        <v>283</v>
      </c>
      <c r="D65" s="9"/>
      <c r="E65" s="9"/>
      <c r="F65" s="9"/>
      <c r="G65" s="9"/>
      <c r="H65" s="9"/>
      <c r="I65" s="9"/>
      <c r="J65" s="9"/>
      <c r="K65" s="9"/>
      <c r="L65" s="9"/>
      <c r="M65" s="9"/>
      <c r="N65" s="9"/>
      <c r="O65" s="9"/>
      <c r="P65" s="9"/>
      <c r="Q65" s="9"/>
      <c r="R65" s="9"/>
      <c r="S65" s="9"/>
      <c r="T65" s="9"/>
      <c r="U65" s="9"/>
      <c r="V65" s="9"/>
      <c r="W65" s="9"/>
      <c r="X65" s="9"/>
      <c r="Y65" s="9"/>
      <c r="Z65" s="9"/>
    </row>
    <row r="66">
      <c r="A66" s="8" t="s">
        <v>5</v>
      </c>
      <c r="B66" s="8" t="s">
        <v>284</v>
      </c>
      <c r="C66" s="8" t="s">
        <v>285</v>
      </c>
      <c r="D66" s="9"/>
      <c r="E66" s="9"/>
      <c r="F66" s="9"/>
      <c r="G66" s="9"/>
      <c r="H66" s="9"/>
      <c r="I66" s="9"/>
      <c r="J66" s="9"/>
      <c r="K66" s="9"/>
      <c r="L66" s="9"/>
      <c r="M66" s="9"/>
      <c r="N66" s="9"/>
      <c r="O66" s="9"/>
      <c r="P66" s="9"/>
      <c r="Q66" s="9"/>
      <c r="R66" s="9"/>
      <c r="S66" s="9"/>
      <c r="T66" s="9"/>
      <c r="U66" s="9"/>
      <c r="V66" s="9"/>
      <c r="W66" s="9"/>
      <c r="X66" s="9"/>
      <c r="Y66" s="9"/>
      <c r="Z66" s="9"/>
    </row>
    <row r="67">
      <c r="A67" s="8" t="s">
        <v>5</v>
      </c>
      <c r="B67" s="8" t="s">
        <v>286</v>
      </c>
      <c r="C67" s="8" t="s">
        <v>287</v>
      </c>
      <c r="D67" s="9"/>
      <c r="E67" s="9"/>
      <c r="F67" s="9"/>
      <c r="G67" s="9"/>
      <c r="H67" s="9"/>
      <c r="I67" s="9"/>
      <c r="J67" s="9"/>
      <c r="K67" s="9"/>
      <c r="L67" s="9"/>
      <c r="M67" s="9"/>
      <c r="N67" s="9"/>
      <c r="O67" s="9"/>
      <c r="P67" s="9"/>
      <c r="Q67" s="9"/>
      <c r="R67" s="9"/>
      <c r="S67" s="9"/>
      <c r="T67" s="9"/>
      <c r="U67" s="9"/>
      <c r="V67" s="9"/>
      <c r="W67" s="9"/>
      <c r="X67" s="9"/>
      <c r="Y67" s="9"/>
      <c r="Z67" s="9"/>
    </row>
    <row r="68">
      <c r="A68" s="8" t="s">
        <v>5</v>
      </c>
      <c r="B68" s="8" t="s">
        <v>288</v>
      </c>
      <c r="C68" s="8" t="s">
        <v>289</v>
      </c>
      <c r="D68" s="9"/>
      <c r="E68" s="9"/>
      <c r="F68" s="9"/>
      <c r="G68" s="9"/>
      <c r="H68" s="9"/>
      <c r="I68" s="9"/>
      <c r="J68" s="9"/>
      <c r="K68" s="9"/>
      <c r="L68" s="9"/>
      <c r="M68" s="9"/>
      <c r="N68" s="9"/>
      <c r="O68" s="9"/>
      <c r="P68" s="9"/>
      <c r="Q68" s="9"/>
      <c r="R68" s="9"/>
      <c r="S68" s="9"/>
      <c r="T68" s="9"/>
      <c r="U68" s="9"/>
      <c r="V68" s="9"/>
      <c r="W68" s="9"/>
      <c r="X68" s="9"/>
      <c r="Y68" s="9"/>
      <c r="Z68" s="9"/>
    </row>
    <row r="69">
      <c r="A69" s="8" t="s">
        <v>5</v>
      </c>
      <c r="B69" s="8" t="s">
        <v>290</v>
      </c>
      <c r="C69" s="8" t="s">
        <v>291</v>
      </c>
      <c r="D69" s="9"/>
      <c r="E69" s="9"/>
      <c r="F69" s="9"/>
      <c r="G69" s="9"/>
      <c r="H69" s="9"/>
      <c r="I69" s="9"/>
      <c r="J69" s="9"/>
      <c r="K69" s="9"/>
      <c r="L69" s="9"/>
      <c r="M69" s="9"/>
      <c r="N69" s="9"/>
      <c r="O69" s="9"/>
      <c r="P69" s="9"/>
      <c r="Q69" s="9"/>
      <c r="R69" s="9"/>
      <c r="S69" s="9"/>
      <c r="T69" s="9"/>
      <c r="U69" s="9"/>
      <c r="V69" s="9"/>
      <c r="W69" s="9"/>
      <c r="X69" s="9"/>
      <c r="Y69" s="9"/>
      <c r="Z69" s="9"/>
    </row>
    <row r="70">
      <c r="A70" s="8" t="s">
        <v>5</v>
      </c>
      <c r="B70" s="8" t="s">
        <v>292</v>
      </c>
      <c r="C70" s="8" t="s">
        <v>293</v>
      </c>
      <c r="D70" s="9"/>
      <c r="E70" s="9"/>
      <c r="F70" s="9"/>
      <c r="G70" s="9"/>
      <c r="H70" s="9"/>
      <c r="I70" s="9"/>
      <c r="J70" s="9"/>
      <c r="K70" s="9"/>
      <c r="L70" s="9"/>
      <c r="M70" s="9"/>
      <c r="N70" s="9"/>
      <c r="O70" s="9"/>
      <c r="P70" s="9"/>
      <c r="Q70" s="9"/>
      <c r="R70" s="9"/>
      <c r="S70" s="9"/>
      <c r="T70" s="9"/>
      <c r="U70" s="9"/>
      <c r="V70" s="9"/>
      <c r="W70" s="9"/>
      <c r="X70" s="9"/>
      <c r="Y70" s="9"/>
      <c r="Z70" s="9"/>
    </row>
    <row r="71">
      <c r="A71" s="8" t="s">
        <v>5</v>
      </c>
      <c r="B71" s="8" t="s">
        <v>294</v>
      </c>
      <c r="C71" s="8" t="s">
        <v>295</v>
      </c>
      <c r="D71" s="9"/>
      <c r="E71" s="9"/>
      <c r="F71" s="9"/>
      <c r="G71" s="9"/>
      <c r="H71" s="9"/>
      <c r="I71" s="9"/>
      <c r="J71" s="9"/>
      <c r="K71" s="9"/>
      <c r="L71" s="9"/>
      <c r="M71" s="9"/>
      <c r="N71" s="9"/>
      <c r="O71" s="9"/>
      <c r="P71" s="9"/>
      <c r="Q71" s="9"/>
      <c r="R71" s="9"/>
      <c r="S71" s="9"/>
      <c r="T71" s="9"/>
      <c r="U71" s="9"/>
      <c r="V71" s="9"/>
      <c r="W71" s="9"/>
      <c r="X71" s="9"/>
      <c r="Y71" s="9"/>
      <c r="Z71" s="9"/>
    </row>
    <row r="72">
      <c r="A72" s="8" t="s">
        <v>5</v>
      </c>
      <c r="B72" s="8" t="s">
        <v>296</v>
      </c>
      <c r="C72" s="8" t="s">
        <v>297</v>
      </c>
      <c r="D72" s="9"/>
      <c r="E72" s="9"/>
      <c r="F72" s="9"/>
      <c r="G72" s="9"/>
      <c r="H72" s="9"/>
      <c r="I72" s="9"/>
      <c r="J72" s="9"/>
      <c r="K72" s="9"/>
      <c r="L72" s="9"/>
      <c r="M72" s="9"/>
      <c r="N72" s="9"/>
      <c r="O72" s="9"/>
      <c r="P72" s="9"/>
      <c r="Q72" s="9"/>
      <c r="R72" s="9"/>
      <c r="S72" s="9"/>
      <c r="T72" s="9"/>
      <c r="U72" s="9"/>
      <c r="V72" s="9"/>
      <c r="W72" s="9"/>
      <c r="X72" s="9"/>
      <c r="Y72" s="9"/>
      <c r="Z72" s="9"/>
    </row>
    <row r="73">
      <c r="A73" s="8" t="s">
        <v>5</v>
      </c>
      <c r="B73" s="8" t="s">
        <v>298</v>
      </c>
      <c r="C73" s="8" t="s">
        <v>299</v>
      </c>
      <c r="D73" s="9"/>
      <c r="E73" s="9"/>
      <c r="F73" s="9"/>
      <c r="G73" s="9"/>
      <c r="H73" s="9"/>
      <c r="I73" s="9"/>
      <c r="J73" s="9"/>
      <c r="K73" s="9"/>
      <c r="L73" s="9"/>
      <c r="M73" s="9"/>
      <c r="N73" s="9"/>
      <c r="O73" s="9"/>
      <c r="P73" s="9"/>
      <c r="Q73" s="9"/>
      <c r="R73" s="9"/>
      <c r="S73" s="9"/>
      <c r="T73" s="9"/>
      <c r="U73" s="9"/>
      <c r="V73" s="9"/>
      <c r="W73" s="9"/>
      <c r="X73" s="9"/>
      <c r="Y73" s="9"/>
      <c r="Z73" s="9"/>
    </row>
    <row r="74">
      <c r="A74" s="8" t="s">
        <v>5</v>
      </c>
      <c r="B74" s="8" t="s">
        <v>300</v>
      </c>
      <c r="C74" s="8" t="s">
        <v>301</v>
      </c>
      <c r="D74" s="9"/>
      <c r="E74" s="9"/>
      <c r="F74" s="9"/>
      <c r="G74" s="9"/>
      <c r="H74" s="9"/>
      <c r="I74" s="9"/>
      <c r="J74" s="9"/>
      <c r="K74" s="9"/>
      <c r="L74" s="9"/>
      <c r="M74" s="9"/>
      <c r="N74" s="9"/>
      <c r="O74" s="9"/>
      <c r="P74" s="9"/>
      <c r="Q74" s="9"/>
      <c r="R74" s="9"/>
      <c r="S74" s="9"/>
      <c r="T74" s="9"/>
      <c r="U74" s="9"/>
      <c r="V74" s="9"/>
      <c r="W74" s="9"/>
      <c r="X74" s="9"/>
      <c r="Y74" s="9"/>
      <c r="Z74" s="9"/>
    </row>
    <row r="75">
      <c r="A75" s="8" t="s">
        <v>5</v>
      </c>
      <c r="B75" s="8" t="s">
        <v>302</v>
      </c>
      <c r="C75" s="8" t="s">
        <v>303</v>
      </c>
      <c r="D75" s="9"/>
      <c r="E75" s="9"/>
      <c r="F75" s="9"/>
      <c r="G75" s="9"/>
      <c r="H75" s="9"/>
      <c r="I75" s="9"/>
      <c r="J75" s="9"/>
      <c r="K75" s="9"/>
      <c r="L75" s="9"/>
      <c r="M75" s="9"/>
      <c r="N75" s="9"/>
      <c r="O75" s="9"/>
      <c r="P75" s="9"/>
      <c r="Q75" s="9"/>
      <c r="R75" s="9"/>
      <c r="S75" s="9"/>
      <c r="T75" s="9"/>
      <c r="U75" s="9"/>
      <c r="V75" s="9"/>
      <c r="W75" s="9"/>
      <c r="X75" s="9"/>
      <c r="Y75" s="9"/>
      <c r="Z75" s="9"/>
    </row>
    <row r="76">
      <c r="A76" s="8" t="s">
        <v>5</v>
      </c>
      <c r="B76" s="8" t="s">
        <v>304</v>
      </c>
      <c r="C76" s="8" t="s">
        <v>305</v>
      </c>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38"/>
    <col customWidth="1" min="3" max="3" width="73.75"/>
  </cols>
  <sheetData>
    <row r="1">
      <c r="B1" s="6" t="s">
        <v>156</v>
      </c>
      <c r="C1" s="6" t="s">
        <v>1</v>
      </c>
    </row>
    <row r="2">
      <c r="B2" s="6" t="s">
        <v>152</v>
      </c>
      <c r="C2" s="6" t="s">
        <v>153</v>
      </c>
      <c r="E2" s="10"/>
    </row>
    <row r="3">
      <c r="B3" s="6" t="s">
        <v>154</v>
      </c>
      <c r="C3" s="6" t="s">
        <v>155</v>
      </c>
      <c r="E3" s="11"/>
    </row>
    <row r="4">
      <c r="B4" s="6" t="s">
        <v>306</v>
      </c>
      <c r="C4" s="7"/>
      <c r="E4" s="10"/>
    </row>
    <row r="5">
      <c r="B5" s="6" t="s">
        <v>307</v>
      </c>
      <c r="C5" s="7"/>
      <c r="E5" s="11"/>
    </row>
    <row r="6">
      <c r="B6" s="6" t="s">
        <v>308</v>
      </c>
      <c r="C6" s="7"/>
      <c r="E6" s="10"/>
    </row>
    <row r="7">
      <c r="B7" s="6" t="s">
        <v>309</v>
      </c>
      <c r="C7" s="7"/>
      <c r="E7" s="11"/>
    </row>
    <row r="8">
      <c r="B8" s="6" t="s">
        <v>310</v>
      </c>
      <c r="C8" s="7"/>
      <c r="E8" s="10"/>
    </row>
    <row r="9">
      <c r="B9" s="6" t="s">
        <v>311</v>
      </c>
      <c r="C9" s="7"/>
      <c r="E9" s="11"/>
    </row>
    <row r="10">
      <c r="B10" s="6" t="s">
        <v>312</v>
      </c>
      <c r="C10" s="7"/>
      <c r="E10" s="10"/>
    </row>
    <row r="11">
      <c r="B11" s="6" t="s">
        <v>313</v>
      </c>
      <c r="C11" s="7"/>
      <c r="E11" s="11"/>
    </row>
    <row r="12">
      <c r="B12" s="6" t="s">
        <v>314</v>
      </c>
      <c r="C12" s="7"/>
      <c r="E12" s="10"/>
    </row>
    <row r="13">
      <c r="B13" s="6" t="s">
        <v>315</v>
      </c>
      <c r="C13" s="7"/>
      <c r="E13" s="11"/>
    </row>
    <row r="14">
      <c r="B14" s="6" t="s">
        <v>316</v>
      </c>
      <c r="C14" s="7"/>
      <c r="E14" s="10"/>
    </row>
    <row r="15">
      <c r="B15" s="6" t="s">
        <v>317</v>
      </c>
      <c r="C15" s="7"/>
      <c r="E15" s="11"/>
    </row>
    <row r="16">
      <c r="B16" s="6" t="s">
        <v>318</v>
      </c>
      <c r="C16" s="7"/>
      <c r="E16" s="10"/>
    </row>
    <row r="17">
      <c r="B17" s="6" t="s">
        <v>319</v>
      </c>
      <c r="C17" s="7"/>
      <c r="E17" s="11"/>
    </row>
    <row r="18">
      <c r="B18" s="6" t="s">
        <v>320</v>
      </c>
      <c r="C18" s="7"/>
      <c r="E18" s="10"/>
    </row>
    <row r="19">
      <c r="B19" s="6" t="s">
        <v>321</v>
      </c>
      <c r="C19" s="7"/>
      <c r="E19" s="11"/>
    </row>
    <row r="20">
      <c r="B20" s="6" t="s">
        <v>322</v>
      </c>
      <c r="C20" s="7"/>
      <c r="E20" s="10"/>
    </row>
    <row r="21">
      <c r="B21" s="6" t="s">
        <v>323</v>
      </c>
      <c r="C21" s="7"/>
      <c r="E21" s="11"/>
    </row>
    <row r="22">
      <c r="B22" s="6" t="s">
        <v>324</v>
      </c>
      <c r="C22" s="7"/>
      <c r="E22" s="10"/>
    </row>
    <row r="23">
      <c r="B23" s="6" t="s">
        <v>325</v>
      </c>
      <c r="C23" s="7"/>
      <c r="E23" s="11"/>
    </row>
    <row r="24">
      <c r="B24" s="6" t="s">
        <v>326</v>
      </c>
      <c r="C24" s="7"/>
      <c r="E24" s="10"/>
    </row>
    <row r="25">
      <c r="B25" s="6" t="s">
        <v>327</v>
      </c>
      <c r="C25" s="7"/>
      <c r="E25" s="11"/>
    </row>
    <row r="26">
      <c r="B26" s="6" t="s">
        <v>328</v>
      </c>
      <c r="C26" s="7"/>
      <c r="E26" s="10"/>
    </row>
    <row r="27">
      <c r="B27" s="6" t="s">
        <v>329</v>
      </c>
      <c r="C27" s="7"/>
      <c r="E27" s="11"/>
    </row>
    <row r="28">
      <c r="B28" s="6" t="s">
        <v>330</v>
      </c>
      <c r="C28" s="7"/>
      <c r="E28" s="10"/>
    </row>
    <row r="29">
      <c r="B29" s="6" t="s">
        <v>331</v>
      </c>
      <c r="C29" s="7"/>
      <c r="E29" s="11"/>
    </row>
    <row r="30">
      <c r="B30" s="6" t="s">
        <v>332</v>
      </c>
      <c r="C30" s="7"/>
      <c r="E30" s="10"/>
    </row>
    <row r="31">
      <c r="B31" s="6" t="s">
        <v>333</v>
      </c>
      <c r="C31" s="7"/>
      <c r="E31" s="11"/>
    </row>
    <row r="32">
      <c r="B32" s="6" t="s">
        <v>334</v>
      </c>
      <c r="C32" s="7"/>
      <c r="E32" s="10"/>
    </row>
    <row r="33">
      <c r="B33" s="6" t="s">
        <v>335</v>
      </c>
      <c r="C33" s="7"/>
      <c r="E33" s="11"/>
    </row>
    <row r="34">
      <c r="B34" s="6" t="s">
        <v>336</v>
      </c>
      <c r="C34" s="7"/>
      <c r="E34" s="10"/>
    </row>
    <row r="35">
      <c r="B35" s="6" t="s">
        <v>337</v>
      </c>
      <c r="C35" s="7"/>
      <c r="E35" s="11"/>
    </row>
    <row r="36">
      <c r="B36" s="6" t="s">
        <v>338</v>
      </c>
      <c r="C36" s="7"/>
      <c r="E36" s="10"/>
    </row>
    <row r="37">
      <c r="B37" s="6" t="s">
        <v>339</v>
      </c>
      <c r="C37" s="7"/>
      <c r="E37" s="11"/>
    </row>
    <row r="38">
      <c r="B38" s="6" t="s">
        <v>340</v>
      </c>
      <c r="C38" s="7"/>
      <c r="E38" s="10"/>
    </row>
    <row r="39">
      <c r="B39" s="6" t="s">
        <v>341</v>
      </c>
      <c r="C39" s="7"/>
      <c r="E39" s="11"/>
    </row>
    <row r="40">
      <c r="B40" s="6" t="s">
        <v>342</v>
      </c>
      <c r="C40" s="7"/>
      <c r="E40" s="10"/>
    </row>
    <row r="41">
      <c r="B41" s="6" t="s">
        <v>343</v>
      </c>
      <c r="C41" s="7"/>
      <c r="E41" s="11"/>
    </row>
    <row r="42">
      <c r="B42" s="6" t="s">
        <v>344</v>
      </c>
      <c r="C42" s="7"/>
      <c r="E42" s="10"/>
    </row>
    <row r="43">
      <c r="B43" s="7"/>
      <c r="C43" s="7"/>
      <c r="E43" s="11"/>
    </row>
    <row r="44">
      <c r="B44" s="7"/>
      <c r="C44" s="7"/>
      <c r="E44" s="10"/>
    </row>
    <row r="45">
      <c r="B45" s="7"/>
      <c r="C45" s="7"/>
      <c r="E45" s="11"/>
    </row>
    <row r="46">
      <c r="B46" s="7"/>
      <c r="C46" s="7"/>
      <c r="E46" s="10"/>
    </row>
    <row r="47">
      <c r="B47" s="7"/>
      <c r="C47" s="7"/>
    </row>
    <row r="48">
      <c r="B48" s="7"/>
      <c r="C48" s="7"/>
    </row>
    <row r="49">
      <c r="B49" s="7"/>
      <c r="C49" s="7"/>
    </row>
    <row r="50">
      <c r="B50" s="7"/>
      <c r="C50" s="7"/>
    </row>
    <row r="51">
      <c r="B51" s="7"/>
      <c r="C51" s="7"/>
    </row>
    <row r="52">
      <c r="B52" s="7"/>
      <c r="C52" s="7"/>
    </row>
    <row r="53">
      <c r="B53" s="7"/>
      <c r="C53" s="7"/>
    </row>
    <row r="54">
      <c r="B54" s="7"/>
      <c r="C54" s="7"/>
    </row>
    <row r="55">
      <c r="B55" s="7"/>
      <c r="C55" s="7"/>
    </row>
    <row r="56">
      <c r="B56" s="7"/>
      <c r="C56" s="7"/>
    </row>
    <row r="57">
      <c r="B57" s="7"/>
      <c r="C57" s="7"/>
    </row>
    <row r="58">
      <c r="B58" s="7"/>
      <c r="C58" s="7"/>
    </row>
    <row r="59">
      <c r="B59" s="7"/>
      <c r="C59" s="7"/>
    </row>
    <row r="60">
      <c r="B60" s="7"/>
      <c r="C60" s="7"/>
    </row>
    <row r="61">
      <c r="B61" s="7"/>
      <c r="C61" s="7"/>
    </row>
    <row r="62">
      <c r="B62" s="7"/>
      <c r="C62" s="7"/>
    </row>
    <row r="63">
      <c r="B63" s="7"/>
      <c r="C63" s="7"/>
    </row>
    <row r="64">
      <c r="B64" s="7"/>
      <c r="C64" s="7"/>
    </row>
    <row r="65">
      <c r="B65" s="7"/>
      <c r="C65" s="7"/>
    </row>
    <row r="66">
      <c r="B66" s="7"/>
      <c r="C66" s="7"/>
    </row>
    <row r="67">
      <c r="B67" s="7"/>
      <c r="C67" s="7"/>
    </row>
    <row r="68">
      <c r="B68" s="7"/>
      <c r="C68" s="7"/>
    </row>
    <row r="69">
      <c r="B69" s="7"/>
      <c r="C69" s="7"/>
    </row>
    <row r="70">
      <c r="B70" s="7"/>
      <c r="C70" s="7"/>
    </row>
    <row r="71">
      <c r="B71" s="7"/>
      <c r="C71" s="7"/>
    </row>
    <row r="72">
      <c r="B72" s="7"/>
      <c r="C72" s="7"/>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37.5"/>
    <col customWidth="1" min="3" max="3" width="46.63"/>
    <col customWidth="1" min="5" max="5" width="20.63"/>
    <col customWidth="1" min="6" max="6" width="35.13"/>
    <col customWidth="1" min="8" max="8" width="10.0"/>
    <col customWidth="1" min="9" max="9" width="122.5"/>
  </cols>
  <sheetData>
    <row r="1">
      <c r="A1" s="5" t="s">
        <v>345</v>
      </c>
      <c r="B1" s="5" t="s">
        <v>156</v>
      </c>
      <c r="C1" s="12" t="s">
        <v>346</v>
      </c>
      <c r="D1" s="5" t="s">
        <v>1</v>
      </c>
      <c r="E1" s="5" t="s">
        <v>2</v>
      </c>
      <c r="F1" s="5" t="s">
        <v>347</v>
      </c>
      <c r="G1" s="5" t="s">
        <v>348</v>
      </c>
      <c r="H1" s="13" t="s">
        <v>349</v>
      </c>
      <c r="I1" s="5" t="s">
        <v>350</v>
      </c>
      <c r="J1" s="5" t="s">
        <v>351</v>
      </c>
      <c r="K1" s="5" t="s">
        <v>352</v>
      </c>
      <c r="L1" s="5" t="s">
        <v>353</v>
      </c>
      <c r="M1" s="5" t="s">
        <v>354</v>
      </c>
    </row>
    <row r="2">
      <c r="A2" s="5" t="s">
        <v>355</v>
      </c>
      <c r="B2" s="5" t="s">
        <v>3</v>
      </c>
      <c r="C2" s="12" t="str">
        <f>IFERROR(__xludf.DUMMYFUNCTION("REGEXEXTRACT(F2, """"""answer"""":""""([\s\S]*?)""""(?:,""""contexts"""")"")"),"안녕하세요! 팀 문화 행사 참여 관련 문의를 주셨네요.\n\n현재 검색된 정보에서는 팀 문화 행사 참여 시 근무시간 인정 여부에 대한 명확한 정책을 찾을 수 없었습니다. 다만 회사에서 다양한 문화 활동들을 운영하고 있다는 것을 확인할 수 있었습니다:\n\n## 현재 운영 중인 주요 문화 활동들\n- **Health Check**: 분기별 조직 진단 설문\n- **flex Story Session**: 매주 월요일 오후 3시, 해남님과의 Q&amp;A 시간\n-"&amp;" **해피밀**: 소규모 단위로 해남님과 함께하는 식사 및 토론\n- **Tea time w. 해남님**: 신규 구성원 대상 소통 시간\n\n## 추천 문의 방법\n팀 문화 행사 참여 시 근무시간 인정 여부에 대한 정확한 정보는 다음 담당자에게 직접 문의해 주시기 바랍니다:\n\n- **Culture Team**: 슬랙 `#team-culture-helpdesk` 채널\n- **People Team**: 근무시간 관련 정책 문의\n\n이런 구체적인 근무"&amp;" 정책은 상황에 따라 다를 수 있어서, 담당팀에서 정확한 안내를 받으시는 것이 가장 확실합니다.\n\n**참고한 출처:**\n- [Health Check](https://www.notion.so/Health-Check-c994ba064459402a85d36b9cdcc973d7) - 문화 활동 정보\n- [flex Story Session](https://www.notion.so/flex-Story-Session-c619ae6acf5e4d5d8fd59be"&amp;"ca8b8fca7) - 정기 문화 세션 정보\n- [해피밀](https://www.notion.so/8c727fbdc31e4890b08ced898269aea4) - 소규모 문화 활동 정보")</f>
        <v>안녕하세요! 팀 문화 행사 참여 관련 문의를 주셨네요.\n\n현재 검색된 정보에서는 팀 문화 행사 참여 시 근무시간 인정 여부에 대한 명확한 정책을 찾을 수 없었습니다. 다만 회사에서 다양한 문화 활동들을 운영하고 있다는 것을 확인할 수 있었습니다:\n\n## 현재 운영 중인 주요 문화 활동들\n- **Health Check**: 분기별 조직 진단 설문\n- **flex Story Session**: 매주 월요일 오후 3시, 해남님과의 Q&amp;A 시간\n- **해피밀**: 소규모 단위로 해남님과 함께하는 식사 및 토론\n- **Tea time w. 해남님**: 신규 구성원 대상 소통 시간\n\n## 추천 문의 방법\n팀 문화 행사 참여 시 근무시간 인정 여부에 대한 정확한 정보는 다음 담당자에게 직접 문의해 주시기 바랍니다:\n\n- **Culture Team**: 슬랙 `#team-culture-helpdesk` 채널\n- **People Team**: 근무시간 관련 정책 문의\n\n이런 구체적인 근무 정책은 상황에 따라 다를 수 있어서, 담당팀에서 정확한 안내를 받으시는 것이 가장 확실합니다.\n\n**참고한 출처:**\n- [Health Check](https://www.notion.so/Health-Check-c994ba064459402a85d36b9cdcc973d7) - 문화 활동 정보\n- [flex Story Session](https://www.notion.so/flex-Story-Session-c619ae6acf5e4d5d8fd59beca8b8fca7) - 정기 문화 세션 정보\n- [해피밀](https://www.notion.so/8c727fbdc31e4890b08ced898269aea4) - 소규모 문화 활동 정보</v>
      </c>
      <c r="D2" s="5" t="s">
        <v>356</v>
      </c>
      <c r="E2" s="5" t="s">
        <v>357</v>
      </c>
      <c r="F2" s="5" t="s">
        <v>358</v>
      </c>
      <c r="H2" s="13" t="str">
        <f>IFERROR(__xludf.DUMMYFUNCTION("REGEXEXTRACT(I2, ""Human.:([\d\.]+)"")"),"1")</f>
        <v>1</v>
      </c>
      <c r="I2" s="5" t="s">
        <v>359</v>
      </c>
      <c r="J2" s="5" t="s">
        <v>360</v>
      </c>
      <c r="L2" s="5">
        <v>1.758850024059E12</v>
      </c>
    </row>
    <row r="3">
      <c r="A3" s="5" t="s">
        <v>355</v>
      </c>
      <c r="B3" s="5" t="s">
        <v>6</v>
      </c>
      <c r="C3" s="12" t="str">
        <f>IFERROR(__xludf.DUMMYFUNCTION("REGEXEXTRACT(F3, """"""answer"""":""""([\s\S]*?)""""(?:,""""contexts"""")"")"),"안녕하세요! 리더십 교육을 위한 외부 세미나 참석 시 근무시간 처리에 대해 문의해주셨네요.\n\n검색된 정보를 살펴보니, flex팀에서는 자체적으로 체계적인 리더십 교육 프로그램을 운영하고 있습니다:\n\n## 플렉스팀의 리더십 교육 현황\n- **Leadership Session**: 매월 정기적으로 진행되는 리더십 세션\n- **Leadership Journey**: 리드들의 리더십 여정을 기록하고 성찰하는 프로그램\n- **1on1 Ground R"&amp;"ule**: 효과적인 1on1 진행을 위한 가이드라인\n\n## 외부 세미나 근무시간 처리 관련\n하지만 아쉽게도 **외부 리더십 세미나 참석 시 구체적인 근무시간 처리 방법**에 대한 정확한 정보는 현재 문서에서 찾을 수 없었습니다.\n\n## 권장 문의 방법\n이런 경우 다음과 같이 문의하시는 것을 추천드립니다:\n\n1. **직속 리드와 사전 상의**: 외부 교육의 필요성과 업무 연관성 논의\n2. **People팀 문의**: 슬랙 `#divisi"&amp;"on-people_and_culture` 채널로 구체적인 처리 방법 문의\n3. **Culture팀 문의**: 슬랙 `#team-culture-helpdesk` 채널 활용\n\n외부 교육이 업무와 직접적으로 연관된 경우와 개인 성장 목적인 경우에 따라 처리 방식이 다를 수 있으니, 사전에 명확히 확인하시는 것이 좋겠습니다.\n\n**참고 자료:**\n- [2025 Leadership Session](https://www.notion.so/2025-Lea"&amp;"dership-Session-1bd0592a4a9280879845eb860538231e) - 리더십 교육 프로그램\n- [2025 Leadership Journey](https://www.notion.so/2025-Leadership-Journey-1e00592a4a9280948493c16f1bb1c000) - 리더십 여정 기록\n- [우리팀의 1on1 Ground Rule](https://www.notion.so/1on1-Ground-Rule-1c10"&amp;"592a4a9280c9ab49ef141ebb2fbb) - 1on1 가이드라인")</f>
        <v>안녕하세요! 리더십 교육을 위한 외부 세미나 참석 시 근무시간 처리에 대해 문의해주셨네요.\n\n검색된 정보를 살펴보니, flex팀에서는 자체적으로 체계적인 리더십 교육 프로그램을 운영하고 있습니다:\n\n## 플렉스팀의 리더십 교육 현황\n- **Leadership Session**: 매월 정기적으로 진행되는 리더십 세션\n- **Leadership Journey**: 리드들의 리더십 여정을 기록하고 성찰하는 프로그램\n- **1on1 Ground Rule**: 효과적인 1on1 진행을 위한 가이드라인\n\n## 외부 세미나 근무시간 처리 관련\n하지만 아쉽게도 **외부 리더십 세미나 참석 시 구체적인 근무시간 처리 방법**에 대한 정확한 정보는 현재 문서에서 찾을 수 없었습니다.\n\n## 권장 문의 방법\n이런 경우 다음과 같이 문의하시는 것을 추천드립니다:\n\n1. **직속 리드와 사전 상의**: 외부 교육의 필요성과 업무 연관성 논의\n2. **People팀 문의**: 슬랙 `#division-people_and_culture` 채널로 구체적인 처리 방법 문의\n3. **Culture팀 문의**: 슬랙 `#team-culture-helpdesk` 채널 활용\n\n외부 교육이 업무와 직접적으로 연관된 경우와 개인 성장 목적인 경우에 따라 처리 방식이 다를 수 있으니, 사전에 명확히 확인하시는 것이 좋겠습니다.\n\n**참고 자료:**\n- [2025 Leadership Session](https://www.notion.so/2025-Leadership-Session-1bd0592a4a9280879845eb860538231e) - 리더십 교육 프로그램\n- [2025 Leadership Journey](https://www.notion.so/2025-Leadership-Journey-1e00592a4a9280948493c16f1bb1c000) - 리더십 여정 기록\n- [우리팀의 1on1 Ground Rule](https://www.notion.so/1on1-Ground-Rule-1c10592a4a9280c9ab49ef141ebb2fbb) - 1on1 가이드라인</v>
      </c>
      <c r="D3" s="5" t="s">
        <v>361</v>
      </c>
      <c r="E3" s="5" t="s">
        <v>362</v>
      </c>
      <c r="F3" s="5" t="s">
        <v>363</v>
      </c>
      <c r="H3" s="13" t="str">
        <f>IFERROR(__xludf.DUMMYFUNCTION("REGEXEXTRACT(I3, ""Human.:([\d\.]+)"")"),"1")</f>
        <v>1</v>
      </c>
      <c r="I3" s="5" t="s">
        <v>359</v>
      </c>
      <c r="J3" s="5" t="s">
        <v>364</v>
      </c>
      <c r="L3" s="5">
        <v>1.758849954088E12</v>
      </c>
    </row>
    <row r="4">
      <c r="A4" s="5" t="s">
        <v>355</v>
      </c>
      <c r="B4" s="5" t="s">
        <v>8</v>
      </c>
      <c r="C4" s="12" t="str">
        <f>IFERROR(__xludf.DUMMYFUNCTION("REGEXEXTRACT(F4, """"""answer"""":""""([\s\S]*?)""""(?:,""""contexts"""")"")"),"안녕하세요! 리더십 역량 개발에 관심을 가져주셔서 감사합니다. \n\n현재 flex팀에서는 리더십 역량 개발을 위한 별도의 휴가 제도는 없지만, **기존 연차휴가를 활용**하여 리더십 교육이나 세미나에 참여하실 수 있습니다.\n\n## 휴가 사용 방법\n- **3일 미만 휴가**: 자율 사용 (flex 시스템에서 바로 신청)\n- **3일 이상 5일 이하**: 장기 휴가 신청 워크플로우 필요 (1개월 전 신청)\n- **5일 초과**: 원칙적으로 불가 "&amp;"(특별한 사정이 있는 경우만 예외)\n\n## 회사에서 제공하는 리더십 개발 프로그램\n현재 flex팀에서는 리드를 대상으로 다양한 리더십 개발 프로그램을 운영하고 있습니다:\n\n- **Monthly Leadership Session**: 리더십 케이스 스터디, 상황대응리더십 등\n- **Leadership Journey**: 개인별 리더십 진단 및 성찰 프로그램  \n- **1on1 Ground Rule**: 효과적인 구성원 코칭 방법론\n- **L"&amp;"eadership Journey Check-up**: 정기적인 리더십 현황 점검\n\n## 추천 방법\n1. 먼저 **사내 리더십 프로그램 참여**를 고려해보세요\n2. 외부 교육 참여 시에는 **조직 리드와 사전 협의** 후 적절한 휴가 신청\n3. **도서 구매 지원 제도**를 활용한 리더십 서적 학습도 좋은 방법입니다\n\n추가적인 리더십 개발 관련 문의사항이 있으시면 Culture Team이나 직속 리드와 상담해보시기 바랍니다!\n\n---\n*"&amp;"*참고한 출처:**\n- [2025 Leadership Session](https://www.notion.so/2025-Leadership-Session-1bd0592a4a9280879845eb860538231e) - 리더십 프로그램\n- [2025 Leadership Journey](https://www.notion.so/2025-Leadership-Journey-1e00592a4a9280948493c16f1bb1c000) - 리더십 여정\n- [휴가"&amp;"](https://www.notion.so/994a897ce55a4092b5a39d961be8d3a2) - 휴가 제도\n- [사내 도서관/ 도서 지원 안내](https://www.notion.so/e037dcd8e54f47afbbfab344b661caa4) - 도서 지원")</f>
        <v>안녕하세요! 리더십 역량 개발에 관심을 가져주셔서 감사합니다. \n\n현재 flex팀에서는 리더십 역량 개발을 위한 별도의 휴가 제도는 없지만, **기존 연차휴가를 활용**하여 리더십 교육이나 세미나에 참여하실 수 있습니다.\n\n## 휴가 사용 방법\n- **3일 미만 휴가**: 자율 사용 (flex 시스템에서 바로 신청)\n- **3일 이상 5일 이하**: 장기 휴가 신청 워크플로우 필요 (1개월 전 신청)\n- **5일 초과**: 원칙적으로 불가 (특별한 사정이 있는 경우만 예외)\n\n## 회사에서 제공하는 리더십 개발 프로그램\n현재 flex팀에서는 리드를 대상으로 다양한 리더십 개발 프로그램을 운영하고 있습니다:\n\n- **Monthly Leadership Session**: 리더십 케이스 스터디, 상황대응리더십 등\n- **Leadership Journey**: 개인별 리더십 진단 및 성찰 프로그램  \n- **1on1 Ground Rule**: 효과적인 구성원 코칭 방법론\n- **Leadership Journey Check-up**: 정기적인 리더십 현황 점검\n\n## 추천 방법\n1. 먼저 **사내 리더십 프로그램 참여**를 고려해보세요\n2. 외부 교육 참여 시에는 **조직 리드와 사전 협의** 후 적절한 휴가 신청\n3. **도서 구매 지원 제도**를 활용한 리더십 서적 학습도 좋은 방법입니다\n\n추가적인 리더십 개발 관련 문의사항이 있으시면 Culture Team이나 직속 리드와 상담해보시기 바랍니다!\n\n---\n**참고한 출처:**\n- [2025 Leadership Session](https://www.notion.so/2025-Leadership-Session-1bd0592a4a9280879845eb860538231e) - 리더십 프로그램\n- [2025 Leadership Journey](https://www.notion.so/2025-Leadership-Journey-1e00592a4a9280948493c16f1bb1c000) - 리더십 여정\n- [휴가](https://www.notion.so/994a897ce55a4092b5a39d961be8d3a2) - 휴가 제도\n- [사내 도서관/ 도서 지원 안내](https://www.notion.so/e037dcd8e54f47afbbfab344b661caa4) - 도서 지원</v>
      </c>
      <c r="D4" s="5" t="s">
        <v>365</v>
      </c>
      <c r="E4" s="5" t="s">
        <v>357</v>
      </c>
      <c r="F4" s="5" t="s">
        <v>366</v>
      </c>
      <c r="H4" s="13" t="str">
        <f>IFERROR(__xludf.DUMMYFUNCTION("REGEXEXTRACT(I4, ""Human.:([\d\.]+)"")"),"1")</f>
        <v>1</v>
      </c>
      <c r="I4" s="5" t="s">
        <v>367</v>
      </c>
      <c r="J4" s="5" t="s">
        <v>368</v>
      </c>
      <c r="L4" s="5">
        <v>1.758849747613E12</v>
      </c>
      <c r="M4" s="5" t="s">
        <v>369</v>
      </c>
    </row>
    <row r="5">
      <c r="A5" s="5" t="s">
        <v>355</v>
      </c>
      <c r="B5" s="5" t="s">
        <v>10</v>
      </c>
      <c r="C5" s="12" t="str">
        <f>IFERROR(__xludf.DUMMYFUNCTION("REGEXEXTRACT(F5, """"""answer"""":""""([\s\S]*?)""""(?:,""""contexts"""")"")"),"원격근무 중 팀 회의나 1on1 참여에 대해 안내드리겠습니다! 😊\n\n## 원격근무 제약사항 먼저 확인하세요\n\n**원격근무가 제한되는 경우**가 있어 주의가 필요합니다:\n- **월요일**: 전사 위클리 미팅\n- **금요일**: 챕터 및 팀 회의  \n- **수요일**: 너나들이 행사 등\n- 팀 내 중요한 일정이 있는 경우\n\n따라서 **화요일, 목요일**만 원격근무가 권장되며, 휴일과 이어진 화/목요일은 사용할 수 없습니다.\n\n## 원"&amp;"격근무 시 회의 참여 방법\n\n### 1on1 미팅\n- **정기적인 1on1**: 최소 격주 1회로 유지되어야 하므로, 원격근무일과 겹치지 않도록 일정 조정 필요\n- **온라인 1on1**: 필요시 화상회의로 진행 가능하지만, 대면 1on1을 선호하는 팀 문화\n\n### 팀 회의\n- **Daily Stand Up** (매일 12시): 원격근무 시에도 온라인으로 참여\n- **Weekly Chapter Meeting**: 원격근무 제한 요일과 겹"&amp;"치지 않도록 스케줄 조정\n\n## 원격근무 신청 시 고려사항\n\n**사용 방법**:\n- 최소 1일 전에 슬랙 `#sharing_time-and-attendance` 채널에 공유\n- flex를 통해 조직 리드 승인 필요\n- 공유 내용: \""장소, 시간, 업무 내용\""\n\n**주의사항**:\n- 코워킹 타임(10:00-12:30, 14:00-17:00) 중 자리를 비워야 할 경우 사전 휴가 등록 필요\n- 업무에 몰입할 수 있는 공간에서 진행"&amp;" (휴양지 등은 지양)\n\n원격근무 계획 시 중요한 회의 일정을 미리 확인하고, 필요하다면 일정 조정을 통해 효과적인 협업이 가능하도록 준비하시는 것을 권장드립니다!\n\n---\n**출처**\n- [원격근무 - 사용 기준 및 방법](https://www.notion.so/3cff2ccc7f404b8eaf46f619813eee94)\n- [동기부여 1on1 미팅 Tips - 리더십 가이드](https://www.notion.so/1-on-1-Tips-"&amp;"fe64ba806af64dbb87a33844b7cf2537)\n- [우리팀의 1on1 Ground Rule - 성과 관리](https://www.notion.so/1on1-Ground-Rule-1c10592a4a9280c9ab49ef141ebb2fbb)\n- [근무/휴게시간 - 코워킹 타임](https://www.notion.so/b2a3dd6b52ef4f0ea4f92eb6faa13136)")</f>
        <v>원격근무 중 팀 회의나 1on1 참여에 대해 안내드리겠습니다! 😊\n\n## 원격근무 제약사항 먼저 확인하세요\n\n**원격근무가 제한되는 경우**가 있어 주의가 필요합니다:\n- **월요일**: 전사 위클리 미팅\n- **금요일**: 챕터 및 팀 회의  \n- **수요일**: 너나들이 행사 등\n- 팀 내 중요한 일정이 있는 경우\n\n따라서 **화요일, 목요일**만 원격근무가 권장되며, 휴일과 이어진 화/목요일은 사용할 수 없습니다.\n\n## 원격근무 시 회의 참여 방법\n\n### 1on1 미팅\n- **정기적인 1on1**: 최소 격주 1회로 유지되어야 하므로, 원격근무일과 겹치지 않도록 일정 조정 필요\n- **온라인 1on1**: 필요시 화상회의로 진행 가능하지만, 대면 1on1을 선호하는 팀 문화\n\n### 팀 회의\n- **Daily Stand Up** (매일 12시): 원격근무 시에도 온라인으로 참여\n- **Weekly Chapter Meeting**: 원격근무 제한 요일과 겹치지 않도록 스케줄 조정\n\n## 원격근무 신청 시 고려사항\n\n**사용 방법**:\n- 최소 1일 전에 슬랙 `#sharing_time-and-attendance` 채널에 공유\n- flex를 통해 조직 리드 승인 필요\n- 공유 내용: \"장소, 시간, 업무 내용\"\n\n**주의사항**:\n- 코워킹 타임(10:00-12:30, 14:00-17:00) 중 자리를 비워야 할 경우 사전 휴가 등록 필요\n- 업무에 몰입할 수 있는 공간에서 진행 (휴양지 등은 지양)\n\n원격근무 계획 시 중요한 회의 일정을 미리 확인하고, 필요하다면 일정 조정을 통해 효과적인 협업이 가능하도록 준비하시는 것을 권장드립니다!\n\n---\n**출처**\n- [원격근무 - 사용 기준 및 방법](https://www.notion.so/3cff2ccc7f404b8eaf46f619813eee94)\n- [동기부여 1on1 미팅 Tips - 리더십 가이드](https://www.notion.so/1-on-1-Tips-fe64ba806af64dbb87a33844b7cf2537)\n- [우리팀의 1on1 Ground Rule - 성과 관리](https://www.notion.so/1on1-Ground-Rule-1c10592a4a9280c9ab49ef141ebb2fbb)\n- [근무/휴게시간 - 코워킹 타임](https://www.notion.so/b2a3dd6b52ef4f0ea4f92eb6faa13136)</v>
      </c>
      <c r="D5" s="5" t="s">
        <v>370</v>
      </c>
      <c r="E5" s="5" t="s">
        <v>357</v>
      </c>
      <c r="F5" s="5" t="s">
        <v>371</v>
      </c>
      <c r="H5" s="13" t="str">
        <f>IFERROR(__xludf.DUMMYFUNCTION("REGEXEXTRACT(I5, ""Human.:([\d\.]+)"")"),"1")</f>
        <v>1</v>
      </c>
      <c r="I5" s="5" t="s">
        <v>372</v>
      </c>
      <c r="J5" s="5" t="s">
        <v>373</v>
      </c>
      <c r="L5" s="5">
        <v>1.758849792879E12</v>
      </c>
    </row>
    <row r="6">
      <c r="A6" s="5" t="s">
        <v>355</v>
      </c>
      <c r="B6" s="5" t="s">
        <v>12</v>
      </c>
      <c r="C6" s="12" t="str">
        <f>IFERROR(__xludf.DUMMYFUNCTION("REGEXEXTRACT(F6, """"""answer"""":""""([\s\S]*?)""""(?:,""""contexts"""")"")"),"네, 신규 입사자도 원격근무를 사용할 수 있습니다! 다만 플렉스팀의 원격근무 정책에 따른 몇 가지 기준과 방법을 따라야 합니다.\n\n## 원격근무 사용 기준\n- **하루씩만 사용 가능**하며, 이틀 연속 사용은 불가합니다\n- 휴일과 연속해서 사용할 수 없습니다\n- **화요일, 목요일 사용이 권장**됩니다\n  - 월요일: 전사 위클리로 지양\n  - 수요일: 너나들이 행사로 지양  \n  - 금요일: 챕터 및 팀 회의로 지양\n- 팀 내 중요한 "&amp;"일정이 있는 경우 사용이 제한될 수 있습니다\n\n## 사용 방법\n1. **최소 1일 전에** 슬랙 `#sharing_time-and-attendance` 채널을 통해 동료들에게 공유\n2. **flex를 통해 승인** 받기 (조직 리드가 승인자)\n3. 승인 시 \""장소, 시간, 업무 내용\"" 공유 필요\n\n## 주의사항\n- 원격근무 시에는 식대지원, 출퇴근 대중교통비 등의 비용 지원이 되지 않습니다\n- 업무에 몰입할 수 있는 공간에서 진행"&amp;"해야 하며, 휴양지나 놀러 가는 곳에서의 원격근무는 지양해 주세요\n\n신규 입사자분이시라면 온보딩 일정과 팀 내 중요 미팅 등을 고려하여 조직 리드와 상의 후 사용하시는 것을 추천드립니다!\n\n---\n**참고한 출처:**\n- [원격근무](https://www.notion.so/3cff2ccc7f404b8eaf46f619813eee94) - 원격근무 기준 및 사용방법")</f>
        <v>네, 신규 입사자도 원격근무를 사용할 수 있습니다! 다만 플렉스팀의 원격근무 정책에 따른 몇 가지 기준과 방법을 따라야 합니다.\n\n## 원격근무 사용 기준\n- **하루씩만 사용 가능**하며, 이틀 연속 사용은 불가합니다\n- 휴일과 연속해서 사용할 수 없습니다\n- **화요일, 목요일 사용이 권장**됩니다\n  - 월요일: 전사 위클리로 지양\n  - 수요일: 너나들이 행사로 지양  \n  - 금요일: 챕터 및 팀 회의로 지양\n- 팀 내 중요한 일정이 있는 경우 사용이 제한될 수 있습니다\n\n## 사용 방법\n1. **최소 1일 전에** 슬랙 `#sharing_time-and-attendance` 채널을 통해 동료들에게 공유\n2. **flex를 통해 승인** 받기 (조직 리드가 승인자)\n3. 승인 시 \"장소, 시간, 업무 내용\" 공유 필요\n\n## 주의사항\n- 원격근무 시에는 식대지원, 출퇴근 대중교통비 등의 비용 지원이 되지 않습니다\n- 업무에 몰입할 수 있는 공간에서 진행해야 하며, 휴양지나 놀러 가는 곳에서의 원격근무는 지양해 주세요\n\n신규 입사자분이시라면 온보딩 일정과 팀 내 중요 미팅 등을 고려하여 조직 리드와 상의 후 사용하시는 것을 추천드립니다!\n\n---\n**참고한 출처:**\n- [원격근무](https://www.notion.so/3cff2ccc7f404b8eaf46f619813eee94) - 원격근무 기준 및 사용방법</v>
      </c>
      <c r="D6" s="5" t="s">
        <v>374</v>
      </c>
      <c r="E6" s="5" t="s">
        <v>357</v>
      </c>
      <c r="F6" s="5" t="s">
        <v>375</v>
      </c>
      <c r="H6" s="13" t="str">
        <f>IFERROR(__xludf.DUMMYFUNCTION("REGEXEXTRACT(I6, ""Human.:([\d\.]+)"")"),"1")</f>
        <v>1</v>
      </c>
      <c r="I6" s="5" t="s">
        <v>376</v>
      </c>
      <c r="J6" s="5" t="s">
        <v>377</v>
      </c>
      <c r="L6" s="5">
        <v>1.758850088231E12</v>
      </c>
    </row>
    <row r="7">
      <c r="A7" s="5" t="s">
        <v>355</v>
      </c>
      <c r="B7" s="5" t="s">
        <v>14</v>
      </c>
      <c r="C7" s="12" t="str">
        <f>IFERROR(__xludf.DUMMYFUNCTION("REGEXEXTRACT(F7, """"""answer"""":""""([\s\S]*?)""""(?:,""""contexts"""")"")"),"성과 목표 설정과 휴가 계획에 대한 좋은 질문이네요! \n\n현재 플렉스팀의 목표 설정 프로세스를 살펴보면, **개인 목표는 리드와 함께 설정하고 합의하는 방식**으로 진행되고 있습니다. 목표 설정 시 휴가 계획이 구체적으로 고려되는지에 대한 명시적인 가이드라인은 찾을 수 없었지만, 몇 가지 참고할 점들이 있습니다:\n\n## 목표 설정 과정에서 고려사항\n- **리드와의 합의 과정**에서 개인의 상황(휴가 계획 포함)을 논의할 수 있습니다\n- 목표는"&amp;" **유연하게 조정 가능**하도록 설계되어 있어, 필요시 업데이트가 가능합니다\n- **매주 금요일 목표 달성 현황 업데이트** 시 휴가 등으로 인한 진행 상황 변화를 반영할 수 있습니다\n\n## 휴가 제도 참고사항\n- 연차휴가는 **회계 년도 기준(1월 1일)으로 15일 부여**됩니다\n- **장기 휴가(연속 미출근일 5일 이상)**는 사전 승인이 필요합니다\n- **3년 근속 시 10일의 리프레시 휴가**가 추가로 부여됩니다\n\n휴가 계획이 목"&amp;"표 달성에 영향을 줄 수 있는 상황이라면, **목표 설정 단계에서 소속 리드와 미리 상의**하시는 것을 권장드립니다. 구체적인 가이드라인이 궁금하시다면 소속 리드나 People Team에 직접 문의해보시는 것이 좋겠습니다.\n\n---\n**참고 자료:**\n- [구성원의 성과 향상을 돕는 프로그램 안내](https://www.notion.so/9df5a2d1b7c945e78fe439f59fbb90fd) - 목표 설정 프로세스\n- [휴가](https:"&amp;"//www.notion.so/994a897ce55a4092b5a39d961be8d3a2) - 휴가 제도\n- [개인 목표 설정과 트래킹 진행 안내](https://flex.team/home/news-feed/notice?nid=eB8qb1l0Kp) - 목표 관리 방식")</f>
        <v>성과 목표 설정과 휴가 계획에 대한 좋은 질문이네요! \n\n현재 플렉스팀의 목표 설정 프로세스를 살펴보면, **개인 목표는 리드와 함께 설정하고 합의하는 방식**으로 진행되고 있습니다. 목표 설정 시 휴가 계획이 구체적으로 고려되는지에 대한 명시적인 가이드라인은 찾을 수 없었지만, 몇 가지 참고할 점들이 있습니다:\n\n## 목표 설정 과정에서 고려사항\n- **리드와의 합의 과정**에서 개인의 상황(휴가 계획 포함)을 논의할 수 있습니다\n- 목표는 **유연하게 조정 가능**하도록 설계되어 있어, 필요시 업데이트가 가능합니다\n- **매주 금요일 목표 달성 현황 업데이트** 시 휴가 등으로 인한 진행 상황 변화를 반영할 수 있습니다\n\n## 휴가 제도 참고사항\n- 연차휴가는 **회계 년도 기준(1월 1일)으로 15일 부여**됩니다\n- **장기 휴가(연속 미출근일 5일 이상)**는 사전 승인이 필요합니다\n- **3년 근속 시 10일의 리프레시 휴가**가 추가로 부여됩니다\n\n휴가 계획이 목표 달성에 영향을 줄 수 있는 상황이라면, **목표 설정 단계에서 소속 리드와 미리 상의**하시는 것을 권장드립니다. 구체적인 가이드라인이 궁금하시다면 소속 리드나 People Team에 직접 문의해보시는 것이 좋겠습니다.\n\n---\n**참고 자료:**\n- [구성원의 성과 향상을 돕는 프로그램 안내](https://www.notion.so/9df5a2d1b7c945e78fe439f59fbb90fd) - 목표 설정 프로세스\n- [휴가](https://www.notion.so/994a897ce55a4092b5a39d961be8d3a2) - 휴가 제도\n- [개인 목표 설정과 트래킹 진행 안내](https://flex.team/home/news-feed/notice?nid=eB8qb1l0Kp) - 목표 관리 방식</v>
      </c>
      <c r="D7" s="5" t="s">
        <v>378</v>
      </c>
      <c r="E7" s="5" t="s">
        <v>357</v>
      </c>
      <c r="F7" s="5" t="s">
        <v>379</v>
      </c>
      <c r="H7" s="13" t="str">
        <f>IFERROR(__xludf.DUMMYFUNCTION("REGEXEXTRACT(I7, ""Human.:([\d\.]+)"")"),"1")</f>
        <v>1</v>
      </c>
      <c r="I7" s="5" t="s">
        <v>380</v>
      </c>
      <c r="J7" s="5" t="s">
        <v>381</v>
      </c>
      <c r="L7" s="5">
        <v>1.758849834008E12</v>
      </c>
    </row>
    <row r="8">
      <c r="A8" s="5" t="s">
        <v>355</v>
      </c>
      <c r="B8" s="5" t="s">
        <v>16</v>
      </c>
      <c r="C8" s="12" t="str">
        <f>IFERROR(__xludf.DUMMYFUNCTION("REGEXEXTRACT(F8, """"""answer"""":""""([\s\S]*?)""""(?:,""""contexts"""")"")"),"온보딩 기간 중에도 플렉스팀의 일반적인 근무시간 제도가 동일하게 적용됩니다.\n\n## 온보딩 기간 중 근무시간\n\n**기본 근무시간**\n- **시차출퇴근제** 적용: 오전 8시부터 10시까지 출근 가능\n- **총 근무시간**: 출근 시각 이후 9시간(실근무 8시간 + 휴게시간 1시간)\n- **근무 기록**: flex를 통해 근무시간을 기록해야 합니다\n\n**코워킹 타임(협업 필수 시간)**\n- **오전**: 10:00 - 12:30 (2시간"&amp;" 30분)\n- **오후**: 14:00 - 17:00 (3시간)\n- 이 시간대에는 온보딩 세션, 팀 미팅, 동료와의 협업이 가능합니다\n\n**휴게시간**\n- **공식 휴게시간**: 12:30 - 13:30\n- 법정 휴게시간을 준수합니다 (근무 8시간 기준 1시간 휴게)\n\n## 온보딩 특별 고려사항\n\n**12주 온보딩 프로그램 중**\n- **첫 5주 Spring Camp**: 오리엔테이션, 제품 교육, 팀 문화 세션 등이 코워킹 타임 내"&amp;"에 진행됩니다\n- **이후 7주**: 목표 합의 및 리뷰 기간으로 일반 업무와 병행됩니다\n\n온보딩 기간이라고 해서 근무시간이 단축되지는 않으며, 다만 온보딩 세션들이 업무 시간 내에 포함되어 진행됩니다.\n\n---\n\n**출처:**\n- [온보딩 프로세스 안내](https://www.notion.so/52188e60f8c844289e27a1c85a843085) - 온보딩 여정 소개\n- [근무/휴게시간](https://www.notion.so/"&amp;"b2a3dd6b52ef4f0ea4f92eb6faa13136) - 근무시간 제도")</f>
        <v>온보딩 기간 중에도 플렉스팀의 일반적인 근무시간 제도가 동일하게 적용됩니다.\n\n## 온보딩 기간 중 근무시간\n\n**기본 근무시간**\n- **시차출퇴근제** 적용: 오전 8시부터 10시까지 출근 가능\n- **총 근무시간**: 출근 시각 이후 9시간(실근무 8시간 + 휴게시간 1시간)\n- **근무 기록**: flex를 통해 근무시간을 기록해야 합니다\n\n**코워킹 타임(협업 필수 시간)**\n- **오전**: 10:00 - 12:30 (2시간 30분)\n- **오후**: 14:00 - 17:00 (3시간)\n- 이 시간대에는 온보딩 세션, 팀 미팅, 동료와의 협업이 가능합니다\n\n**휴게시간**\n- **공식 휴게시간**: 12:30 - 13:30\n- 법정 휴게시간을 준수합니다 (근무 8시간 기준 1시간 휴게)\n\n## 온보딩 특별 고려사항\n\n**12주 온보딩 프로그램 중**\n- **첫 5주 Spring Camp**: 오리엔테이션, 제품 교육, 팀 문화 세션 등이 코워킹 타임 내에 진행됩니다\n- **이후 7주**: 목표 합의 및 리뷰 기간으로 일반 업무와 병행됩니다\n\n온보딩 기간이라고 해서 근무시간이 단축되지는 않으며, 다만 온보딩 세션들이 업무 시간 내에 포함되어 진행됩니다.\n\n---\n\n**출처:**\n- [온보딩 프로세스 안내](https://www.notion.so/52188e60f8c844289e27a1c85a843085) - 온보딩 여정 소개\n- [근무/휴게시간](https://www.notion.so/b2a3dd6b52ef4f0ea4f92eb6faa13136) - 근무시간 제도</v>
      </c>
      <c r="D8" s="5" t="s">
        <v>382</v>
      </c>
      <c r="E8" s="5" t="s">
        <v>357</v>
      </c>
      <c r="F8" s="5" t="s">
        <v>383</v>
      </c>
      <c r="H8" s="13" t="str">
        <f>IFERROR(__xludf.DUMMYFUNCTION("REGEXEXTRACT(I8, ""Human.:([\d\.]+)"")"),"1")</f>
        <v>1</v>
      </c>
      <c r="I8" s="5" t="s">
        <v>384</v>
      </c>
      <c r="J8" s="5" t="s">
        <v>385</v>
      </c>
      <c r="L8" s="5">
        <v>1.758850136149E12</v>
      </c>
    </row>
    <row r="9">
      <c r="A9" s="5" t="s">
        <v>355</v>
      </c>
      <c r="B9" s="5" t="s">
        <v>18</v>
      </c>
      <c r="C9" s="12" t="str">
        <f>IFERROR(__xludf.DUMMYFUNCTION("REGEXEXTRACT(F9, """"""answer"""":""""([\s\S]*?)""""(?:,""""contexts"""")"")"),"안녕하세요! 신규 구성원으로 입사하신 것을 환영합니다! 🎉\n\nflex에서는 신규 구성원을 위한 체계적인 온보딩 프로그램을 통해 회사의 핵심 가치와 문화를 배울 수 있는 다양한 프로그램을 운영하고 있습니다.\n\n## 📚 핵심 가치 학습 프로그램 (온보딩 기간 내)\n\n### **5주간 Spring Camp**\n**Day 3: 우리팀에서 일하는 방법**에서 핵심 내용을 학습합니다:\n- **Core Value**: 회사의 핵심 가치\n- **8"&amp;" Standards**: 플렉스팀의 8가지 업무 기준\n- **마인드셋**: 우리팀이 일하는 방식과 사고방식\n\n### **추가 학습 기회**\n- **Day 2**: 우리팀의 미션, 비전, OKR, 얼라인먼트 및 히스토리 세션\n- **Product Session**: flex 제품에 대한 깊이 있는 이해 (입사 4주차)\n- **Tea time w. 해남님**: 입사 후 4일차에 진행되는 CEO와의 소통 시간\n\n## 🎯 지속적인 학습 환경\n"&amp;"\n### **슬랙 채널 활용**\n- **#core-values**: 팀의 핵심 가치에 대한 지속적인 소통과 학습\n- **#dictionary**: 작고 사소한 부분부터 모든 궁금증 해결\n\n### **1on1 미팅**\n리드와의 정기적인 1on1을 통해 회사 가치의 실무 적용과 개인 성장을 논의합니다.\n\n## 📝 준비사항\nTea time 전에 미리 고민해보시면 좋은 내용들:\n1. 입사 전 기대했던 것\n2. 입사 후 기대와 같은 것과 다"&amp;"른 것\n3. 기대와 달라 조정이 필요하거나 개선이 필요한 것\n4. 해결해야 할 문제가 있다면 어떤 솔루션이 필요한지\n\n궁금한 점이 더 있으시면 언제든 문의해 주세요! 성공적인 온보딩을 위해 도움을 드리겠습니다. 😊\n\n**참고 자료:**\n- [온보딩 프로세스 안내](https://www.notion.so/52188e60f8c844289e27a1c85a843085) - 전체 온보딩 프로세스\n- [Tea time w. 해남님](https://"&amp;"www.notion.so/Tea-time-w-24727bd448d24fd29805260791490581) - CEO 미팅 안내\n- [Product 세션](https://www.notion.so/Product-96972f032173475c822fc82a8b8c533c) - 제품 이해 세션")</f>
        <v>안녕하세요! 신규 구성원으로 입사하신 것을 환영합니다! 🎉\n\nflex에서는 신규 구성원을 위한 체계적인 온보딩 프로그램을 통해 회사의 핵심 가치와 문화를 배울 수 있는 다양한 프로그램을 운영하고 있습니다.\n\n## 📚 핵심 가치 학습 프로그램 (온보딩 기간 내)\n\n### **5주간 Spring Camp**\n**Day 3: 우리팀에서 일하는 방법**에서 핵심 내용을 학습합니다:\n- **Core Value**: 회사의 핵심 가치\n- **8 Standards**: 플렉스팀의 8가지 업무 기준\n- **마인드셋**: 우리팀이 일하는 방식과 사고방식\n\n### **추가 학습 기회**\n- **Day 2**: 우리팀의 미션, 비전, OKR, 얼라인먼트 및 히스토리 세션\n- **Product Session**: flex 제품에 대한 깊이 있는 이해 (입사 4주차)\n- **Tea time w. 해남님**: 입사 후 4일차에 진행되는 CEO와의 소통 시간\n\n## 🎯 지속적인 학습 환경\n\n### **슬랙 채널 활용**\n- **#core-values**: 팀의 핵심 가치에 대한 지속적인 소통과 학습\n- **#dictionary**: 작고 사소한 부분부터 모든 궁금증 해결\n\n### **1on1 미팅**\n리드와의 정기적인 1on1을 통해 회사 가치의 실무 적용과 개인 성장을 논의합니다.\n\n## 📝 준비사항\nTea time 전에 미리 고민해보시면 좋은 내용들:\n1. 입사 전 기대했던 것\n2. 입사 후 기대와 같은 것과 다른 것\n3. 기대와 달라 조정이 필요하거나 개선이 필요한 것\n4. 해결해야 할 문제가 있다면 어떤 솔루션이 필요한지\n\n궁금한 점이 더 있으시면 언제든 문의해 주세요! 성공적인 온보딩을 위해 도움을 드리겠습니다. 😊\n\n**참고 자료:**\n- [온보딩 프로세스 안내](https://www.notion.so/52188e60f8c844289e27a1c85a843085) - 전체 온보딩 프로세스\n- [Tea time w. 해남님](https://www.notion.so/Tea-time-w-24727bd448d24fd29805260791490581) - CEO 미팅 안내\n- [Product 세션](https://www.notion.so/Product-96972f032173475c822fc82a8b8c533c) - 제품 이해 세션</v>
      </c>
      <c r="D9" s="5" t="s">
        <v>386</v>
      </c>
      <c r="E9" s="5" t="s">
        <v>357</v>
      </c>
      <c r="F9" s="5" t="s">
        <v>387</v>
      </c>
      <c r="H9" s="13" t="str">
        <f>IFERROR(__xludf.DUMMYFUNCTION("REGEXEXTRACT(I9, ""Human.:([\d\.]+)"")"),"1")</f>
        <v>1</v>
      </c>
      <c r="I9" s="5" t="s">
        <v>388</v>
      </c>
      <c r="J9" s="5" t="s">
        <v>389</v>
      </c>
      <c r="L9" s="5">
        <v>1.758850282802E12</v>
      </c>
    </row>
    <row r="10">
      <c r="A10" s="5" t="s">
        <v>355</v>
      </c>
      <c r="B10" s="5" t="s">
        <v>20</v>
      </c>
      <c r="C10" s="12" t="str">
        <f>IFERROR(__xludf.DUMMYFUNCTION("REGEXEXTRACT(F10, """"""answer"""":""""([\s\S]*?)""""(?:,""""contexts"""")"")"),"팀 행사와 개인 휴가가 겹치는 상황에 대해 안내드리겠습니다.\n\n## 팀 행사 우선 원칙\n플렉스팀은 **원팀으로 협업하는 것을 중시**하며, 팀 행사가 있는 날에는 가급적 참여를 권장합니다. 특히 다음과 같은 중요한 팀 행사들이 있습니다:\n\n### 주요 팀 행사 및 미팅\n- **월요일**: 전사 위클리 (원격근무 지양)\n- **수요일**: 너나들이 행사 (원격근무 지양) \n- **금요일**: 챕터 및 팀 회의 (원격근무 지양)\n- **분기"&amp;"별 Alignment**: 팀 OKR 공유 및 회고 세션\n- **연말연초 행사**: Alignment(송년회+신년회) 등\n\n## 휴가 계획 시 고려사항\n1. **사전 조율**: 팀 행사 일정을 미리 확인하고 휴가를 계획해주세요\n2. **장기 휴가**: 3일 초과 휴가는 최소 한 달 전 워크플로우 승인이 필요하므로, 이때 팀 행사와의 충돌 여부를 검토합니다\n3. **팀 공유**: 휴가 계획을 슬랙 #sharing_time-and-attendan"&amp;"ce 채널을 통해 동료들과 미리 공유해주세요\n\n## 충돌 시 해결 방법\n- 이미 승인받은 휴가라도 중요한 팀 행사와 겹친다면, 가능한 범위에서 **일정 조정을 검토**해보시기 바랍니다\n- 부득이한 사정이 있다면 팀 리드나 Culture Team과 사전에 상의해주세요\n\n플렉스팀은 **\""협업의 가치가 개인의 자율보다 우선\""**한다는 철학을 가지고 있어, 팀워크와 함께하는 문화를 매우 중요하게 생각합니다.\n\n---\n**참고 출처:**\"&amp;"n- [원격근무](https://www.notion.so/3cff2ccc7f404b8eaf46f619813eee94) - 팀 행사 시 원격근무 제한\n- [🏖 장기 '연차 휴가' 사용 프로세스 안내](https://flex.team/home/news-feed/notice?nid=GBzMxKb0JA) - 원팀 협업 철학\n- [Alignment](https://www.notion.so/Alignment-5de7c501a37a49f084fd06f18cf6"&amp;"7dac) - 팀 행사 안내")</f>
        <v>팀 행사와 개인 휴가가 겹치는 상황에 대해 안내드리겠습니다.\n\n## 팀 행사 우선 원칙\n플렉스팀은 **원팀으로 협업하는 것을 중시**하며, 팀 행사가 있는 날에는 가급적 참여를 권장합니다. 특히 다음과 같은 중요한 팀 행사들이 있습니다:\n\n### 주요 팀 행사 및 미팅\n- **월요일**: 전사 위클리 (원격근무 지양)\n- **수요일**: 너나들이 행사 (원격근무 지양) \n- **금요일**: 챕터 및 팀 회의 (원격근무 지양)\n- **분기별 Alignment**: 팀 OKR 공유 및 회고 세션\n- **연말연초 행사**: Alignment(송년회+신년회) 등\n\n## 휴가 계획 시 고려사항\n1. **사전 조율**: 팀 행사 일정을 미리 확인하고 휴가를 계획해주세요\n2. **장기 휴가**: 3일 초과 휴가는 최소 한 달 전 워크플로우 승인이 필요하므로, 이때 팀 행사와의 충돌 여부를 검토합니다\n3. **팀 공유**: 휴가 계획을 슬랙 #sharing_time-and-attendance 채널을 통해 동료들과 미리 공유해주세요\n\n## 충돌 시 해결 방법\n- 이미 승인받은 휴가라도 중요한 팀 행사와 겹친다면, 가능한 범위에서 **일정 조정을 검토**해보시기 바랍니다\n- 부득이한 사정이 있다면 팀 리드나 Culture Team과 사전에 상의해주세요\n\n플렉스팀은 **\"협업의 가치가 개인의 자율보다 우선\"**한다는 철학을 가지고 있어, 팀워크와 함께하는 문화를 매우 중요하게 생각합니다.\n\n---\n**참고 출처:**\n- [원격근무](https://www.notion.so/3cff2ccc7f404b8eaf46f619813eee94) - 팀 행사 시 원격근무 제한\n- [🏖 장기 '연차 휴가' 사용 프로세스 안내](https://flex.team/home/news-feed/notice?nid=GBzMxKb0JA) - 원팀 협업 철학\n- [Alignment](https://www.notion.so/Alignment-5de7c501a37a49f084fd06f18cf67dac) - 팀 행사 안내</v>
      </c>
      <c r="D10" s="5" t="s">
        <v>390</v>
      </c>
      <c r="E10" s="5" t="s">
        <v>357</v>
      </c>
      <c r="F10" s="5" t="s">
        <v>391</v>
      </c>
      <c r="H10" s="13" t="str">
        <f>IFERROR(__xludf.DUMMYFUNCTION("REGEXEXTRACT(I10, ""Human.:([\d\.]+)"")"),"1")</f>
        <v>1</v>
      </c>
      <c r="I10" s="5" t="s">
        <v>392</v>
      </c>
      <c r="J10" s="5" t="s">
        <v>393</v>
      </c>
      <c r="L10" s="5">
        <v>1.75884971306E12</v>
      </c>
    </row>
    <row r="11">
      <c r="A11" s="5" t="s">
        <v>355</v>
      </c>
      <c r="B11" s="5" t="s">
        <v>22</v>
      </c>
      <c r="C11" s="12" t="str">
        <f>IFERROR(__xludf.DUMMYFUNCTION("REGEXEXTRACT(F11, """"""answer"""":""""([\s\S]*?)""""(?:,""""contexts"""")"")"),"퇴사 절차에 대해 안내드리겠습니다.\n\n## 퇴사 진행 원칙\n\nflex는 **\""함께 하는 것만큼, 잘 헤어지는 것도 팀의 성장에 있어 매우 중요\""**하다고 생각합니다. \n\n먼저 **구성원과 팀 양쪽 모두 퇴직으로 가지 않기 위해 노력하는 것을 전제**로 하며, 서로 어떤 결론을 가지고 일방적으로 통보하지 않고 과정에 서로를 참여시킵니다.\n\n## 퇴사 업무 프로세스\n\n### **Step 1. 퇴사 면담**\n- **1차**: 소속 "&amp;"리드와 면담 진행\n- **2차**: People팀과 면담 진행 (선택)\n- **3차**: 플렉스팀 리드(현재 장해남)와 면담을 통해 퇴사 최종 확정 (선택)\n\n### **Step 2. 퇴사 행정 처리**\n**퇴직일 확정**\n- 업무 인수인계 일정에 맞춰 소속 리드와 퇴직일을 확정합니다\n- 근무종료일은 업무 인수인계 범위를 고려해서 회사에서 결정합니다\n\n**퇴직 안내 문서 작성**\n- 퇴직 당월 급여 지급 시기\n- 퇴직 급여 지급 시 "&amp;"포함 사항\n- 퇴직금 대상 여부\n- 4대보험 상실 신고일\n- 정산 마감 후 정보를 받을 연락처 기재\n\n**서류 작성**\n- 사직원 작성 (flex 워크플로우)\n- 보안서약서 작성 (오프라인 서류)\n- 경업금지확인서 작성 (오프라인 서류)\n\n### **Step 3. 장비 반납 및 근무 종료**\n**자산 반납 프로세스**\n- Slack 프로필 사진 및 연락처 삭제\n- Mac 사용자의 경우: Apple ID 로그아웃, touch ID "&amp;"제거, 나의 Mac 찾기 해제\n- 노트북, 모니터, 그 외 소모품 반납\n- 법인카드 및 ID카드 반납\n- flex 앱 &gt; 비용 &gt; 사용내역 제출\n\n**계정 정리**\n- Okta, GWS, Slack 등 각종 계정 비활성화\n- 관리, 운영시트 내 이름 삭제\n- 자리배치도 내 이름 삭제\n\n구성원은 동료와 팀을 위해, 팀은 그동안 고생한 구성원을 위해 신의성실에 입각하여 헤어지고 나서도 미래를 축복하며 서로를 배려하는 문화를 지향합니다.\n"&amp;"\n---\n**출처:**\n- [퇴직 / 퇴사 (Offboarding / 오프보딩)](https://www.notion.so/Offboarding-30797371470a4f4b9bd9e6dbb16ef862) - 퇴사 절차 및 원칙")</f>
        <v>퇴사 절차에 대해 안내드리겠습니다.\n\n## 퇴사 진행 원칙\n\nflex는 **\"함께 하는 것만큼, 잘 헤어지는 것도 팀의 성장에 있어 매우 중요\"**하다고 생각합니다. \n\n먼저 **구성원과 팀 양쪽 모두 퇴직으로 가지 않기 위해 노력하는 것을 전제**로 하며, 서로 어떤 결론을 가지고 일방적으로 통보하지 않고 과정에 서로를 참여시킵니다.\n\n## 퇴사 업무 프로세스\n\n### **Step 1. 퇴사 면담**\n- **1차**: 소속 리드와 면담 진행\n- **2차**: People팀과 면담 진행 (선택)\n- **3차**: 플렉스팀 리드(현재 장해남)와 면담을 통해 퇴사 최종 확정 (선택)\n\n### **Step 2. 퇴사 행정 처리**\n**퇴직일 확정**\n- 업무 인수인계 일정에 맞춰 소속 리드와 퇴직일을 확정합니다\n- 근무종료일은 업무 인수인계 범위를 고려해서 회사에서 결정합니다\n\n**퇴직 안내 문서 작성**\n- 퇴직 당월 급여 지급 시기\n- 퇴직 급여 지급 시 포함 사항\n- 퇴직금 대상 여부\n- 4대보험 상실 신고일\n- 정산 마감 후 정보를 받을 연락처 기재\n\n**서류 작성**\n- 사직원 작성 (flex 워크플로우)\n- 보안서약서 작성 (오프라인 서류)\n- 경업금지확인서 작성 (오프라인 서류)\n\n### **Step 3. 장비 반납 및 근무 종료**\n**자산 반납 프로세스**\n- Slack 프로필 사진 및 연락처 삭제\n- Mac 사용자의 경우: Apple ID 로그아웃, touch ID 제거, 나의 Mac 찾기 해제\n- 노트북, 모니터, 그 외 소모품 반납\n- 법인카드 및 ID카드 반납\n- flex 앱 &gt; 비용 &gt; 사용내역 제출\n\n**계정 정리**\n- Okta, GWS, Slack 등 각종 계정 비활성화\n- 관리, 운영시트 내 이름 삭제\n- 자리배치도 내 이름 삭제\n\n구성원은 동료와 팀을 위해, 팀은 그동안 고생한 구성원을 위해 신의성실에 입각하여 헤어지고 나서도 미래를 축복하며 서로를 배려하는 문화를 지향합니다.\n\n---\n**출처:**\n- [퇴직 / 퇴사 (Offboarding / 오프보딩)](https://www.notion.so/Offboarding-30797371470a4f4b9bd9e6dbb16ef862) - 퇴사 절차 및 원칙</v>
      </c>
      <c r="D11" s="5" t="s">
        <v>394</v>
      </c>
      <c r="E11" s="5" t="s">
        <v>395</v>
      </c>
      <c r="F11" s="5" t="s">
        <v>396</v>
      </c>
      <c r="H11" s="13" t="str">
        <f>IFERROR(__xludf.DUMMYFUNCTION("REGEXEXTRACT(I11, ""Human.:([\d\.]+)"")"),"1")</f>
        <v>1</v>
      </c>
      <c r="I11" s="5" t="s">
        <v>397</v>
      </c>
      <c r="J11" s="5" t="s">
        <v>398</v>
      </c>
      <c r="L11" s="5">
        <v>1.758850964214E12</v>
      </c>
    </row>
    <row r="12">
      <c r="A12" s="5" t="s">
        <v>355</v>
      </c>
      <c r="B12" s="5" t="s">
        <v>25</v>
      </c>
      <c r="C12" s="12" t="str">
        <f>IFERROR(__xludf.DUMMYFUNCTION("REGEXEXTRACT(F12, """"""answer"""":""""([\s\S]*?)""""(?:,""""contexts"""")"")"),"플렉스팀의 채용 프로세스에 대해 안내드리겠습니다! 😊\n\n## 채용 프로세스 개요\n플렉스팀은 **함께 멀리갈 수 있는 소수정예 구성원**을 모셔오는 과정으로, 비즈니스와 기업의 성장단계에 맞게 필요한 인재를 채용하여 비즈니스 성장을 견인하고, 기존 구성원에게 긍정적인 자극을 줄 수 있는 동료분을 채용하는 것을 목표로 합니다.\n\n## 기본 전형 단계 (5단계)\n```\n서류전형 → Pre-interview → Tech/Job Interview "&amp;"→ Peer Interview → Fit Interview\n```\n\n## 추가 전형 (직무별)\n직무에 따라 다양한 전형이 추가될 수 있습니다:\n- 과제전형\n- 코딩테스트\n- 전화인터뷰\n- 롤플레잉 등\n\n## 상세 정보 확인\n각 전형의 목적, 인터뷰어 구성, 상세 내용은 **플렉스팀 Interview Guide**에서 확인하실 수 있습니다.\n\n## 담당자 정보\n- **담당팀**: People Team\n- **Job Descrip"&amp;"tion 및 담당 TA 정보**도 별도 페이지에서 확인 가능합니다.\n\n## 리크루팅 지원 제도\n채용 지원 목적으로 외부 후보자와 식사하실 경우, **1인당 3만원까지** 비용을 지원하고 있으니 적극 활용해 주세요!\n\n더 자세한 정보나 특정 포지션에 대한 문의가 있으시면 People Team에 연락주시기 바랍니다.\n\n**참고 자료:**\n- [채용 프로세스](https://www.notion.so/Recruiting-Process-8e2af5"&amp;"35360d4a64a010d964ba12cb0e) - 전체 채용 프로세스 안내\n- [리크루팅 식사 비용 지원](https://www.notion.so/f33cc45e346743dd9dd24a64770385fc) - 채용 지원 식대 안내")</f>
        <v>플렉스팀의 채용 프로세스에 대해 안내드리겠습니다! 😊\n\n## 채용 프로세스 개요\n플렉스팀은 **함께 멀리갈 수 있는 소수정예 구성원**을 모셔오는 과정으로, 비즈니스와 기업의 성장단계에 맞게 필요한 인재를 채용하여 비즈니스 성장을 견인하고, 기존 구성원에게 긍정적인 자극을 줄 수 있는 동료분을 채용하는 것을 목표로 합니다.\n\n## 기본 전형 단계 (5단계)\n```\n서류전형 → Pre-interview → Tech/Job Interview → Peer Interview → Fit Interview\n```\n\n## 추가 전형 (직무별)\n직무에 따라 다양한 전형이 추가될 수 있습니다:\n- 과제전형\n- 코딩테스트\n- 전화인터뷰\n- 롤플레잉 등\n\n## 상세 정보 확인\n각 전형의 목적, 인터뷰어 구성, 상세 내용은 **플렉스팀 Interview Guide**에서 확인하실 수 있습니다.\n\n## 담당자 정보\n- **담당팀**: People Team\n- **Job Description 및 담당 TA 정보**도 별도 페이지에서 확인 가능합니다.\n\n## 리크루팅 지원 제도\n채용 지원 목적으로 외부 후보자와 식사하실 경우, **1인당 3만원까지** 비용을 지원하고 있으니 적극 활용해 주세요!\n\n더 자세한 정보나 특정 포지션에 대한 문의가 있으시면 People Team에 연락주시기 바랍니다.\n\n**참고 자료:**\n- [채용 프로세스](https://www.notion.so/Recruiting-Process-8e2af535360d4a64a010d964ba12cb0e) - 전체 채용 프로세스 안내\n- [리크루팅 식사 비용 지원](https://www.notion.so/f33cc45e346743dd9dd24a64770385fc) - 채용 지원 식대 안내</v>
      </c>
      <c r="D12" s="5" t="s">
        <v>399</v>
      </c>
      <c r="E12" s="5" t="s">
        <v>400</v>
      </c>
      <c r="F12" s="5" t="s">
        <v>401</v>
      </c>
      <c r="H12" s="13" t="str">
        <f>IFERROR(__xludf.DUMMYFUNCTION("REGEXEXTRACT(I12, ""Human.:([\d\.]+)"")"),"1")</f>
        <v>1</v>
      </c>
      <c r="I12" s="5" t="s">
        <v>402</v>
      </c>
      <c r="J12" s="5" t="s">
        <v>403</v>
      </c>
      <c r="L12" s="5">
        <v>1.758851022657E12</v>
      </c>
    </row>
    <row r="13">
      <c r="A13" s="5" t="s">
        <v>355</v>
      </c>
      <c r="B13" s="5" t="s">
        <v>27</v>
      </c>
      <c r="C13" s="12" t="str">
        <f>IFERROR(__xludf.DUMMYFUNCTION("REGEXEXTRACT(F13, """"""answer"""":""""([\s\S]*?)""""(?:,""""contexts"""")"")"),"안녕하세요! flex의 휴가 제도에 대해 자세히 안내드리겠습니다.\n\n## 연차휴가 기본 정보\n- **부여 기준**: 회계년도 기준(매년 1월 1일)으로 15일 부여, 3년 이상 근속자는 매 2년마다 1일씩 가산\n- **신규 구성원**: 입사일에 해당년 연차를 선부여합니다\n- **사용 단위**: 1분 단위로 사용 가능\n- **승인**: 연속 미출근일 5일 미만 휴가는 별도 승인 없이 사용 가능\n\n## 휴가 사용 방법\n1. **플렉스 &gt; 휴"&amp;"가 &gt; 내 휴가** 접속\n2. 휴가 일정 선택\n3. 시차 사용 시 상세일정 편집에서 \""시간입력\"" 선택 후 시작/종료시간 지정\n4. 승인 요청하기 클릭 (별도 승인 없이 완료)\n5. 동료 및 슬랙 채널에 공유\n\n## 휴가 사용 기준\n- **3일 미만**: 자율 사용 (flex 휴가 신청만)\n- **연속 미출근일 5일 이상**: 승인 필요 (워크플로우 '장기 휴가 신청' 후 flex 휴가 신청)\n- **휴가 사용일 5일 초과**: 원"&amp;"칙적으로 사용 불가 (피치 못할 사정 시만 가능)\n\n## 특별 휴가\n- **생일휴가**: 생일 당일 점심 후 4시간 휴가 (당일만 사용 가능)\n- **경조휴가**: 부모/배우자/자녀 사망 시 5일, 배우자 부모 사망 시 5일, 조부모/형제/자매 사망 시 3일\n- **리프레시 휴가**: 3년 근속 시 10일 + 아난티 숙박권 2박 3일\n\n## 장기휴가 주의사항\n- 연속 미출근일 10일 이상은 원칙적으로 불가\n- 장기휴가는 최소 1개월 전에"&amp;" 워크플로우 작성 필요\n- 상세한 사유 기재 필요\n\n휴가 사용에 대해 더 궁금한 점이 있으시면 언제든 문의해 주세요!\n\n---\n**참고 문서**\n- [휴가 제도 상세 안내](https://www.notion.so/994a897ce55a4092b5a39d961be8d3a2) - 휴가 사용 방법 및 규정\n- [장기 휴가 프로세스 안내](https://flex.team/home/news-feed/notice?nid=GBzMxKb0JA) - 장기"&amp;" 휴가 사용 기준")</f>
        <v>안녕하세요! flex의 휴가 제도에 대해 자세히 안내드리겠습니다.\n\n## 연차휴가 기본 정보\n- **부여 기준**: 회계년도 기준(매년 1월 1일)으로 15일 부여, 3년 이상 근속자는 매 2년마다 1일씩 가산\n- **신규 구성원**: 입사일에 해당년 연차를 선부여합니다\n- **사용 단위**: 1분 단위로 사용 가능\n- **승인**: 연속 미출근일 5일 미만 휴가는 별도 승인 없이 사용 가능\n\n## 휴가 사용 방법\n1. **플렉스 &gt; 휴가 &gt; 내 휴가** 접속\n2. 휴가 일정 선택\n3. 시차 사용 시 상세일정 편집에서 \"시간입력\" 선택 후 시작/종료시간 지정\n4. 승인 요청하기 클릭 (별도 승인 없이 완료)\n5. 동료 및 슬랙 채널에 공유\n\n## 휴가 사용 기준\n- **3일 미만**: 자율 사용 (flex 휴가 신청만)\n- **연속 미출근일 5일 이상**: 승인 필요 (워크플로우 '장기 휴가 신청' 후 flex 휴가 신청)\n- **휴가 사용일 5일 초과**: 원칙적으로 사용 불가 (피치 못할 사정 시만 가능)\n\n## 특별 휴가\n- **생일휴가**: 생일 당일 점심 후 4시간 휴가 (당일만 사용 가능)\n- **경조휴가**: 부모/배우자/자녀 사망 시 5일, 배우자 부모 사망 시 5일, 조부모/형제/자매 사망 시 3일\n- **리프레시 휴가**: 3년 근속 시 10일 + 아난티 숙박권 2박 3일\n\n## 장기휴가 주의사항\n- 연속 미출근일 10일 이상은 원칙적으로 불가\n- 장기휴가는 최소 1개월 전에 워크플로우 작성 필요\n- 상세한 사유 기재 필요\n\n휴가 사용에 대해 더 궁금한 점이 있으시면 언제든 문의해 주세요!\n\n---\n**참고 문서**\n- [휴가 제도 상세 안내](https://www.notion.so/994a897ce55a4092b5a39d961be8d3a2) - 휴가 사용 방법 및 규정\n- [장기 휴가 프로세스 안내](https://flex.team/home/news-feed/notice?nid=GBzMxKb0JA) - 장기 휴가 사용 기준</v>
      </c>
      <c r="D13" s="5" t="s">
        <v>404</v>
      </c>
      <c r="E13" s="5" t="s">
        <v>405</v>
      </c>
      <c r="F13" s="5" t="s">
        <v>406</v>
      </c>
      <c r="H13" s="13" t="str">
        <f>IFERROR(__xludf.DUMMYFUNCTION("REGEXEXTRACT(I13, ""Human.:([\d\.]+)"")"),"1")</f>
        <v>1</v>
      </c>
      <c r="I13" s="5" t="s">
        <v>407</v>
      </c>
      <c r="J13" s="5" t="s">
        <v>408</v>
      </c>
      <c r="L13" s="5">
        <v>1.758850580491E12</v>
      </c>
    </row>
    <row r="14">
      <c r="A14" s="5" t="s">
        <v>355</v>
      </c>
      <c r="B14" s="5" t="s">
        <v>30</v>
      </c>
      <c r="C14" s="12" t="str">
        <f>IFERROR(__xludf.DUMMYFUNCTION("REGEXEXTRACT(F14, """"""answer"""":""""([\s\S]*?)""""(?:,""""contexts"""")"")"),"안녕하세요! 신규 입사자의 연차휴가 사용에 대해 안내드리겠습니다.\n\n## 신규 입사자 연차휴가 사용 가능 여부\n\n**네, 온보딩 기간 중에도 연차휴가 사용이 가능합니다!** \n\n플렉스팀은 신규 구성원에게 **입사일에 '회계일(1월 1일)까지의 연차를 선부여'**하는 정책을 운영하고 있어서, 입사 즉시 연차를 사용하실 수 있습니다.\n\n## 연차휴가 사용 방법\n\n### 일반 연차 사용 (연속 미출근일 5일 미만)\n- **별도의 승인이 필"&amp;"요 없음**\n- 미리 동료들에게 슬랙을 통해 공유\n- flex를 통해 휴가 신청\n\n### 장기 휴가 사용 (연속 미출근일 5일 이상 또는 휴가 사용일 3일 이상)\n- **승인 필요**\n- 1개월 전에 flex 워크플로우 - '장기 휴가 신청' 작성\n- 승인 후 flex 휴가 신청\n\n## 온보딩 기간 중 고려사항\n\n온보딩은 총 12주간 진행되는 중요한 적응 과정입니다:\n- **5주간의 Spring Camp**: 조직 구조, 제도, 미"&amp;"션/비전, 일하는 방법 등 학습\n- **7주간의 목표 합의 및 리뷰 기간**: 업무 온보딩과 목표 설정\n\n온보딩 세션들(Day 1 오리엔테이션, Day 2 미션/비전, Day 3 Core Value 등)을 놓치지 않도록 일정을 잘 조율하시는 것이 좋겠습니다.\n\n궁금한 점이 더 있으시면 언제든 문의해주세요!\n\n---\n**참고 자료:**\n- [휴가 제도 안내](https://www.notion.so/994a897ce55a4092b5a39d9"&amp;"61be8d3a2) - 연차휴가 사용 기준 및 방법\n- [온보딩 프로세스 안내](https://www.notion.so/52188e60f8c844289e27a1c85a843085) - 12주 온보딩 과정 소개")</f>
        <v>안녕하세요! 신규 입사자의 연차휴가 사용에 대해 안내드리겠습니다.\n\n## 신규 입사자 연차휴가 사용 가능 여부\n\n**네, 온보딩 기간 중에도 연차휴가 사용이 가능합니다!** \n\n플렉스팀은 신규 구성원에게 **입사일에 '회계일(1월 1일)까지의 연차를 선부여'**하는 정책을 운영하고 있어서, 입사 즉시 연차를 사용하실 수 있습니다.\n\n## 연차휴가 사용 방법\n\n### 일반 연차 사용 (연속 미출근일 5일 미만)\n- **별도의 승인이 필요 없음**\n- 미리 동료들에게 슬랙을 통해 공유\n- flex를 통해 휴가 신청\n\n### 장기 휴가 사용 (연속 미출근일 5일 이상 또는 휴가 사용일 3일 이상)\n- **승인 필요**\n- 1개월 전에 flex 워크플로우 - '장기 휴가 신청' 작성\n- 승인 후 flex 휴가 신청\n\n## 온보딩 기간 중 고려사항\n\n온보딩은 총 12주간 진행되는 중요한 적응 과정입니다:\n- **5주간의 Spring Camp**: 조직 구조, 제도, 미션/비전, 일하는 방법 등 학습\n- **7주간의 목표 합의 및 리뷰 기간**: 업무 온보딩과 목표 설정\n\n온보딩 세션들(Day 1 오리엔테이션, Day 2 미션/비전, Day 3 Core Value 등)을 놓치지 않도록 일정을 잘 조율하시는 것이 좋겠습니다.\n\n궁금한 점이 더 있으시면 언제든 문의해주세요!\n\n---\n**참고 자료:**\n- [휴가 제도 안내](https://www.notion.so/994a897ce55a4092b5a39d961be8d3a2) - 연차휴가 사용 기준 및 방법\n- [온보딩 프로세스 안내](https://www.notion.so/52188e60f8c844289e27a1c85a843085) - 12주 온보딩 과정 소개</v>
      </c>
      <c r="D14" s="5" t="s">
        <v>409</v>
      </c>
      <c r="E14" s="5" t="s">
        <v>357</v>
      </c>
      <c r="F14" s="5" t="s">
        <v>410</v>
      </c>
      <c r="H14" s="13" t="str">
        <f>IFERROR(__xludf.DUMMYFUNCTION("REGEXEXTRACT(I14, ""Human.:([\d\.]+)"")"),"1")</f>
        <v>1</v>
      </c>
      <c r="I14" s="5" t="s">
        <v>411</v>
      </c>
      <c r="J14" s="5" t="s">
        <v>412</v>
      </c>
      <c r="L14" s="5">
        <v>1.758850373245E12</v>
      </c>
    </row>
    <row r="15">
      <c r="A15" s="5" t="s">
        <v>355</v>
      </c>
      <c r="B15" s="5" t="s">
        <v>32</v>
      </c>
      <c r="C15" s="12" t="str">
        <f>IFERROR(__xludf.DUMMYFUNCTION("REGEXEXTRACT(F15, """"""answer"""":""""([\s\S]*?)""""(?:,""""contexts"""")"")"),"네, 입사 초기에도 휴가를 사용할 수 있습니다! \n\n## 플렉스팀의 연차휴가 제도\n\n**신규 구성원 연차 선부여**\n- 신규 구성원은 **입사일에 '회계일(1월 1일)까지의 연차를 선부여'** 받습니다\n- 해당년에 부여된 연차를 초과해서 사용할 수는 없습니다\n- 퇴사 시에는 실제 만근일에 따라 재정산해서 연차유급휴가를 정산합니다\n\n**연차휴가 사용 원칙**\n- 회계 년도 기준(매년 1월 1일)으로 15일을 부여하되, 3년 이상 근속한 "&amp;"구성원에게는 매 2년마다 1일씩 가산합니다\n- 연속 미출근일 5일 미만의 휴가는 **별도의 승인이 필요없으며**, 미리 동료들에게 공유합니다 (슬랙을 통해 조직 내 공유)\n- 휴가는 1분 단위로 사용가능합니다\n\n**휴가 사용 방법**\n1. 플렉스 &gt; 휴가 &gt; 내 휴가 접속\n2. 휴가 일정 선택\n3. 시차 사용 시, 해당일 설정하고 상세일정 편집에서 \""시간입력\"" 선택 후, 시작시간과 종료시간 지정\n4. 승인 요청하기 (별도의 승인 필"&amp;"요 없이, 요청하기 클릭 시 완료)\n5. 동료 및 슬랙 채널에 공유\n\n따라서 입사 초기라도 부여받은 연차 범위 내에서 자유롭게 휴가를 사용하실 수 있습니다!\n\n**참고 출처:**\n- [휴가](https://www.notion.so/994a897ce55a4092b5a39d961be8d3a2) - 연차휴가 제도\n- [🏖 장기 '연차 휴가' 사용 프로세스 안내](https://flex.team/home/news-feed/notice?nid=GB"&amp;"zMxKb0JA) - 장기휴가 프로세스")</f>
        <v>네, 입사 초기에도 휴가를 사용할 수 있습니다! \n\n## 플렉스팀의 연차휴가 제도\n\n**신규 구성원 연차 선부여**\n- 신규 구성원은 **입사일에 '회계일(1월 1일)까지의 연차를 선부여'** 받습니다\n- 해당년에 부여된 연차를 초과해서 사용할 수는 없습니다\n- 퇴사 시에는 실제 만근일에 따라 재정산해서 연차유급휴가를 정산합니다\n\n**연차휴가 사용 원칙**\n- 회계 년도 기준(매년 1월 1일)으로 15일을 부여하되, 3년 이상 근속한 구성원에게는 매 2년마다 1일씩 가산합니다\n- 연속 미출근일 5일 미만의 휴가는 **별도의 승인이 필요없으며**, 미리 동료들에게 공유합니다 (슬랙을 통해 조직 내 공유)\n- 휴가는 1분 단위로 사용가능합니다\n\n**휴가 사용 방법**\n1. 플렉스 &gt; 휴가 &gt; 내 휴가 접속\n2. 휴가 일정 선택\n3. 시차 사용 시, 해당일 설정하고 상세일정 편집에서 \"시간입력\" 선택 후, 시작시간과 종료시간 지정\n4. 승인 요청하기 (별도의 승인 필요 없이, 요청하기 클릭 시 완료)\n5. 동료 및 슬랙 채널에 공유\n\n따라서 입사 초기라도 부여받은 연차 범위 내에서 자유롭게 휴가를 사용하실 수 있습니다!\n\n**참고 출처:**\n- [휴가](https://www.notion.so/994a897ce55a4092b5a39d961be8d3a2) - 연차휴가 제도\n- [🏖 장기 '연차 휴가' 사용 프로세스 안내](https://flex.team/home/news-feed/notice?nid=GBzMxKb0JA) - 장기휴가 프로세스</v>
      </c>
      <c r="D15" s="5" t="s">
        <v>413</v>
      </c>
      <c r="E15" s="5" t="s">
        <v>357</v>
      </c>
      <c r="F15" s="5" t="s">
        <v>414</v>
      </c>
      <c r="H15" s="13" t="str">
        <f>IFERROR(__xludf.DUMMYFUNCTION("REGEXEXTRACT(I15, ""Human.:([\d\.]+)"")"),"1")</f>
        <v>1</v>
      </c>
      <c r="I15" s="5" t="s">
        <v>415</v>
      </c>
      <c r="J15" s="5" t="s">
        <v>416</v>
      </c>
      <c r="L15" s="5">
        <v>1.758849973442E12</v>
      </c>
    </row>
    <row r="16">
      <c r="A16" s="5" t="s">
        <v>355</v>
      </c>
      <c r="B16" s="5" t="s">
        <v>34</v>
      </c>
      <c r="C16" s="12" t="str">
        <f>IFERROR(__xludf.DUMMYFUNCTION("REGEXEXTRACT(F16, """"""answer"""":""""([\s\S]*?)""""(?:,""""contexts"""")"")"),"네, 물론입니다! 1on1 미팅에서 휴가 사용에 대해 상담하는 것은 매우 좋은 주제입니다.\n\n## 1on1에서 휴가 관련 상담이 가능한 이유\n\n플렉스팀의 1on1 미팅은 단순한 업무 보고가 아닌 **구성원 개인과 팀에 대한 주제**를 다루는 시간입니다. 휴가 사용 계획이나 고민은 다음과 같은 관점에서 충분히 상담 가능합니다:\n\n### **Problem Solving 관점**\n- \""장기 휴가를 계획 중인데, 팀 업무에 영향을 최소화하려면 "&amp;"어떻게 해야 할까요?\""\n- \""휴가 사용 시기를 언제로 하는 것이 좋을지 고민이에요\""\n\n### **Alignment 관점**\n- \""팀의 중요한 프로젝트 일정과 제 개인 계획을 어떻게 조율하면 좋을까요?\""\n- \""리프레시가 필요한 시점인데 언제쯤 휴가를 쓰는 것이 적절할까요?\""\n\n## 휴가 사용 방법 안내\n\n참고로 플렉스팀의 휴가 사용 기준을 간단히 안내드리면:\n\n- **연속 미출근일 5일 미만**: 자율 사용 ("&amp;"flex에서 신청)\n- **연속 미출근일 5일 이상** 또는 **휴가 사용일 3일 이상**: 승인 필요 (워크플로우 사전 신청)\n- **휴가 사용일 5일 초과**: 원칙적으로 불가 (피치 못할 사정 시 예외)\n\n1on1에서 리드와 충분히 상의하신 후 적절한 시기에 휴가를 계획하시면 됩니다!\n\n**출처:**\n- [우리팀의 1on1 Ground Rule 😎](https://www.notion.so/1on1-Ground-Rule-1c10592a"&amp;"4a9280c9ab49ef141ebb2fbb) - 1on1 진행 방식\n- [휴가](https://www.notion.so/994a897ce55a4092b5a39d961be8d3a2) - 휴가 사용 방법")</f>
        <v>네, 물론입니다! 1on1 미팅에서 휴가 사용에 대해 상담하는 것은 매우 좋은 주제입니다.\n\n## 1on1에서 휴가 관련 상담이 가능한 이유\n\n플렉스팀의 1on1 미팅은 단순한 업무 보고가 아닌 **구성원 개인과 팀에 대한 주제**를 다루는 시간입니다. 휴가 사용 계획이나 고민은 다음과 같은 관점에서 충분히 상담 가능합니다:\n\n### **Problem Solving 관점**\n- \"장기 휴가를 계획 중인데, 팀 업무에 영향을 최소화하려면 어떻게 해야 할까요?\"\n- \"휴가 사용 시기를 언제로 하는 것이 좋을지 고민이에요\"\n\n### **Alignment 관점**\n- \"팀의 중요한 프로젝트 일정과 제 개인 계획을 어떻게 조율하면 좋을까요?\"\n- \"리프레시가 필요한 시점인데 언제쯤 휴가를 쓰는 것이 적절할까요?\"\n\n## 휴가 사용 방법 안내\n\n참고로 플렉스팀의 휴가 사용 기준을 간단히 안내드리면:\n\n- **연속 미출근일 5일 미만**: 자율 사용 (flex에서 신청)\n- **연속 미출근일 5일 이상** 또는 **휴가 사용일 3일 이상**: 승인 필요 (워크플로우 사전 신청)\n- **휴가 사용일 5일 초과**: 원칙적으로 불가 (피치 못할 사정 시 예외)\n\n1on1에서 리드와 충분히 상의하신 후 적절한 시기에 휴가를 계획하시면 됩니다!\n\n**출처:**\n- [우리팀의 1on1 Ground Rule 😎](https://www.notion.so/1on1-Ground-Rule-1c10592a4a9280c9ab49ef141ebb2fbb) - 1on1 진행 방식\n- [휴가](https://www.notion.so/994a897ce55a4092b5a39d961be8d3a2) - 휴가 사용 방법</v>
      </c>
      <c r="D16" s="5" t="s">
        <v>417</v>
      </c>
      <c r="E16" s="5" t="s">
        <v>357</v>
      </c>
      <c r="F16" s="5" t="s">
        <v>418</v>
      </c>
      <c r="H16" s="13" t="str">
        <f>IFERROR(__xludf.DUMMYFUNCTION("REGEXEXTRACT(I16, ""Human.:([\d\.]+)"")"),"1")</f>
        <v>1</v>
      </c>
      <c r="I16" s="5" t="s">
        <v>419</v>
      </c>
      <c r="J16" s="5" t="s">
        <v>420</v>
      </c>
      <c r="L16" s="5">
        <v>1.75885011637E12</v>
      </c>
    </row>
    <row r="17">
      <c r="A17" s="5" t="s">
        <v>355</v>
      </c>
      <c r="B17" s="5" t="s">
        <v>36</v>
      </c>
      <c r="C17" s="12" t="str">
        <f>IFERROR(__xludf.DUMMYFUNCTION("REGEXEXTRACT(F17, """"""answer"""":""""([\s\S]*?)""""(?:,""""contexts"""")"")"),"안녕하세요! 리더십 개발을 위한 별도 휴가에 대해 문의해주셨네요.\n\n검색된 정보를 살펴본 결과, **리더십 개발을 위한 별도 휴가 제도는 확인되지 않습니다**. 하지만 플렉스팀에서는 리더십 개발을 위한 다양한 프로그램들이 운영되고 있어요.\n\n## 현재 운영 중인 리더십 개발 프로그램\n\n**1. Leadership Journey**\n- 리드로서의 리더십 여정을 기록하고 발전시키는 개인별 프로그램\n- Lead Standards에 부합하는 리더"&amp;"십 역량 개발 지원\n- 개별 페이지는 비공개로 설정되어 진솔한 고민과 성찰 가능\n\n**2. Leadership Session (월별 진행)**\n- 리더십 관련 워크샵 및 세션 정기 개최\n- 케이스 스터디, 리더십 진단 결과 기반 성찰\n- 동료 리드들과의 경험 공유 및 노하우 교환\n- 1on1 스킬 향상 교육 등\n\n**3. 1on1 Ground Rule 및 교육**\n- 효과적인 1on1 진행을 위한 가이드라인 제공\n- 구성원과의 진정한"&amp;" 연결과 성장 지원 방법 교육\n\n## 추가 문의사항\n리더십 개발을 위한 특별한 지원이나 교육 참여를 원하신다면, People Team이나 Culture Team에 문의해보시는 것을 추천드려요. 개별적인 리더십 개발 니즈에 대해서는 유연하게 지원이 가능할 수 있습니다.\n\n**참고 자료:**\n- [2025 Leadership Journey](https://www.notion.so/2025-Leadership-Journey-1e00592a4a928"&amp;"0948493c16f1bb1c000) - 리더십 개발 프로그램\n- [2025 Leadership Session](https://www.notion.so/2025-Leadership-Session-1bd0592a4a9280879845eb860538231e) - 리더십 세션 운영\n- [우리팀의 1on1 Ground Rule](https://www.notion.so/1on1-Ground-Rule-1c10592a4a9280c9ab49ef141ebb2fbb)"&amp;" - 1on1 가이드라인")</f>
        <v>안녕하세요! 리더십 개발을 위한 별도 휴가에 대해 문의해주셨네요.\n\n검색된 정보를 살펴본 결과, **리더십 개발을 위한 별도 휴가 제도는 확인되지 않습니다**. 하지만 플렉스팀에서는 리더십 개발을 위한 다양한 프로그램들이 운영되고 있어요.\n\n## 현재 운영 중인 리더십 개발 프로그램\n\n**1. Leadership Journey**\n- 리드로서의 리더십 여정을 기록하고 발전시키는 개인별 프로그램\n- Lead Standards에 부합하는 리더십 역량 개발 지원\n- 개별 페이지는 비공개로 설정되어 진솔한 고민과 성찰 가능\n\n**2. Leadership Session (월별 진행)**\n- 리더십 관련 워크샵 및 세션 정기 개최\n- 케이스 스터디, 리더십 진단 결과 기반 성찰\n- 동료 리드들과의 경험 공유 및 노하우 교환\n- 1on1 스킬 향상 교육 등\n\n**3. 1on1 Ground Rule 및 교육**\n- 효과적인 1on1 진행을 위한 가이드라인 제공\n- 구성원과의 진정한 연결과 성장 지원 방법 교육\n\n## 추가 문의사항\n리더십 개발을 위한 특별한 지원이나 교육 참여를 원하신다면, People Team이나 Culture Team에 문의해보시는 것을 추천드려요. 개별적인 리더십 개발 니즈에 대해서는 유연하게 지원이 가능할 수 있습니다.\n\n**참고 자료:**\n- [2025 Leadership Journey](https://www.notion.so/2025-Leadership-Journey-1e00592a4a9280948493c16f1bb1c000) - 리더십 개발 프로그램\n- [2025 Leadership Session](https://www.notion.so/2025-Leadership-Session-1bd0592a4a9280879845eb860538231e) - 리더십 세션 운영\n- [우리팀의 1on1 Ground Rule](https://www.notion.so/1on1-Ground-Rule-1c10592a4a9280c9ab49ef141ebb2fbb) - 1on1 가이드라인</v>
      </c>
      <c r="D17" s="5" t="s">
        <v>421</v>
      </c>
      <c r="E17" s="5" t="s">
        <v>357</v>
      </c>
      <c r="F17" s="5" t="s">
        <v>422</v>
      </c>
      <c r="H17" s="13" t="str">
        <f>IFERROR(__xludf.DUMMYFUNCTION("REGEXEXTRACT(I17, ""Human.:([\d\.]+)"")"),"1")</f>
        <v>1</v>
      </c>
      <c r="I17" s="5" t="s">
        <v>423</v>
      </c>
      <c r="J17" s="5" t="s">
        <v>424</v>
      </c>
      <c r="L17" s="5">
        <v>1.758850067565E12</v>
      </c>
    </row>
    <row r="18">
      <c r="A18" s="5" t="s">
        <v>355</v>
      </c>
      <c r="B18" s="5" t="s">
        <v>38</v>
      </c>
      <c r="C18" s="12" t="str">
        <f>IFERROR(__xludf.DUMMYFUNCTION("REGEXEXTRACT(F18, """"""answer"""":""""([\s\S]*?)""""(?:,""""contexts"""")"")"),"코워킹 타임에 외근이 필요한 상황에 대해 안내드리겠습니다! 😊\n\n## 코워킹 타임 중 외근 처리 방법\n\n**코워킹 타임(10:00-12:30, 14:00-17:00)** 중에 외근을 나가야 하는 경우, 다음과 같이 처리하시면 됩니다:\n\n### 1️⃣ 사전 공유 및 등록\n- **flex에 외근을 등록**하고, **슬랙을 통해 함께 일하는 동료분들에게 공유**합니다\n- 특히 flex와 구글 캘린더의 연동을 꼭 확인해서, 근무 시간 내 나의 "&amp;"일정을 동료들이 확인할 수 있도록 해주세요\n\n### 2️⃣ 코워킹 타임의 특성 이해\n- 코워킹 타임은 **구성원간 협업(미팅 등 공동활동)을 위한 최소한의 시간**입니다\n- 코워킹 타임 중 자리를 비워야 할 경우, **구성원과 공유를 위해 사전 등록이 필요**합니다\n- 외근은 업무상 필요에 의한 것이므로, 적절히 등록하고 공유하면 됩니다\n\n### 3️⃣ 교통비 지원\n외근 시에는 교통비를 지원받을 수 있습니다:\n- **택시**: 카카오T "&amp;"비즈니스 (외근 선택) → 법인카드 결제 사용 불가\n- **대중교통**: 법인카드 사용\n- **법인차량**: Culture Team에 문의\n\n핵심은 **사전에 flex 등록 + 동료들과의 공유**입니다. 이렇게 하면 코워킹 타임 중에도 원활하게 외근 업무를 처리하실 수 있어요!\n\n---\n**참고 문서:**\n- [외근](https://www.notion.so/0a7a43441ccb473e8582b25cc1861824) - 외근 사용방법 및 "&amp;"비용지원\n- [근무/휴게시간](https://www.notion.so/b2a3dd6b52ef4f0ea4f92eb6faa13136) - 코워킹 타임 관련 규정")</f>
        <v>코워킹 타임에 외근이 필요한 상황에 대해 안내드리겠습니다! 😊\n\n## 코워킹 타임 중 외근 처리 방법\n\n**코워킹 타임(10:00-12:30, 14:00-17:00)** 중에 외근을 나가야 하는 경우, 다음과 같이 처리하시면 됩니다:\n\n### 1️⃣ 사전 공유 및 등록\n- **flex에 외근을 등록**하고, **슬랙을 통해 함께 일하는 동료분들에게 공유**합니다\n- 특히 flex와 구글 캘린더의 연동을 꼭 확인해서, 근무 시간 내 나의 일정을 동료들이 확인할 수 있도록 해주세요\n\n### 2️⃣ 코워킹 타임의 특성 이해\n- 코워킹 타임은 **구성원간 협업(미팅 등 공동활동)을 위한 최소한의 시간**입니다\n- 코워킹 타임 중 자리를 비워야 할 경우, **구성원과 공유를 위해 사전 등록이 필요**합니다\n- 외근은 업무상 필요에 의한 것이므로, 적절히 등록하고 공유하면 됩니다\n\n### 3️⃣ 교통비 지원\n외근 시에는 교통비를 지원받을 수 있습니다:\n- **택시**: 카카오T 비즈니스 (외근 선택) → 법인카드 결제 사용 불가\n- **대중교통**: 법인카드 사용\n- **법인차량**: Culture Team에 문의\n\n핵심은 **사전에 flex 등록 + 동료들과의 공유**입니다. 이렇게 하면 코워킹 타임 중에도 원활하게 외근 업무를 처리하실 수 있어요!\n\n---\n**참고 문서:**\n- [외근](https://www.notion.so/0a7a43441ccb473e8582b25cc1861824) - 외근 사용방법 및 비용지원\n- [근무/휴게시간](https://www.notion.so/b2a3dd6b52ef4f0ea4f92eb6faa13136) - 코워킹 타임 관련 규정</v>
      </c>
      <c r="D18" s="5" t="s">
        <v>425</v>
      </c>
      <c r="E18" s="5" t="s">
        <v>357</v>
      </c>
      <c r="F18" s="5" t="s">
        <v>426</v>
      </c>
      <c r="H18" s="13" t="str">
        <f>IFERROR(__xludf.DUMMYFUNCTION("REGEXEXTRACT(I18, ""Human.:([\d\.]+)"")"),"1")</f>
        <v>1</v>
      </c>
      <c r="I18" s="5" t="s">
        <v>427</v>
      </c>
      <c r="J18" s="5" t="s">
        <v>428</v>
      </c>
      <c r="L18" s="5">
        <v>1.758850314345E12</v>
      </c>
    </row>
    <row r="19">
      <c r="A19" s="5" t="s">
        <v>355</v>
      </c>
      <c r="B19" s="5" t="s">
        <v>40</v>
      </c>
      <c r="C19" s="12" t="str">
        <f>IFERROR(__xludf.DUMMYFUNCTION("REGEXEXTRACT(F19, """"""answer"""":""""([\s\S]*?)""""(?:,""""contexts"""")"")"),"온보딩 완료 후 피드백을 전달하는 방법에 대해 안내드리겠습니다.\n\n## 온보딩 피드백 전달 방법\n\n**5주 온보딩(Spring Camp) 완료 후:**\n- **5W Onboarding Feedback Survey**를 통해 피드백을 제공합니다\n- 이 서베이는 지난 5주간의 플렉스팀 온보딩 여정을 리뷰하는 시간입니다\n- flex 할 일을 통해 안내되는 온보딩 서베이를 작성하시면 됩니다\n\n**피드백 내용:**\n- 온보딩 로그를 기반으로 좋"&amp;"았던 것과 아쉬웠던 것에 대한 이야기를 나눕니다\n- Week 5에 온보딩 서베이 작성 및 Spring Camp 감상 나누기와 회고가 진행됩니다\n\n**추가 피드백 방법:**\n- **1on1 미팅**을 통해 리드와 직접적인 피드백을 주고받을 수 있습니다\n- 우리팀에서는 최소 격주 1회 이상 1on1을 진행하도록 권장하고 있어, 이 시간을 활용하시면 됩니다\n- 온보딩 관련 궁금한 사항이나 개선점은 **Culture Team**에 직접 문의하셔도 됩"&amp;"니다\n\n온보딩 과정에서 더 자세한 피드백이나 개선사항이 있으시면 언제든 소속 리드나 Culture Team에 말씀해 주세요!\n\n---\n**출처:**\n- [5W Onbo딩 Feedback Survey](https://www.notion.so/5W-Onboarding-Feedback-Survey-86ea8b521c5a4452ab2e31954e36e33a) - 온보딩 피드백 서베이 관련\n- [온보딩 프로세스 안내](https://www.notio"&amp;"n.so/52188e60f8c844289e27a1c85a843085) - 온보딩 전체 과정 안내\n- [우리팀의 1on1 Ground Rule](https://www.notion.so/1on1-Ground-Rule-1c10592a4a9280c9ab49ef141ebb2fbb) - 1on1 미팅 관련")</f>
        <v>온보딩 완료 후 피드백을 전달하는 방법에 대해 안내드리겠습니다.\n\n## 온보딩 피드백 전달 방법\n\n**5주 온보딩(Spring Camp) 완료 후:**\n- **5W Onboarding Feedback Survey**를 통해 피드백을 제공합니다\n- 이 서베이는 지난 5주간의 플렉스팀 온보딩 여정을 리뷰하는 시간입니다\n- flex 할 일을 통해 안내되는 온보딩 서베이를 작성하시면 됩니다\n\n**피드백 내용:**\n- 온보딩 로그를 기반으로 좋았던 것과 아쉬웠던 것에 대한 이야기를 나눕니다\n- Week 5에 온보딩 서베이 작성 및 Spring Camp 감상 나누기와 회고가 진행됩니다\n\n**추가 피드백 방법:**\n- **1on1 미팅**을 통해 리드와 직접적인 피드백을 주고받을 수 있습니다\n- 우리팀에서는 최소 격주 1회 이상 1on1을 진행하도록 권장하고 있어, 이 시간을 활용하시면 됩니다\n- 온보딩 관련 궁금한 사항이나 개선점은 **Culture Team**에 직접 문의하셔도 됩니다\n\n온보딩 과정에서 더 자세한 피드백이나 개선사항이 있으시면 언제든 소속 리드나 Culture Team에 말씀해 주세요!\n\n---\n**출처:**\n- [5W Onbo딩 Feedback Survey](https://www.notion.so/5W-Onboarding-Feedback-Survey-86ea8b521c5a4452ab2e31954e36e33a) - 온보딩 피드백 서베이 관련\n- [온보딩 프로세스 안내](https://www.notion.so/52188e60f8c844289e27a1c85a843085) - 온보딩 전체 과정 안내\n- [우리팀의 1on1 Ground Rule](https://www.notion.so/1on1-Ground-Rule-1c10592a4a9280c9ab49ef141ebb2fbb) - 1on1 미팅 관련</v>
      </c>
      <c r="D19" s="5" t="s">
        <v>429</v>
      </c>
      <c r="E19" s="5" t="s">
        <v>357</v>
      </c>
      <c r="F19" s="5" t="s">
        <v>430</v>
      </c>
      <c r="H19" s="13" t="str">
        <f>IFERROR(__xludf.DUMMYFUNCTION("REGEXEXTRACT(I19, ""Human.:([\d\.]+)"")"),"1")</f>
        <v>1</v>
      </c>
      <c r="I19" s="5" t="s">
        <v>431</v>
      </c>
      <c r="J19" s="5" t="s">
        <v>432</v>
      </c>
      <c r="L19" s="5">
        <v>1.758849777425E12</v>
      </c>
    </row>
    <row r="20">
      <c r="A20" s="5" t="s">
        <v>355</v>
      </c>
      <c r="B20" s="5" t="s">
        <v>42</v>
      </c>
      <c r="C20" s="12" t="str">
        <f>IFERROR(__xludf.DUMMYFUNCTION("REGEXEXTRACT(F20, """"""answer"""":""""([\s\S]*?)""""(?:,""""contexts"""")"")"),"플렉스팀에서 팀 문화 적응이 어려우실 때 도움을 받을 수 있는 여러 방법이 있습니다! 😊\n\n## 주요 상담 창구\n\n### 1. **flex Story Session** (가장 추천!)\n- **언제**: 매주 월요일 오후 3시\n- **장소**: 7층 코칭룸\n- **담당자**: 해남님 (CEO)\n- **내용**: 팀의 미션, 비전, 일하는 방식부터 개인적인 고민까지 완전 오픈된 Q&amp;A\n- **참여방법**: 구글 캘린더 일정에 참여 수락 후"&amp;" 당일 코칭룸으로 방문\n\n### 2. **Tea time w. 해남님** (신규 구성원 대상)\n- **언제**: 입사 후 첫 번째 금요일 오후 (또는 온보딩 상황에 따라 1-2주 연기 가능)\n- **목적**: 입사 전 기대와 실제 현실의 차이점 파악 및 개선\n- **준비사항**: \n  - 입사 전 기대했던 것\n  - 입사 후 기대와 같은 것과 다른 것\n  - 기대와 달라 조정이 필요한 것\n  - 해결이 필요한 문제와 솔루션\n\n### "&amp;"3. **Health Check를 통한 피드백**\n- **언제**: 매 분기 첫 주\n- **방법**: flex 셀프 리뷰를 통해 참여\n- **특징**: 팀과 조직에 대한 현재 인식을 진단하고 개선 액션 아이템 도출\n\n### 4. **1on1 미팅**\n- **대상**: 직속 리드와 정기적으로 진행\n- **주기**: 최소 격주 1회\n- **내용**: Alignment, Problem Solving, Motivation &amp; Engagement "&amp;"중심의 대화\n\n## 추가 도움말\n\n**어떤 문제든 혼자 해결하려 하지 마세요!** 플렉스팀은 구성원들이 함께 나누고 해결해 나가는 문화를 지향합니다.\n\n특히 flex Story Session은 참여를 원하는 분만 편하게 참여하는 열린 공간이니, 부담 없이 방문해서 궁금한 점이나 고민을 나눠보세요.\n\n---\n\n**출처:**\n- [flex Story Session 안내](https://www.notion.so/flex-Story-Sess"&amp;"ion-c619ae6acf5e4d5d8fd59beca8b8fca7) - 매주 월요일 Q&amp;A 세션\n- [Tea time w. 해남님](https://www.notion.so/Tea-time-w-24727bd448d24fd29805260791490581) - 신규 구성원 적응 지원\n- [Health Check](https://www.notion.so/Health-Check-c994ba064459402a85d36b9cdcc973d7) - 분기별 팀 진단\"&amp;"n- [우리팀의 1on1 Ground Rule](https://www.notion.so/1on1-Ground-Rule-1c10592a4a9280c9ab49ef141ebb2fbb) - 1on1 운영 방식")</f>
        <v>플렉스팀에서 팀 문화 적응이 어려우실 때 도움을 받을 수 있는 여러 방법이 있습니다! 😊\n\n## 주요 상담 창구\n\n### 1. **flex Story Session** (가장 추천!)\n- **언제**: 매주 월요일 오후 3시\n- **장소**: 7층 코칭룸\n- **담당자**: 해남님 (CEO)\n- **내용**: 팀의 미션, 비전, 일하는 방식부터 개인적인 고민까지 완전 오픈된 Q&amp;A\n- **참여방법**: 구글 캘린더 일정에 참여 수락 후 당일 코칭룸으로 방문\n\n### 2. **Tea time w. 해남님** (신규 구성원 대상)\n- **언제**: 입사 후 첫 번째 금요일 오후 (또는 온보딩 상황에 따라 1-2주 연기 가능)\n- **목적**: 입사 전 기대와 실제 현실의 차이점 파악 및 개선\n- **준비사항**: \n  - 입사 전 기대했던 것\n  - 입사 후 기대와 같은 것과 다른 것\n  - 기대와 달라 조정이 필요한 것\n  - 해결이 필요한 문제와 솔루션\n\n### 3. **Health Check를 통한 피드백**\n- **언제**: 매 분기 첫 주\n- **방법**: flex 셀프 리뷰를 통해 참여\n- **특징**: 팀과 조직에 대한 현재 인식을 진단하고 개선 액션 아이템 도출\n\n### 4. **1on1 미팅**\n- **대상**: 직속 리드와 정기적으로 진행\n- **주기**: 최소 격주 1회\n- **내용**: Alignment, Problem Solving, Motivation &amp; Engagement 중심의 대화\n\n## 추가 도움말\n\n**어떤 문제든 혼자 해결하려 하지 마세요!** 플렉스팀은 구성원들이 함께 나누고 해결해 나가는 문화를 지향합니다.\n\n특히 flex Story Session은 참여를 원하는 분만 편하게 참여하는 열린 공간이니, 부담 없이 방문해서 궁금한 점이나 고민을 나눠보세요.\n\n---\n\n**출처:**\n- [flex Story Session 안내](https://www.notion.so/flex-Story-Session-c619ae6acf5e4d5d8fd59beca8b8fca7) - 매주 월요일 Q&amp;A 세션\n- [Tea time w. 해남님](https://www.notion.so/Tea-time-w-24727bd448d24fd29805260791490581) - 신규 구성원 적응 지원\n- [Health Check](https://www.notion.so/Health-Check-c994ba064459402a85d36b9cdcc973d7) - 분기별 팀 진단\n- [우리팀의 1on1 Ground Rule](https://www.notion.so/1on1-Ground-Rule-1c10592a4a9280c9ab49ef141ebb2fbb) - 1on1 운영 방식</v>
      </c>
      <c r="D20" s="5" t="s">
        <v>433</v>
      </c>
      <c r="E20" s="5" t="s">
        <v>434</v>
      </c>
      <c r="F20" s="5" t="s">
        <v>435</v>
      </c>
      <c r="H20" s="13" t="str">
        <f>IFERROR(__xludf.DUMMYFUNCTION("REGEXEXTRACT(I20, ""Human.:([\d\.]+)"")"),"1")</f>
        <v>1</v>
      </c>
      <c r="I20" s="5" t="s">
        <v>436</v>
      </c>
      <c r="J20" s="5" t="s">
        <v>437</v>
      </c>
      <c r="L20" s="5">
        <v>1.758849853121E12</v>
      </c>
    </row>
    <row r="21">
      <c r="A21" s="5" t="s">
        <v>355</v>
      </c>
      <c r="B21" s="5" t="s">
        <v>44</v>
      </c>
      <c r="C21" s="12" t="str">
        <f>IFERROR(__xludf.DUMMYFUNCTION("REGEXEXTRACT(F21, """"""answer"""":""""([\s\S]*?)""""(?:,""""contexts"""")"")"),"네, 코워킹 타임 중에 1on1 미팅을 진행하실 수 있습니다! 😊\n\n## 코워킹 타임과 1on1 미팅 관련 안내\n\n**코워킹 타임(Co-working Time)**은 **구성원간 협업(미팅 등 공동활동)을 위한 최소한의 시간**으로 정의되어 있습니다.\n- 시간: 10:00 - 12:30 (2시간 30분) / 14:00 - 17:00 (3시간)\n- 코워킹 타임 내에서는 필요하면 다른 구성원에게 협업과 미팅을 요청할 수 있고, 요청받은 구성원은"&amp;" 협업이 가능하도록 시간을 확보해야 합니다.\n\n**1on1 미팅**은 팀의 핵심적인 협업 활동 중 하나로, 다음과 같은 목적으로 진행됩니다:\n- **Alignment**: 구성원의 역할, 목표, 팀과의 방향성에 대한 얼라인\n- **Problem Solving**: 업무 몰입을 방해하는 요소를 발견하고 해결책을 찾는 대화\n- **Motivation &amp; Engagement**: 구성원이 몰입할 수 있도록 동기를 자극하는 대화\n\n## 1on1 미"&amp;"팅 진행 가이드라인\n\n- **주기**: 최소 격주 1회 유지 권장\n- **기록**: flex 원온원을 활용하여 사전/사후 내용 기록\n- **방식**: 구성원과 사전에 시간, 장소, 아젠다 등을 합의하여 진행\n\n따라서 코워킹 타임은 1on1 미팅과 같은 협업 활동을 위한 시간이므로, 충분히 활용하실 수 있습니다!\n\n**참고 자료:**\n- [근무/휴게시간](https://www.notion.so/b2a3dd6b52ef4f0ea4f92eb6f"&amp;"aa13136) - 코워킹 타임 정의\n- [우리팀의 1on1 Ground Rule 😎](https://www.notion.so/1on1-Ground-Rule-1c10592a4a9280c9ab49ef141ebb2fbb) - 1on1 진행 방법\n- [동기부여 1 on 1 미팅 Tips](https://www.notion.so/1-on-1-Tips-fe64ba806af64dbb87a33844b7cf2537) - 1on1 코칭 철학")</f>
        <v>네, 코워킹 타임 중에 1on1 미팅을 진행하실 수 있습니다! 😊\n\n## 코워킹 타임과 1on1 미팅 관련 안내\n\n**코워킹 타임(Co-working Time)**은 **구성원간 협업(미팅 등 공동활동)을 위한 최소한의 시간**으로 정의되어 있습니다.\n- 시간: 10:00 - 12:30 (2시간 30분) / 14:00 - 17:00 (3시간)\n- 코워킹 타임 내에서는 필요하면 다른 구성원에게 협업과 미팅을 요청할 수 있고, 요청받은 구성원은 협업이 가능하도록 시간을 확보해야 합니다.\n\n**1on1 미팅**은 팀의 핵심적인 협업 활동 중 하나로, 다음과 같은 목적으로 진행됩니다:\n- **Alignment**: 구성원의 역할, 목표, 팀과의 방향성에 대한 얼라인\n- **Problem Solving**: 업무 몰입을 방해하는 요소를 발견하고 해결책을 찾는 대화\n- **Motivation &amp; Engagement**: 구성원이 몰입할 수 있도록 동기를 자극하는 대화\n\n## 1on1 미팅 진행 가이드라인\n\n- **주기**: 최소 격주 1회 유지 권장\n- **기록**: flex 원온원을 활용하여 사전/사후 내용 기록\n- **방식**: 구성원과 사전에 시간, 장소, 아젠다 등을 합의하여 진행\n\n따라서 코워킹 타임은 1on1 미팅과 같은 협업 활동을 위한 시간이므로, 충분히 활용하실 수 있습니다!\n\n**참고 자료:**\n- [근무/휴게시간](https://www.notion.so/b2a3dd6b52ef4f0ea4f92eb6faa13136) - 코워킹 타임 정의\n- [우리팀의 1on1 Ground Rule 😎](https://www.notion.so/1on1-Ground-Rule-1c10592a4a9280c9ab49ef141ebb2fbb) - 1on1 진행 방법\n- [동기부여 1 on 1 미팅 Tips](https://www.notion.so/1-on-1-Tips-fe64ba806af64dbb87a33844b7cf2537) - 1on1 코칭 철학</v>
      </c>
      <c r="D21" s="5" t="s">
        <v>438</v>
      </c>
      <c r="E21" s="5" t="s">
        <v>357</v>
      </c>
      <c r="F21" s="5" t="s">
        <v>439</v>
      </c>
      <c r="H21" s="13" t="str">
        <f>IFERROR(__xludf.DUMMYFUNCTION("REGEXEXTRACT(I21, ""Human.:([\d\.]+)"")"),"1")</f>
        <v>1</v>
      </c>
      <c r="I21" s="5" t="s">
        <v>440</v>
      </c>
      <c r="J21" s="5" t="s">
        <v>441</v>
      </c>
      <c r="L21" s="5">
        <v>1.758849894655E12</v>
      </c>
    </row>
    <row r="22">
      <c r="A22" s="5" t="s">
        <v>355</v>
      </c>
      <c r="B22" s="5" t="s">
        <v>46</v>
      </c>
      <c r="C22" s="12" t="str">
        <f>IFERROR(__xludf.DUMMYFUNCTION("REGEXEXTRACT(F22, """"""answer"""":""""([\s\S]*?)""""(?:,""""contexts"""")"")"),"#N/A")</f>
        <v>#N/A</v>
      </c>
      <c r="D22" s="5" t="s">
        <v>442</v>
      </c>
      <c r="E22" s="5" t="s">
        <v>357</v>
      </c>
      <c r="H22" s="13" t="str">
        <f>IFERROR(__xludf.DUMMYFUNCTION("REGEXEXTRACT(I22, ""Human.:([\d\.]+)"")"),"1")</f>
        <v>1</v>
      </c>
      <c r="I22" s="5" t="s">
        <v>443</v>
      </c>
      <c r="J22" s="5" t="s">
        <v>444</v>
      </c>
      <c r="L22" s="5">
        <v>1.75885000684E12</v>
      </c>
    </row>
    <row r="23">
      <c r="A23" s="5" t="s">
        <v>355</v>
      </c>
      <c r="B23" s="5" t="s">
        <v>48</v>
      </c>
      <c r="C23" s="12" t="str">
        <f>IFERROR(__xludf.DUMMYFUNCTION("REGEXEXTRACT(F23, """"""answer"""":""""([\s\S]*?)""""(?:,""""contexts"""")"")"),"네, flex팀에는 **\""flex Mate (사내추천)\""** 제도가 있습니다! 🙌\n\n## flex Mate란?\n플렉스팀은 동료를 적극적으로 추천할 수 있는 건강한 팀을 함께 만들어갑니다. 단순한 사람 추천이 아닌, **추천한 동료와 팀이 함께 오래 갈 수 있도록 메이트로서 리텐션을 책임진다는 의미**로 진행되고 있어요.\n\n## 신청 방법\n- **flex 워크플로우**를 통해 People팀에 이력서를 공유\n- 또는 채용페이지를 통해 "&amp;"이력서 제출 시 지원경로에서 `사내추천` 선택, 전달사항에 `추천인 이름` 작성\n\n## flex mate 인센티브 💰\n- 추천한 동료가 입사할 경우 동료의 첫 급여일에 **메이트에게 인센티브 200만원**(1년차)을 **선지급**\n- **메이트로서 추천한 동료의 리텐션 기여**에 대한 보상입니다\n\n## 주의사항 ⚠️\n- 추천한 동료가 **첫 급여일 기준 1년 미만으로 근속**하는 경우 **1년차 인센티브 전액을 반환**해야 함\n- 팀 혹"&amp;"은 트라이브 **리드가 같은 직무의 동료**를 추천한 경우 메이트 인센티브 지급되지 않음\n- 단순 미팅 요청이나 TA Part 소싱 후보자, Shaking the tree 추천건은 인센티브 대상이 아님\n\n우리팀의 모든 포지션은 항상 열려 있으니, 팀에 잘 맞을 것 같은 분이 있다면 적극적으로 추천해주세요!\n\n## 참고 출처\n- [flex Mate (사내추천) 안내](https://www.notion.so/flex-Mate-d74863074bf"&amp;"24490955ed2ce83ebf07d)")</f>
        <v>네, flex팀에는 **\"flex Mate (사내추천)\"** 제도가 있습니다! 🙌\n\n## flex Mate란?\n플렉스팀은 동료를 적극적으로 추천할 수 있는 건강한 팀을 함께 만들어갑니다. 단순한 사람 추천이 아닌, **추천한 동료와 팀이 함께 오래 갈 수 있도록 메이트로서 리텐션을 책임진다는 의미**로 진행되고 있어요.\n\n## 신청 방법\n- **flex 워크플로우**를 통해 People팀에 이력서를 공유\n- 또는 채용페이지를 통해 이력서 제출 시 지원경로에서 `사내추천` 선택, 전달사항에 `추천인 이름` 작성\n\n## flex mate 인센티브 💰\n- 추천한 동료가 입사할 경우 동료의 첫 급여일에 **메이트에게 인센티브 200만원**(1년차)을 **선지급**\n- **메이트로서 추천한 동료의 리텐션 기여**에 대한 보상입니다\n\n## 주의사항 ⚠️\n- 추천한 동료가 **첫 급여일 기준 1년 미만으로 근속**하는 경우 **1년차 인센티브 전액을 반환**해야 함\n- 팀 혹은 트라이브 **리드가 같은 직무의 동료**를 추천한 경우 메이트 인센티브 지급되지 않음\n- 단순 미팅 요청이나 TA Part 소싱 후보자, Shaking the tree 추천건은 인센티브 대상이 아님\n\n우리팀의 모든 포지션은 항상 열려 있으니, 팀에 잘 맞을 것 같은 분이 있다면 적극적으로 추천해주세요!\n\n## 참고 출처\n- [flex Mate (사내추천) 안내](https://www.notion.so/flex-Mate-d74863074bf24490955ed2ce83ebf07d)</v>
      </c>
      <c r="D23" s="5" t="s">
        <v>445</v>
      </c>
      <c r="E23" s="5" t="s">
        <v>400</v>
      </c>
      <c r="F23" s="5" t="s">
        <v>446</v>
      </c>
      <c r="H23" s="13" t="str">
        <f>IFERROR(__xludf.DUMMYFUNCTION("REGEXEXTRACT(I23, ""Human.:([\d\.]+)"")"),"1")</f>
        <v>1</v>
      </c>
      <c r="I23" s="5" t="s">
        <v>447</v>
      </c>
      <c r="J23" s="5" t="s">
        <v>448</v>
      </c>
      <c r="L23" s="5">
        <v>1.758851322043E12</v>
      </c>
    </row>
    <row r="24">
      <c r="A24" s="5" t="s">
        <v>355</v>
      </c>
      <c r="B24" s="5" t="s">
        <v>50</v>
      </c>
      <c r="C24" s="12" t="str">
        <f>IFERROR(__xludf.DUMMYFUNCTION("REGEXEXTRACT(F24, """"""answer"""":""""([\s\S]*?)""""(?:,""""contexts"""")"")"),"안녕하세요! 플렉스팀의 경조휴가에 대해 안내드리겠습니다.\n\n## 경조휴가 구성\n\n### 📅 휴가 일수\n- **부모/배우자/자녀 사망**: 5일\n- **배우자 부모 사망**: 5일  \n- **조부모/형제/자매 사망**: 3일\n- **결혼**: 5일 (근무일 기준)\n- **배우자 출산**: 20일 (근무일 기준, 3회 분할 사용 가능)\n  - 출산한 날로부터 120일이 지나면 청구할 수 없습니다\n  - 남녀고용평등과 일가정 양립 지원에"&amp;" 관한 법률에 의해 지원됩니다\n\n### 💰 경조사비 지원\n- **결혼**: 축하금 100만원 (현금)\n- **자녀 출산**: 축하금 100만원 (현금)\n- **부모/배우자/자녀 사망**: 조의금 100만원 (현금)\n- **배우자 부모 사망**: 조의금 50만원 (현금)\n\n### 🌸 경조물품 지원\n추가로 경조물품지원도 제공됩니다:\n- **결혼식**: 축하화환\n- **장례식**: 근조화환, 장례물품 1박스 (200인분)\n- **출산"&amp;"**: 과일바구니\n\n경조휴가 사용이나 경조물품 지원이 필요하시다면, Slack의 #office-family-events 채널을 통해 공유하시고, Culture Team 담당자에게 연락 주시면 됩니다.\n\n**참고 문서:**\n- [휴가](https://www.notion.so/994a897ce55a4092b5a39d961be8d3a2) - 경조휴가 상세 안내\n- [경조물품지원](https://www.notion.so/5aa20df13c7044dd"&amp;"84bac003a2a0d9d0) - 경조물품 지원 내용")</f>
        <v>안녕하세요! 플렉스팀의 경조휴가에 대해 안내드리겠습니다.\n\n## 경조휴가 구성\n\n### 📅 휴가 일수\n- **부모/배우자/자녀 사망**: 5일\n- **배우자 부모 사망**: 5일  \n- **조부모/형제/자매 사망**: 3일\n- **결혼**: 5일 (근무일 기준)\n- **배우자 출산**: 20일 (근무일 기준, 3회 분할 사용 가능)\n  - 출산한 날로부터 120일이 지나면 청구할 수 없습니다\n  - 남녀고용평등과 일가정 양립 지원에 관한 법률에 의해 지원됩니다\n\n### 💰 경조사비 지원\n- **결혼**: 축하금 100만원 (현금)\n- **자녀 출산**: 축하금 100만원 (현금)\n- **부모/배우자/자녀 사망**: 조의금 100만원 (현금)\n- **배우자 부모 사망**: 조의금 50만원 (현금)\n\n### 🌸 경조물품 지원\n추가로 경조물품지원도 제공됩니다:\n- **결혼식**: 축하화환\n- **장례식**: 근조화환, 장례물품 1박스 (200인분)\n- **출산**: 과일바구니\n\n경조휴가 사용이나 경조물품 지원이 필요하시다면, Slack의 #office-family-events 채널을 통해 공유하시고, Culture Team 담당자에게 연락 주시면 됩니다.\n\n**참고 문서:**\n- [휴가](https://www.notion.so/994a897ce55a4092b5a39d961be8d3a2) - 경조휴가 상세 안내\n- [경조물품지원](https://www.notion.so/5aa20df13c7044dd84bac003a2a0d9d0) - 경조물품 지원 내용</v>
      </c>
      <c r="D24" s="5" t="s">
        <v>449</v>
      </c>
      <c r="E24" s="5" t="s">
        <v>405</v>
      </c>
      <c r="F24" s="5" t="s">
        <v>450</v>
      </c>
      <c r="H24" s="13" t="str">
        <f>IFERROR(__xludf.DUMMYFUNCTION("REGEXEXTRACT(I24, ""Human.:([\d\.]+)"")"),"1")</f>
        <v>1</v>
      </c>
      <c r="I24" s="5" t="s">
        <v>451</v>
      </c>
      <c r="J24" s="5" t="s">
        <v>452</v>
      </c>
      <c r="L24" s="5">
        <v>1.758850742729E12</v>
      </c>
    </row>
    <row r="25">
      <c r="A25" s="5" t="s">
        <v>355</v>
      </c>
      <c r="B25" s="5" t="s">
        <v>52</v>
      </c>
      <c r="C25" s="12" t="str">
        <f>IFERROR(__xludf.DUMMYFUNCTION("REGEXEXTRACT(F25, """"""answer"""":""""([\s\S]*?)""""(?:,""""contexts"""")"")"),"네, 플렉스팀에서는 수평 커뮤니케이션 문화를 실천하고 있으며, **모든 구성원에게 존댓말을 사용**합니다.\n\n## 플렉스팀의 수평 커뮤니케이션 원칙\n\n### 호칭 방식\n- 플렉스팀 구성원 모두 별도의 직위/직책 호칭을 사용하지 않고 **'이름+님'**으로 부릅니다.\n\n### 존댓말 사용\n- 함께 일하는 구성원 모두 **존중하는 마음으로 존댓말을 사용**합니다.\n- 이는 상급자, 동료, 후배 구분 없이 모든 구성원에게 적용되는 원칙입니다."&amp;"\n\n### 개인 정보 보호\n- **서로의 나이, 성별, 출신에 대해서 묻지 않습니다.**\n- 나이, 성별, 출신 등은 업무를 하는데 중요한 요소가 아니라고 여기기 때문입니다.\n\n이러한 수평 커뮤니케이션 문화는 구성원 간의 상하관계보다는 **상호 존중과 협력**을 바탕으로 한 업무 환경을 만들어가기 위한 플렉스팀만의 문화입니다.\n\n---\n\n**출처:**\n- [수평 커뮤니케이션](https://www.notion.so/9e0d68004f"&amp;"454789a2913080a44f767f) - 호칭 및 커뮤니케이션 원칙")</f>
        <v>네, 플렉스팀에서는 수평 커뮤니케이션 문화를 실천하고 있으며, **모든 구성원에게 존댓말을 사용**합니다.\n\n## 플렉스팀의 수평 커뮤니케이션 원칙\n\n### 호칭 방식\n- 플렉스팀 구성원 모두 별도의 직위/직책 호칭을 사용하지 않고 **'이름+님'**으로 부릅니다.\n\n### 존댓말 사용\n- 함께 일하는 구성원 모두 **존중하는 마음으로 존댓말을 사용**합니다.\n- 이는 상급자, 동료, 후배 구분 없이 모든 구성원에게 적용되는 원칙입니다.\n\n### 개인 정보 보호\n- **서로의 나이, 성별, 출신에 대해서 묻지 않습니다.**\n- 나이, 성별, 출신 등은 업무를 하는데 중요한 요소가 아니라고 여기기 때문입니다.\n\n이러한 수평 커뮤니케이션 문화는 구성원 간의 상하관계보다는 **상호 존중과 협력**을 바탕으로 한 업무 환경을 만들어가기 위한 플렉스팀만의 문화입니다.\n\n---\n\n**출처:**\n- [수평 커뮤니케이션](https://www.notion.so/9e0d68004f454789a2913080a44f767f) - 호칭 및 커뮤니케이션 원칙</v>
      </c>
      <c r="D25" s="5" t="s">
        <v>453</v>
      </c>
      <c r="E25" s="5" t="s">
        <v>357</v>
      </c>
      <c r="F25" s="5" t="s">
        <v>454</v>
      </c>
      <c r="H25" s="13" t="str">
        <f>IFERROR(__xludf.DUMMYFUNCTION("REGEXEXTRACT(I25, ""Human.:([\d\.]+)"")"),"1")</f>
        <v>1</v>
      </c>
      <c r="I25" s="5" t="s">
        <v>455</v>
      </c>
      <c r="J25" s="5" t="s">
        <v>456</v>
      </c>
      <c r="L25" s="5">
        <v>1.758850231743E12</v>
      </c>
    </row>
    <row r="26">
      <c r="A26" s="5" t="s">
        <v>355</v>
      </c>
      <c r="B26" s="5" t="s">
        <v>54</v>
      </c>
      <c r="C26" s="12" t="str">
        <f>IFERROR(__xludf.DUMMYFUNCTION("REGEXEXTRACT(F26, """"""answer"""":""""([\s\S]*?)""""(?:,""""contexts"""")"")"),"안녕하세요! 플렉스팀의 온보딩 프로그램에 대해 안내해드리겠습니다.\n\n## 온보딩 프로그램 기간\n\n플렉스팀의 온보딩은 **총 12주간** 진행됩니다. 이는 팀의 일하는 방법과 마인드셋, 제도에 대한 적응과 이후 업무에서 온전한 역량을 발휘할 수 있도록 돕기 위한 기간입니다.\n\n## 온보딩 구성\n\n**1단계: 5주간의 Spring Camp**\n- Day 1: Life Hack - Orientation (온보딩 여정 소개, 조직 구조 및 제도"&amp;", 계정 등록 및 장비 설치 안내)\n- Day 2: 우리팀의 미션, 비전, OKR, 얼라인먼트 및 히스토리 (Why we do)\n- Day 3: 우리팀에서 일하는 방법(Core Value), 8 Standards, 마인드셋 (How we do)\n- Day 5: 신규구성원 Tea Time w/해남님\n- Week 5: 온보딩 서베이, Spring Camp 감상 나누기 및 회고\n- Month 1: Product Session, 정보보안 세션, fle"&amp;"x demo 세션\n\n**2단계: 7주간의 목표합의 및 리뷰 기간**\n- 1주차: 목표 합의\n- 2주차~6주차: 목표 실행 및 상시 1on1, 중간 리뷰\n- 7주차: 목표 리뷰 (Job Level Review, Sync)\n\n## 추가 정보\n- 업무에 대한 온보딩은 각 챕터, 팀에서 12주 기간 동안 1on1, 팀 Session 등을 통해 개별적으로 병행하여 진행됩니다\n- 챕터, 팀별로 온보딩 프로그램이 상이하고, 목표합의 등에 필요한 기간"&amp;"이 다르기 때문에 필요에 따라 타임라인을 변형하여 운영할 수 있습니다\n\n**출처:**\n- [온보딩 프로세스 안내](https://www.notion.so/52188e60f8c844289e27a1c85a843085) - 온보딩 프로세스\n- [5W Onboarding Feedback Survey](https://www.notion.so/5W-Onboarding-Feedback-Survey-86ea8b521c5a4452ab2e31954e36e33a) "&amp;"- 온보딩 서베이\n- [Product , 세션,](https://www.notion.so/Product-96972f032173475c822fc82a8b8c533c) - 제품 교육")</f>
        <v>안녕하세요! 플렉스팀의 온보딩 프로그램에 대해 안내해드리겠습니다.\n\n## 온보딩 프로그램 기간\n\n플렉스팀의 온보딩은 **총 12주간** 진행됩니다. 이는 팀의 일하는 방법과 마인드셋, 제도에 대한 적응과 이후 업무에서 온전한 역량을 발휘할 수 있도록 돕기 위한 기간입니다.\n\n## 온보딩 구성\n\n**1단계: 5주간의 Spring Camp**\n- Day 1: Life Hack - Orientation (온보딩 여정 소개, 조직 구조 및 제도, 계정 등록 및 장비 설치 안내)\n- Day 2: 우리팀의 미션, 비전, OKR, 얼라인먼트 및 히스토리 (Why we do)\n- Day 3: 우리팀에서 일하는 방법(Core Value), 8 Standards, 마인드셋 (How we do)\n- Day 5: 신규구성원 Tea Time w/해남님\n- Week 5: 온보딩 서베이, Spring Camp 감상 나누기 및 회고\n- Month 1: Product Session, 정보보안 세션, flex demo 세션\n\n**2단계: 7주간의 목표합의 및 리뷰 기간**\n- 1주차: 목표 합의\n- 2주차~6주차: 목표 실행 및 상시 1on1, 중간 리뷰\n- 7주차: 목표 리뷰 (Job Level Review, Sync)\n\n## 추가 정보\n- 업무에 대한 온보딩은 각 챕터, 팀에서 12주 기간 동안 1on1, 팀 Session 등을 통해 개별적으로 병행하여 진행됩니다\n- 챕터, 팀별로 온보딩 프로그램이 상이하고, 목표합의 등에 필요한 기간이 다르기 때문에 필요에 따라 타임라인을 변형하여 운영할 수 있습니다\n\n**출처:**\n- [온보딩 프로세스 안내](https://www.notion.so/52188e60f8c844289e27a1c85a843085) - 온보딩 프로세스\n- [5W Onboarding Feedback Survey](https://www.notion.so/5W-Onboarding-Feedback-Survey-86ea8b521c5a4452ab2e31954e36e33a) - 온보딩 서베이\n- [Product , 세션,](https://www.notion.so/Product-96972f032173475c822fc82a8b8c533c) - 제품 교육</v>
      </c>
      <c r="D26" s="5" t="s">
        <v>457</v>
      </c>
      <c r="E26" s="5" t="s">
        <v>400</v>
      </c>
      <c r="F26" s="5" t="s">
        <v>458</v>
      </c>
      <c r="H26" s="13" t="str">
        <f>IFERROR(__xludf.DUMMYFUNCTION("REGEXEXTRACT(I26, ""Human.:([\d\.]+)"")"),"1")</f>
        <v>1</v>
      </c>
      <c r="I26" s="5" t="s">
        <v>459</v>
      </c>
      <c r="J26" s="5" t="s">
        <v>460</v>
      </c>
      <c r="L26" s="5">
        <v>1.75885117058E12</v>
      </c>
    </row>
    <row r="27">
      <c r="A27" s="5" t="s">
        <v>355</v>
      </c>
      <c r="B27" s="5" t="s">
        <v>461</v>
      </c>
      <c r="C27" s="12" t="str">
        <f>IFERROR(__xludf.DUMMYFUNCTION("REGEXEXTRACT(F27, """"""answer"""":""""([\s\S]*?)""""(?:,""""contexts"""")"")"),"#N/A")</f>
        <v>#N/A</v>
      </c>
      <c r="D27" s="5" t="s">
        <v>462</v>
      </c>
      <c r="E27" s="5" t="s">
        <v>405</v>
      </c>
      <c r="H27" s="13" t="str">
        <f>IFERROR(__xludf.DUMMYFUNCTION("REGEXEXTRACT(I27, ""Human.:([\d\.]+)"")"),"1")</f>
        <v>1</v>
      </c>
      <c r="I27" s="5" t="s">
        <v>463</v>
      </c>
      <c r="J27" s="5" t="s">
        <v>464</v>
      </c>
      <c r="L27" s="5">
        <v>1.758850498416E12</v>
      </c>
    </row>
    <row r="28">
      <c r="A28" s="5" t="s">
        <v>355</v>
      </c>
      <c r="B28" s="5" t="s">
        <v>56</v>
      </c>
      <c r="C28" s="12" t="str">
        <f>IFERROR(__xludf.DUMMYFUNCTION("REGEXEXTRACT(F28, """"""answer"""":""""([\s\S]*?)""""(?:,""""contexts"""")"")"),"안녕하세요! 원격근무에 대한 질문을 주셨네요.\n\n플렉스팀의 원격근무 정책에 따르면, **월요일과 금요일의 원격근무는 지양하고 있습니다**. 구체적인 이유는 다음과 같습니다:\n\n## 원격근무 제한 사항\n- **월요일**: 전사 위클리 일정이 있어 원격근무를 지양합니다\n- **금요일**: 챕터 및 팀 회의 일정이 있어 원격근무를 지양합니다\n- **수요일**: 너나들이 행사 등의 이유로 원격근무를 지양합니다\n\n## 권장 원격근무 요일\n- *"&amp;"*화요일, 목요일 사용만이 권장**됩니다\n- 단, 휴일과 이어진 화, 목요일에는 사용할 수 없습니다\n\n## 기타 원격근무 규칙\n- 원격근무는 **하루씩만 사용 가능**하며, 이틀 연속 사용할 수 없습니다\n- **팀 내 중요한 일정이 있는 경우 사용이 제한**됩니다\n- 최소 1일 전에 슬랙을 통해 동료에게 공유하고, flex를 통해 승인을 받아야 합니다\n\n따라서 월요일과 금요일에는 팀 미팅과 중요한 일정을 고려하여 원격근무보다는 **화요일이"&amp;"나 목요일을 활용**하시는 것을 권장드립니다.\n\n**참고 출처:**\n- [원격근무](https://www.notion.so/3cff2ccc7f404b8eaf46f619813eee94) - 근무 제도 관련 정보")</f>
        <v>안녕하세요! 원격근무에 대한 질문을 주셨네요.\n\n플렉스팀의 원격근무 정책에 따르면, **월요일과 금요일의 원격근무는 지양하고 있습니다**. 구체적인 이유는 다음과 같습니다:\n\n## 원격근무 제한 사항\n- **월요일**: 전사 위클리 일정이 있어 원격근무를 지양합니다\n- **금요일**: 챕터 및 팀 회의 일정이 있어 원격근무를 지양합니다\n- **수요일**: 너나들이 행사 등의 이유로 원격근무를 지양합니다\n\n## 권장 원격근무 요일\n- **화요일, 목요일 사용만이 권장**됩니다\n- 단, 휴일과 이어진 화, 목요일에는 사용할 수 없습니다\n\n## 기타 원격근무 규칙\n- 원격근무는 **하루씩만 사용 가능**하며, 이틀 연속 사용할 수 없습니다\n- **팀 내 중요한 일정이 있는 경우 사용이 제한**됩니다\n- 최소 1일 전에 슬랙을 통해 동료에게 공유하고, flex를 통해 승인을 받아야 합니다\n\n따라서 월요일과 금요일에는 팀 미팅과 중요한 일정을 고려하여 원격근무보다는 **화요일이나 목요일을 활용**하시는 것을 권장드립니다.\n\n**참고 출처:**\n- [원격근무](https://www.notion.so/3cff2ccc7f404b8eaf46f619813eee94) - 근무 제도 관련 정보</v>
      </c>
      <c r="D28" s="5" t="s">
        <v>465</v>
      </c>
      <c r="E28" s="5" t="s">
        <v>357</v>
      </c>
      <c r="F28" s="5" t="s">
        <v>466</v>
      </c>
      <c r="H28" s="13" t="str">
        <f>IFERROR(__xludf.DUMMYFUNCTION("REGEXEXTRACT(I28, ""Human.:([\d\.]+)"")"),"1")</f>
        <v>1</v>
      </c>
      <c r="I28" s="5" t="s">
        <v>467</v>
      </c>
      <c r="J28" s="5" t="s">
        <v>468</v>
      </c>
      <c r="L28" s="5">
        <v>1.758850395345E12</v>
      </c>
    </row>
    <row r="29">
      <c r="A29" s="5" t="s">
        <v>355</v>
      </c>
      <c r="B29" s="5" t="s">
        <v>58</v>
      </c>
      <c r="C29" s="12" t="str">
        <f>IFERROR(__xludf.DUMMYFUNCTION("REGEXEXTRACT(F29, """"""answer"""":""""([\s\S]*?)""""(?:,""""contexts"""")"")"),"급여명세서는 flex 시스템에서 쉽게 확인하실 수 있습니다! 📋\n\n## 급여명세서 확인 방법\n\n**flex &gt; 급여 &gt; 급여 명세서**에서 발급 및 확인이 가능합니다.\n\nflex 시스템에 로그인하신 후, 급여 메뉴로 이동하시면 본인의 급여명세서를 언제든지 확인하고 다운로드하실 수 있어요.\n\n## 추가 도움이 필요한 경우\n\n급여명세서 확인과 관련해서 문제가 있거나 추가적인 도움이 필요하시면 슬랙 `#division-people_and_"&amp;"culture` 채널로 문의해 주세요.\n\n**참고한 자료:**\n- [증명서 발급 안내](https://www.notion.so/0aa36cca15f4479899ea6f71fc14b163) - 급여명세서 발급 방법")</f>
        <v>급여명세서는 flex 시스템에서 쉽게 확인하실 수 있습니다! 📋\n\n## 급여명세서 확인 방법\n\n**flex &gt; 급여 &gt; 급여 명세서**에서 발급 및 확인이 가능합니다.\n\nflex 시스템에 로그인하신 후, 급여 메뉴로 이동하시면 본인의 급여명세서를 언제든지 확인하고 다운로드하실 수 있어요.\n\n## 추가 도움이 필요한 경우\n\n급여명세서 확인과 관련해서 문제가 있거나 추가적인 도움이 필요하시면 슬랙 `#division-people_and_culture` 채널로 문의해 주세요.\n\n**참고한 자료:**\n- [증명서 발급 안내](https://www.notion.so/0aa36cca15f4479899ea6f71fc14b163) - 급여명세서 발급 방법</v>
      </c>
      <c r="D29" s="5" t="s">
        <v>469</v>
      </c>
      <c r="E29" s="5" t="s">
        <v>400</v>
      </c>
      <c r="F29" s="5" t="s">
        <v>470</v>
      </c>
      <c r="H29" s="13" t="str">
        <f>IFERROR(__xludf.DUMMYFUNCTION("REGEXEXTRACT(I29, ""Human.:([\d\.]+)"")"),"1")</f>
        <v>1</v>
      </c>
      <c r="I29" s="5" t="s">
        <v>471</v>
      </c>
      <c r="J29" s="5" t="s">
        <v>472</v>
      </c>
      <c r="L29" s="5">
        <v>1.758851230256E12</v>
      </c>
    </row>
    <row r="30">
      <c r="A30" s="5" t="s">
        <v>355</v>
      </c>
      <c r="B30" s="5" t="s">
        <v>60</v>
      </c>
      <c r="C30" s="12" t="str">
        <f>IFERROR(__xludf.DUMMYFUNCTION("REGEXEXTRACT(F30, """"""answer"""":""""([\s\S]*?)""""(?:,""""contexts"""")"")"),"안녕하세요! flex의 연차휴가 제도에 대해 안내드리겠습니다.\n\n## 연차휴가 부여 기준\n\n**기본 연차휴가**\n- 회계 년도 기준(매년 1월 1일)으로 **15일**을 부여합니다\n- 3년 이상 근속한 구성원에게는 **매 2년마다 1일씩 가산**됩니다\n\n**신규 구성원 특별 혜택**\n- 입사일에 '회계일(1월 1일)까지의 연차를 선부여' 해드립니다\n- 해당년에 부여된 연차를 초과해서 사용할 수는 없습니다\n- 퇴사 시에는 실제 만근일에"&amp;" 따라 재정산해서 연차유급휴가를 정산합니다\n\n## 연차휴가 사용 방법\n\n**자율 사용**: 연속 미출근일 5일 미만이고, 휴가 사용일이 3일 미만인 경우\n- 별도의 승인이 필요 없으며, 미리 동료들에게 공유 (슬랙을 통해 조직 내 공유)\n- flex를 통해 휴가 신청\n\n**승인 필요**: 연속 미출근일이 5일 이상이거나 휴가 사용일이 3일 이상인 경우\n- flex 워크플로우 - '장기 휴가 신청' 후 flex 휴가 신청\n\n## 주요 "&amp;"특징\n- 휴가는 **1분 단위로 사용 가능**합니다\n- 연속해서 출근하지 않는 기간이 **10일 이상**이 되는 경우는 원칙적으로 휴가 사용이 불가능합니다 (피치 못 할 사정이 있는 경우에만 가능)\n\n더 자세한 내용이나 특정 상황에 대해 궁금한 점이 있으시면 언제든 말씀해 주세요!\n\n---\n**참고 자료:**\n- [휴가 제도 안내](https://www.notion.so/994a897ce55a4092b5a39d961be8d3a2) - 연차"&amp;"휴가 기본 정보\n- [장기 연차 휴가 사용 프로세스](https://flex.team/home/news-feed/notice?nid=GBzMxKb0JA) - 장기휴가 신청 방법")</f>
        <v>안녕하세요! flex의 연차휴가 제도에 대해 안내드리겠습니다.\n\n## 연차휴가 부여 기준\n\n**기본 연차휴가**\n- 회계 년도 기준(매년 1월 1일)으로 **15일**을 부여합니다\n- 3년 이상 근속한 구성원에게는 **매 2년마다 1일씩 가산**됩니다\n\n**신규 구성원 특별 혜택**\n- 입사일에 '회계일(1월 1일)까지의 연차를 선부여' 해드립니다\n- 해당년에 부여된 연차를 초과해서 사용할 수는 없습니다\n- 퇴사 시에는 실제 만근일에 따라 재정산해서 연차유급휴가를 정산합니다\n\n## 연차휴가 사용 방법\n\n**자율 사용**: 연속 미출근일 5일 미만이고, 휴가 사용일이 3일 미만인 경우\n- 별도의 승인이 필요 없으며, 미리 동료들에게 공유 (슬랙을 통해 조직 내 공유)\n- flex를 통해 휴가 신청\n\n**승인 필요**: 연속 미출근일이 5일 이상이거나 휴가 사용일이 3일 이상인 경우\n- flex 워크플로우 - '장기 휴가 신청' 후 flex 휴가 신청\n\n## 주요 특징\n- 휴가는 **1분 단위로 사용 가능**합니다\n- 연속해서 출근하지 않는 기간이 **10일 이상**이 되는 경우는 원칙적으로 휴가 사용이 불가능합니다 (피치 못 할 사정이 있는 경우에만 가능)\n\n더 자세한 내용이나 특정 상황에 대해 궁금한 점이 있으시면 언제든 말씀해 주세요!\n\n---\n**참고 자료:**\n- [휴가 제도 안내](https://www.notion.so/994a897ce55a4092b5a39d961be8d3a2) - 연차휴가 기본 정보\n- [장기 연차 휴가 사용 프로세스](https://flex.team/home/news-feed/notice?nid=GBzMxKb0JA) - 장기휴가 신청 방법</v>
      </c>
      <c r="D30" s="5" t="s">
        <v>473</v>
      </c>
      <c r="E30" s="5" t="s">
        <v>405</v>
      </c>
      <c r="F30" s="5" t="s">
        <v>474</v>
      </c>
      <c r="H30" s="13" t="str">
        <f>IFERROR(__xludf.DUMMYFUNCTION("REGEXEXTRACT(I30, ""Human.:([\d\.]+)"")"),"1")</f>
        <v>1</v>
      </c>
      <c r="I30" s="5" t="s">
        <v>475</v>
      </c>
      <c r="J30" s="5" t="s">
        <v>476</v>
      </c>
      <c r="L30" s="5">
        <v>1.758850872968E12</v>
      </c>
    </row>
    <row r="31">
      <c r="A31" s="5" t="s">
        <v>355</v>
      </c>
      <c r="B31" s="5" t="s">
        <v>62</v>
      </c>
      <c r="C31" s="12" t="str">
        <f>IFERROR(__xludf.DUMMYFUNCTION("REGEXEXTRACT(F31, """"""answer"""":""""([\s\S]*?)""""(?:,""""contexts"""")"")"),"안녕하세요! 근무 기록에 대해 안내드리겠습니다.\n\n## 근무 기록 방법\n\n**flex를 통해 근무시간을 기록**합니다:\n- 근무 및 휴게시간은 모두 flex를 통해 기록해야 합니다\n- 공동의 룰을 잘 지키는지 확인하고 개선하기 위해 flex에 근무 기록이 필요합니다\n- flex 사용 방법은 **flex user guide**를 참고해 주세요\n\n## 현재 근무시간 제도\n\n**시차출퇴근제** 운영:\n- **출근 가능 시간**: 오전 8"&amp;"시부터 10시까지\n- **근무 원칙**: 출근 시각 이후 9시간(1일 8시간 + 1시간 휴게) 뒤 퇴근\n- **코워킹 타임**: 10:00-12:30 (2시간 30분) / 14:00-17:00 (3시간)\n\n## 휴게시간 기록\n\n- **공식 휴게 시간**: 12:30 - 13:30\n- 법적 휴게시간을 초과하는 경우, 초과하는 만큼 추가 근무 필요\n- 홈그라운드 내 30분 내외 휴식은 휴게 시간 이용 가능\n\n## 주의사항\n\n- **10"&amp;"시보다 늦게 출근하는 경우**: 휴게시간 등록 불가, 시간차 연차 등록 필요\n- **코워킹 타임 중 자리를 비워야 할 경우**: 사전 휴가 등록 필요\n- 당일 휴가 사용 시에는 반드시 사후 휴가 등록 필요\n\n자세한 사용법이나 추가 질문이 있으시면 언제든 말씀해 주세요!\n\n**참고 자료:**\n- [근무/휴게시간](https://www.notion.so/b2a3dd6b52ef4f0ea4f92eb6faa13136) - 근무시간 및 코워킹 타임 안"&amp;"내")</f>
        <v>안녕하세요! 근무 기록에 대해 안내드리겠습니다.\n\n## 근무 기록 방법\n\n**flex를 통해 근무시간을 기록**합니다:\n- 근무 및 휴게시간은 모두 flex를 통해 기록해야 합니다\n- 공동의 룰을 잘 지키는지 확인하고 개선하기 위해 flex에 근무 기록이 필요합니다\n- flex 사용 방법은 **flex user guide**를 참고해 주세요\n\n## 현재 근무시간 제도\n\n**시차출퇴근제** 운영:\n- **출근 가능 시간**: 오전 8시부터 10시까지\n- **근무 원칙**: 출근 시각 이후 9시간(1일 8시간 + 1시간 휴게) 뒤 퇴근\n- **코워킹 타임**: 10:00-12:30 (2시간 30분) / 14:00-17:00 (3시간)\n\n## 휴게시간 기록\n\n- **공식 휴게 시간**: 12:30 - 13:30\n- 법적 휴게시간을 초과하는 경우, 초과하는 만큼 추가 근무 필요\n- 홈그라운드 내 30분 내외 휴식은 휴게 시간 이용 가능\n\n## 주의사항\n\n- **10시보다 늦게 출근하는 경우**: 휴게시간 등록 불가, 시간차 연차 등록 필요\n- **코워킹 타임 중 자리를 비워야 할 경우**: 사전 휴가 등록 필요\n- 당일 휴가 사용 시에는 반드시 사후 휴가 등록 필요\n\n자세한 사용법이나 추가 질문이 있으시면 언제든 말씀해 주세요!\n\n**참고 자료:**\n- [근무/휴게시간](https://www.notion.so/b2a3dd6b52ef4f0ea4f92eb6faa13136) - 근무시간 및 코워킹 타임 안내</v>
      </c>
      <c r="D31" s="5" t="s">
        <v>477</v>
      </c>
      <c r="E31" s="5" t="s">
        <v>405</v>
      </c>
      <c r="F31" s="5" t="s">
        <v>478</v>
      </c>
      <c r="H31" s="13" t="str">
        <f>IFERROR(__xludf.DUMMYFUNCTION("REGEXEXTRACT(I31, ""Human.:([\d\.]+)"")"),"1")</f>
        <v>1</v>
      </c>
      <c r="I31" s="5" t="s">
        <v>479</v>
      </c>
      <c r="J31" s="5" t="s">
        <v>480</v>
      </c>
      <c r="L31" s="5">
        <v>1.75885047797E12</v>
      </c>
    </row>
    <row r="32">
      <c r="A32" s="5" t="s">
        <v>355</v>
      </c>
      <c r="B32" s="5" t="s">
        <v>481</v>
      </c>
      <c r="C32" s="12" t="str">
        <f>IFERROR(__xludf.DUMMYFUNCTION("REGEXEXTRACT(F32, """"""answer"""":""""([\s\S]*?)""""(?:,""""contexts"""")"")"),"플렉스팀의 1on1에서는 **70:30 원칙**을 따르고 있습니다! \n\n## 70:30 원칙이란?\n- **구성원이 70%, 리드가 30%** 정도 말하는 것이 이상적입니다\n- 1on1의 중심은 구성원이어야 하며, 구성원이 더 많이 말할 수 있도록 유도하는 것이 중요합니다\n\n## 왜 이 비율이 중요한가요?\n- 1on1은 구성원 중심의 대화여야 합니다\n- 리드의 일방적인 연설이나 설교가 아닌, 구성원의 이야기를 듣고 지원하는 시간이어야 합니다"&amp;"\n- 구성원이 스스로 문제를 발견하고 해결책을 찾을 수 있도록 돕는 것이 목적입니다\n\n## 실천 방법\n✅ **Do**: \n- 침묵이 생겨도 기다리며, 계속 말할 수 있게 질문 이어가기\n- \""제가 뭘 도와드리면 될까요?\""라는 마법의 문장 활용\n- 열린 질문(의문사 활용)으로 더 많은 이야기 유도\n\n❌ **Don't**: \n- 1on1 내내 리드가 일방적으로 연설하고, 설교하고, 마무리하기\n- YES/NO로 끝나는 닫힌 질문만 하"&amp;"기\n\n이 원칙을 통해 구성원이 진정으로 필요한 지원을 받고, 스스로 성장할 수 있는 의미 있는 1on1이 될 수 있습니다.\n\n---\n**참고 자료:**\n- [우리팀의 1on1 Ground Rule 😎](https://www.notion.so/1on1-Ground-Rule-1c10592a4a9280c9ab49ef141ebb2fbb) - 1on1 진행 원칙")</f>
        <v>플렉스팀의 1on1에서는 **70:30 원칙**을 따르고 있습니다! \n\n## 70:30 원칙이란?\n- **구성원이 70%, 리드가 30%** 정도 말하는 것이 이상적입니다\n- 1on1의 중심은 구성원이어야 하며, 구성원이 더 많이 말할 수 있도록 유도하는 것이 중요합니다\n\n## 왜 이 비율이 중요한가요?\n- 1on1은 구성원 중심의 대화여야 합니다\n- 리드의 일방적인 연설이나 설교가 아닌, 구성원의 이야기를 듣고 지원하는 시간이어야 합니다\n- 구성원이 스스로 문제를 발견하고 해결책을 찾을 수 있도록 돕는 것이 목적입니다\n\n## 실천 방법\n✅ **Do**: \n- 침묵이 생겨도 기다리며, 계속 말할 수 있게 질문 이어가기\n- \"제가 뭘 도와드리면 될까요?\"라는 마법의 문장 활용\n- 열린 질문(의문사 활용)으로 더 많은 이야기 유도\n\n❌ **Don't**: \n- 1on1 내내 리드가 일방적으로 연설하고, 설교하고, 마무리하기\n- YES/NO로 끝나는 닫힌 질문만 하기\n\n이 원칙을 통해 구성원이 진정으로 필요한 지원을 받고, 스스로 성장할 수 있는 의미 있는 1on1이 될 수 있습니다.\n\n---\n**참고 자료:**\n- [우리팀의 1on1 Ground Rule 😎](https://www.notion.so/1on1-Ground-Rule-1c10592a4a9280c9ab49ef141ebb2fbb) - 1on1 진행 원칙</v>
      </c>
      <c r="D32" s="5" t="s">
        <v>482</v>
      </c>
      <c r="E32" s="5" t="s">
        <v>483</v>
      </c>
      <c r="F32" s="5" t="s">
        <v>484</v>
      </c>
      <c r="H32" s="13" t="str">
        <f>IFERROR(__xludf.DUMMYFUNCTION("REGEXEXTRACT(I32, ""Human.:([\d\.]+)"")"),"1")</f>
        <v>1</v>
      </c>
      <c r="I32" s="5" t="s">
        <v>485</v>
      </c>
      <c r="J32" s="5" t="s">
        <v>486</v>
      </c>
      <c r="L32" s="5">
        <v>1.758852043123E12</v>
      </c>
    </row>
    <row r="33">
      <c r="A33" s="5" t="s">
        <v>355</v>
      </c>
      <c r="B33" s="5" t="s">
        <v>487</v>
      </c>
      <c r="C33" s="12" t="str">
        <f>IFERROR(__xludf.DUMMYFUNCTION("REGEXEXTRACT(F33, """"""answer"""":""""([\s\S]*?)""""(?:,""""contexts"""")"")"),"안녕하세요! 플렉스팀의 휴게시간에 대해 안내해드리겠습니다.\n\n## 휴게시간 정책\n\n**법적 휴게시간 준수**\n- 근무 4시간 시 30분 휴게\n- 근무 8시간 시 1시간 휴게\n\n**공식 휴게시간**\n- **12:30 - 13:30** (1시간)\n\n## 휴게시간 사용 방법\n\n**활용 범위**\n- 본업을 위한 이동, 미팅을 제외한 개인 용무에 활용 가능\n\n**초과 사용 시 주의사항**\n- 법적 휴게시간을 초과하는 경우, 초과한 "&amp;"만큼 추가 근무가 필요합니다\n\n**기록 방법**\n- 근무 및 휴게시간은 flex를 통해 기록합니다\n- flex 사용 방법은 flex user guide를 참고해주세요\n\n**홈그라운드 내 단시간 휴식**\n- 코워킹 타임 중 홈그라운드 내에서 30분 내외의 휴식 목적 시간 사용 시에는 휴게를 이용할 수 있습니다\n\n추가로 궁금한 사항이 있으시면 언제든 문의해주세요!\n\n---\n**참고 자료:**\n- [근무/휴게시간](https://www"&amp;".notion.so/b2a3dd6b52ef4f0ea4f92eb6faa13136) - 근무시간 및 휴게시간 안내")</f>
        <v>안녕하세요! 플렉스팀의 휴게시간에 대해 안내해드리겠습니다.\n\n## 휴게시간 정책\n\n**법적 휴게시간 준수**\n- 근무 4시간 시 30분 휴게\n- 근무 8시간 시 1시간 휴게\n\n**공식 휴게시간**\n- **12:30 - 13:30** (1시간)\n\n## 휴게시간 사용 방법\n\n**활용 범위**\n- 본업을 위한 이동, 미팅을 제외한 개인 용무에 활용 가능\n\n**초과 사용 시 주의사항**\n- 법적 휴게시간을 초과하는 경우, 초과한 만큼 추가 근무가 필요합니다\n\n**기록 방법**\n- 근무 및 휴게시간은 flex를 통해 기록합니다\n- flex 사용 방법은 flex user guide를 참고해주세요\n\n**홈그라운드 내 단시간 휴식**\n- 코워킹 타임 중 홈그라운드 내에서 30분 내외의 휴식 목적 시간 사용 시에는 휴게를 이용할 수 있습니다\n\n추가로 궁금한 사항이 있으시면 언제든 문의해주세요!\n\n---\n**참고 자료:**\n- [근무/휴게시간](https://www.notion.so/b2a3dd6b52ef4f0ea4f92eb6faa13136) - 근무시간 및 휴게시간 안내</v>
      </c>
      <c r="D33" s="5" t="s">
        <v>488</v>
      </c>
      <c r="E33" s="5" t="s">
        <v>405</v>
      </c>
      <c r="F33" s="5" t="s">
        <v>489</v>
      </c>
      <c r="H33" s="13" t="str">
        <f>IFERROR(__xludf.DUMMYFUNCTION("REGEXEXTRACT(I33, ""Human.:([\d\.]+)"")"),"1")</f>
        <v>1</v>
      </c>
      <c r="I33" s="5" t="s">
        <v>490</v>
      </c>
      <c r="J33" s="5" t="s">
        <v>491</v>
      </c>
      <c r="L33" s="5">
        <v>1.758850446119E12</v>
      </c>
    </row>
    <row r="34">
      <c r="A34" s="5" t="s">
        <v>355</v>
      </c>
      <c r="B34" s="5" t="s">
        <v>492</v>
      </c>
      <c r="C34" s="12" t="str">
        <f>IFERROR(__xludf.DUMMYFUNCTION("REGEXEXTRACT(F34, """"""answer"""":""""([\s\S]*?)""""(?:,""""contexts"""")"")"),"플렉스팀의 온보딩 프로그램에 대해 안내해드리겠습니다! 😊\n\n## 온보딩 프로그램 개요\n플렉스팀의 온보딩은 **총 12주간** 진행되며, 팀의 일하는 방법과 마인드셋, 제도에 대한 적응과 이후 업무에서 온전한 역량을 발휘할 수 있도록 돕는 것이 목적입니다.\n\n## 5주간 Spring Camp 진행 내용\n\n### **Day 1: Life Hack - Orientation**\n- 온보딩 여정 소개\n- 조직 구조 및 제도 안내\n- 계정 등록"&amp;" 및 장비 설치 안내\n\n### **Day 2: 팀 이해**\n- 우리팀의 미션, 비전, OKR, 얼라인먼트 및 히스토리\n- **Why we do** - 우리가 왜 이 일을 하는지\n\n### **Day 3: 일하는 방식**\n- 우리팀에서 일하는 방법(Core Value), 8 Standards, 마인드셋\n- **How we do** - 우리가 어떻게 일하는지\n\n### **Day 5: 신규구성원 Tea Time w/해남님**\n- 플렉스팀에서"&amp;"의 기대감과 바라는 점을 이야기 나누는 시간\n- 입사 전 기대와 실제 현실의 Gap을 파악하고 개선방안 논의\n\n### **Month 1: 제품 이해**\n- **Product Session**: flex 제품에 대한 깊이있는 이해\n- **정보보안 세션**: 업무 관련 정보보안 내용\n- **flex demo 세션**: 제품 체험 및 이해\n\n### **Week 5: 회고 및 피드백**\n- 온보딩 서베이 작성\n- Spring Camp 감상 나"&amp;"누기 및 회고\n\n## 7주간 목표 합의/리뷰 단계\n- **1주차**: 목표 합의\n- **2-6주차**: 목표 실행 및 상시 1on1, 중간 리뷰\n- **7주차**: 목표 리뷰 (Job Level Review, Sync)\n\n## 추가 참고사항\n- 챕터, 팀별로 온보딩 프로그램이 상이하며, 필요에 따라 타임라인을 변형하여 운영할 수 있습니다\n- 업무에 대한 온보딩은 각 챕터, 팀에서 12주 기간 동안 1on1, 팀 Session 등을 통해 "&amp;"개별적으로 병행하여 진행됩니다\n\n온보딩 과정에서 궁금한 점이 있으시면 Culture Team이나 소속 리드에게 언제든 문의해 주세요!\n\n**참고 자료:**\n- [온보딩 프로세스 안내](https://www.notion.so/52188e60f8c844289e27a1c85a843085) - 전체 온보딩 프로세스\n- [5W Onboarding Feedback Survey](https://www.notion.so/5W-Onboarding-Feedba"&amp;"ck-Survey-86ea8b521c5a4452ab2e31954e36e33a) - 온보딩 피드백\n- [Tea time w. 해남님](https://www.notion.so/Tea-time-w-24727bd448d24fd29805260791490581) - CEO와의 티타임\n- [플렉스팀 신규 구성원의 flex 제품 온보딩 경험 강화](https://flex.team/home/news-feed/notice?nid=WQEeRjA8Rd) - 제품 온보딩")</f>
        <v>플렉스팀의 온보딩 프로그램에 대해 안내해드리겠습니다! 😊\n\n## 온보딩 프로그램 개요\n플렉스팀의 온보딩은 **총 12주간** 진행되며, 팀의 일하는 방법과 마인드셋, 제도에 대한 적응과 이후 업무에서 온전한 역량을 발휘할 수 있도록 돕는 것이 목적입니다.\n\n## 5주간 Spring Camp 진행 내용\n\n### **Day 1: Life Hack - Orientation**\n- 온보딩 여정 소개\n- 조직 구조 및 제도 안내\n- 계정 등록 및 장비 설치 안내\n\n### **Day 2: 팀 이해**\n- 우리팀의 미션, 비전, OKR, 얼라인먼트 및 히스토리\n- **Why we do** - 우리가 왜 이 일을 하는지\n\n### **Day 3: 일하는 방식**\n- 우리팀에서 일하는 방법(Core Value), 8 Standards, 마인드셋\n- **How we do** - 우리가 어떻게 일하는지\n\n### **Day 5: 신규구성원 Tea Time w/해남님**\n- 플렉스팀에서의 기대감과 바라는 점을 이야기 나누는 시간\n- 입사 전 기대와 실제 현실의 Gap을 파악하고 개선방안 논의\n\n### **Month 1: 제품 이해**\n- **Product Session**: flex 제품에 대한 깊이있는 이해\n- **정보보안 세션**: 업무 관련 정보보안 내용\n- **flex demo 세션**: 제품 체험 및 이해\n\n### **Week 5: 회고 및 피드백**\n- 온보딩 서베이 작성\n- Spring Camp 감상 나누기 및 회고\n\n## 7주간 목표 합의/리뷰 단계\n- **1주차**: 목표 합의\n- **2-6주차**: 목표 실행 및 상시 1on1, 중간 리뷰\n- **7주차**: 목표 리뷰 (Job Level Review, Sync)\n\n## 추가 참고사항\n- 챕터, 팀별로 온보딩 프로그램이 상이하며, 필요에 따라 타임라인을 변형하여 운영할 수 있습니다\n- 업무에 대한 온보딩은 각 챕터, 팀에서 12주 기간 동안 1on1, 팀 Session 등을 통해 개별적으로 병행하여 진행됩니다\n\n온보딩 과정에서 궁금한 점이 있으시면 Culture Team이나 소속 리드에게 언제든 문의해 주세요!\n\n**참고 자료:**\n- [온보딩 프로세스 안내](https://www.notion.so/52188e60f8c844289e27a1c85a843085) - 전체 온보딩 프로세스\n- [5W Onboarding Feedback Survey](https://www.notion.so/5W-Onboarding-Feedback-Survey-86ea8b521c5a4452ab2e31954e36e33a) - 온보딩 피드백\n- [Tea time w. 해남님](https://www.notion.so/Tea-time-w-24727bd448d24fd29805260791490581) - CEO와의 티타임\n- [플렉스팀 신규 구성원의 flex 제품 온보딩 경험 강화](https://flex.team/home/news-feed/notice?nid=WQEeRjA8Rd) - 제품 온보딩</v>
      </c>
      <c r="D34" s="5" t="s">
        <v>493</v>
      </c>
      <c r="E34" s="5" t="s">
        <v>400</v>
      </c>
      <c r="F34" s="5" t="s">
        <v>494</v>
      </c>
      <c r="H34" s="13" t="str">
        <f>IFERROR(__xludf.DUMMYFUNCTION("REGEXEXTRACT(I34, ""Human.:([\d\.]+)"")"),"1")</f>
        <v>1</v>
      </c>
      <c r="I34" s="5" t="s">
        <v>495</v>
      </c>
      <c r="J34" s="5" t="s">
        <v>496</v>
      </c>
      <c r="L34" s="5">
        <v>1.758851369782E12</v>
      </c>
    </row>
    <row r="35">
      <c r="A35" s="5" t="s">
        <v>355</v>
      </c>
      <c r="B35" s="5" t="s">
        <v>497</v>
      </c>
      <c r="C35" s="12" t="str">
        <f>IFERROR(__xludf.DUMMYFUNCTION("REGEXEXTRACT(F35, """"""answer"""":""""([\s\S]*?)""""(?:,""""contexts"""")"")"),"안녕하세요! 원격근무 관련해서 안내드리겠습니다.\n\n## 원격근무 가능 시기\n\n**화요일과 목요일에만 사용 권장됩니다.**\n\n- **월요일**: 전사 위클리 미팅으로 인해 원격근무 지양\n- **수요일**: 너나들이 행사 등으로 인해 원격근무 지양  \n- **금요일**: 챕터 및 팀 회의로 인해 원격근무 지양\n\n## 사용 제한 사항\n\n1. **연속 사용 불가**: 하루씩만 사용 가능하며, 이틀 연속 사용할 수 없습니다\n2. **휴일과"&amp;" 연속 사용 불가**: \n   - 월요일이 휴일인 경우 → 화요일 사용 불가\n   - 금요일이 휴일인 경우 → 목요일 사용 불가\n   - 수요일이 휴일인 경우 → 화요일, 목요일 모두 사용 불가\n3. **팀 내 중요 일정이 있는 경우** 사용이 제한될 수 있습니다\n\n## 신청 방법\n\n- **최소 1일 전에** 슬랙 #sharing_time-and-attendance 채널을 통해 동료에게 공유\n- flex를 통해 조직 리드의 승인을 받아야"&amp;" 합니다 (반려될 수 있음)\n- 승인 시 \""장소, 시간, 업무 내용\""을 공유해야 합니다\n\n## 주의사항\n\n- 원격근무 시에는 식대지원, 출퇴근 대중교통비 등 업무상 지원되는 비용이 지원되지 않습니다\n- 업무에 몰입할 수 있는 공간에서 진행해야 하며, 휴양지나 놀러 가는 곳에서의 원격근무는 지양해 주세요\n\n**출처 참고**:\n- [원격근무](https://www.notion.so/3cff2ccc7f404b8eaf46f619813ee"&amp;"e94) - 사용 기준, 방법, 비용 관련 정보")</f>
        <v>안녕하세요! 원격근무 관련해서 안내드리겠습니다.\n\n## 원격근무 가능 시기\n\n**화요일과 목요일에만 사용 권장됩니다.**\n\n- **월요일**: 전사 위클리 미팅으로 인해 원격근무 지양\n- **수요일**: 너나들이 행사 등으로 인해 원격근무 지양  \n- **금요일**: 챕터 및 팀 회의로 인해 원격근무 지양\n\n## 사용 제한 사항\n\n1. **연속 사용 불가**: 하루씩만 사용 가능하며, 이틀 연속 사용할 수 없습니다\n2. **휴일과 연속 사용 불가**: \n   - 월요일이 휴일인 경우 → 화요일 사용 불가\n   - 금요일이 휴일인 경우 → 목요일 사용 불가\n   - 수요일이 휴일인 경우 → 화요일, 목요일 모두 사용 불가\n3. **팀 내 중요 일정이 있는 경우** 사용이 제한될 수 있습니다\n\n## 신청 방법\n\n- **최소 1일 전에** 슬랙 #sharing_time-and-attendance 채널을 통해 동료에게 공유\n- flex를 통해 조직 리드의 승인을 받아야 합니다 (반려될 수 있음)\n- 승인 시 \"장소, 시간, 업무 내용\"을 공유해야 합니다\n\n## 주의사항\n\n- 원격근무 시에는 식대지원, 출퇴근 대중교통비 등 업무상 지원되는 비용이 지원되지 않습니다\n- 업무에 몰입할 수 있는 공간에서 진행해야 하며, 휴양지나 놀러 가는 곳에서의 원격근무는 지양해 주세요\n\n**출처 참고**:\n- [원격근무](https://www.notion.so/3cff2ccc7f404b8eaf46f619813eee94) - 사용 기준, 방법, 비용 관련 정보</v>
      </c>
      <c r="D35" s="5" t="s">
        <v>498</v>
      </c>
      <c r="E35" s="5" t="s">
        <v>405</v>
      </c>
      <c r="F35" s="5" t="s">
        <v>499</v>
      </c>
      <c r="H35" s="13" t="str">
        <f>IFERROR(__xludf.DUMMYFUNCTION("REGEXEXTRACT(I35, ""Human.:([\d\.]+)"")"),"1")</f>
        <v>1</v>
      </c>
      <c r="I35" s="5" t="s">
        <v>500</v>
      </c>
      <c r="J35" s="5" t="s">
        <v>501</v>
      </c>
      <c r="L35" s="5">
        <v>1.758850628791E12</v>
      </c>
    </row>
    <row r="36">
      <c r="A36" s="5" t="s">
        <v>355</v>
      </c>
      <c r="B36" s="5" t="s">
        <v>68</v>
      </c>
      <c r="C36" s="12" t="str">
        <f>IFERROR(__xludf.DUMMYFUNCTION("REGEXEXTRACT(F36, """"""answer"""":""""([\s\S]*?)""""(?:,""""contexts"""")"")"),"안녕하세요! 리더십 콘텐츠 관련해서 안내드리겠습니다.\n\n플렉스팀에서는 리더십 관련 다양한 콘텐츠와 프로그램을 제공하고 있습니다:\n\n## 📚 리더십 콘텐츠 확인 방법\n\n**리더십 콘텐츠 모음** 페이지에서 다양한 리더십 관련 자료들을 확인하실 수 있습니다. 이 공간은 리더십에 대한 지식과 영감을 건네줄 콘텐츠를 큐레이팅하는 공간으로, 리더십의 본질과 마인드셋에 대한 이해도를 높이고 리드 역할을 수행하며 마주치는 다양한 고민들을 해소하는데 도움"&amp;"이 되도록 구성되어 있습니다.\n\n## 🌟 리더십 관련 프로그램들\n\n1. **Leadership Journey**: 플렉스팀 리드로서의 리더십 여정을 기록하는 공간\n2. **Leadership Session**: 정기적으로 진행되는 리더십 세션들\n3. **1on1 Ground Rule**: 효과적인 1on1 진행을 위한 가이드라인\n\n## 💡 참여 방법\n\n- 팀에 공유하고 싶은 의미있는 콘텐츠가 있다면 '누구나' 업데이트가 가능합니다\"&amp;"n- 다양한 관점에서의 인사이트를 얻어가실 수 있도록 구성되어 있습니다\n\n더 구체적인 리더십 콘텐츠나 프로그램에 대해 궁금한 점이 있으시면 언제든지 말씀해 주세요!\n\n---\n**참고 출처:**\n- [리더십 콘텐츠 모음](https://www.notion.so/zip-1930592a4a9280dea66fd41e27741279) - 리더십 지식과 영감 콘텐츠\n- [2025 Leadership Journey](https://www.notion.s"&amp;"o/2025-Leadership-Journey-1e00592a4a9280948493c16f1bb1c000) - 리더십 여정 기록\n- [2025 Leadership Session](https://www.notion.so/2025-Leadership-Session-1bd0592a4a9280879845eb860538231e) - 리더십 세션 안내")</f>
        <v>안녕하세요! 리더십 콘텐츠 관련해서 안내드리겠습니다.\n\n플렉스팀에서는 리더십 관련 다양한 콘텐츠와 프로그램을 제공하고 있습니다:\n\n## 📚 리더십 콘텐츠 확인 방법\n\n**리더십 콘텐츠 모음** 페이지에서 다양한 리더십 관련 자료들을 확인하실 수 있습니다. 이 공간은 리더십에 대한 지식과 영감을 건네줄 콘텐츠를 큐레이팅하는 공간으로, 리더십의 본질과 마인드셋에 대한 이해도를 높이고 리드 역할을 수행하며 마주치는 다양한 고민들을 해소하는데 도움이 되도록 구성되어 있습니다.\n\n## 🌟 리더십 관련 프로그램들\n\n1. **Leadership Journey**: 플렉스팀 리드로서의 리더십 여정을 기록하는 공간\n2. **Leadership Session**: 정기적으로 진행되는 리더십 세션들\n3. **1on1 Ground Rule**: 효과적인 1on1 진행을 위한 가이드라인\n\n## 💡 참여 방법\n\n- 팀에 공유하고 싶은 의미있는 콘텐츠가 있다면 '누구나' 업데이트가 가능합니다\n- 다양한 관점에서의 인사이트를 얻어가실 수 있도록 구성되어 있습니다\n\n더 구체적인 리더십 콘텐츠나 프로그램에 대해 궁금한 점이 있으시면 언제든지 말씀해 주세요!\n\n---\n**참고 출처:**\n- [리더십 콘텐츠 모음](https://www.notion.so/zip-1930592a4a9280dea66fd41e27741279) - 리더십 지식과 영감 콘텐츠\n- [2025 Leadership Journey](https://www.notion.so/2025-Leadership-Journey-1e00592a4a9280948493c16f1bb1c000) - 리더십 여정 기록\n- [2025 Leadership Session](https://www.notion.so/2025-Leadership-Session-1bd0592a4a9280879845eb860538231e) - 리더십 세션 안내</v>
      </c>
      <c r="D36" s="5" t="s">
        <v>502</v>
      </c>
      <c r="E36" s="5" t="s">
        <v>483</v>
      </c>
      <c r="F36" s="5" t="s">
        <v>503</v>
      </c>
      <c r="H36" s="13" t="str">
        <f>IFERROR(__xludf.DUMMYFUNCTION("REGEXEXTRACT(I36, ""Human.:([\d\.]+)"")"),"1")</f>
        <v>1</v>
      </c>
      <c r="I36" s="5" t="s">
        <v>504</v>
      </c>
      <c r="J36" s="5" t="s">
        <v>505</v>
      </c>
      <c r="L36" s="5">
        <v>1.758852156194E12</v>
      </c>
    </row>
    <row r="37">
      <c r="A37" s="5" t="s">
        <v>355</v>
      </c>
      <c r="B37" s="5" t="s">
        <v>66</v>
      </c>
      <c r="C37" s="12" t="str">
        <f>IFERROR(__xludf.DUMMYFUNCTION("REGEXEXTRACT(F37, """"""answer"""":""""([\s\S]*?)""""(?:,""""contexts"""")"")"),"플렉스팀의 원격근무 사용 방법에 대해 안내드리겠습니다! 😊\n\n## 🔍 원격근무 사용 기준\n\n**연속 사용 제한**\n- 원격근무는 **하루씩만 사용 가능**하며, 이틀 연속으로 사용할 수 없습니다\n- 휴일과 연속해서도 사용할 수 없습니다\n\n**권장 요일**\n- **화요일, 목요일 사용만 권장**됩니다\n- 월요일(전사 위클리), 금요일(챕터/팀 회의), 수요일(너나들이 행사) 등으로 인해 지양합니다\n\n**휴일 연계 제한**\n- 월"&amp;"요일이 휴일인 경우 → 화요일 사용 불가\n- 금요일이 휴일인 경우 → 목요일 사용 불가  \n- 수요일이 휴일인 경우 → 화요일, 목요일 모두 사용 불가\n\n## 📋 사용 방법\n\n1. **사전 신청**: 최소 1일 전에 신청해야 합니다\n2. **슬랙 공유**: `#sharing_time-and-attendance` 채널에 공유\n3. **flex 승인**: flex를 통해 조직 리드의 승인을 받아야 합니다\n   - 공유 내용: \""장소, "&amp;"시간, 업무 내용\""\n\n## 💰 비용 관련 주의사항\n\n원격근무 시에는 다음 비용들이 **지원되지 않습니다**:\n- 식대 지원\n- 출퇴근 대중교통비\n\n## ❓ 자주 묻는 질문\n\n**Q: 왜 연속 사용은 불가한가요?**\nA: 팀 내 협업을 위한 코어 타임과 업무 리듬 유지를 위해 제한하고 있습니다.\n\n**Q: 원격근무 장소에 제약이 있나요?**\nA: 업무에 몰입할 수 있는 공간에서 진행해 주시고, 휴양지나 놀러 가는 곳에서는 지"&amp;"양해 주세요.\n\n팀의 협업과 업무 효율성을 위한 제도이니 이해해 주시고, 추가 궁금한 점이 있으시면 언제든 문의해 주세요! 🙂\n\n---\n**참고 출처:**\n- [원격근무](https://www.notion.so/3cff2ccc7f404b8eaf46f619813eee94) - 원격근무 사용 기준 및 방법")</f>
        <v>플렉스팀의 원격근무 사용 방법에 대해 안내드리겠습니다! 😊\n\n## 🔍 원격근무 사용 기준\n\n**연속 사용 제한**\n- 원격근무는 **하루씩만 사용 가능**하며, 이틀 연속으로 사용할 수 없습니다\n- 휴일과 연속해서도 사용할 수 없습니다\n\n**권장 요일**\n- **화요일, 목요일 사용만 권장**됩니다\n- 월요일(전사 위클리), 금요일(챕터/팀 회의), 수요일(너나들이 행사) 등으로 인해 지양합니다\n\n**휴일 연계 제한**\n- 월요일이 휴일인 경우 → 화요일 사용 불가\n- 금요일이 휴일인 경우 → 목요일 사용 불가  \n- 수요일이 휴일인 경우 → 화요일, 목요일 모두 사용 불가\n\n## 📋 사용 방법\n\n1. **사전 신청**: 최소 1일 전에 신청해야 합니다\n2. **슬랙 공유**: `#sharing_time-and-attendance` 채널에 공유\n3. **flex 승인**: flex를 통해 조직 리드의 승인을 받아야 합니다\n   - 공유 내용: \"장소, 시간, 업무 내용\"\n\n## 💰 비용 관련 주의사항\n\n원격근무 시에는 다음 비용들이 **지원되지 않습니다**:\n- 식대 지원\n- 출퇴근 대중교통비\n\n## ❓ 자주 묻는 질문\n\n**Q: 왜 연속 사용은 불가한가요?**\nA: 팀 내 협업을 위한 코어 타임과 업무 리듬 유지를 위해 제한하고 있습니다.\n\n**Q: 원격근무 장소에 제약이 있나요?**\nA: 업무에 몰입할 수 있는 공간에서 진행해 주시고, 휴양지나 놀러 가는 곳에서는 지양해 주세요.\n\n팀의 협업과 업무 효율성을 위한 제도이니 이해해 주시고, 추가 궁금한 점이 있으시면 언제든 문의해 주세요! 🙂\n\n---\n**참고 출처:**\n- [원격근무](https://www.notion.so/3cff2ccc7f404b8eaf46f619813eee94) - 원격근무 사용 기준 및 방법</v>
      </c>
      <c r="D37" s="5" t="s">
        <v>506</v>
      </c>
      <c r="E37" s="5" t="s">
        <v>405</v>
      </c>
      <c r="F37" s="5" t="s">
        <v>507</v>
      </c>
      <c r="H37" s="13" t="str">
        <f>IFERROR(__xludf.DUMMYFUNCTION("REGEXEXTRACT(I37, ""Human.:([\d\.]+)"")"),"1")</f>
        <v>1</v>
      </c>
      <c r="I37" s="5" t="s">
        <v>508</v>
      </c>
      <c r="J37" s="5" t="s">
        <v>509</v>
      </c>
      <c r="L37" s="5">
        <v>1.758850814904E12</v>
      </c>
    </row>
    <row r="38">
      <c r="A38" s="5" t="s">
        <v>355</v>
      </c>
      <c r="B38" s="5" t="s">
        <v>64</v>
      </c>
      <c r="C38" s="12" t="str">
        <f>IFERROR(__xludf.DUMMYFUNCTION("REGEXEXTRACT(F38, """"""answer"""":""""([\s\S]*?)""""(?:,""""contexts"""")"")"),"네, 맞습니다! 휴게시간을 법정 휴게시간보다 길게 사용하시면 그 초과한 만큼 추가 근무를 하셔야 합니다.\n\n## 휴게시간 관련 규정\n\n**법정 휴게시간 기준:**\n- 근무 4시간 → 30분 휴게\n- 근무 8시간 → 1시간 휴게\n\n**공식 휴게시간:**\n- 12:30 - 13:30 (1시간)\n\n## 휴게시간 초과 시 처리 방법\n\n휴게시간을 법정 휴게시간(1시간)을 초과해서 사용하신 경우, **초과한 시간만큼 추가 근무**를 하셔야 "&amp;"합니다.\n\n예를 들어:\n- 점심시간을 1시간 30분 사용 → 30분 추가 근무 필요\n- 개인 용무로 오후에 30분 추가 휴게 → 30분 추가 근무 필요\n\n## 휴게시간 활용 안내\n\n- **본업을 위한 이동, 미팅을 제외한 개인 용무**는 휴게시간을 활용해 주세요\n- 홈그라운드 내에서 30분 내외의 휴식 목적 시간 사용 시에는 휴게를 이용할 수 있습니다\n- 모든 근무 및 휴게시간은 **flex를 통해 기록**해 주세요\n\n건강한 업무 "&amp;"리듬 유지와 팀 협업을 위한 제도이니, 휴게시간 사용 후 기록을 잊지 말아 주세요!\n\n---\n**참고 문서:**\n- [근무/휴게시간](https://www.notion.so/b2a3dd6b52ef4f0ea4f92eb6faa13136) - 근무시간 및 휴게시간 규정")</f>
        <v>네, 맞습니다! 휴게시간을 법정 휴게시간보다 길게 사용하시면 그 초과한 만큼 추가 근무를 하셔야 합니다.\n\n## 휴게시간 관련 규정\n\n**법정 휴게시간 기준:**\n- 근무 4시간 → 30분 휴게\n- 근무 8시간 → 1시간 휴게\n\n**공식 휴게시간:**\n- 12:30 - 13:30 (1시간)\n\n## 휴게시간 초과 시 처리 방법\n\n휴게시간을 법정 휴게시간(1시간)을 초과해서 사용하신 경우, **초과한 시간만큼 추가 근무**를 하셔야 합니다.\n\n예를 들어:\n- 점심시간을 1시간 30분 사용 → 30분 추가 근무 필요\n- 개인 용무로 오후에 30분 추가 휴게 → 30분 추가 근무 필요\n\n## 휴게시간 활용 안내\n\n- **본업을 위한 이동, 미팅을 제외한 개인 용무**는 휴게시간을 활용해 주세요\n- 홈그라운드 내에서 30분 내외의 휴식 목적 시간 사용 시에는 휴게를 이용할 수 있습니다\n- 모든 근무 및 휴게시간은 **flex를 통해 기록**해 주세요\n\n건강한 업무 리듬 유지와 팀 협업을 위한 제도이니, 휴게시간 사용 후 기록을 잊지 말아 주세요!\n\n---\n**참고 문서:**\n- [근무/휴게시간](https://www.notion.so/b2a3dd6b52ef4f0ea4f92eb6faa13136) - 근무시간 및 휴게시간 규정</v>
      </c>
      <c r="D38" s="5" t="s">
        <v>510</v>
      </c>
      <c r="E38" s="5" t="s">
        <v>357</v>
      </c>
      <c r="F38" s="5" t="s">
        <v>511</v>
      </c>
      <c r="H38" s="13" t="str">
        <f>IFERROR(__xludf.DUMMYFUNCTION("REGEXEXTRACT(I38, ""Human.:([\d\.]+)"")"),"1")</f>
        <v>1</v>
      </c>
      <c r="I38" s="5" t="s">
        <v>512</v>
      </c>
      <c r="J38" s="5" t="s">
        <v>513</v>
      </c>
      <c r="L38" s="5">
        <v>1.758850215338E12</v>
      </c>
    </row>
    <row r="39">
      <c r="A39" s="5" t="s">
        <v>355</v>
      </c>
      <c r="B39" s="5" t="s">
        <v>514</v>
      </c>
      <c r="C39" s="12" t="str">
        <f>IFERROR(__xludf.DUMMYFUNCTION("REGEXEXTRACT(F39, """"""answer"""":""""([\s\S]*?)""""(?:,""""contexts"""")"")"),"안녕하세요! flex팀의 채용 프로세스에 대해 안내드리겠습니다.\n\n## 채용 프로세스 개요\n플렉스팀의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동료분을 채용하기 위해 구성되어 있습니다.\n\n## 기본 전형 단계 (5단계)\n```\n서류전형 → Pre-interview →"&amp;" Tech/Job Interview → Peer Interview → Fit Interview\n```\n\n## 추가 전형\n직무에 따라 다음과 같은 전형이 추가될 수 있습니다:\n- 과제전형\n- 코딩테스트\n- 전화인터뷰\n- 롤플레잉 등\n\n## 각 단계별 상세 내용\n각 인터뷰의 목적과 인터뷰어 구성, 상세 내용은 **플렉스팀 Interview Guide**에서 확인하실 수 있습니다.\n\n## 채용 관련 지원\n- **리크루팅 식사 비용 지"&amp;"원**: 외부 후보자와 리크루팅 목적으로 식사하실 경우 1인당 3만원까지 지원\n- 워크플로우를 통해 신청 후 당일 #division-people_and_culture 채널에 공유 필요\n\n채용과 관련해 더 궁금한 사항이 있으시면 People팀 담당자에게 문의해주세요!\n\n---\n**참고 자료:**\n- [채용 프로세스 상세 안내](https://www.notion.so/Recruiting-Process-8e2af535360d4a64a010d964"&amp;"ba12cb0e)\n- [리크루팅 식사 비용 지원](https://www.notion.so/f33cc45e346743dd9dd24a64770385fc)")</f>
        <v>안녕하세요! flex팀의 채용 프로세스에 대해 안내드리겠습니다.\n\n## 채용 프로세스 개요\n플렉스팀의 채용 프로세스는 **함께 멀리갈 수 있는 소수정예 구성원**을 모셔오는 과정으로, 비즈니스와 기업의 성장단계에 맞게 필요한 인재를 채용하여 비즈니스 성장을 견인하는 동시에, 기존 구성원에게 긍정적인 자극을 줄 수 있는 동료분을 채용하기 위해 구성되어 있습니다.\n\n## 기본 전형 단계 (5단계)\n```\n서류전형 → Pre-interview → Tech/Job Interview → Peer Interview → Fit Interview\n```\n\n## 추가 전형\n직무에 따라 다음과 같은 전형이 추가될 수 있습니다:\n- 과제전형\n- 코딩테스트\n- 전화인터뷰\n- 롤플레잉 등\n\n## 각 단계별 상세 내용\n각 인터뷰의 목적과 인터뷰어 구성, 상세 내용은 **플렉스팀 Interview Guide**에서 확인하실 수 있습니다.\n\n## 채용 관련 지원\n- **리크루팅 식사 비용 지원**: 외부 후보자와 리크루팅 목적으로 식사하실 경우 1인당 3만원까지 지원\n- 워크플로우를 통해 신청 후 당일 #division-people_and_culture 채널에 공유 필요\n\n채용과 관련해 더 궁금한 사항이 있으시면 People팀 담당자에게 문의해주세요!\n\n---\n**참고 자료:**\n- [채용 프로세스 상세 안내](https://www.notion.so/Recruiting-Process-8e2af535360d4a64a010d964ba12cb0e)\n- [리크루팅 식사 비용 지원](https://www.notion.so/f33cc45e346743dd9dd24a64770385fc)</v>
      </c>
      <c r="D39" s="5" t="s">
        <v>515</v>
      </c>
      <c r="E39" s="5" t="s">
        <v>400</v>
      </c>
      <c r="F39" s="5" t="s">
        <v>516</v>
      </c>
      <c r="H39" s="13" t="str">
        <f>IFERROR(__xludf.DUMMYFUNCTION("REGEXEXTRACT(I39, ""Human.:([\d\.]+)"")"),"1")</f>
        <v>1</v>
      </c>
      <c r="I39" s="5" t="s">
        <v>517</v>
      </c>
      <c r="J39" s="5" t="s">
        <v>518</v>
      </c>
      <c r="L39" s="5">
        <v>1.758851281311E12</v>
      </c>
    </row>
    <row r="40">
      <c r="A40" s="5" t="s">
        <v>355</v>
      </c>
      <c r="B40" s="5" t="s">
        <v>71</v>
      </c>
      <c r="C40" s="12" t="str">
        <f>IFERROR(__xludf.DUMMYFUNCTION("REGEXEXTRACT(F40, """"""answer"""":""""([\s\S]*?)""""(?:,""""contexts"""")"")"),"안녕하세요! 입사 첫날을 맞이하시는군요. 축하드립니다! 🎉\n\n플렉스팀의 입사 첫날은 **Life Hack - Orientation**으로 시작됩니다. 다음과 같은 내용들을 진행하게 됩니다:\n\n## 입사 첫날 (Day 1) 주요 일정\n\n### 1. **온보딩 여정 소개**\n- 앞으로 12주간 진행될 온보딩 프로세스에 대한 전체적인 안내를 받으시게 됩니다\n\n### 2. **조직 구조 및 제도 안내**\n- 회사의 조직 구조와 다양한 제도들"&amp;"에 대해 설명을 들으실 수 있습니다\n\n### 3. **계정 등록 및 장비 설치 안내**\n- 업무에 필요한 각종 시스템 계정 생성과 장비 세팅을 도와드립니다\n\n## 온보딩 전체 흐름 안내\n\n입사 첫날은 총 **12주간의 온보딩 프로세스**의 시작점입니다:\n- **5주간의 Spring Camp**: 팀의 일하는 방법과 마인드셋, 제도 적응\n- **7주간의 목표합의 및 리뷰**: 본격적인 업무 시작과 목표 설정\n\n입사 첫날부터 차근차근 플"&amp;"렉스팀에 적응할 수 있도록 체계적으로 도와드리니, 편안한 마음으로 임하시면 됩니다!\n\n혹시 입사 전 궁금한 점이나 준비해야 할 것이 있으시다면 언제든 말씀해 주세요. 😊\n\n**참고 자료:**\n- [온보딩 프로세스 안내](https://www.notion.so/52188e60f8c844289e27a1c85a843085) - 전체 온보딩 과정 안내")</f>
        <v>안녕하세요! 입사 첫날을 맞이하시는군요. 축하드립니다! 🎉\n\n플렉스팀의 입사 첫날은 **Life Hack - Orientation**으로 시작됩니다. 다음과 같은 내용들을 진행하게 됩니다:\n\n## 입사 첫날 (Day 1) 주요 일정\n\n### 1. **온보딩 여정 소개**\n- 앞으로 12주간 진행될 온보딩 프로세스에 대한 전체적인 안내를 받으시게 됩니다\n\n### 2. **조직 구조 및 제도 안내**\n- 회사의 조직 구조와 다양한 제도들에 대해 설명을 들으실 수 있습니다\n\n### 3. **계정 등록 및 장비 설치 안내**\n- 업무에 필요한 각종 시스템 계정 생성과 장비 세팅을 도와드립니다\n\n## 온보딩 전체 흐름 안내\n\n입사 첫날은 총 **12주간의 온보딩 프로세스**의 시작점입니다:\n- **5주간의 Spring Camp**: 팀의 일하는 방법과 마인드셋, 제도 적응\n- **7주간의 목표합의 및 리뷰**: 본격적인 업무 시작과 목표 설정\n\n입사 첫날부터 차근차근 플렉스팀에 적응할 수 있도록 체계적으로 도와드리니, 편안한 마음으로 임하시면 됩니다!\n\n혹시 입사 전 궁금한 점이나 준비해야 할 것이 있으시다면 언제든 말씀해 주세요. 😊\n\n**참고 자료:**\n- [온보딩 프로세스 안내](https://www.notion.so/52188e60f8c844289e27a1c85a843085) - 전체 온보딩 과정 안내</v>
      </c>
      <c r="D40" s="5" t="s">
        <v>519</v>
      </c>
      <c r="E40" s="5" t="s">
        <v>400</v>
      </c>
      <c r="F40" s="5" t="s">
        <v>520</v>
      </c>
      <c r="H40" s="13" t="str">
        <f>IFERROR(__xludf.DUMMYFUNCTION("REGEXEXTRACT(I40, ""Human.:([\d\.]+)"")"),"1")</f>
        <v>1</v>
      </c>
      <c r="I40" s="5" t="s">
        <v>521</v>
      </c>
      <c r="J40" s="5" t="s">
        <v>522</v>
      </c>
      <c r="L40" s="5">
        <v>1.758851141232E12</v>
      </c>
    </row>
    <row r="41">
      <c r="A41" s="5" t="s">
        <v>355</v>
      </c>
      <c r="B41" s="5" t="s">
        <v>73</v>
      </c>
      <c r="C41" s="12" t="str">
        <f>IFERROR(__xludf.DUMMYFUNCTION("REGEXEXTRACT(F41, """"""answer"""":""""([\s\S]*?)""""(?:,""""contexts"""")"")"),"생일휴가에 대해 안내드리겠습니다! 🎂\n\n## 생일휴가 사용 시기\n- **생일 당일에만 사용 가능**합니다\n- 생일이 휴일인 경우에는 다른 날에 사용할 수 없습니다\n\n## 사용 방법 및 제한사항\n- **오후 반차(4시간) 형태**로 제공되며, 점심 먹고 빨리 퇴근하는 목적으로만 사용 가능합니다\n- 다른 휴가(연차)와 붙여서 하루를 온전히 쉬는 목적으로는 사용할 수 없습니다\n- 원격근무와 연속해서 사용할 수 없습니다\n- 연차와는 별개로 "&amp;"부여되는 특별 휴가입니다\n\n## 생일 지원 혜택\n생일휴가 외에도 다음과 같은 지원이 제공됩니다:\n- 케이크 1종 (미리 안내된 리스트에서 선택)\n- 10만원권 상품권\n- 생일 당일 Lounge의 전 메뉴 무료 제공\n- 생일 액세서리 제공\n\n생일은 가족이나 지인들과 소중한 시간을 보내실 수 있도록 지원하는 취지이니, 당일에만 사용하실 수 있는 점 양해 부탁드립니다! \n\n**출처:**\n- [생일 지원](https://www.notion"&amp;".so/5e0c5898cc5b42f2a20f60cb14722af7) (생일 지원 혜택)\n- [휴가](https://www.notion.so/994a897ce55a4092b5a39d961be8d3a2) (생일휴가 정책)")</f>
        <v>생일휴가에 대해 안내드리겠습니다! 🎂\n\n## 생일휴가 사용 시기\n- **생일 당일에만 사용 가능**합니다\n- 생일이 휴일인 경우에는 다른 날에 사용할 수 없습니다\n\n## 사용 방법 및 제한사항\n- **오후 반차(4시간) 형태**로 제공되며, 점심 먹고 빨리 퇴근하는 목적으로만 사용 가능합니다\n- 다른 휴가(연차)와 붙여서 하루를 온전히 쉬는 목적으로는 사용할 수 없습니다\n- 원격근무와 연속해서 사용할 수 없습니다\n- 연차와는 별개로 부여되는 특별 휴가입니다\n\n## 생일 지원 혜택\n생일휴가 외에도 다음과 같은 지원이 제공됩니다:\n- 케이크 1종 (미리 안내된 리스트에서 선택)\n- 10만원권 상품권\n- 생일 당일 Lounge의 전 메뉴 무료 제공\n- 생일 액세서리 제공\n\n생일은 가족이나 지인들과 소중한 시간을 보내실 수 있도록 지원하는 취지이니, 당일에만 사용하실 수 있는 점 양해 부탁드립니다! \n\n**출처:**\n- [생일 지원](https://www.notion.so/5e0c5898cc5b42f2a20f60cb14722af7) (생일 지원 혜택)\n- [휴가](https://www.notion.so/994a897ce55a4092b5a39d961be8d3a2) (생일휴가 정책)</v>
      </c>
      <c r="D41" s="5" t="s">
        <v>74</v>
      </c>
      <c r="E41" s="5" t="s">
        <v>405</v>
      </c>
      <c r="F41" s="5" t="s">
        <v>523</v>
      </c>
      <c r="H41" s="13" t="str">
        <f>IFERROR(__xludf.DUMMYFUNCTION("REGEXEXTRACT(I41, ""Human.:([\d\.]+)"")"),"1")</f>
        <v>1</v>
      </c>
      <c r="I41" s="5" t="s">
        <v>524</v>
      </c>
      <c r="J41" s="5" t="s">
        <v>525</v>
      </c>
      <c r="L41" s="5">
        <v>1.758850545618E12</v>
      </c>
    </row>
    <row r="42">
      <c r="A42" s="5" t="s">
        <v>355</v>
      </c>
      <c r="B42" s="5" t="s">
        <v>76</v>
      </c>
      <c r="C42" s="12" t="str">
        <f>IFERROR(__xludf.DUMMYFUNCTION("REGEXEXTRACT(F42, """"""answer"""":""""([\s\S]*?)""""(?:,""""contexts"""")"")"),"안녕하세요! flex의 근무시간에 대해 안내드리겠습니다.\n\n## 근무시간 개요\n- **시차출퇴근제**를 운영하고 있으며, **출근 가능 시간은 오전 8시부터 10시까지**입니다\n- 출근 시각 이후 **9시간(1일 8시간 근무 + 1시간 휴게) 뒤에 퇴근**하는 것을 원칙으로 합니다\n- 근무시간은 **flex를 통해 기록**합니다\n\n## 코워킹 타임(Co-working Time)\n- **10:00 - 12:30 (2시간 30분) / 14:0"&amp;"0 - 17:00 (3시간)** 총 5시간 30분\n- 구성원간 **협업(미팅 등 공동활동)을 위한 최소한의 시간**입니다\n- 코워킹 타임 내에서는 다른 구성원에게 협업과 미팅을 요청할 수 있고, 요청받은 구성원은 협업이 가능하도록 시간을 확보해야 합니다\n- 코워킹 타임 중 자리를 비워야 할 경우에는 **사전 휴가 등록**이 필요합니다\n\n## 휴게시간\n- 법적 휴게 시간을 준수합니다 (근무 4시간 - 30분 휴게, 근무 8시간 - 1시간 휴게)"&amp;"\n- **공식 휴게 시간: 12:30 - 13:30**\n- 개인 용무는 휴게 시간을 활용 가능합니다\n- 법적 휴게 시간을 초과하는 경우, 초과하는 만큼 추가 근무를 해야 합니다\n\n## 기록 방법\n- 근무 및 휴게시간은 **flex를 통해 기록**합니다\n- 공동의 룰을 잘 지키고 개선하기 위해서는 flex에 근무를 기록하는 것이 필요합니다\n\n**참고 출처:**\n- [근무/휴게시간](https://www.notion.so/b2a3dd6b5"&amp;"2ef4f0ea4f92eb6faa13136) - 근무시간 및 휴게시간 상세 안내\n- [근무 제도 변경 안내](https://flex.team/home/news-feed/notice?nid=WL8Jvbj8KY) - 2024년 12월 1일부터 적용된 변경사항")</f>
        <v>안녕하세요! flex의 근무시간에 대해 안내드리겠습니다.\n\n## 근무시간 개요\n- **시차출퇴근제**를 운영하고 있으며, **출근 가능 시간은 오전 8시부터 10시까지**입니다\n- 출근 시각 이후 **9시간(1일 8시간 근무 + 1시간 휴게) 뒤에 퇴근**하는 것을 원칙으로 합니다\n- 근무시간은 **flex를 통해 기록**합니다\n\n## 코워킹 타임(Co-working Time)\n- **10:00 - 12:30 (2시간 30분) / 14:00 - 17:00 (3시간)** 총 5시간 30분\n- 구성원간 **협업(미팅 등 공동활동)을 위한 최소한의 시간**입니다\n- 코워킹 타임 내에서는 다른 구성원에게 협업과 미팅을 요청할 수 있고, 요청받은 구성원은 협업이 가능하도록 시간을 확보해야 합니다\n- 코워킹 타임 중 자리를 비워야 할 경우에는 **사전 휴가 등록**이 필요합니다\n\n## 휴게시간\n- 법적 휴게 시간을 준수합니다 (근무 4시간 - 30분 휴게, 근무 8시간 - 1시간 휴게)\n- **공식 휴게 시간: 12:30 - 13:30**\n- 개인 용무는 휴게 시간을 활용 가능합니다\n- 법적 휴게 시간을 초과하는 경우, 초과하는 만큼 추가 근무를 해야 합니다\n\n## 기록 방법\n- 근무 및 휴게시간은 **flex를 통해 기록**합니다\n- 공동의 룰을 잘 지키고 개선하기 위해서는 flex에 근무를 기록하는 것이 필요합니다\n\n**참고 출처:**\n- [근무/휴게시간](https://www.notion.so/b2a3dd6b52ef4f0ea4f92eb6faa13136) - 근무시간 및 휴게시간 상세 안내\n- [근무 제도 변경 안내](https://flex.team/home/news-feed/notice?nid=WL8Jvbj8KY) - 2024년 12월 1일부터 적용된 변경사항</v>
      </c>
      <c r="D42" s="5" t="s">
        <v>77</v>
      </c>
      <c r="E42" s="5" t="s">
        <v>405</v>
      </c>
      <c r="F42" s="5" t="s">
        <v>526</v>
      </c>
      <c r="H42" s="13" t="str">
        <f>IFERROR(__xludf.DUMMYFUNCTION("REGEXEXTRACT(I42, ""Human.:([\d\.]+)"")"),"1")</f>
        <v>1</v>
      </c>
      <c r="I42" s="5" t="s">
        <v>527</v>
      </c>
      <c r="J42" s="5" t="s">
        <v>528</v>
      </c>
      <c r="L42" s="5">
        <v>1.758850643129E12</v>
      </c>
    </row>
    <row r="43">
      <c r="A43" s="5" t="s">
        <v>355</v>
      </c>
      <c r="B43" s="5" t="s">
        <v>78</v>
      </c>
      <c r="C43" s="12" t="str">
        <f>IFERROR(__xludf.DUMMYFUNCTION("REGEXEXTRACT(F43, """"""answer"""":""""([\s\S]*?)""""(?:,""""contexts"""")"")"),"리프레시 휴가에 대해 안내드리겠습니다! 😊\n\n## 리프레시 휴가 부여 시기\n- **3년 근속시 (근무일 기준)** 10일의 휴가를 부여합니다\n- **매 3년마다** 부여됩니다 (3년, 6년, 9년... 이런 식으로)\n- 근무일 중 공휴일이 있는 경우도 포함됩니다\n\n## 추가 혜택\n리프레시 휴가와 함께 특별한 혜택도 제공됩니다:\n- **아난티(Ananti) 숙박권 2박 3일**을 함께 제공\n- 최고의 숙소에서 휴식할 수 있도록 지원\n"&amp;"- 워크플로우를 통해 따로 신청하시면 됩니다\n- ⚠️ **주의사항**: 리프레시 휴가 기간 내에 숙박하지 않으면 다른 기간에는 이용할 수 없습니다\n\n리프레시 휴가는 장기간 열심히 일한 구성원들이 충분한 휴식을 취할 수 있도록 지원하는 제도입니다. 더 궁금한 점이 있으시면 언제든 말씀해 주세요!\n\n---\n**참고 출처:**\n- [휴가](https://www.notion.so/994a897ce55a4092b5a39d961be8d3a2) - 리프"&amp;"레시 휴가 관련 정보")</f>
        <v>리프레시 휴가에 대해 안내드리겠습니다! 😊\n\n## 리프레시 휴가 부여 시기\n- **3년 근속시 (근무일 기준)** 10일의 휴가를 부여합니다\n- **매 3년마다** 부여됩니다 (3년, 6년, 9년... 이런 식으로)\n- 근무일 중 공휴일이 있는 경우도 포함됩니다\n\n## 추가 혜택\n리프레시 휴가와 함께 특별한 혜택도 제공됩니다:\n- **아난티(Ananti) 숙박권 2박 3일**을 함께 제공\n- 최고의 숙소에서 휴식할 수 있도록 지원\n- 워크플로우를 통해 따로 신청하시면 됩니다\n- ⚠️ **주의사항**: 리프레시 휴가 기간 내에 숙박하지 않으면 다른 기간에는 이용할 수 없습니다\n\n리프레시 휴가는 장기간 열심히 일한 구성원들이 충분한 휴식을 취할 수 있도록 지원하는 제도입니다. 더 궁금한 점이 있으시면 언제든 말씀해 주세요!\n\n---\n**참고 출처:**\n- [휴가](https://www.notion.so/994a897ce55a4092b5a39d961be8d3a2) - 리프레시 휴가 관련 정보</v>
      </c>
      <c r="D43" s="5" t="s">
        <v>79</v>
      </c>
      <c r="E43" s="5" t="s">
        <v>405</v>
      </c>
      <c r="F43" s="5" t="s">
        <v>529</v>
      </c>
      <c r="H43" s="13" t="str">
        <f>IFERROR(__xludf.DUMMYFUNCTION("REGEXEXTRACT(I43, ""Human.:([\d\.]+)"")"),"1")</f>
        <v>1</v>
      </c>
      <c r="I43" s="5" t="s">
        <v>530</v>
      </c>
      <c r="J43" s="5" t="s">
        <v>531</v>
      </c>
      <c r="L43" s="5">
        <v>1.758850533788E12</v>
      </c>
    </row>
    <row r="44">
      <c r="A44" s="5" t="s">
        <v>355</v>
      </c>
      <c r="B44" s="5" t="s">
        <v>80</v>
      </c>
      <c r="C44" s="12" t="str">
        <f>IFERROR(__xludf.DUMMYFUNCTION("REGEXEXTRACT(F44, """"""answer"""":""""([\s\S]*?)""""(?:,""""contexts"""")"")"),"플렉스팀의 1on1 미팅은 **업무 진행상황 보고보다는 개인적인 고민과 성장에 더 중점을 두고 있습니다** 😊\n\n## 우리팀 1on1의 핵심 목적\n\n**일보다 '사람'과 '조직'에 중심을 둡니다.** 프로젝트 업데이트는 위클리에서 진행하고, 1on1 시간은 구성원 개인과 팀에 대한 주제로 다뤄져야 합니다.\n\n## 1on1에서 나누면 좋은 대화들\n\n### 1. **Alignment (방향성 맞추기)**\n- 목표와 팀의 미션/OKR이 어떻"&amp;"게 연결되는지\n- 업무의 우선순위와 의미에 대한 고민\n- 팀과의 기대치 조율\n\n### 2. **Problem Solving (문제 해결)**\n- 일하면서 가장 답답하거나 어려운 점\n- 비효율적인 업무나 협업의 어려움\n- 개인적인 이슈까지도 함께 고민\n\n### 3. **Motivation &amp; Engagement (동기부여)**\n- 최근 뿌듯했던 순간이나 성취감\n- 새롭게 도전해보고 싶은 일\n- 더 잘할 수 있는 환경에 대한 고민\n\"&amp;"n## 코칭의 철학\n\n플렉스팀의 리드는 **모든 문제의 답이 구성원 내부에 있다고 믿고**, 스스로 해답을 찾을 수 있도록 도와주는 코치 역할을 합니다. 해답을 직접 주기보다는 깊게 생각하고 다양한 관점으로 볼 수 있도록 질문을 통해 함께 탐색해나가죠.\n\n**\""제가 뭘 도워드리면 될까요?\""** 같은 질문으로 구성원이 더 많이 말할 수 있는 환경을 만드는 것이 중요합니다.\n\n개인적인 고민이나 어려움도 얼마든지 나눌 수 있는 안전한 공간이"&amp;"니, 편하게 이야기해보세요! 💪\n\n---\n**참고 자료:**\n- [동기부여 1 on 1 미팅 Tips](https://www.notion.so/1-on-1-Tips-fe64ba806af64dbb87a33844b7cf2537) - 1on1 코칭 철학 및 방법\n- [우리팀의 1on1 Ground Rule 😎](https://www.notion.so/1on1-Ground-Rule-1c10592a4a9280c9ab49ef141ebb2fbb) - 1"&amp;"on1 진행 가이드라인")</f>
        <v>플렉스팀의 1on1 미팅은 **업무 진행상황 보고보다는 개인적인 고민과 성장에 더 중점을 두고 있습니다** 😊\n\n## 우리팀 1on1의 핵심 목적\n\n**일보다 '사람'과 '조직'에 중심을 둡니다.** 프로젝트 업데이트는 위클리에서 진행하고, 1on1 시간은 구성원 개인과 팀에 대한 주제로 다뤄져야 합니다.\n\n## 1on1에서 나누면 좋은 대화들\n\n### 1. **Alignment (방향성 맞추기)**\n- 목표와 팀의 미션/OKR이 어떻게 연결되는지\n- 업무의 우선순위와 의미에 대한 고민\n- 팀과의 기대치 조율\n\n### 2. **Problem Solving (문제 해결)**\n- 일하면서 가장 답답하거나 어려운 점\n- 비효율적인 업무나 협업의 어려움\n- 개인적인 이슈까지도 함께 고민\n\n### 3. **Motivation &amp; Engagement (동기부여)**\n- 최근 뿌듯했던 순간이나 성취감\n- 새롭게 도전해보고 싶은 일\n- 더 잘할 수 있는 환경에 대한 고민\n\n## 코칭의 철학\n\n플렉스팀의 리드는 **모든 문제의 답이 구성원 내부에 있다고 믿고**, 스스로 해답을 찾을 수 있도록 도와주는 코치 역할을 합니다. 해답을 직접 주기보다는 깊게 생각하고 다양한 관점으로 볼 수 있도록 질문을 통해 함께 탐색해나가죠.\n\n**\"제가 뭘 도워드리면 될까요?\"** 같은 질문으로 구성원이 더 많이 말할 수 있는 환경을 만드는 것이 중요합니다.\n\n개인적인 고민이나 어려움도 얼마든지 나눌 수 있는 안전한 공간이니, 편하게 이야기해보세요! 💪\n\n---\n**참고 자료:**\n- [동기부여 1 on 1 미팅 Tips](https://www.notion.so/1-on-1-Tips-fe64ba806af64dbb87a33844b7cf2537) - 1on1 코칭 철학 및 방법\n- [우리팀의 1on1 Ground Rule 😎](https://www.notion.so/1on1-Ground-Rule-1c10592a4a9280c9ab49ef141ebb2fbb) - 1on1 진행 가이드라인</v>
      </c>
      <c r="D44" s="5" t="s">
        <v>81</v>
      </c>
      <c r="E44" s="5" t="s">
        <v>357</v>
      </c>
      <c r="F44" s="5" t="s">
        <v>532</v>
      </c>
      <c r="H44" s="13" t="str">
        <f>IFERROR(__xludf.DUMMYFUNCTION("REGEXEXTRACT(I44, ""Human.:([\d\.]+)"")"),"1")</f>
        <v>1</v>
      </c>
      <c r="I44" s="5" t="s">
        <v>533</v>
      </c>
      <c r="J44" s="5" t="s">
        <v>534</v>
      </c>
      <c r="L44" s="5">
        <v>1.75885033041E12</v>
      </c>
    </row>
    <row r="45">
      <c r="A45" s="5" t="s">
        <v>355</v>
      </c>
      <c r="B45" s="5" t="s">
        <v>83</v>
      </c>
      <c r="C45" s="12" t="str">
        <f>IFERROR(__xludf.DUMMYFUNCTION("REGEXEXTRACT(F45, """"""answer"""":""""([\s\S]*?)""""(?:,""""contexts"""")"")"),"Health Check 결과는 **개인 성과평가에 직접적으로 영향을 주지 않습니다**.\n\n## Health Check의 목적과 활용\n\nHealth Check는 다음과 같은 목적으로 진행됩니다:\n\n### 🎯 **주요 목적**\n- **팀 차원의 건강성 진단**: 플렉스팀 구성원들의 현재 상황을 확인\n- **조직 개선을 위한 데이터**: 함께 좋은 팀을 만들어 가기 위한 자료\n- **팀 차원의 액션 아이템 도출**: 더 좋은 팀을 만들기 위"&amp;"한 개선 방안 수립\n\n### 📊 **결과 활용 방식**\n- **정량적/정성적 결과 공개**: Health Check Result 페이지에서 팀 전체 결과 공유\n- **팀 지원 목적**: 팀리드, 챕터리드, 구성원들이 팀과 함께 오래 갈 수 있도록 지원하는 자료로 활용\n- **조직 차원의 개선**: 업무 환경, 조직 문화, 협업 방식 등의 개선에 활용\n\n## 플렉스팀의 성과 평가 철학\n\n플렉스팀은 **팀 전체 성과 달성**을 위해 노력하"&amp;"고 있어서, **개인별 성과 측정을 통한 등급 부여를 하지 않습니다**. Health Check는 개인을 평가하는 도구가 아니라, 팀의 건강성을 체크하고 더 나은 업무 환경을 만들기 위한 진단 도구입니다.\n\n안심하고 솔직한 피드백을 주시면, 더 일하기 좋은 팀을 만드는 데 소중한 자료가 될 것입니다! 😊\n\n---\n**참고 자료:**\n- [Health Check](https://www.notion.so/Health-Check-c994ba064"&amp;"459402a85d36b9cdcc973d7) - Health Check 진행 방식 및 목적\n- [구성원의 성과 향상을 돕는 프로그램 안내](https://www.notion.so/9df5a2d1b7c945e78fe439f59fbb90fd) - 성과 평가 철학\n- [우리팀의 \""Job Level\""](https://www.notion.so/Job-Level-229b6389ca974e51a283fdffcbd04433) - 성과와 역량 측정 구분")</f>
        <v>Health Check 결과는 **개인 성과평가에 직접적으로 영향을 주지 않습니다**.\n\n## Health Check의 목적과 활용\n\nHealth Check는 다음과 같은 목적으로 진행됩니다:\n\n### 🎯 **주요 목적**\n- **팀 차원의 건강성 진단**: 플렉스팀 구성원들의 현재 상황을 확인\n- **조직 개선을 위한 데이터**: 함께 좋은 팀을 만들어 가기 위한 자료\n- **팀 차원의 액션 아이템 도출**: 더 좋은 팀을 만들기 위한 개선 방안 수립\n\n### 📊 **결과 활용 방식**\n- **정량적/정성적 결과 공개**: Health Check Result 페이지에서 팀 전체 결과 공유\n- **팀 지원 목적**: 팀리드, 챕터리드, 구성원들이 팀과 함께 오래 갈 수 있도록 지원하는 자료로 활용\n- **조직 차원의 개선**: 업무 환경, 조직 문화, 협업 방식 등의 개선에 활용\n\n## 플렉스팀의 성과 평가 철학\n\n플렉스팀은 **팀 전체 성과 달성**을 위해 노력하고 있어서, **개인별 성과 측정을 통한 등급 부여를 하지 않습니다**. Health Check는 개인을 평가하는 도구가 아니라, 팀의 건강성을 체크하고 더 나은 업무 환경을 만들기 위한 진단 도구입니다.\n\n안심하고 솔직한 피드백을 주시면, 더 일하기 좋은 팀을 만드는 데 소중한 자료가 될 것입니다! 😊\n\n---\n**참고 자료:**\n- [Health Check](https://www.notion.so/Health-Check-c994ba064459402a85d36b9cdcc973d7) - Health Check 진행 방식 및 목적\n- [구성원의 성과 향상을 돕는 프로그램 안내](https://www.notion.so/9df5a2d1b7c945e78fe439f59fbb90fd) - 성과 평가 철학\n- [우리팀의 \"Job Level\"](https://www.notion.so/Job-Level-229b6389ca974e51a283fdffcbd04433) - 성과와 역량 측정 구분</v>
      </c>
      <c r="D45" s="5" t="s">
        <v>84</v>
      </c>
      <c r="E45" s="5" t="s">
        <v>357</v>
      </c>
      <c r="F45" s="5" t="s">
        <v>535</v>
      </c>
      <c r="H45" s="13" t="str">
        <f>IFERROR(__xludf.DUMMYFUNCTION("REGEXEXTRACT(I45, ""Human.:([\d\.]+)"")"),"1")</f>
        <v>1</v>
      </c>
      <c r="I45" s="5" t="s">
        <v>536</v>
      </c>
      <c r="J45" s="5" t="s">
        <v>537</v>
      </c>
      <c r="L45" s="5">
        <v>1.758850180253E12</v>
      </c>
    </row>
    <row r="46">
      <c r="A46" s="5" t="s">
        <v>355</v>
      </c>
      <c r="B46" s="5" t="s">
        <v>85</v>
      </c>
      <c r="C46" s="12" t="str">
        <f>IFERROR(__xludf.DUMMYFUNCTION("REGEXEXTRACT(F46, """"""answer"""":""""([\s\S]*?)""""(?:,""""contexts"""")"")"),"안녕하세요! 리프레시 휴가에 대해 안내드리겠습니다.\n\n## 리프레시 휴가 지원 내용\n\n**지급 시기**: 3년 근속시 (근무일 기준) 10일의 휴가가 부여됩니다.\n- 매 3년마다 부여되므로, 3년, 6년, 9년... 이런 식으로 지속적으로 받으실 수 있습니다.\n- 근무일 중 공휴일이 있는 경우도 포함됩니다.\n\n**추가 혜택**: 리프레시 휴가와 함께 **아난티(Ananti) 숙박권 2박 3일**도 제공됩니다!\n- 최고의 숙소에서 리프레시"&amp;" 기간 동안 휴식할 수 있도록 지원\n- 아난티 숙박은 flex 워크플로우를 통해 별도 신청 필요\n- ⚠️ 리프레시 휴가 기간 내에 숙박을 하지 않는 경우, 다른 기간에는 이용할 수 없습니다\n\n**사용 방법**: 일반 휴가와 동일하게 flex &gt; 휴가 &gt; 내 휴가에서 신청하시면 됩니다.\n\n3년간 열심히 달려오신 것에 대한 보상으로, 충분한 휴식과 재충전의 시간을 가지실 수 있도록 지원하는 제도입니다. 추가 궁금한 점이 있으시면 언제든 말씀해 주"&amp;"세요!\n\n## 참고 문서\n- [휴가](https://www.notion.so/994a897ce55a4092b5a39d961be8d3a2) - 리프레시 휴가 상세 내용")</f>
        <v>안녕하세요! 리프레시 휴가에 대해 안내드리겠습니다.\n\n## 리프레시 휴가 지원 내용\n\n**지급 시기**: 3년 근속시 (근무일 기준) 10일의 휴가가 부여됩니다.\n- 매 3년마다 부여되므로, 3년, 6년, 9년... 이런 식으로 지속적으로 받으실 수 있습니다.\n- 근무일 중 공휴일이 있는 경우도 포함됩니다.\n\n**추가 혜택**: 리프레시 휴가와 함께 **아난티(Ananti) 숙박권 2박 3일**도 제공됩니다!\n- 최고의 숙소에서 리프레시 기간 동안 휴식할 수 있도록 지원\n- 아난티 숙박은 flex 워크플로우를 통해 별도 신청 필요\n- ⚠️ 리프레시 휴가 기간 내에 숙박을 하지 않는 경우, 다른 기간에는 이용할 수 없습니다\n\n**사용 방법**: 일반 휴가와 동일하게 flex &gt; 휴가 &gt; 내 휴가에서 신청하시면 됩니다.\n\n3년간 열심히 달려오신 것에 대한 보상으로, 충분한 휴식과 재충전의 시간을 가지실 수 있도록 지원하는 제도입니다. 추가 궁금한 점이 있으시면 언제든 말씀해 주세요!\n\n## 참고 문서\n- [휴가](https://www.notion.so/994a897ce55a4092b5a39d961be8d3a2) - 리프레시 휴가 상세 내용</v>
      </c>
      <c r="D46" s="5" t="s">
        <v>86</v>
      </c>
      <c r="E46" s="5" t="s">
        <v>405</v>
      </c>
      <c r="F46" s="5" t="s">
        <v>538</v>
      </c>
      <c r="H46" s="13" t="str">
        <f>IFERROR(__xludf.DUMMYFUNCTION("REGEXEXTRACT(I46, ""Human.:([\d\.]+)"")"),"1")</f>
        <v>1</v>
      </c>
      <c r="I46" s="5" t="s">
        <v>539</v>
      </c>
      <c r="J46" s="5" t="s">
        <v>540</v>
      </c>
      <c r="L46" s="5">
        <v>1.75885076165E12</v>
      </c>
    </row>
    <row r="47">
      <c r="A47" s="5" t="s">
        <v>355</v>
      </c>
      <c r="B47" s="5" t="s">
        <v>87</v>
      </c>
      <c r="C47" s="12" t="str">
        <f>IFERROR(__xludf.DUMMYFUNCTION("REGEXEXTRACT(F47, """"""answer"""":""""([\s\S]*?)""""(?:,""""contexts"""")"")"),"재직증명서와 경력증명서는 flex 시스템에서 직접 발급받으실 수 있습니다! 😊\n\n## 발급 방법\n**flex &gt; 문서·증명서 &gt; 내 문서**에서 재직증명서 및 경력증명서를 바로 발급하실 수 있습니다.\n\n## 기타 증명서가 필요한 경우\n위의 두 서류 외에 추가로 발급이 필요한 서류가 있으시면, 슬랙 `#division-people_and_culture` 채널로 문의해 주세요.\n\n참고로 급여명세서는 **flex &gt; 급여 &gt; 급여 명세서**에"&amp;"서 발급 가능합니다.\n\n증명서 발급과 관련해 추가로 궁금한 점이 있으시면 언제든 말씀해 주세요!\n\n---\n**출처:**\n- [증명서 발급 안내](https://www.notion.so/0aa36cca15f4479899ea6f71fc14b163) (증명서 발급 방법)")</f>
        <v>재직증명서와 경력증명서는 flex 시스템에서 직접 발급받으실 수 있습니다! 😊\n\n## 발급 방법\n**flex &gt; 문서·증명서 &gt; 내 문서**에서 재직증명서 및 경력증명서를 바로 발급하실 수 있습니다.\n\n## 기타 증명서가 필요한 경우\n위의 두 서류 외에 추가로 발급이 필요한 서류가 있으시면, 슬랙 `#division-people_and_culture` 채널로 문의해 주세요.\n\n참고로 급여명세서는 **flex &gt; 급여 &gt; 급여 명세서**에서 발급 가능합니다.\n\n증명서 발급과 관련해 추가로 궁금한 점이 있으시면 언제든 말씀해 주세요!\n\n---\n**출처:**\n- [증명서 발급 안내](https://www.notion.so/0aa36cca15f4479899ea6f71fc14b163) (증명서 발급 방법)</v>
      </c>
      <c r="D47" s="5" t="s">
        <v>88</v>
      </c>
      <c r="E47" s="5" t="s">
        <v>400</v>
      </c>
      <c r="F47" s="5" t="s">
        <v>541</v>
      </c>
      <c r="H47" s="13" t="str">
        <f>IFERROR(__xludf.DUMMYFUNCTION("REGEXEXTRACT(I47, ""Human.:([\d\.]+)"")"),"1")</f>
        <v>1</v>
      </c>
      <c r="I47" s="5" t="s">
        <v>542</v>
      </c>
      <c r="J47" s="5" t="s">
        <v>543</v>
      </c>
      <c r="L47" s="5">
        <v>1.758851241804E12</v>
      </c>
    </row>
    <row r="48">
      <c r="A48" s="5" t="s">
        <v>355</v>
      </c>
      <c r="B48" s="5" t="s">
        <v>73</v>
      </c>
      <c r="C48" s="12" t="str">
        <f>IFERROR(__xludf.DUMMYFUNCTION("REGEXEXTRACT(F48, """"""answer"""":""""([\s\S]*?)""""(?:,""""contexts"""")"")"),"생일휴가에 대해 안내해드리겠습니다! 😊\n\n## 생일휴가 사용 시기 및 조건\n\n**사용 가능 시기:**\n- **생일 당일에만 사용 가능**합니다\n- 생일이 아닌 다른 날에는 사용할 수 없어요\n\n**사용 방법:**\n- 점심 먹고 사라지는 휴가(오후 반차) 형태로 제공됩니다\n- 연차와 상관없이 부여되는 4시간 휴가입니다\n\n## 주의사항\n\n❌ **사용할 수 없는 경우:**\n- 생일이 휴일인 경우 → 다른 날 대체 사용 불가\n- 다"&amp;"른 휴가와 붙여서 하루를 쉬는 목적으로는 사용 불가\n- 원격근무와 연속해서 사용 불가\n\n✅ **사용 목적:**\n- 빠른 퇴근 목적으로만 사용 가능\n- 생일 오후에 가족이나 지인들과 시간을 보낼 수 있도록 지원\n\n## 추가 생일 지원 혜택\n생일휴가 외에도 케이크, 10만원권 상품권, 생일 당일 라운지 전 메뉴 무료 제공 등의 다양한 지원도 함께 받으실 수 있어요!\n\n**참고 자료:**\n- [생일 지원](https://www.notion"&amp;".so/5e0c5898cc5b42f2a20f60cb14722af7) - 생일 지원 제도 전반\n- [휴가](https://www.notion.so/994a897ce55a4092b5a39d961be8d3a2) - 생일휴가 세부 규정")</f>
        <v>생일휴가에 대해 안내해드리겠습니다! 😊\n\n## 생일휴가 사용 시기 및 조건\n\n**사용 가능 시기:**\n- **생일 당일에만 사용 가능**합니다\n- 생일이 아닌 다른 날에는 사용할 수 없어요\n\n**사용 방법:**\n- 점심 먹고 사라지는 휴가(오후 반차) 형태로 제공됩니다\n- 연차와 상관없이 부여되는 4시간 휴가입니다\n\n## 주의사항\n\n❌ **사용할 수 없는 경우:**\n- 생일이 휴일인 경우 → 다른 날 대체 사용 불가\n- 다른 휴가와 붙여서 하루를 쉬는 목적으로는 사용 불가\n- 원격근무와 연속해서 사용 불가\n\n✅ **사용 목적:**\n- 빠른 퇴근 목적으로만 사용 가능\n- 생일 오후에 가족이나 지인들과 시간을 보낼 수 있도록 지원\n\n## 추가 생일 지원 혜택\n생일휴가 외에도 케이크, 10만원권 상품권, 생일 당일 라운지 전 메뉴 무료 제공 등의 다양한 지원도 함께 받으실 수 있어요!\n\n**참고 자료:**\n- [생일 지원](https://www.notion.so/5e0c5898cc5b42f2a20f60cb14722af7) - 생일 지원 제도 전반\n- [휴가](https://www.notion.so/994a897ce55a4092b5a39d961be8d3a2) - 생일휴가 세부 규정</v>
      </c>
      <c r="D48" s="5" t="s">
        <v>90</v>
      </c>
      <c r="E48" s="5" t="s">
        <v>405</v>
      </c>
      <c r="F48" s="5" t="s">
        <v>544</v>
      </c>
      <c r="H48" s="13" t="str">
        <f>IFERROR(__xludf.DUMMYFUNCTION("REGEXEXTRACT(I48, ""Human.:([\d\.]+)"")"),"1")</f>
        <v>1</v>
      </c>
      <c r="I48" s="5" t="s">
        <v>545</v>
      </c>
      <c r="J48" s="5" t="s">
        <v>546</v>
      </c>
      <c r="L48" s="5">
        <v>1.758850796983E12</v>
      </c>
    </row>
    <row r="49">
      <c r="A49" s="5" t="s">
        <v>355</v>
      </c>
      <c r="B49" s="5" t="s">
        <v>91</v>
      </c>
      <c r="C49" s="12" t="str">
        <f>IFERROR(__xludf.DUMMYFUNCTION("REGEXEXTRACT(F49, """"""answer"""":""""([\s\S]*?)""""(?:,""""contexts"""")"")"),"안녕하세요! 제품 교육에 대해 안내드리겠습니다.\n\n## 제품 교육 일정\nflex 제품 교육은 **입사 후 4주차(1개월차)**에 진행됩니다.\n\n## 교육 프로그램 구성\n온보딩 프로세스에 따르면 다음과 같이 진행됩니다:\n\n### **5주 Spring Camp 기간 중**\n- **Week 5**: 온보딩 서베이 및 Spring Camp 회고\n- **Month 1 (4주차)**: \n  - **Product Session**: flex 제품"&amp;"에 대한 깊이 있는 이해\n  - **정보보안 세션**: 업무 관련 정보보안 내용\n  - **flex demo 세션**: 제품 데모 및 실습\n\n### **Product Session 세부 내용**\n- Product 조직의 히스토리와 역할 및 구조 소개\n- flex의 속도와 안정성에 대한 트레이드 오프 경험\n- 다양한 이벤트와 문제 대응 사례를 통한 성공과 실패의 배움\n- 조직 변화 과정에 대한 이해\n\n## 추가 정보\n- 입사 첫 주에는"&amp;" **flex 제품 체험 미션**도 5일간 수행하게 됩니다\n- 온보딩 상황에 따라 1-2주 연기될 수 있습니다\n\n제품 교육에 대해 더 궁금한 점이 있으시면 Culture Team에 문의하시면 됩니다!\n\n---\n**참고 출처:**\n- [온보딩 프로세스 안내](https://www.notion.so/52188e60f8c844289e27a1c85a843085) - 전체 온보딩 일정\n- [Product , 세션,](https://www.notio"&amp;"n.so/Product-96972f032173475c822fc82a8b8c533c) - Product 세션 상세 내용\n- [[Onboarding] 플렉스팀 신규 구성원의 flex 제품 온보딩 경험 강화](https://flex.team/home/news-feed/notice?nid=WQEeRjA8Rd) - 제품 온보딩 강화 안내")</f>
        <v>안녕하세요! 제품 교육에 대해 안내드리겠습니다.\n\n## 제품 교육 일정\nflex 제품 교육은 **입사 후 4주차(1개월차)**에 진행됩니다.\n\n## 교육 프로그램 구성\n온보딩 프로세스에 따르면 다음과 같이 진행됩니다:\n\n### **5주 Spring Camp 기간 중**\n- **Week 5**: 온보딩 서베이 및 Spring Camp 회고\n- **Month 1 (4주차)**: \n  - **Product Session**: flex 제품에 대한 깊이 있는 이해\n  - **정보보안 세션**: 업무 관련 정보보안 내용\n  - **flex demo 세션**: 제품 데모 및 실습\n\n### **Product Session 세부 내용**\n- Product 조직의 히스토리와 역할 및 구조 소개\n- flex의 속도와 안정성에 대한 트레이드 오프 경험\n- 다양한 이벤트와 문제 대응 사례를 통한 성공과 실패의 배움\n- 조직 변화 과정에 대한 이해\n\n## 추가 정보\n- 입사 첫 주에는 **flex 제품 체험 미션**도 5일간 수행하게 됩니다\n- 온보딩 상황에 따라 1-2주 연기될 수 있습니다\n\n제품 교육에 대해 더 궁금한 점이 있으시면 Culture Team에 문의하시면 됩니다!\n\n---\n**참고 출처:**\n- [온보딩 프로세스 안내](https://www.notion.so/52188e60f8c844289e27a1c85a843085) - 전체 온보딩 일정\n- [Product , 세션,](https://www.notion.so/Product-96972f032173475c822fc82a8b8c533c) - Product 세션 상세 내용\n- [[Onboarding] 플렉스팀 신규 구성원의 flex 제품 온보딩 경험 강화](https://flex.team/home/news-feed/notice?nid=WQEeRjA8Rd) - 제품 온보딩 강화 안내</v>
      </c>
      <c r="D49" s="5" t="s">
        <v>92</v>
      </c>
      <c r="E49" s="5" t="s">
        <v>400</v>
      </c>
      <c r="F49" s="5" t="s">
        <v>547</v>
      </c>
      <c r="H49" s="13" t="str">
        <f>IFERROR(__xludf.DUMMYFUNCTION("REGEXEXTRACT(I49, ""Human.:([\d\.]+)"")"),"1")</f>
        <v>1</v>
      </c>
      <c r="I49" s="5" t="s">
        <v>548</v>
      </c>
      <c r="J49" s="5" t="s">
        <v>549</v>
      </c>
      <c r="L49" s="5">
        <v>1.758851122527E12</v>
      </c>
    </row>
    <row r="50">
      <c r="A50" s="5" t="s">
        <v>355</v>
      </c>
      <c r="B50" s="5" t="s">
        <v>93</v>
      </c>
      <c r="C50" s="12" t="str">
        <f>IFERROR(__xludf.DUMMYFUNCTION("REGEXEXTRACT(F50, """"""answer"""":""""([\s\S]*?)""""(?:,""""contexts"""")"")"),"온보딩 피드백은 **입사 후 5주차**에 수집됩니다.\n\n## 5W Onboarding Feedback Survey\n\n플렉스팀에서는 지난 5주간의 온보딩 여정(Spring Camp)을 리뷰하기 위해 **5주차에 온보딩 피드백 서베이**를 진행합니다.\n\n### 진행 방식\n- flex 할 일을 통해 온보딩 서베이 안내가 전달됩니다\n- 온보딩 로그를 기반으로 좋았던 점과 아쉬웠던 점에 대해 피드백을 수집합니다\n- Spring Camp 감상을 나"&amp;"누고 회고하는 시간도 함께 진행됩니다\n\n이 피드백은 향후 온보딩 프로그램 개선에 중요한 자료로 활용되어, 신규 구성원들이 더 나은 온보딩 경험을 할 수 있도록 돕습니다.\n\n---\n**참고한 출처:**\n- [5W Onboarding Feedback Survey](https://www.notion.so/5W-Onboarding-Feedback-Survey-86ea8b521c5a4452ab2e31954e36e33a) - 온보딩 피드백 수집\n- ["&amp;"온보딩 프로세스 안내](https://www.notion.so/52188e60f8c844289e27a1c85a843085) - 5주 온보딩 프로세스")</f>
        <v>온보딩 피드백은 **입사 후 5주차**에 수집됩니다.\n\n## 5W Onboarding Feedback Survey\n\n플렉스팀에서는 지난 5주간의 온보딩 여정(Spring Camp)을 리뷰하기 위해 **5주차에 온보딩 피드백 서베이**를 진행합니다.\n\n### 진행 방식\n- flex 할 일을 통해 온보딩 서베이 안내가 전달됩니다\n- 온보딩 로그를 기반으로 좋았던 점과 아쉬웠던 점에 대해 피드백을 수집합니다\n- Spring Camp 감상을 나누고 회고하는 시간도 함께 진행됩니다\n\n이 피드백은 향후 온보딩 프로그램 개선에 중요한 자료로 활용되어, 신규 구성원들이 더 나은 온보딩 경험을 할 수 있도록 돕습니다.\n\n---\n**참고한 출처:**\n- [5W Onboarding Feedback Survey](https://www.notion.so/5W-Onboarding-Feedback-Survey-86ea8b521c5a4452ab2e31954e36e33a) - 온보딩 피드백 수집\n- [온보딩 프로세스 안내](https://www.notion.so/52188e60f8c844289e27a1c85a843085) - 5주 온보딩 프로세스</v>
      </c>
      <c r="D50" s="5" t="s">
        <v>94</v>
      </c>
      <c r="E50" s="5" t="s">
        <v>400</v>
      </c>
      <c r="F50" s="5" t="s">
        <v>550</v>
      </c>
      <c r="H50" s="13" t="str">
        <f>IFERROR(__xludf.DUMMYFUNCTION("REGEXEXTRACT(I50, ""Human.:([\d\.]+)"")"),"1")</f>
        <v>1</v>
      </c>
      <c r="I50" s="5" t="s">
        <v>551</v>
      </c>
      <c r="J50" s="5" t="s">
        <v>552</v>
      </c>
      <c r="L50" s="5">
        <v>1.758850990532E12</v>
      </c>
    </row>
    <row r="51">
      <c r="A51" s="5" t="s">
        <v>355</v>
      </c>
      <c r="B51" s="5" t="s">
        <v>95</v>
      </c>
      <c r="C51" s="12" t="str">
        <f>IFERROR(__xludf.DUMMYFUNCTION("REGEXEXTRACT(F51, """"""answer"""":""""([\s\S]*?)""""(?:,""""contexts"""")"")"),"CFR 대화에 대해 설명드리겠습니다! 😊\n\n## CFR이란?\nCFR은 **대화(Conversation), 피드백(Feedback), 인정(Recognition)**의 줄임말입니다. OKR을 성능 좋은 엔진에 비유한다면, CFR은 그 엔진이 굴러갈 수 있도록 만드는 연료라고 할 수 있어요.\n\n## CFR의 목적: 동료의 성장을 통한 팀 퍼포먼스 향상\n우리팀이 지속 가능한 성장을 위해서는 동료의 역량 성장과 성과 향상을 주제로 한 대화가 상시로"&amp;" 이뤄져야 합니다.\n\n### 주요 활동들:\n- **Motivation &amp; Engagement 파악**: 구성원의 동기를 파악하고 몰입도를 개선할 수 있도록 코칭\n- **미션/목표 Alignment**: 팀과 개인의 방향성을 맞춰가는 대화\n- **신뢰 형성 및 심리적 안전감 조성**\n- **역량 성장 계획 수립**\n- **업무 우선 순위 설정**\n- **인정 및 동기 관리**: 팀 목표 달성에 기여한 부분 인정 및 성과 보상 반영\n\n##"&amp;" 언제 진행하나요?\n- 일상 대화 (상시)\n- 데일리 미팅\n- 위클리/바이위클리 미팅\n- **1 on 1 미팅**\n- 단위 조직별 Alignment (Tribe/ Division)\n\nCFR 대화는 단순한 업무 보고가 아닌, 구성원의 성장과 팀의 성과 향상을 위한 의미 있는 소통의 시간입니다!\n\n---\n**참고 출처:**\n- [CFR 대화](https://www.notion.so/CFR-0f52bfbf2b6f416bac2185f6219"&amp;"b0269) - 리더십 가이드")</f>
        <v>CFR 대화에 대해 설명드리겠습니다! 😊\n\n## CFR이란?\nCFR은 **대화(Conversation), 피드백(Feedback), 인정(Recognition)**의 줄임말입니다. OKR을 성능 좋은 엔진에 비유한다면, CFR은 그 엔진이 굴러갈 수 있도록 만드는 연료라고 할 수 있어요.\n\n## CFR의 목적: 동료의 성장을 통한 팀 퍼포먼스 향상\n우리팀이 지속 가능한 성장을 위해서는 동료의 역량 성장과 성과 향상을 주제로 한 대화가 상시로 이뤄져야 합니다.\n\n### 주요 활동들:\n- **Motivation &amp; Engagement 파악**: 구성원의 동기를 파악하고 몰입도를 개선할 수 있도록 코칭\n- **미션/목표 Alignment**: 팀과 개인의 방향성을 맞춰가는 대화\n- **신뢰 형성 및 심리적 안전감 조성**\n- **역량 성장 계획 수립**\n- **업무 우선 순위 설정**\n- **인정 및 동기 관리**: 팀 목표 달성에 기여한 부분 인정 및 성과 보상 반영\n\n## 언제 진행하나요?\n- 일상 대화 (상시)\n- 데일리 미팅\n- 위클리/바이위클리 미팅\n- **1 on 1 미팅**\n- 단위 조직별 Alignment (Tribe/ Division)\n\nCFR 대화는 단순한 업무 보고가 아닌, 구성원의 성장과 팀의 성과 향상을 위한 의미 있는 소통의 시간입니다!\n\n---\n**참고 출처:**\n- [CFR 대화](https://www.notion.so/CFR-0f52bfbf2b6f416bac2185f6219b0269) - 리더십 가이드</v>
      </c>
      <c r="D51" s="5" t="s">
        <v>96</v>
      </c>
      <c r="E51" s="5" t="s">
        <v>483</v>
      </c>
      <c r="F51" s="5" t="s">
        <v>553</v>
      </c>
      <c r="H51" s="13" t="str">
        <f>IFERROR(__xludf.DUMMYFUNCTION("REGEXEXTRACT(I51, ""Human.:([\d\.]+)"")"),"1")</f>
        <v>1</v>
      </c>
      <c r="I51" s="5" t="s">
        <v>554</v>
      </c>
      <c r="J51" s="5" t="s">
        <v>555</v>
      </c>
      <c r="L51" s="5">
        <v>1.758852200183E12</v>
      </c>
    </row>
    <row r="52">
      <c r="A52" s="5" t="s">
        <v>355</v>
      </c>
      <c r="B52" s="5" t="s">
        <v>98</v>
      </c>
      <c r="C52" s="12" t="str">
        <f>IFERROR(__xludf.DUMMYFUNCTION("REGEXEXTRACT(F52, """"""answer"""":""""([\s\S]*?)""""(?:,""""contexts"""")"")"),"안녕하세요! 코워킹 타임에 대해 안내드리겠습니다.\n\n## 코워킹 타임이란?\n\n**코워킹 타임(co-working time)**은 구성원간 협업(미팅 등 공동활동)을 위한 최소한의 시간입니다.\n\n## 운영 시간\n- **10:00 - 12:30** (2시간 30분)\n- **14:00 - 17:00** (3시간)\n- 총 5시간 30분\n\n## 주요 특징\n\n1. **협업 요청 가능 시간**: 코워킹 타임 내에서는 필요시 다른 구성원에게 협"&amp;"업과 미팅을 요청할 수 있습니다.\n\n2. **협업 대응 의무**: 요청받은 구성원은 협업이 가능하도록 시간을 확보해야 합니다.\n\n3. **자리 비움 시 사전 등록**: 코워킹 타임 중 자리를 비워야 할 경우, 구성원과의 공유를 위해 사전 휴가 등록이 필요합니다.\n   - 예: 10시 이후 출근하는 경우 사전에 휴가를 사용해야 함\n   - 당일 휴가 사용 시에도 사후 휴가 등록 필요\n\n4. **휴게 이용 가능**: 홈그라운드 내에서 30분 "&amp;"내외의 휴식 목적 시간 사용 시에는 휴게를 이용할 수 있습니다.\n\n## 코워킹 타임 외 시간\n상호 협의를 통해 구성원간 협업이 가능합니다.\n\n---\n\n**참고 출처:**\n- [근무/휴게시간](https://www.notion.so/b2a3dd6b52ef4f0ea4f92eb6faa13136) - 근무 제도 관련\n- [근무 제도 변경 안내 (출근 가능 시간 추가, 코어 타임 명칭 변경)](https://flex.team/home/news-f"&amp;"eed/notice?nid=WL8Jvbj8KY) - 최신 변경사항")</f>
        <v>안녕하세요! 코워킹 타임에 대해 안내드리겠습니다.\n\n## 코워킹 타임이란?\n\n**코워킹 타임(co-working time)**은 구성원간 협업(미팅 등 공동활동)을 위한 최소한의 시간입니다.\n\n## 운영 시간\n- **10:00 - 12:30** (2시간 30분)\n- **14:00 - 17:00** (3시간)\n- 총 5시간 30분\n\n## 주요 특징\n\n1. **협업 요청 가능 시간**: 코워킹 타임 내에서는 필요시 다른 구성원에게 협업과 미팅을 요청할 수 있습니다.\n\n2. **협업 대응 의무**: 요청받은 구성원은 협업이 가능하도록 시간을 확보해야 합니다.\n\n3. **자리 비움 시 사전 등록**: 코워킹 타임 중 자리를 비워야 할 경우, 구성원과의 공유를 위해 사전 휴가 등록이 필요합니다.\n   - 예: 10시 이후 출근하는 경우 사전에 휴가를 사용해야 함\n   - 당일 휴가 사용 시에도 사후 휴가 등록 필요\n\n4. **휴게 이용 가능**: 홈그라운드 내에서 30분 내외의 휴식 목적 시간 사용 시에는 휴게를 이용할 수 있습니다.\n\n## 코워킹 타임 외 시간\n상호 협의를 통해 구성원간 협업이 가능합니다.\n\n---\n\n**참고 출처:**\n- [근무/휴게시간](https://www.notion.so/b2a3dd6b52ef4f0ea4f92eb6faa13136) - 근무 제도 관련\n- [근무 제도 변경 안내 (출근 가능 시간 추가, 코어 타임 명칭 변경)](https://flex.team/home/news-feed/notice?nid=WL8Jvbj8KY) - 최신 변경사항</v>
      </c>
      <c r="D52" s="5" t="s">
        <v>556</v>
      </c>
      <c r="E52" s="5" t="s">
        <v>405</v>
      </c>
      <c r="F52" s="5" t="s">
        <v>557</v>
      </c>
      <c r="H52" s="13" t="str">
        <f>IFERROR(__xludf.DUMMYFUNCTION("REGEXEXTRACT(I52, ""Human.:([\d\.]+)"")"),"1")</f>
        <v>1</v>
      </c>
      <c r="I52" s="5" t="s">
        <v>558</v>
      </c>
      <c r="J52" s="5" t="s">
        <v>559</v>
      </c>
      <c r="L52" s="5">
        <v>1.758850598902E12</v>
      </c>
    </row>
    <row r="53">
      <c r="A53" s="5" t="s">
        <v>355</v>
      </c>
      <c r="B53" s="5" t="s">
        <v>100</v>
      </c>
      <c r="C53" s="12" t="str">
        <f>IFERROR(__xludf.DUMMYFUNCTION("REGEXEXTRACT(F53, """"""answer"""":""""([\s\S]*?)""""(?:,""""contexts"""")"")"),"안녕하세요! 코워킹 타임에 대해 설명드리겠습니다.\n\n## 코워킹 타임(Co-working Time)이란?\n\n**코워킹 타임**은 구성원 간 협업(미팅 등 공동활동)을 위한 최소한의 시간을 의미합니다.\n\n### ⏰ 운영 시간\n- **오전**: 10:00 - 12:30 (2시간 30분)  \n- **오후**: 14:00 - 17:00 (3시간)\n\n### 📋 주요 특징\n1. **협업 보장 시간**: 코워킹 타임 내에서는 다른 구성원에게 협"&amp;"업과 미팅을 요청할 수 있고, 요청받은 구성원은 협업이 가능하도록 시간을 확보해야 합니다.\n\n2. **사전 공유 필수**: 코워킹 타임 중 자리를 비워야 할 경우에는 구성원과 공유를 위해 사전 휴가 등록이 필요합니다.\n   - 예: 10시 이후 출근하는 경우 사전에 휴가를 사용해서 다른 동료가 근태 상태를 알 수 있도록 해야 함\n   - 당일 휴가 사용 시에는 반드시 사후 휴가 등록 필요\n\n3. **유연한 협업**: 코워킹 타임 외 시간에도 "&amp;"상호 협의를 통해 구성원 간 협업이 가능합니다.\n\n4. **휴게 시간 활용**: 홈그라운드 내에서 30분 내외의 휴식 목적 시간 사용 시에는 휴게를 이용할 수 있습니다.\n\n### 📝 명칭 변경 배경\n기존 '코어 타임'에서 '코워킹 타임'으로 명칭이 변경되었으며, 이는 **함께 일하는 시간**이라는 의미를 더 잘 전달하기 위함입니다.\n\n---\n\n**참고 자료:**\n- [근무/휴게시간](https://www.notion.so/b2a3dd"&amp;"6b52ef4f0ea4f92eb6faa13136) (근무 제도 관련)\n- [근무 제도 변경 안내](https://flex.team/home/news-feed/notice?nid=WL8Jvbj8KY) (최신 공지사항)")</f>
        <v>안녕하세요! 코워킹 타임에 대해 설명드리겠습니다.\n\n## 코워킹 타임(Co-working Time)이란?\n\n**코워킹 타임**은 구성원 간 협업(미팅 등 공동활동)을 위한 최소한의 시간을 의미합니다.\n\n### ⏰ 운영 시간\n- **오전**: 10:00 - 12:30 (2시간 30분)  \n- **오후**: 14:00 - 17:00 (3시간)\n\n### 📋 주요 특징\n1. **협업 보장 시간**: 코워킹 타임 내에서는 다른 구성원에게 협업과 미팅을 요청할 수 있고, 요청받은 구성원은 협업이 가능하도록 시간을 확보해야 합니다.\n\n2. **사전 공유 필수**: 코워킹 타임 중 자리를 비워야 할 경우에는 구성원과 공유를 위해 사전 휴가 등록이 필요합니다.\n   - 예: 10시 이후 출근하는 경우 사전에 휴가를 사용해서 다른 동료가 근태 상태를 알 수 있도록 해야 함\n   - 당일 휴가 사용 시에는 반드시 사후 휴가 등록 필요\n\n3. **유연한 협업**: 코워킹 타임 외 시간에도 상호 협의를 통해 구성원 간 협업이 가능합니다.\n\n4. **휴게 시간 활용**: 홈그라운드 내에서 30분 내외의 휴식 목적 시간 사용 시에는 휴게를 이용할 수 있습니다.\n\n### 📝 명칭 변경 배경\n기존 '코어 타임'에서 '코워킹 타임'으로 명칭이 변경되었으며, 이는 **함께 일하는 시간**이라는 의미를 더 잘 전달하기 위함입니다.\n\n---\n\n**참고 자료:**\n- [근무/휴게시간](https://www.notion.so/b2a3dd6b52ef4f0ea4f92eb6faa13136) (근무 제도 관련)\n- [근무 제도 변경 안내](https://flex.team/home/news-feed/notice?nid=WL8Jvbj8KY) (최신 공지사항)</v>
      </c>
      <c r="D53" s="5" t="s">
        <v>101</v>
      </c>
      <c r="E53" s="5" t="s">
        <v>405</v>
      </c>
      <c r="F53" s="5" t="s">
        <v>560</v>
      </c>
      <c r="H53" s="13" t="str">
        <f>IFERROR(__xludf.DUMMYFUNCTION("REGEXEXTRACT(I53, ""Human.:([\d\.]+)"")"),"1")</f>
        <v>1</v>
      </c>
      <c r="I53" s="5" t="s">
        <v>561</v>
      </c>
      <c r="J53" s="5" t="s">
        <v>562</v>
      </c>
      <c r="L53" s="5">
        <v>1.758850911869E12</v>
      </c>
    </row>
    <row r="54">
      <c r="A54" s="5" t="s">
        <v>355</v>
      </c>
      <c r="B54" s="5" t="s">
        <v>102</v>
      </c>
      <c r="C54" s="12" t="str">
        <f>IFERROR(__xludf.DUMMYFUNCTION("REGEXEXTRACT(F54, """"""answer"""":""""([\s\S]*?)""""(?:,""""contexts"""")"")"),"안녕하세요! 플렉스팀의 1on1 미팅에 대해 자세히 안내해드리겠습니다.\n\n## 1on1 미팅의 3가지 핵심 주제\n\n플렉스팀에서 1on1은 단순한 업무 보고가 아닌 **구성원 중심의 의미 있는 대화**로 진행됩니다:\n\n### 🎯 **Alignment (얼라인먼트)**\n구성원의 역할, 목표, 팀과의 방향성에 대한 얼라인 및 서로의 기대치를 맞춰가는 대화\n- 개인 목표와 팀 미션/OKR의 연결점 확인\n- 업무 우선순위와 의미에 대한 논의\n"&amp;"- 팀과의 방향성 일치 여부 점검\n\n### 🔧 **Problem Solving (문제 해결)** \n일의 몰입을 방해하는 요소를 발견하고 함께 실질적인 해결책을 찾는 대화\n- 현재 겪고 있는 어려움과 답답한 점 해결\n- 비효율적인 업무 프로세스 개선 방안 모색\n- 팀 내외 협업 관련 이슈 해결\n\n### 💪 **Motivation &amp; Engagement (동기부여)**\n구성원이 몰입할 수 있도록 동기를 자극하는 요소를 발견하고, 신나서 "&amp;"일하는 환경을 만들기 위한 대화\n- 성취감을 느꼈던 순간과 재미있게 일할 수 있는 조건 파악\n- 새로운 도전 기회와 성장 방향 논의\n- 개인의 강점과 동기부여 요소 발견\n\n## 진행 방식과 주요 원칙\n\n- **최소 격주 1회** 정기적으로 진행\n- **70:30 원칙**: 구성원이 70%, 리드가 30% 발언하여 구성원 중심으로 진행\n- **일보다 '사람'과 '조직'에 중점**: 프로젝트 업데이트보다는 구성원 개인과 팀에 대한 주제 우선"&amp;"\n- **실행으로 연결**: 대화 후 구체적인 액션 플랜 수립\n\n## 동기부여를 위한 특별한 접근법\n\n플렉스팀은 **R.A.M.P 프레임워크**와 **CHAMPFROGS 모델**을 활용하여 구성원의 내적/외적 동기를 체계적으로 파악하고 지원합니다:\n\n- **R.A.M.P**: 관계성(Relatedness), 자율성(Autonomy), 숙련(Mastery), 목적(Purpose)\n- **CHAMPFROGS**: 호기심, 명예, 인정, 전문성"&amp;", 힘, 자유, 관계, 질서, 목표, 지위\n\n이러한 체계적인 접근을 통해 단순한 소통이 아닌 **구성원의 성장과 몰입을 돕는 진정한 리더십**을 실현하고 있습니다.\n\n**출처:**\n- [동기부여 1 on 1 미팅 Tips](https://www.notion.so/1-on-1-Tips-fe64ba806af64dbb87a33844b7cf2537) - 1on1 미팅 가이드\n- [우리팀의 1on1 Ground Rule 😎](https://www.n"&amp;"otion.so/1on1-Ground-Rule-1c10592a4a9280c9ab49ef141ebb2fbb) - 1on1 진행 원칙")</f>
        <v>안녕하세요! 플렉스팀의 1on1 미팅에 대해 자세히 안내해드리겠습니다.\n\n## 1on1 미팅의 3가지 핵심 주제\n\n플렉스팀에서 1on1은 단순한 업무 보고가 아닌 **구성원 중심의 의미 있는 대화**로 진행됩니다:\n\n### 🎯 **Alignment (얼라인먼트)**\n구성원의 역할, 목표, 팀과의 방향성에 대한 얼라인 및 서로의 기대치를 맞춰가는 대화\n- 개인 목표와 팀 미션/OKR의 연결점 확인\n- 업무 우선순위와 의미에 대한 논의\n- 팀과의 방향성 일치 여부 점검\n\n### 🔧 **Problem Solving (문제 해결)** \n일의 몰입을 방해하는 요소를 발견하고 함께 실질적인 해결책을 찾는 대화\n- 현재 겪고 있는 어려움과 답답한 점 해결\n- 비효율적인 업무 프로세스 개선 방안 모색\n- 팀 내외 협업 관련 이슈 해결\n\n### 💪 **Motivation &amp; Engagement (동기부여)**\n구성원이 몰입할 수 있도록 동기를 자극하는 요소를 발견하고, 신나서 일하는 환경을 만들기 위한 대화\n- 성취감을 느꼈던 순간과 재미있게 일할 수 있는 조건 파악\n- 새로운 도전 기회와 성장 방향 논의\n- 개인의 강점과 동기부여 요소 발견\n\n## 진행 방식과 주요 원칙\n\n- **최소 격주 1회** 정기적으로 진행\n- **70:30 원칙**: 구성원이 70%, 리드가 30% 발언하여 구성원 중심으로 진행\n- **일보다 '사람'과 '조직'에 중점**: 프로젝트 업데이트보다는 구성원 개인과 팀에 대한 주제 우선\n- **실행으로 연결**: 대화 후 구체적인 액션 플랜 수립\n\n## 동기부여를 위한 특별한 접근법\n\n플렉스팀은 **R.A.M.P 프레임워크**와 **CHAMPFROGS 모델**을 활용하여 구성원의 내적/외적 동기를 체계적으로 파악하고 지원합니다:\n\n- **R.A.M.P**: 관계성(Relatedness), 자율성(Autonomy), 숙련(Mastery), 목적(Purpose)\n- **CHAMPFROGS**: 호기심, 명예, 인정, 전문성, 힘, 자유, 관계, 질서, 목표, 지위\n\n이러한 체계적인 접근을 통해 단순한 소통이 아닌 **구성원의 성장과 몰입을 돕는 진정한 리더십**을 실현하고 있습니다.\n\n**출처:**\n- [동기부여 1 on 1 미팅 Tips](https://www.notion.so/1-on-1-Tips-fe64ba806af64dbb87a33844b7cf2537) - 1on1 미팅 가이드\n- [우리팀의 1on1 Ground Rule 😎](https://www.notion.so/1on1-Ground-Rule-1c10592a4a9280c9ab49ef141ebb2fbb) - 1on1 진행 원칙</v>
      </c>
      <c r="D54" s="5" t="s">
        <v>103</v>
      </c>
      <c r="E54" s="5" t="s">
        <v>483</v>
      </c>
      <c r="F54" s="5" t="s">
        <v>563</v>
      </c>
      <c r="H54" s="13" t="str">
        <f>IFERROR(__xludf.DUMMYFUNCTION("REGEXEXTRACT(I54, ""Human.:([\d\.]+)"")"),"1")</f>
        <v>1</v>
      </c>
      <c r="I54" s="5" t="s">
        <v>564</v>
      </c>
      <c r="J54" s="5" t="s">
        <v>565</v>
      </c>
      <c r="L54" s="5">
        <v>1.758852223042E12</v>
      </c>
    </row>
    <row r="55">
      <c r="A55" s="5" t="s">
        <v>355</v>
      </c>
      <c r="B55" s="5" t="s">
        <v>104</v>
      </c>
      <c r="C55" s="12" t="str">
        <f>IFERROR(__xludf.DUMMYFUNCTION("REGEXEXTRACT(F55, """"""answer"""":""""([\s\S]*?)""""(?:,""""contexts"""")"")"),"안녕하세요! 플렉스팀의 근무시간 기록 방법에 대해 안내드리겠습니다.\n\n## 근무시간 기록 방법\n\n**flex 시스템을 통해 근무시간을 기록**합니다:\n- 근무 및 휴게시간은 모두 flex를 통해 기록해야 합니다\n- flex user guide를 참고하여 시스템을 이용하시면 됩니다\n\n## 기록해야 하는 항목들\n\n다음과 같은 근무 관련 사항들을 flex에 빠짐없이 기록해주세요:\n- **출근/퇴근 시간**\n- **휴게시간 사용**\n- "&amp;"**지각, 원격근무, 휴가** 등의 근무 상태 변경사항\n- **외근** 시에도 flex에 외근을 등록하고 슬랙으로 동료들에게 공유\n\n## 기록의 중요성\n\n- 공동의 룰을 지키고 있는지 확인하고 개선하기 위해 정확한 기록이 필요합니다\n- **소정 근무시간이 기록되지 않은 경우, 해당 시간만큼 급여가 차감**될 수 있습니다\n- 급여 지급을 위한 근무시간 마감은 매월 말 오후 2시에 진행됩니다\n\nflex 시스템 사용에 어려움이 있으시거나 추가"&amp;" 문의사항이 있으시면 언제든 말씀해 주세요!\n\n---\n**참고 문서:**\n- [근무/휴게시간](https://www.notion.so/b2a3dd6b52ef4f0ea4f92eb6faa13136) - 근무시간 기록 방법\n- [외근](https://www.notion.so/0a7a43441ccb473e8582b25cc1861824) - 외근 시 기록 방법")</f>
        <v>안녕하세요! 플렉스팀의 근무시간 기록 방법에 대해 안내드리겠습니다.\n\n## 근무시간 기록 방법\n\n**flex 시스템을 통해 근무시간을 기록**합니다:\n- 근무 및 휴게시간은 모두 flex를 통해 기록해야 합니다\n- flex user guide를 참고하여 시스템을 이용하시면 됩니다\n\n## 기록해야 하는 항목들\n\n다음과 같은 근무 관련 사항들을 flex에 빠짐없이 기록해주세요:\n- **출근/퇴근 시간**\n- **휴게시간 사용**\n- **지각, 원격근무, 휴가** 등의 근무 상태 변경사항\n- **외근** 시에도 flex에 외근을 등록하고 슬랙으로 동료들에게 공유\n\n## 기록의 중요성\n\n- 공동의 룰을 지키고 있는지 확인하고 개선하기 위해 정확한 기록이 필요합니다\n- **소정 근무시간이 기록되지 않은 경우, 해당 시간만큼 급여가 차감**될 수 있습니다\n- 급여 지급을 위한 근무시간 마감은 매월 말 오후 2시에 진행됩니다\n\nflex 시스템 사용에 어려움이 있으시거나 추가 문의사항이 있으시면 언제든 말씀해 주세요!\n\n---\n**참고 문서:**\n- [근무/휴게시간](https://www.notion.so/b2a3dd6b52ef4f0ea4f92eb6faa13136) - 근무시간 기록 방법\n- [외근](https://www.notion.so/0a7a43441ccb473e8582b25cc1861824) - 외근 시 기록 방법</v>
      </c>
      <c r="D55" s="5" t="s">
        <v>105</v>
      </c>
      <c r="E55" s="5" t="s">
        <v>405</v>
      </c>
      <c r="F55" s="5" t="s">
        <v>566</v>
      </c>
      <c r="H55" s="13" t="str">
        <f>IFERROR(__xludf.DUMMYFUNCTION("REGEXEXTRACT(I55, ""Human.:([\d\.]+)"")"),"1")</f>
        <v>1</v>
      </c>
      <c r="I55" s="5" t="s">
        <v>567</v>
      </c>
      <c r="J55" s="5" t="s">
        <v>568</v>
      </c>
      <c r="L55" s="5">
        <v>1.758850685854E12</v>
      </c>
    </row>
    <row r="56">
      <c r="A56" s="5"/>
      <c r="B56" s="5" t="s">
        <v>156</v>
      </c>
      <c r="C56" s="12" t="s">
        <v>346</v>
      </c>
      <c r="D56" s="5" t="s">
        <v>1</v>
      </c>
      <c r="E56" s="5" t="s">
        <v>2</v>
      </c>
      <c r="F56" s="5" t="s">
        <v>346</v>
      </c>
      <c r="H56" s="13"/>
      <c r="I56" s="5"/>
      <c r="J56" s="5"/>
      <c r="L56" s="5"/>
    </row>
    <row r="57">
      <c r="A57" s="5" t="s">
        <v>355</v>
      </c>
      <c r="B57" s="5" t="s">
        <v>106</v>
      </c>
      <c r="C57" s="12" t="str">
        <f>IFERROR(__xludf.DUMMYFUNCTION("REGEXEXTRACT(F57, """"""answer"""":""""([\s\S]*?)""""(?:,""""contexts"""")"")"),"원격근무 시에는 회사에서 지원하는 식대나 교통비를 받으실 수 없습니다.\n\n## 원격근무 시 지원 제한 사항\n\n**지원되지 않는 비용:**\n- 식대 지원 (점심/저녁 15,000원)\n- 출퇴근 대중교통비 지원\n\n이는 원격근무 특성상 실제로 회사 오피스를 이용하지 않기 때문에 적용되는 정책입니다.\n\n## 원격근무 관련 추가 안내\n\n**사용 기준:**\n- 하루씩만 사용 가능 (연속 사용 불가)\n- 휴일과 연속해서 사용 불가\n- 화,"&amp;" 목요일 사용 권장\n- 팀 내 중요한 일정이 있는 경우 사용 제한\n\n**사용 방법:**\n- 최소 1일 전 슬랙 #sharing_time-and-attendance 채널에 공유\n- flex를 통해 조직 리드의 승인 필요\n- 장소, 시간, 업무 내용 포함하여 신청\n\n원격근무에 대한 더 자세한 사항이 궁금하시면 언제든 말씀해 주세요!\n\n---\n**참고 자료:**\n- [원격근무](https://www.notion.so/3cff2ccc7f4"&amp;"04b8eaf46f619813eee94) - 원격근무 기준 및 방법\n- [식사 지원 안내](https://www.notion.so/185d3cf2fd6d4aaea200cc6893e39ee4) - 식사 지원 정책")</f>
        <v>원격근무 시에는 회사에서 지원하는 식대나 교통비를 받으실 수 없습니다.\n\n## 원격근무 시 지원 제한 사항\n\n**지원되지 않는 비용:**\n- 식대 지원 (점심/저녁 15,000원)\n- 출퇴근 대중교통비 지원\n\n이는 원격근무 특성상 실제로 회사 오피스를 이용하지 않기 때문에 적용되는 정책입니다.\n\n## 원격근무 관련 추가 안내\n\n**사용 기준:**\n- 하루씩만 사용 가능 (연속 사용 불가)\n- 휴일과 연속해서 사용 불가\n- 화, 목요일 사용 권장\n- 팀 내 중요한 일정이 있는 경우 사용 제한\n\n**사용 방법:**\n- 최소 1일 전 슬랙 #sharing_time-and-attendance 채널에 공유\n- flex를 통해 조직 리드의 승인 필요\n- 장소, 시간, 업무 내용 포함하여 신청\n\n원격근무에 대한 더 자세한 사항이 궁금하시면 언제든 말씀해 주세요!\n\n---\n**참고 자료:**\n- [원격근무](https://www.notion.so/3cff2ccc7f404b8eaf46f619813eee94) - 원격근무 기준 및 방법\n- [식사 지원 안내](https://www.notion.so/185d3cf2fd6d4aaea200cc6893e39ee4) - 식사 지원 정책</v>
      </c>
      <c r="D57" s="5" t="s">
        <v>569</v>
      </c>
      <c r="E57" s="5" t="s">
        <v>357</v>
      </c>
      <c r="F57" s="5" t="s">
        <v>570</v>
      </c>
      <c r="H57" s="13" t="str">
        <f>IFERROR(__xludf.DUMMYFUNCTION("REGEXEXTRACT(I57, ""Human.:([\d\.]+)"")"),"1")</f>
        <v>1</v>
      </c>
      <c r="I57" s="5" t="s">
        <v>571</v>
      </c>
      <c r="J57" s="5" t="s">
        <v>572</v>
      </c>
      <c r="L57" s="5">
        <v>1.758850166787E12</v>
      </c>
    </row>
    <row r="58">
      <c r="A58" s="5" t="s">
        <v>355</v>
      </c>
      <c r="B58" s="5" t="s">
        <v>108</v>
      </c>
      <c r="C58" s="12" t="str">
        <f>IFERROR(__xludf.DUMMYFUNCTION("REGEXEXTRACT(F58, """"""answer"""":""""([\s\S]*?)""""(?:,""""contexts"""")"")"),"네, 플렉스팀에는 체계적인 리더십 개발 프로그램이 운영되고 있습니다! 😊\n\n## 🎯 **Leadership Journey 프로그램**\n플렉스팀 리드로서의 리더십 여정을 기록하고 발전시키는 개인별 맞춤 프로그램입니다.\n\n### **프로그램 구성**\n1. **리더십 진단 리포트**: 분기별 리더십 역량 진단 및 피드백\n2. **자기성찰 과정**: Lead Standards 기반 개인 강점/개선점 파악\n3. **개별 페이지 비공개 운영**:"&amp;" 진솔한 고민과 이야기를 자유롭게 기록\n4. **Monthly 리더십 세션**: 공통 이슈 해결 및 경험 공유\n\n## 🏫 **정기 Leadership Session**\n- **빈도**: 월 1회, 약 2-3시간\n- **참여대상**: 리드 19-21명\n- **주요 내용**:\n  - 리더십 진단 결과 기반 성찰 &amp; 액션 플래닝\n  - 케이스 스터디를 통한 실전 경험 공유\n  - Lead Standards 목표 설정 및 점검\n  - 1on"&amp;"1 핵심 스킬 및 그라운드 룰 학습\n\n### **최근 세션 예시**\n- **상황대응리더십** 케이스 스터디 (보드게임 활용)\n- **지속가능한 리더십** 주제 논의\n- **구성원 동기부여** 실전 사례 공유\n\n## 💡 **리더십 콘텐츠 큐레이션**\n리더십 지식과 영감을 제공하는 콘텐츠를 지속적으로 큐레이팅하여 제공합니다.\n\n## 🤝 **1on1 Ground Rule 교육**\n효과적인 구성원 코칭을 위한 1on1 운영 방법과 스킬을"&amp;" 체계적으로 학습할 수 있습니다.\n\n더 자세한 내용이나 참여 방법이 궁금하시면 Culture Team에 문의해주세요!\n\n---\n**참고한 자료:**\n- [2025 Leadership Journey](https://www.notion.so/2025-Leadership-Journey-1e00592a4a9280948493c16f1bb1c000) - 리더십 개발 프로그램 안내\n- [2025 Leadership Session](https://www."&amp;"notion.so/2025-Leadership-Session-1bd0592a4a9280879845eb860538231e) - 세션 운영 현황\n- [리더십의 의미](https://www.notion.so/222939e60d5f459499fead4e077eab95) - 리더십 철학과 역량\n- [리더십 콘텐츠 모음.zip](https://www.notion.so/zip-1930592a4a9280dea66fd41e27741279) - 학습 자료\n- [우리"&amp;"팀의 1on1 Ground Rule](https://www.notion.so/1on1-Ground-Rule-1c10592a4a9280c9ab49ef141ebb2fbb) - 1on1 운영 가이드")</f>
        <v>네, 플렉스팀에는 체계적인 리더십 개발 프로그램이 운영되고 있습니다! 😊\n\n## 🎯 **Leadership Journey 프로그램**\n플렉스팀 리드로서의 리더십 여정을 기록하고 발전시키는 개인별 맞춤 프로그램입니다.\n\n### **프로그램 구성**\n1. **리더십 진단 리포트**: 분기별 리더십 역량 진단 및 피드백\n2. **자기성찰 과정**: Lead Standards 기반 개인 강점/개선점 파악\n3. **개별 페이지 비공개 운영**: 진솔한 고민과 이야기를 자유롭게 기록\n4. **Monthly 리더십 세션**: 공통 이슈 해결 및 경험 공유\n\n## 🏫 **정기 Leadership Session**\n- **빈도**: 월 1회, 약 2-3시간\n- **참여대상**: 리드 19-21명\n- **주요 내용**:\n  - 리더십 진단 결과 기반 성찰 &amp; 액션 플래닝\n  - 케이스 스터디를 통한 실전 경험 공유\n  - Lead Standards 목표 설정 및 점검\n  - 1on1 핵심 스킬 및 그라운드 룰 학습\n\n### **최근 세션 예시**\n- **상황대응리더십** 케이스 스터디 (보드게임 활용)\n- **지속가능한 리더십** 주제 논의\n- **구성원 동기부여** 실전 사례 공유\n\n## 💡 **리더십 콘텐츠 큐레이션**\n리더십 지식과 영감을 제공하는 콘텐츠를 지속적으로 큐레이팅하여 제공합니다.\n\n## 🤝 **1on1 Ground Rule 교육**\n효과적인 구성원 코칭을 위한 1on1 운영 방법과 스킬을 체계적으로 학습할 수 있습니다.\n\n더 자세한 내용이나 참여 방법이 궁금하시면 Culture Team에 문의해주세요!\n\n---\n**참고한 자료:**\n- [2025 Leadership Journey](https://www.notion.so/2025-Leadership-Journey-1e00592a4a9280948493c16f1bb1c000) - 리더십 개발 프로그램 안내\n- [2025 Leadership Session](https://www.notion.so/2025-Leadership-Session-1bd0592a4a9280879845eb860538231e) - 세션 운영 현황\n- [리더십의 의미](https://www.notion.so/222939e60d5f459499fead4e077eab95) - 리더십 철학과 역량\n- [리더십 콘텐츠 모음.zip](https://www.notion.so/zip-1930592a4a9280dea66fd41e27741279) - 학습 자료\n- [우리팀의 1on1 Ground Rule](https://www.notion.so/1on1-Ground-Rule-1c10592a4a9280c9ab49ef141ebb2fbb) - 1on1 운영 가이드</v>
      </c>
      <c r="D58" s="5" t="s">
        <v>573</v>
      </c>
      <c r="E58" s="5" t="s">
        <v>483</v>
      </c>
      <c r="F58" s="5" t="s">
        <v>574</v>
      </c>
      <c r="H58" s="13" t="str">
        <f>IFERROR(__xludf.DUMMYFUNCTION("REGEXEXTRACT(I58, ""Human.:([\d\.]+)"")"),"1")</f>
        <v>1</v>
      </c>
      <c r="I58" s="5" t="s">
        <v>575</v>
      </c>
      <c r="J58" s="5" t="s">
        <v>576</v>
      </c>
      <c r="L58" s="5">
        <v>1.758851918518E12</v>
      </c>
    </row>
    <row r="59">
      <c r="A59" s="5" t="s">
        <v>355</v>
      </c>
      <c r="B59" s="5" t="s">
        <v>110</v>
      </c>
      <c r="C59" s="12" t="str">
        <f>IFERROR(__xludf.DUMMYFUNCTION("REGEXEXTRACT(F59, """"""answer"""":""""([\s\S]*?)""""(?:,""""contexts"""")"")"),"Lead Standards는 플렉스팀의 리더십 기준으로, 리드(팀 리더)들이 갖춰야 할 리더십 역량과 행동 기준을 정의한 것입니다.\n\n## Lead Standards의 목적과 의미\n\n**리더십 발휘의 나침반 역할**\n- 플렉스팀 리드로서 갖춰야 할 리더십 기준을 명시\n- 구성원에게 긍정적인 영향력을 발휘하는 리더가 되기 위한 지침\n- 일관된 리더십 문화 구축을 위한 공통 기준\n\n## Lead Standards 실천을 위한 프로그램들\n\"&amp;"n**1. Leadership Journey (2025)**\n- 리드 개인의 리더십 여정을 기록하고 발전시키는 프로그램\n- Lead Standards를 나침반 삼아 지속적인 자기 개선\n- 리더십 진단 리포트와 개인별 실천 계획 수립\n\n**2. Lead Standards 실천 선언문**\n- 정기적인 리더십 진단 결과를 바탕으로 시급한 개선 영역 선정\n- 구체적 실행 계획으로 구성된 실천 선언문 작성\n- 2개월 후 실천 결과 점검 및 개선\n"&amp;"\n**3. 1on1 Ground Rule과의 연계**\n- Lead Standards에 기반한 효과적인 1on1 진행\n- Know Your People 실천을 통한 리더십 발휘\n\n## 성장과 평가 연계\n\n- **목표 설정**: 리드는 Lead Standards에 대한 목표도 함께 설정\n- **리더십 진단**: 정기적인 리더십 평가와 피드백 수집\n- **Monthly 리더십 세션**: 공통 이슈 해결과 리더십 강화\n\nLead Standa"&amp;"rds는 단순한 규칙이 아니라 플렉스팀이 추구하는 리더십 문화의 핵심이며, 모든 리드가 지속적으로 실천하고 발전시켜야 할 중요한 기준입니다.\n\n---\n**출처**\n- [Lead Standards 실천 선언문(25'1Q)](https://www.notion.so/Lead-Standards-25-1Q-1930592a4a9280d08158fe3d581a4e7f) - 실천 선언문 내용\n- [2025 Leadership Journey](https://w"&amp;"ww.notion.so/2025-Leadership-Journey-1e00592a4a9280948493c16f1bb1c000) - 리더십 여정 프로그램\n- [우리팀의 1on1 Ground Rule 😎](https://www.notion.so/1on1-Ground-Rule-1c10592a4a9280c9ab49ef141ebb2fbb) - 1on1 진행 가이드\n- [flex를 이용한 목표 설정 가이드](https://flex.team/home/news-"&amp;"feed/notice?nid=MV0agJbEZB) - 목표 설정 연계")</f>
        <v>Lead Standards는 플렉스팀의 리더십 기준으로, 리드(팀 리더)들이 갖춰야 할 리더십 역량과 행동 기준을 정의한 것입니다.\n\n## Lead Standards의 목적과 의미\n\n**리더십 발휘의 나침반 역할**\n- 플렉스팀 리드로서 갖춰야 할 리더십 기준을 명시\n- 구성원에게 긍정적인 영향력을 발휘하는 리더가 되기 위한 지침\n- 일관된 리더십 문화 구축을 위한 공통 기준\n\n## Lead Standards 실천을 위한 프로그램들\n\n**1. Leadership Journey (2025)**\n- 리드 개인의 리더십 여정을 기록하고 발전시키는 프로그램\n- Lead Standards를 나침반 삼아 지속적인 자기 개선\n- 리더십 진단 리포트와 개인별 실천 계획 수립\n\n**2. Lead Standards 실천 선언문**\n- 정기적인 리더십 진단 결과를 바탕으로 시급한 개선 영역 선정\n- 구체적 실행 계획으로 구성된 실천 선언문 작성\n- 2개월 후 실천 결과 점검 및 개선\n\n**3. 1on1 Ground Rule과의 연계**\n- Lead Standards에 기반한 효과적인 1on1 진행\n- Know Your People 실천을 통한 리더십 발휘\n\n## 성장과 평가 연계\n\n- **목표 설정**: 리드는 Lead Standards에 대한 목표도 함께 설정\n- **리더십 진단**: 정기적인 리더십 평가와 피드백 수집\n- **Monthly 리더십 세션**: 공통 이슈 해결과 리더십 강화\n\nLead Standards는 단순한 규칙이 아니라 플렉스팀이 추구하는 리더십 문화의 핵심이며, 모든 리드가 지속적으로 실천하고 발전시켜야 할 중요한 기준입니다.\n\n---\n**출처**\n- [Lead Standards 실천 선언문(25'1Q)](https://www.notion.so/Lead-Standards-25-1Q-1930592a4a9280d08158fe3d581a4e7f) - 실천 선언문 내용\n- [2025 Leadership Journey](https://www.notion.so/2025-Leadership-Journey-1e00592a4a9280948493c16f1bb1c000) - 리더십 여정 프로그램\n- [우리팀의 1on1 Ground Rule 😎](https://www.notion.so/1on1-Ground-Rule-1c10592a4a9280c9ab49ef141ebb2fbb) - 1on1 진행 가이드\n- [flex를 이용한 목표 설정 가이드](https://flex.team/home/news-feed/notice?nid=MV0agJbEZB) - 목표 설정 연계</v>
      </c>
      <c r="D59" s="5" t="s">
        <v>577</v>
      </c>
      <c r="E59" s="5" t="s">
        <v>483</v>
      </c>
      <c r="F59" s="5" t="s">
        <v>578</v>
      </c>
      <c r="H59" s="13" t="str">
        <f>IFERROR(__xludf.DUMMYFUNCTION("REGEXEXTRACT(I59, ""Human.:([\d\.]+)"")"),"1")</f>
        <v>1</v>
      </c>
      <c r="I59" s="5" t="s">
        <v>579</v>
      </c>
      <c r="J59" s="5" t="s">
        <v>580</v>
      </c>
      <c r="L59" s="5">
        <v>1.758852134692E12</v>
      </c>
    </row>
    <row r="60">
      <c r="A60" s="5" t="s">
        <v>355</v>
      </c>
      <c r="B60" s="5" t="s">
        <v>112</v>
      </c>
      <c r="C60" s="12" t="str">
        <f>IFERROR(__xludf.DUMMYFUNCTION("REGEXEXTRACT(F60, """"""answer"""":""""([\s\S]*?)""""(?:,""""contexts"""")"")"),"네, flex팀에서는 CEO 해남님과 소통할 수 있는 여러 방법을 제공하고 있어요! 😊\n\n## 정기적인 소통 프로그램\n\n### 1. **flex Story Session**\n- **언제**: 매주 월요일 오후 3시\n- **장소**: 7층 코칭룸\n- **특징**: \n  - 해남님과 직접 Q&amp;A 형태로 소통하는 시간\n  - 팀의 미션, 비전, 일하는 방식부터 개인적인 고민까지 모든 질문 가능\n  - 원하는 분만 편하게 참여\n  - 구글"&amp;" 캘린더 일정에 참여 수락 후 당일 코칭룸으로 오시면 됩니다\n\n### 2. **Hey Nam! Why? (Live Q&amp;A)**\n- **언제**: 격주 수요일 너나들이 시간 중 (13:30~14:00)\n- **방식**: 사내 방송 + Google Meet 동시 LIVE\n- **참여방법**:\n  - Core Values 채널에서 질문 접수\n  - '좋아요' 30건 이상 받은 질문 TOP 5 우선 답변\n  - 실시간 Google Meet 채팅으"&amp;"로도 질문 가능\n- **특징**: 팀의 철학, 방향성, 비전을 연결하는 소통 프로그램\n\n### 3. **Tea time w. 해남님** (신규 구성원 대상)\n- **대상**: 입사 후 4일차 신규 구성원\n- **언제**: 입사 후 첫 번째 금요일 오후\n- **목적**: 입사 전 기대와 현실의 차이를 파악하고 개선 방안 논의\n\n## 언제든 편하게 소통하세요!\n\n각 프로그램마다 고유한 특성이 있지만, 공통적으로 **모든 질문이 환영**받는"&amp;" 분위기예요. 개인적인 고민부터 팀 운영에 대한 궁금증까지 자유롭게 나눌 수 있는 시간들입니다.\n\n**참고 자료:**\n- [CFR 대화](https://www.notion.so/CFR-0f52bfbf2b6f416bac2185f6219b0269) - 리더십 관련\n- [flex Story Session](https://www.notion.so/flex-Story-Session-c619ae6acf5e4d5d8fd59beca8b8fca7) - 문화/팀빌"&amp;"딩 관련\n- [[Live Q&amp;A] Hey Nam! Why?](https://www.notion.so/Live-Q-A-Hey-Nam-Why-1e50592a4a9280089a83f8d0896458cc) - 문화/팀빌딩 관련\n- [Tea time w. 해남님](https://www.notion.so/Tea-time-w-24727bd448d24fd29805260791490581) - 온보딩 관련")</f>
        <v>네, flex팀에서는 CEO 해남님과 소통할 수 있는 여러 방법을 제공하고 있어요! 😊\n\n## 정기적인 소통 프로그램\n\n### 1. **flex Story Session**\n- **언제**: 매주 월요일 오후 3시\n- **장소**: 7층 코칭룸\n- **특징**: \n  - 해남님과 직접 Q&amp;A 형태로 소통하는 시간\n  - 팀의 미션, 비전, 일하는 방식부터 개인적인 고민까지 모든 질문 가능\n  - 원하는 분만 편하게 참여\n  - 구글 캘린더 일정에 참여 수락 후 당일 코칭룸으로 오시면 됩니다\n\n### 2. **Hey Nam! Why? (Live Q&amp;A)**\n- **언제**: 격주 수요일 너나들이 시간 중 (13:30~14:00)\n- **방식**: 사내 방송 + Google Meet 동시 LIVE\n- **참여방법**:\n  - Core Values 채널에서 질문 접수\n  - '좋아요' 30건 이상 받은 질문 TOP 5 우선 답변\n  - 실시간 Google Meet 채팅으로도 질문 가능\n- **특징**: 팀의 철학, 방향성, 비전을 연결하는 소통 프로그램\n\n### 3. **Tea time w. 해남님** (신규 구성원 대상)\n- **대상**: 입사 후 4일차 신규 구성원\n- **언제**: 입사 후 첫 번째 금요일 오후\n- **목적**: 입사 전 기대와 현실의 차이를 파악하고 개선 방안 논의\n\n## 언제든 편하게 소통하세요!\n\n각 프로그램마다 고유한 특성이 있지만, 공통적으로 **모든 질문이 환영**받는 분위기예요. 개인적인 고민부터 팀 운영에 대한 궁금증까지 자유롭게 나눌 수 있는 시간들입니다.\n\n**참고 자료:**\n- [CFR 대화](https://www.notion.so/CFR-0f52bfbf2b6f416bac2185f6219b0269) - 리더십 관련\n- [flex Story Session](https://www.notion.so/flex-Story-Session-c619ae6acf5e4d5d8fd59beca8b8fca7) - 문화/팀빌딩 관련\n- [[Live Q&amp;A] Hey Nam! Why?](https://www.notion.so/Live-Q-A-Hey-Nam-Why-1e50592a4a9280089a83f8d0896458cc) - 문화/팀빌딩 관련\n- [Tea time w. 해남님](https://www.notion.so/Tea-time-w-24727bd448d24fd29805260791490581) - 온보딩 관련</v>
      </c>
      <c r="D60" s="5" t="s">
        <v>581</v>
      </c>
      <c r="E60" s="5" t="s">
        <v>483</v>
      </c>
      <c r="F60" s="5" t="s">
        <v>582</v>
      </c>
      <c r="H60" s="13" t="str">
        <f>IFERROR(__xludf.DUMMYFUNCTION("REGEXEXTRACT(I60, ""Human.:([\d\.]+)"")"),"1")</f>
        <v>1</v>
      </c>
      <c r="I60" s="5" t="s">
        <v>583</v>
      </c>
      <c r="J60" s="5" t="s">
        <v>584</v>
      </c>
      <c r="L60" s="5">
        <v>1.758851584196E12</v>
      </c>
    </row>
    <row r="61">
      <c r="A61" s="5" t="s">
        <v>355</v>
      </c>
      <c r="B61" s="5" t="s">
        <v>114</v>
      </c>
      <c r="C61" s="12" t="str">
        <f>IFERROR(__xludf.DUMMYFUNCTION("REGEXEXTRACT(F61, """"""answer"""":""""([\s\S]*?)""""(?:,""""contexts"""")"")"),"신규 구성원 Tea Time은 **입사 후 첫번째 금요일 오후**에 진행됩니다.\n\n## 세부 일정\n- **기본 일정**: 입사 후 첫번째 금요일 오후\n- **참여자**: 신규 구성원과 해남님\n- **안내 방법**: 신규 구성원에게 캘린더를 통해 안내\n- **일정 조정**: 온보딩 상황에 따라 1~2주 연기될 수 있습니다\n\n## 목적\n입사 후 4일차에 플렉스팀의 감독 해남님과 처음 만나는 시간으로, 신규 구성원이 입사 전 기대와 입사 후 "&amp;"실제 현실과의 Gap을 파악하고 빠르게 개선하기 위해 소통하는 시간입니다.\n\n## 사전 준비사항\n다음 내용들을 미리 고민해보고 참석해주세요:\n1. 입사 전 기대했던 것\n2. 입사 후 기대와 같은 것과 다른 것  \n3. 기대와 달라 조정이 필요하거나 개선이 필요한 것\n4. 해결해야 할 문제라면 어떤 솔루션이 필요한지\n\n당일에는 코칭룸(7층)으로 드실 음료를 가지고 와주시면 됩니다.\n\n**출처:**\n- [Tea time w. 해남님]("&amp;"https://www.notion.so/Tea-time-w-24727bd448d24fd29805260791490581) - 신규 구성원 티타임 안내\n- [온보딩 프로세스 안내](https://www.notion.so/52188e60f8c844289e27a1c85a843085) - 5W 스프링캠프 일정")</f>
        <v>신규 구성원 Tea Time은 **입사 후 첫번째 금요일 오후**에 진행됩니다.\n\n## 세부 일정\n- **기본 일정**: 입사 후 첫번째 금요일 오후\n- **참여자**: 신규 구성원과 해남님\n- **안내 방법**: 신규 구성원에게 캘린더를 통해 안내\n- **일정 조정**: 온보딩 상황에 따라 1~2주 연기될 수 있습니다\n\n## 목적\n입사 후 4일차에 플렉스팀의 감독 해남님과 처음 만나는 시간으로, 신규 구성원이 입사 전 기대와 입사 후 실제 현실과의 Gap을 파악하고 빠르게 개선하기 위해 소통하는 시간입니다.\n\n## 사전 준비사항\n다음 내용들을 미리 고민해보고 참석해주세요:\n1. 입사 전 기대했던 것\n2. 입사 후 기대와 같은 것과 다른 것  \n3. 기대와 달라 조정이 필요하거나 개선이 필요한 것\n4. 해결해야 할 문제라면 어떤 솔루션이 필요한지\n\n당일에는 코칭룸(7층)으로 드실 음료를 가지고 와주시면 됩니다.\n\n**출처:**\n- [Tea time w. 해남님](https://www.notion.so/Tea-time-w-24727bd448d24fd29805260791490581) - 신규 구성원 티타임 안내\n- [온보딩 프로세스 안내](https://www.notion.so/52188e60f8c844289e27a1c85a843085) - 5W 스프링캠프 일정</v>
      </c>
      <c r="D61" s="5" t="s">
        <v>585</v>
      </c>
      <c r="E61" s="5" t="s">
        <v>400</v>
      </c>
      <c r="F61" s="5" t="s">
        <v>586</v>
      </c>
      <c r="H61" s="13" t="str">
        <f>IFERROR(__xludf.DUMMYFUNCTION("REGEXEXTRACT(I61, ""Human.:([\d\.]+)"")"),"1")</f>
        <v>1</v>
      </c>
      <c r="I61" s="5" t="s">
        <v>587</v>
      </c>
      <c r="J61" s="5" t="s">
        <v>588</v>
      </c>
      <c r="L61" s="5">
        <v>1.758851072692E12</v>
      </c>
    </row>
    <row r="62">
      <c r="A62" s="5" t="s">
        <v>355</v>
      </c>
      <c r="B62" s="5" t="s">
        <v>116</v>
      </c>
      <c r="C62" s="12" t="str">
        <f>IFERROR(__xludf.DUMMYFUNCTION("REGEXEXTRACT(F62, """"""answer"""":""""([\s\S]*?)""""(?:,""""contexts"""")"")"),"안녕하세요! 1on1 미팅 주기에 대해 안내드리겠습니다.\n\n## 1on1 미팅 주기\n\n**플렉스팀에서는 최소 격주 1회(2주에 1번) 1on1 미팅을 진행하는 것을 권장**합니다.\n\n### 주요 가이드라인\n\n**1. 최소 빈도 유지**\n- 사람에 관심이 없는 리드는 우리팀 리더십에 적합하지 않습니다\n- 최소 격주에 한번 정도는 구성원과의 1on1 시간을 가지고 관심과 지원을 아끼지 않아야 합니다\n\n**2. 일정 관리**\n- fle"&amp;"x 또는 캘린더에 1on1을 정기 예약하고, 리스케줄 시 바로 새 일정을 잡는 것이 좋습니다\n- 바쁘다는 이유로 '이번 주는 스킵해도 되겠지?' 생각하며 넘기고 넘기다가 어느순간 아예 없어지지 않도록 주의해야 합니다\n\n**3. 상황별 대안**\n- 상황상 격주 1회가 어렵다면, 그 상황을 해소하기 위한 대안을 리드가 먼저 고민하고 제시하는 것도 필요합니다\n\n### 1on1의 목적\n플렉스팀의 1on1은 단순한 소통이 아닌, **팀과 구성원이 한"&amp;" 방향으로 잘 나아가고 있는지 점검하고, 구성원이 겪고 있는 문제를 함께 해결하며, 개개인이 더 몰입해서 신나게 일할 수 있도록 돕는** 중요한 시간입니다.\n\n추가적으로 1on1 진행 방식이나 효과적인 운영 방법에 대해서도 궁금하시면 언제든 말씀해 주세요!\n\n**참고 자료:**\n- [우리팀의 1on1 Ground Rule 😎](https://www.notion.so/1on1-Ground-Rule-1c10592a4a9280c9ab49ef141e"&amp;"bb2fbb) - 1on1 운영 가이드라인\n- [동기부여 1 on 1 미팅 Tips](https://www.notion.so/1-on-1-Tips-fe64ba806af64dbb87a33844b7cf2537) - 동기부여 중심의 1on1 운영법")</f>
        <v>안녕하세요! 1on1 미팅 주기에 대해 안내드리겠습니다.\n\n## 1on1 미팅 주기\n\n**플렉스팀에서는 최소 격주 1회(2주에 1번) 1on1 미팅을 진행하는 것을 권장**합니다.\n\n### 주요 가이드라인\n\n**1. 최소 빈도 유지**\n- 사람에 관심이 없는 리드는 우리팀 리더십에 적합하지 않습니다\n- 최소 격주에 한번 정도는 구성원과의 1on1 시간을 가지고 관심과 지원을 아끼지 않아야 합니다\n\n**2. 일정 관리**\n- flex 또는 캘린더에 1on1을 정기 예약하고, 리스케줄 시 바로 새 일정을 잡는 것이 좋습니다\n- 바쁘다는 이유로 '이번 주는 스킵해도 되겠지?' 생각하며 넘기고 넘기다가 어느순간 아예 없어지지 않도록 주의해야 합니다\n\n**3. 상황별 대안**\n- 상황상 격주 1회가 어렵다면, 그 상황을 해소하기 위한 대안을 리드가 먼저 고민하고 제시하는 것도 필요합니다\n\n### 1on1의 목적\n플렉스팀의 1on1은 단순한 소통이 아닌, **팀과 구성원이 한 방향으로 잘 나아가고 있는지 점검하고, 구성원이 겪고 있는 문제를 함께 해결하며, 개개인이 더 몰입해서 신나게 일할 수 있도록 돕는** 중요한 시간입니다.\n\n추가적으로 1on1 진행 방식이나 효과적인 운영 방법에 대해서도 궁금하시면 언제든 말씀해 주세요!\n\n**참고 자료:**\n- [우리팀의 1on1 Ground Rule 😎](https://www.notion.so/1on1-Ground-Rule-1c10592a4a9280c9ab49ef141ebb2fbb) - 1on1 운영 가이드라인\n- [동기부여 1 on 1 미팅 Tips](https://www.notion.so/1-on-1-Tips-fe64ba806af64dbb87a33844b7cf2537) - 동기부여 중심의 1on1 운영법</v>
      </c>
      <c r="D62" s="5" t="s">
        <v>589</v>
      </c>
      <c r="E62" s="5" t="s">
        <v>590</v>
      </c>
      <c r="F62" s="5" t="s">
        <v>591</v>
      </c>
      <c r="H62" s="13" t="str">
        <f>IFERROR(__xludf.DUMMYFUNCTION("REGEXEXTRACT(I62, ""Human.:([\d\.]+)"")"),"1")</f>
        <v>1</v>
      </c>
      <c r="I62" s="5" t="s">
        <v>592</v>
      </c>
      <c r="J62" s="5" t="s">
        <v>593</v>
      </c>
      <c r="L62" s="5">
        <v>1.758852274478E12</v>
      </c>
    </row>
    <row r="63">
      <c r="A63" s="5" t="s">
        <v>355</v>
      </c>
      <c r="B63" s="5" t="s">
        <v>118</v>
      </c>
      <c r="C63" s="12" t="str">
        <f>IFERROR(__xludf.DUMMYFUNCTION("REGEXEXTRACT(F63, """"""answer"""":""""([\s\S]*?)""""(?:,""""contexts"""")"")"),"플렉스팀에서 리더십 개발에 대한 피드백을 받을 수 있는 다양한 방법들을 안내해드리겠습니다! 😊\n\n## 📊 리더십 진단 리포트를 통한 체계적 피드백\n\n**Leadership Journey 프로그램**을 통해 정기적으로 리더십 진단을 받을 수 있습니다:\n- 분기별로 리더십 리포트가 제공됩니다 (25-1Q 리더십 리포트 등)\n- Lead Standards 기준으로 평가받아 강점과 개선점을 파악할 수 있어요\n- 팀원들과 상위리드로부터 구체적인 "&amp;"피드백을 받습니다\n\n## 🎯 Leadership Session 참여\n\n정기적으로 진행되는 **Monthly 리더십 세션**에 참여하실 수 있습니다:\n- **케이스 스터디**: 실제 리더십 상황에 대한 토의와 경험 공유\n- **상황대응리더십 보드게임**: 다양한 리더십 상황에 대한 실습\n- **World cafe 방식**으로 리더십 아젠다 논의\n- 다른 리드들과의 고민 공유 및 솔루션 모색\n\n## 💬 1on1을 통한 지속적 피드백\n"&amp;"\n**우리팀 1on1 Ground Rule**에 따라:\n- 소속 리드나 상위리드와의 정기적인 1on1에서 리더십에 대한 피드백 요청\n- \""제가 뭘 도와드리면 될까요?\""라는 질문으로 구체적인 지원 요청\n- 리더십 발휘 과정에서의 어려움이나 고민 상담\n\n## 📝 Leadership Journey 기록을 통한 자기 성찰\n\n개인별 **Leadership Journey 페이지**에서:\n- 리더십 강점과 개선점에 대한 자기 분석\n- 분기"&amp;"별 리뷰를 통해 성장 과정 기록\n- 유의미한 피드백 정리 및 액션 아이템 수립\n\n## 🚦 리더십 상태 점검\n\n월별로 자신의 리더십 상태를 체크할 수 있어요:\n- 🟢 안정적이고 자부심이 느껴지는 상태\n- 🟡 변화 중이며, 노력하고 있는 상태  \n- 🔴 흔들리거나 지원이 필요한 상태\n\n상태에 따라 적절한 지원이나 코칭을 요청할 수 있습니다.\n\n## 💡 추가 지원\n\n리더십 개발에 어려움이 있으시면:\n- People팀과 해남"&amp;"님의 **코칭룸**이 언제든 열려있습니다\n- 소속 조직의 리드와 먼저 상담하실 수 있어요\n\n리더십은 지속적인 성장 과정이니, 정기적인 피드백을 통해 계속 발전해 나가시길 바랍니다! 🌟\n\n**참고 자료:**\n- [2025 Leadership Journey](https://www.notion.so/2025-Leadership-Journey-1e00592a4a9280948493c16f1bb1c000) - 리더십 여정 기록\n- [2025 Lead"&amp;"ership Session](https://www.notion.so/2025-Leadership-Session-1bd0592a4a9280879845eb860538231e) - 리더십 세션 안내\n- [우리팀의 1on1 Ground Rule](https://www.notion.so/1on1-Ground-Rule-1c10592a4a9280c9ab49ef141ebb2fbb) - 1on1 진행 방법\n- [구성원의 성과 향상을 돕는 프로그램 안내](https:"&amp;"//www.notion.so/9df5a2d1b7c945e78fe439f59fbb90fd) - 성과 향상 프로그램")</f>
        <v>플렉스팀에서 리더십 개발에 대한 피드백을 받을 수 있는 다양한 방법들을 안내해드리겠습니다! 😊\n\n## 📊 리더십 진단 리포트를 통한 체계적 피드백\n\n**Leadership Journey 프로그램**을 통해 정기적으로 리더십 진단을 받을 수 있습니다:\n- 분기별로 리더십 리포트가 제공됩니다 (25-1Q 리더십 리포트 등)\n- Lead Standards 기준으로 평가받아 강점과 개선점을 파악할 수 있어요\n- 팀원들과 상위리드로부터 구체적인 피드백을 받습니다\n\n## 🎯 Leadership Session 참여\n\n정기적으로 진행되는 **Monthly 리더십 세션**에 참여하실 수 있습니다:\n- **케이스 스터디**: 실제 리더십 상황에 대한 토의와 경험 공유\n- **상황대응리더십 보드게임**: 다양한 리더십 상황에 대한 실습\n- **World cafe 방식**으로 리더십 아젠다 논의\n- 다른 리드들과의 고민 공유 및 솔루션 모색\n\n## 💬 1on1을 통한 지속적 피드백\n\n**우리팀 1on1 Ground Rule**에 따라:\n- 소속 리드나 상위리드와의 정기적인 1on1에서 리더십에 대한 피드백 요청\n- \"제가 뭘 도와드리면 될까요?\"라는 질문으로 구체적인 지원 요청\n- 리더십 발휘 과정에서의 어려움이나 고민 상담\n\n## 📝 Leadership Journey 기록을 통한 자기 성찰\n\n개인별 **Leadership Journey 페이지**에서:\n- 리더십 강점과 개선점에 대한 자기 분석\n- 분기별 리뷰를 통해 성장 과정 기록\n- 유의미한 피드백 정리 및 액션 아이템 수립\n\n## 🚦 리더십 상태 점검\n\n월별로 자신의 리더십 상태를 체크할 수 있어요:\n- 🟢 안정적이고 자부심이 느껴지는 상태\n- 🟡 변화 중이며, 노력하고 있는 상태  \n- 🔴 흔들리거나 지원이 필요한 상태\n\n상태에 따라 적절한 지원이나 코칭을 요청할 수 있습니다.\n\n## 💡 추가 지원\n\n리더십 개발에 어려움이 있으시면:\n- People팀과 해남님의 **코칭룸**이 언제든 열려있습니다\n- 소속 조직의 리드와 먼저 상담하실 수 있어요\n\n리더십은 지속적인 성장 과정이니, 정기적인 피드백을 통해 계속 발전해 나가시길 바랍니다! 🌟\n\n**참고 자료:**\n- [2025 Leadership Journey](https://www.notion.so/2025-Leadership-Journey-1e00592a4a9280948493c16f1bb1c000) - 리더십 여정 기록\n- [2025 Leadership Session](https://www.notion.so/2025-Leadership-Session-1bd0592a4a9280879845eb860538231e) - 리더십 세션 안내\n- [우리팀의 1on1 Ground Rule](https://www.notion.so/1on1-Ground-Rule-1c10592a4a9280c9ab49ef141ebb2fbb) - 1on1 진행 방법\n- [구성원의 성과 향상을 돕는 프로그램 안내](https://www.notion.so/9df5a2d1b7c945e78fe439f59fbb90fd) - 성과 향상 프로그램</v>
      </c>
      <c r="D63" s="5" t="s">
        <v>594</v>
      </c>
      <c r="E63" s="5" t="s">
        <v>483</v>
      </c>
      <c r="F63" s="5" t="s">
        <v>595</v>
      </c>
      <c r="H63" s="13" t="str">
        <f>IFERROR(__xludf.DUMMYFUNCTION("REGEXEXTRACT(I63, ""Human.:([\d\.]+)"")"),"1")</f>
        <v>1</v>
      </c>
      <c r="I63" s="5" t="s">
        <v>596</v>
      </c>
      <c r="J63" s="5" t="s">
        <v>597</v>
      </c>
      <c r="L63" s="5">
        <v>1.758851940137E12</v>
      </c>
    </row>
    <row r="64">
      <c r="A64" s="5" t="s">
        <v>355</v>
      </c>
      <c r="B64" s="5" t="s">
        <v>120</v>
      </c>
      <c r="C64" s="12" t="str">
        <f>IFERROR(__xludf.DUMMYFUNCTION("REGEXEXTRACT(F64, """"""answer"""":""""([\s\S]*?)""""(?:,""""contexts"""")"")"),"안녕하세요! 원격근무 시 지원되는 비용에 대해 안내해드리겠습니다.\n\n## 원격근무 시 비용 지원 정책\n\n**원격근무 시에는 업무상 지원되는 비용이 지원되지 않습니다.**\n\n구체적으로 지원되지 않는 항목은 다음과 같습니다:\n- **식대 지원** (점심/저녁 식사비)\n- **출퇴근 대중교통비**\n- 기타 평상시 오피스 근무 시 지원되는 비용들\n\n## 원격근무 사용 기준 참고사항\n\n- 원격근무는 하루씩만 사용 가능하며, 이틀 연속 사용"&amp;"할 수 없습니다\n- 휴일과 연속해서 사용할 수 없습니다\n- 화요일, 목요일 사용이 권장됩니다\n- 최소 1일 전에 슬랙 `#sharing_time-and-attendance` 채널을 통해 동료에게 공유하고, flex를 통해 승인을 받아야 합니다\n\n원격근무는 오피스 밖에서 업무를 수행하는 것이므로, 관련 비용은 개인 부담으로 진행해주시면 됩니다.\n\n추가 궁금한 사항이 있으시면 언제든 문의해주세요! 😊\n\n---\n**참고 자료:**\n- ["&amp;"원격근무](https://www.notion.so/3cff2ccc7f404b8eaf46f619813eee94) - 원격근무 사용 기준\n- [식사 지원 안내](https://www.notion.so/185d3cf2fd6d4aaea200cc6893e39ee4) - 식사 지원 정책\n- [출퇴근 교통비 지원 안내](https://www.notion.so/81dc7725f11f4e7e8e2a16ab692b039e) - 교통비 지원 정책")</f>
        <v>안녕하세요! 원격근무 시 지원되는 비용에 대해 안내해드리겠습니다.\n\n## 원격근무 시 비용 지원 정책\n\n**원격근무 시에는 업무상 지원되는 비용이 지원되지 않습니다.**\n\n구체적으로 지원되지 않는 항목은 다음과 같습니다:\n- **식대 지원** (점심/저녁 식사비)\n- **출퇴근 대중교통비**\n- 기타 평상시 오피스 근무 시 지원되는 비용들\n\n## 원격근무 사용 기준 참고사항\n\n- 원격근무는 하루씩만 사용 가능하며, 이틀 연속 사용할 수 없습니다\n- 휴일과 연속해서 사용할 수 없습니다\n- 화요일, 목요일 사용이 권장됩니다\n- 최소 1일 전에 슬랙 `#sharing_time-and-attendance` 채널을 통해 동료에게 공유하고, flex를 통해 승인을 받아야 합니다\n\n원격근무는 오피스 밖에서 업무를 수행하는 것이므로, 관련 비용은 개인 부담으로 진행해주시면 됩니다.\n\n추가 궁금한 사항이 있으시면 언제든 문의해주세요! 😊\n\n---\n**참고 자료:**\n- [원격근무](https://www.notion.so/3cff2ccc7f404b8eaf46f619813eee94) - 원격근무 사용 기준\n- [식사 지원 안내](https://www.notion.so/185d3cf2fd6d4aaea200cc6893e39ee4) - 식사 지원 정책\n- [출퇴근 교통비 지원 안내](https://www.notion.so/81dc7725f11f4e7e8e2a16ab692b039e) - 교통비 지원 정책</v>
      </c>
      <c r="D64" s="5" t="s">
        <v>598</v>
      </c>
      <c r="E64" s="5" t="s">
        <v>405</v>
      </c>
      <c r="F64" s="5" t="s">
        <v>599</v>
      </c>
      <c r="H64" s="13" t="str">
        <f>IFERROR(__xludf.DUMMYFUNCTION("REGEXEXTRACT(I64, ""Human.:([\d\.]+)"")"),"1")</f>
        <v>1</v>
      </c>
      <c r="I64" s="5" t="s">
        <v>600</v>
      </c>
      <c r="J64" s="5" t="s">
        <v>601</v>
      </c>
      <c r="L64" s="5">
        <v>1.758850427569E12</v>
      </c>
    </row>
    <row r="65">
      <c r="A65" s="5" t="s">
        <v>355</v>
      </c>
      <c r="B65" s="5" t="s">
        <v>122</v>
      </c>
      <c r="C65" s="12" t="str">
        <f>IFERROR(__xludf.DUMMYFUNCTION("REGEXEXTRACT(F65, """"""answer"""":""""([\s\S]*?)""""(?:,""""contexts"""")"")"),"플렉스팀에서는 구성원들의 소통과 문화 형성을 위해 다양한 팀 문화 행사를 진행하고 있어요! 주요 문화 행사들을 소개해드릴게요.\n\n## 🎉 정기적인 문화 행사\n\n### 1. **N주년 세션**\n- **목적**: 구성원의 N주년을 기념하여 함께한 지난 1년을 돌아보고, 앞으로의 1년을 다짐하는 시간\n- **진행**: 격주 (월 2회), 오후 12:30~2시, 발리볼에서 진행\n- **프로그램**: 지난 1년 키워드 공유, 앞으로 1년 다짐, 해"&amp;"남님과의 Q&amp;A, N주년 기념 선물 및 축하 메시지\n- **특별한 점**: 각 주년마다 의미가 담긴 특별한 선물 제공 (1주년: 볼펜, 2주년: 텀블러, 3주년: 운동화, 4주년: 시계)\n\n### 2. **해피밀**\n- **목적**: 소규모로 해남님과 함께 식사하며 팀/비즈니스/문화 등에 대해 허심탄회하게 이야기 나누는 시간\n- **참여**: 논의하고 싶은 아젠다가 있는 분들이 신청 (분기 1회 공지)\n- **진행**: 비슷한 주제를 신청한 "&amp;"분들끼리 그룹핑하여 소규모로 진행\n\n### 3. **너나들이**\n- **진행**: 매월 2, 4번째 수요일 점심시간\n- **방식**: 랜덤 조 편성으로 함께 식사하며 소통하는 시간\n\n### 4. **Health Check**\n- **목적**: 플렉스팀 구성원들의 현재 상황을 확인하고, 함께 좋은 팀을 만들어가기 위한 정기 진단\n- **진행**: 분기별로 flex 셀프 리뷰를 통해 전체 구성원 대상으로 진행\n- **활용**: 더 좋은 팀을"&amp;" 만들기 위한 자료로 활용하며, 결과는 Health Check Result 페이지에서 공개\n\n## 🎂 개인 맞춤 행사\n\n### **생일 지원**\n- 케이크 선택 제공\n- 10만원권 상품권\n- 생일 당일 오후반차\n- Lounge 전 메뉴 무료 제공\n- 생일 액세서리 제공\n\n## 📚 학습 및 성장 행사\n\n### **8 Standards Story Session**\n- **목적**: 8 Standards를 구성원 모두가 동일한 수"&amp;"준으로 알고 실천할 수 있도록 지원\n- **진행**: 매달 8 Standards 1~2가지 항목을 주제로 스터디 및 Q&amp;A 진행\n\n### **Tea time w. 해남님**\n- **대상**: 신규 구성원 (입사 후 첫 번째 금요일)\n- **목적**: 입사 전 기대와 실제 현실의 차이를 파악하고 빠르게 개선하기 위한 소통 시간\n\n이러한 문화 행사들은 모두 구성원들 간의 소통을 강화하고, 플렉스팀의 문화와 가치를 공유하며, 개인의 성장과 팀의 "&amp;"발전을 지원하는 목적으로 진행되고 있어요.\n\n참여하고 싶은 행사나 더 자세한 정보가 필요하시면 Culture Team에 문의해주세요!\n\n---\n**📚 참고 자료:**\n- [N주년 세션](https://www.notion.so/N-0b6f1ab2b7044ef98acff118c11cf32f) (N주년 기념 프로그램)\n- [해피밀](https://www.notion.so/8c727fbdc31e4890b08ced898269aea4) (해남님과의 "&amp;"소규모 식사 모임)\n- [Health Check](https://www.notion.so/Health-Check-c994ba064459402a85d36b9cdcc973d7) (분기별 팀 진단)\n- [생일 지원](https://www.notion.so/5e0c5898cc5b42f2a20f60cb14722af7) (생일 축하 지원 제도)\n- [Tea time w. 해남님](https://www.notion.so/Tea-time-w-24727bd448d"&amp;"24fd29805260791490581) (신규 구성원 온보딩)")</f>
        <v>플렉스팀에서는 구성원들의 소통과 문화 형성을 위해 다양한 팀 문화 행사를 진행하고 있어요! 주요 문화 행사들을 소개해드릴게요.\n\n## 🎉 정기적인 문화 행사\n\n### 1. **N주년 세션**\n- **목적**: 구성원의 N주년을 기념하여 함께한 지난 1년을 돌아보고, 앞으로의 1년을 다짐하는 시간\n- **진행**: 격주 (월 2회), 오후 12:30~2시, 발리볼에서 진행\n- **프로그램**: 지난 1년 키워드 공유, 앞으로 1년 다짐, 해남님과의 Q&amp;A, N주년 기념 선물 및 축하 메시지\n- **특별한 점**: 각 주년마다 의미가 담긴 특별한 선물 제공 (1주년: 볼펜, 2주년: 텀블러, 3주년: 운동화, 4주년: 시계)\n\n### 2. **해피밀**\n- **목적**: 소규모로 해남님과 함께 식사하며 팀/비즈니스/문화 등에 대해 허심탄회하게 이야기 나누는 시간\n- **참여**: 논의하고 싶은 아젠다가 있는 분들이 신청 (분기 1회 공지)\n- **진행**: 비슷한 주제를 신청한 분들끼리 그룹핑하여 소규모로 진행\n\n### 3. **너나들이**\n- **진행**: 매월 2, 4번째 수요일 점심시간\n- **방식**: 랜덤 조 편성으로 함께 식사하며 소통하는 시간\n\n### 4. **Health Check**\n- **목적**: 플렉스팀 구성원들의 현재 상황을 확인하고, 함께 좋은 팀을 만들어가기 위한 정기 진단\n- **진행**: 분기별로 flex 셀프 리뷰를 통해 전체 구성원 대상으로 진행\n- **활용**: 더 좋은 팀을 만들기 위한 자료로 활용하며, 결과는 Health Check Result 페이지에서 공개\n\n## 🎂 개인 맞춤 행사\n\n### **생일 지원**\n- 케이크 선택 제공\n- 10만원권 상품권\n- 생일 당일 오후반차\n- Lounge 전 메뉴 무료 제공\n- 생일 액세서리 제공\n\n## 📚 학습 및 성장 행사\n\n### **8 Standards Story Session**\n- **목적**: 8 Standards를 구성원 모두가 동일한 수준으로 알고 실천할 수 있도록 지원\n- **진행**: 매달 8 Standards 1~2가지 항목을 주제로 스터디 및 Q&amp;A 진행\n\n### **Tea time w. 해남님**\n- **대상**: 신규 구성원 (입사 후 첫 번째 금요일)\n- **목적**: 입사 전 기대와 실제 현실의 차이를 파악하고 빠르게 개선하기 위한 소통 시간\n\n이러한 문화 행사들은 모두 구성원들 간의 소통을 강화하고, 플렉스팀의 문화와 가치를 공유하며, 개인의 성장과 팀의 발전을 지원하는 목적으로 진행되고 있어요.\n\n참여하고 싶은 행사나 더 자세한 정보가 필요하시면 Culture Team에 문의해주세요!\n\n---\n**📚 참고 자료:**\n- [N주년 세션](https://www.notion.so/N-0b6f1ab2b7044ef98acff118c11cf32f) (N주년 기념 프로그램)\n- [해피밀](https://www.notion.so/8c727fbdc31e4890b08ced898269aea4) (해남님과의 소규모 식사 모임)\n- [Health Check](https://www.notion.so/Health-Check-c994ba064459402a85d36b9cdcc973d7) (분기별 팀 진단)\n- [생일 지원](https://www.notion.so/5e0c5898cc5b42f2a20f60cb14722af7) (생일 축하 지원 제도)\n- [Tea time w. 해남님](https://www.notion.so/Tea-time-w-24727bd448d24fd29805260791490581) (신규 구성원 온보딩)</v>
      </c>
      <c r="D65" s="5" t="s">
        <v>602</v>
      </c>
      <c r="E65" s="5" t="s">
        <v>483</v>
      </c>
      <c r="F65" s="5" t="s">
        <v>603</v>
      </c>
      <c r="H65" s="13" t="str">
        <f>IFERROR(__xludf.DUMMYFUNCTION("REGEXEXTRACT(I65, ""Human.:([\d\.]+)"")"),"1")</f>
        <v>1</v>
      </c>
      <c r="I65" s="5" t="s">
        <v>604</v>
      </c>
      <c r="J65" s="5" t="s">
        <v>605</v>
      </c>
      <c r="L65" s="5">
        <v>1.758851439887E12</v>
      </c>
    </row>
    <row r="66">
      <c r="A66" s="5" t="s">
        <v>355</v>
      </c>
      <c r="B66" s="5" t="s">
        <v>124</v>
      </c>
      <c r="C66" s="12" t="str">
        <f>IFERROR(__xludf.DUMMYFUNCTION("REGEXEXTRACT(F66, """"""answer"""":""""([\s\S]*?)""""(?:,""""contexts"""")"")"),"리더십 피드백을 받을 수 있는 방법에 대해 안내드리겠습니다! 😊\n\n## 📊 분기별 리더십 진단 리포트\n- **25-1Q 리더십 리포트**를 통해 체계적인 피드백을 받을 수 있습니다\n- Lead Standards 항목별로 평점과 구성원들의 구체적인 코멘트를 확인할 수 있어요\n- 평점이 가장 높은/낮은 스탠다드를 파악하고 그 이유를 분석할 수 있습니다\n\n## 📝 Leadership Journey 활용\n**Leadership Journey"&amp;"**는 리더십 여정을 기록하고 개선해 나가는 개인 공간입니다:\n- 리더십 진단 리포트를 바탕으로 자기 성찰 진행\n- 팀원들과 상위리드의 피드백을 통한 강점/개선점 파악\n- 다음 분기 리더십 액션 아이템 수립\n\n## 💬 정기적인 피드백 세션\n**Monthly 리더십 세션**을 통해 동료 리더들과 피드백을 나눌 수 있어요:\n- Leadership Journey 내용을 바탕으로 한 공유 및 토론\n- 공통 이슈에 대한 케이스 스터디\n- 상황대"&amp;"응리더십 등 실무 중심의 학습\n\n## 🔍 피드백 활용 팁\n리더십 리포트에서 **Gemini 기능**을 활용하면 더 쉽게 피드백을 분석할 수 있습니다:\n- \""이 페이지에서 작성된 의견을 참고하여 나의 '강점'을 요약해줘\""\n- \""개선점은 무엇인지 정리해줘\"" 등의 질문 활용\n\n리더십 개발에 대한 더 자세한 상담이 필요하시다면, People팀이나 해남님의 코칭룸도 언제든 열려 있습니다! 🙏\n\n## 📋 참고 자료\n- [202"&amp;"5 Leadership Journey](https://www.notion.so/2025-Leadership-Journey-1e00592a4a9280948493c16f1bb1c000) - 리더십 여정 기록\n- [2025 Leadership Session](https://www.notion.so/2025-Leadership-Session-1bd0592a4a9280879845eb860538231e) - 리더십 세션 정보")</f>
        <v>리더십 피드백을 받을 수 있는 방법에 대해 안내드리겠습니다! 😊\n\n## 📊 분기별 리더십 진단 리포트\n- **25-1Q 리더십 리포트**를 통해 체계적인 피드백을 받을 수 있습니다\n- Lead Standards 항목별로 평점과 구성원들의 구체적인 코멘트를 확인할 수 있어요\n- 평점이 가장 높은/낮은 스탠다드를 파악하고 그 이유를 분석할 수 있습니다\n\n## 📝 Leadership Journey 활용\n**Leadership Journey**는 리더십 여정을 기록하고 개선해 나가는 개인 공간입니다:\n- 리더십 진단 리포트를 바탕으로 자기 성찰 진행\n- 팀원들과 상위리드의 피드백을 통한 강점/개선점 파악\n- 다음 분기 리더십 액션 아이템 수립\n\n## 💬 정기적인 피드백 세션\n**Monthly 리더십 세션**을 통해 동료 리더들과 피드백을 나눌 수 있어요:\n- Leadership Journey 내용을 바탕으로 한 공유 및 토론\n- 공통 이슈에 대한 케이스 스터디\n- 상황대응리더십 등 실무 중심의 학습\n\n## 🔍 피드백 활용 팁\n리더십 리포트에서 **Gemini 기능**을 활용하면 더 쉽게 피드백을 분석할 수 있습니다:\n- \"이 페이지에서 작성된 의견을 참고하여 나의 '강점'을 요약해줘\"\n- \"개선점은 무엇인지 정리해줘\" 등의 질문 활용\n\n리더십 개발에 대한 더 자세한 상담이 필요하시다면, People팀이나 해남님의 코칭룸도 언제든 열려 있습니다! 🙏\n\n## 📋 참고 자료\n- [2025 Leadership Journey](https://www.notion.so/2025-Leadership-Journey-1e00592a4a9280948493c16f1bb1c000) - 리더십 여정 기록\n- [2025 Leadership Session](https://www.notion.so/2025-Leadership-Session-1bd0592a4a9280879845eb860538231e) - 리더십 세션 정보</v>
      </c>
      <c r="D66" s="5" t="s">
        <v>606</v>
      </c>
      <c r="E66" s="5" t="s">
        <v>483</v>
      </c>
      <c r="F66" s="5" t="s">
        <v>607</v>
      </c>
      <c r="H66" s="13" t="str">
        <f>IFERROR(__xludf.DUMMYFUNCTION("REGEXEXTRACT(I66, ""Human.:([\d\.]+)"")"),"1")</f>
        <v>1</v>
      </c>
      <c r="I66" s="5" t="s">
        <v>608</v>
      </c>
      <c r="J66" s="5" t="s">
        <v>609</v>
      </c>
      <c r="L66" s="5">
        <v>1.758851400411E12</v>
      </c>
    </row>
    <row r="67">
      <c r="A67" s="5" t="s">
        <v>355</v>
      </c>
      <c r="B67" s="5" t="s">
        <v>126</v>
      </c>
      <c r="C67" s="12" t="str">
        <f>IFERROR(__xludf.DUMMYFUNCTION("REGEXEXTRACT(F67, """"""answer"""":""""([\s\S]*?)""""(?:,""""contexts"""")"")"),"네, 1on1에서 근무환경 개선 사항을 적극적으로 제안하실 수 있습니다! 😊\n\n## 1on1에서의 근무환경 개선 제안이 권장되는 이유\n\n**우리팀 1on1의 핵심 목적** 중 하나가 바로 **Problem Solving**입니다. 이는 \""일의 몰입을 방해하는 요소를 발견하고 함께 실질적인 해결책을 찾는 대화\""로 정의되어 있어요.\n\n## 제안할 수 있는 근무환경 개선 사항들\n\n1on1에서 다음과 같은 질문들을 통해 근무환경 개선을 "&amp;"논의하실 수 있습니다:\n\n- \""혹시 비효율적이라고 생각되는 업무들이 있나요? 어떻게 바꿔나가면 좋을까요?\""\n- \""팀 내/외 협업하는데 있어 어려운 부분이 있다면 무엇인가요?\""\n- \""'이런 환경이면 더 잘할 수 있겠다' 싶은 조건이 있다면 무엇인가요?\""\n\n## 1on1의 실행 연결 원칙\n\n중요한 점은 **1on1은 실행으로 연결되어야 한다**는 것입니다. 단순히 이야기만 나누고 끝나는 것이 아니라:\n\n✅ **Do**"&amp;": \""오늘 나온 얘기를 바탕으로 실행해보고, 다음번에 다시 점검해 봐요. flex 할일로도 요청해 둘께요\""\n❌ **Don't**: \""아하~ 그랬군요\"" 공감만 하고 아무런 액션 없이 종료\n\n## 추가 제안 방법\n\n1on1 외에도 다음과 같은 방법으로 근무환경 개선을 제안하실 수 있어요:\n- **flex Story Session**: 매주 월요일 오후 3시, 해남님과 함께하는 Q&amp;A 세션\n- **슬랙 #team-flex-loung"&amp;"e**: 플렉스팀 라운지 관련 의견\n- **각종 슬랙 채널**: 구체적인 개선사항에 따라 해당 채널 활용\n\n1on1은 구성원이 더 몰입할 수 있는 환경을 만들기 위한 소중한 시간이니, 편하게 개선사항을 제안해 주세요! \n\n**출처**:\n- [동기부여 1 on 1 미팅 Tips](https://www.notion.so/1-on-1-Tips-fe64ba806af64dbb87a33844b7cf2537) - 1on1 코칭 방법론\n- [우리팀의 1o"&amp;"n1 Ground Rule 😎](https://www.notion.so/1on1-Ground-Rule-1c10592a4a9280c9ab49ef141ebb2fbb) - 1on1 진행 원칙\n- [flex Story Session](https://www.notion.so/flex-Story-Session-c619ae6acf5e4d5d8fd59beca8b8fca7) - CEO와의 소통 방법")</f>
        <v>네, 1on1에서 근무환경 개선 사항을 적극적으로 제안하실 수 있습니다! 😊\n\n## 1on1에서의 근무환경 개선 제안이 권장되는 이유\n\n**우리팀 1on1의 핵심 목적** 중 하나가 바로 **Problem Solving**입니다. 이는 \"일의 몰입을 방해하는 요소를 발견하고 함께 실질적인 해결책을 찾는 대화\"로 정의되어 있어요.\n\n## 제안할 수 있는 근무환경 개선 사항들\n\n1on1에서 다음과 같은 질문들을 통해 근무환경 개선을 논의하실 수 있습니다:\n\n- \"혹시 비효율적이라고 생각되는 업무들이 있나요? 어떻게 바꿔나가면 좋을까요?\"\n- \"팀 내/외 협업하는데 있어 어려운 부분이 있다면 무엇인가요?\"\n- \"'이런 환경이면 더 잘할 수 있겠다' 싶은 조건이 있다면 무엇인가요?\"\n\n## 1on1의 실행 연결 원칙\n\n중요한 점은 **1on1은 실행으로 연결되어야 한다**는 것입니다. 단순히 이야기만 나누고 끝나는 것이 아니라:\n\n✅ **Do**: \"오늘 나온 얘기를 바탕으로 실행해보고, 다음번에 다시 점검해 봐요. flex 할일로도 요청해 둘께요\"\n❌ **Don't**: \"아하~ 그랬군요\" 공감만 하고 아무런 액션 없이 종료\n\n## 추가 제안 방법\n\n1on1 외에도 다음과 같은 방법으로 근무환경 개선을 제안하실 수 있어요:\n- **flex Story Session**: 매주 월요일 오후 3시, 해남님과 함께하는 Q&amp;A 세션\n- **슬랙 #team-flex-lounge**: 플렉스팀 라운지 관련 의견\n- **각종 슬랙 채널**: 구체적인 개선사항에 따라 해당 채널 활용\n\n1on1은 구성원이 더 몰입할 수 있는 환경을 만들기 위한 소중한 시간이니, 편하게 개선사항을 제안해 주세요! \n\n**출처**:\n- [동기부여 1 on 1 미팅 Tips](https://www.notion.so/1-on-1-Tips-fe64ba806af64dbb87a33844b7cf2537) - 1on1 코칭 방법론\n- [우리팀의 1on1 Ground Rule 😎](https://www.notion.so/1on1-Ground-Rule-1c10592a4a9280c9ab49ef141ebb2fbb) - 1on1 진행 원칙\n- [flex Story Session](https://www.notion.so/flex-Story-Session-c619ae6acf5e4d5d8fd59beca8b8fca7) - CEO와의 소통 방법</v>
      </c>
      <c r="D67" s="5" t="s">
        <v>610</v>
      </c>
      <c r="E67" s="5" t="s">
        <v>611</v>
      </c>
      <c r="F67" s="5" t="s">
        <v>612</v>
      </c>
      <c r="H67" s="13" t="str">
        <f>IFERROR(__xludf.DUMMYFUNCTION("REGEXEXTRACT(I67, ""Human.:([\d\.]+)"")"),"1")</f>
        <v>1</v>
      </c>
      <c r="I67" s="5" t="s">
        <v>613</v>
      </c>
      <c r="J67" s="5" t="s">
        <v>614</v>
      </c>
      <c r="L67" s="5">
        <v>1.75884966567E12</v>
      </c>
    </row>
    <row r="68">
      <c r="A68" s="5"/>
      <c r="B68" s="5"/>
      <c r="C68" s="12"/>
      <c r="D68" s="5"/>
      <c r="E68" s="5"/>
      <c r="F68" s="5"/>
      <c r="H68" s="13"/>
      <c r="I68" s="5"/>
      <c r="J68" s="5"/>
      <c r="L68" s="5"/>
    </row>
    <row r="69">
      <c r="A69" s="5" t="s">
        <v>355</v>
      </c>
      <c r="B69" s="5" t="s">
        <v>128</v>
      </c>
      <c r="C69" s="12" t="str">
        <f>IFERROR(__xludf.DUMMYFUNCTION("REGEXEXTRACT(F69, """"""answer"""":""""([\s\S]*?)""""(?:,""""contexts"""")"")"),"#N/A")</f>
        <v>#N/A</v>
      </c>
      <c r="D69" s="5" t="s">
        <v>129</v>
      </c>
      <c r="E69" s="5" t="s">
        <v>405</v>
      </c>
      <c r="F69" s="5" t="s">
        <v>129</v>
      </c>
      <c r="H69" s="13" t="str">
        <f>IFERROR(__xludf.DUMMYFUNCTION("REGEXEXTRACT(I69, ""Human.:([\d\.]+)"")"),"1")</f>
        <v>1</v>
      </c>
      <c r="I69" s="5" t="s">
        <v>615</v>
      </c>
      <c r="J69" s="5" t="s">
        <v>616</v>
      </c>
      <c r="L69" s="5">
        <v>1.758850702081E12</v>
      </c>
    </row>
    <row r="70">
      <c r="A70" s="5" t="s">
        <v>355</v>
      </c>
      <c r="B70" s="5" t="s">
        <v>130</v>
      </c>
      <c r="C70" s="12"/>
      <c r="D70" s="5" t="s">
        <v>131</v>
      </c>
      <c r="E70" s="5" t="s">
        <v>405</v>
      </c>
      <c r="F70" s="5" t="s">
        <v>131</v>
      </c>
      <c r="H70" s="13" t="str">
        <f>IFERROR(__xludf.DUMMYFUNCTION("REGEXEXTRACT(I70, ""Human.:([\d\.]+)"")"),"1")</f>
        <v>1</v>
      </c>
      <c r="I70" s="5" t="s">
        <v>617</v>
      </c>
      <c r="J70" s="5" t="s">
        <v>618</v>
      </c>
      <c r="L70" s="5">
        <v>1.758850927763E12</v>
      </c>
    </row>
    <row r="71">
      <c r="A71" s="5" t="s">
        <v>355</v>
      </c>
      <c r="B71" s="5" t="s">
        <v>132</v>
      </c>
      <c r="C71" s="12"/>
      <c r="D71" s="5" t="s">
        <v>133</v>
      </c>
      <c r="E71" s="5" t="s">
        <v>483</v>
      </c>
      <c r="F71" s="5" t="s">
        <v>133</v>
      </c>
      <c r="H71" s="13" t="str">
        <f>IFERROR(__xludf.DUMMYFUNCTION("REGEXEXTRACT(I71, ""Human.:([\d\.]+)"")"),"1")</f>
        <v>1</v>
      </c>
      <c r="I71" s="5" t="s">
        <v>619</v>
      </c>
      <c r="J71" s="5" t="s">
        <v>620</v>
      </c>
      <c r="L71" s="5">
        <v>1.758852057366E12</v>
      </c>
    </row>
    <row r="72">
      <c r="A72" s="5" t="s">
        <v>355</v>
      </c>
      <c r="B72" s="5" t="s">
        <v>134</v>
      </c>
      <c r="C72" s="12" t="str">
        <f>IFERROR(__xludf.DUMMYFUNCTION("REGEXEXTRACT(F72, """"""answer"""":""""([\s\S]*?)""""(?:,""""contexts"""")"")"),"안녕하세요! 팀 버디에 대한 질문을 주셨네요.\n\n죄송하지만 현재 제가 참고할 수 있는 문서에서는 \""팀 버디\""에 대한 구체적인 정보를 찾을 수 없습니다. \n\n대신 온보딩 과정에서 신규 구성원을 도와주는 다양한 프로그램들이 있습니다:\n\n## 온보딩 지원 프로그램\n- **Tea time w. 해남님**: 입사 후 첫 번째 금요일에 CEO와의 티타임\n- **5주간의 Spring Camp**: 조직 구조, 제도, 미션/비전, 일하는 방법 등"&amp;"을 배우는 프로그램\n- **Product Session**: 제품의 히스토리와 조직 변화에 대한 이해\n- **각 챕터/팀별 개별 온보딩**: 12주 기간 동안 1on1, 팀 세션 등을 통한 업무 온보딩\n\n팀 버디 제도에 대한 정확한 정보가 필요하시다면, Culture Team(#team-culture-helpdesk 채널) 또는 People Team에 직접 문의해보시는 것을 추천드립니다. \n\n다른 온보딩이나 팀 지원 관련해서 궁금한 점이 있으"&amp;"시면 언제든 말씀해 주세요!\n\n**참고 출처:**\n- [온보딩 프로세스 안내](https://www.notion.so/52188e60f8c844289e27a1c85a843085) - 온보딩 프로그램\n- [Tea time w. 해남님](https://www.notion.so/Tea-time-w-24727bd448d24fd29805260791490581) - 신규구성원 지원\n- [Product 세션](https://www.notion.so/Prod"&amp;"uct-96972f032173475c822fc82a8b8c533c) - 제품 교육")</f>
        <v>안녕하세요! 팀 버디에 대한 질문을 주셨네요.\n\n죄송하지만 현재 제가 참고할 수 있는 문서에서는 \"팀 버디\"에 대한 구체적인 정보를 찾을 수 없습니다. \n\n대신 온보딩 과정에서 신규 구성원을 도와주는 다양한 프로그램들이 있습니다:\n\n## 온보딩 지원 프로그램\n- **Tea time w. 해남님**: 입사 후 첫 번째 금요일에 CEO와의 티타임\n- **5주간의 Spring Camp**: 조직 구조, 제도, 미션/비전, 일하는 방법 등을 배우는 프로그램\n- **Product Session**: 제품의 히스토리와 조직 변화에 대한 이해\n- **각 챕터/팀별 개별 온보딩**: 12주 기간 동안 1on1, 팀 세션 등을 통한 업무 온보딩\n\n팀 버디 제도에 대한 정확한 정보가 필요하시다면, Culture Team(#team-culture-helpdesk 채널) 또는 People Team에 직접 문의해보시는 것을 추천드립니다. \n\n다른 온보딩이나 팀 지원 관련해서 궁금한 점이 있으시면 언제든 말씀해 주세요!\n\n**참고 출처:**\n- [온보딩 프로세스 안내](https://www.notion.so/52188e60f8c844289e27a1c85a843085) - 온보딩 프로그램\n- [Tea time w. 해남님](https://www.notion.so/Tea-time-w-24727bd448d24fd29805260791490581) - 신규구성원 지원\n- [Product 세션](https://www.notion.so/Product-96972f032173475c822fc82a8b8c533c) - 제품 교육</v>
      </c>
      <c r="D72" s="5" t="s">
        <v>621</v>
      </c>
      <c r="E72" s="5" t="s">
        <v>395</v>
      </c>
      <c r="F72" s="5" t="s">
        <v>622</v>
      </c>
      <c r="H72" s="13" t="str">
        <f>IFERROR(__xludf.DUMMYFUNCTION("REGEXEXTRACT(I72, ""Human.:([\d\.]+)"")"),"0.5")</f>
        <v>0.5</v>
      </c>
      <c r="I72" s="5" t="s">
        <v>623</v>
      </c>
      <c r="J72" s="5" t="s">
        <v>624</v>
      </c>
      <c r="L72" s="5">
        <v>1.758851337766E12</v>
      </c>
    </row>
    <row r="73">
      <c r="A73" s="5" t="s">
        <v>355</v>
      </c>
      <c r="B73" s="5" t="s">
        <v>625</v>
      </c>
      <c r="C73" s="12" t="str">
        <f>IFERROR(__xludf.DUMMYFUNCTION("REGEXEXTRACT(F73, """"""answer"""":""""([\s\S]*?)""""(?:,""""contexts"""")"")"),"온보딩 프로그램 중 개인 사정으로 결석하시는 경우에 대해 안내드리겠습니다.\n\n## 온보딩 프로그램 구성 및 결석 시 대응\n\n플렉스팀의 온보딩은 **총 12주간** 진행되며, 다음과 같이 구성되어 있습니다:\n\n### 5주 Spring Camp 기간\n- **Day 1**: Life Hack - Orientation (조직 구조, 제도, 계정 등록)\n- **Day 2**: 미션, 비전, OKR 및 히스토리\n- **Day 3**: 일하는 방법,"&amp;" Core Value, 마인드셋\n- **Day 5**: 신규구성원 Tea Time w/해남님\n- **Week 5**: 온보딩 서베이 및 회고\n- **Month 1**: Product Session, 정보보안 세션, flex demo 세션\n\n### 7주 목표 합의/리뷰 기간\n- 각 챕터/팀별로 1on1, 팀 Session 등을 통해 개별적으로 진행\n\n## 결석 시 처리 방안\n\n온보딩 프로그램은 **챕터, 팀별로 상이하고 필요에 따라 타임"&amp;"라인을 변형하여 운영**할 수 있도록 설계되어 있습니다. 따라서:\n\n1. **개인 사정으로 결석하시는 경우, Culture Team에 미리 알려주시면 됩니다**\n2. **놓치신 세션에 대해서는 별도 보충 또는 자료 제공**을 통해 온보딩이 원활히 진행될 수 있도록 지원합니다\n3. **각 챕터/팀에서 진행하는 업무 온보딩은 개별적으로 조정** 가능합니다\n\n결석이 예상되시거나 궁금한 점이 있으시면 **Culture Team**에 미리 연락주시기 "&amp;"바랍니다. 신규 구성원이 팀에 잘 적응할 수 있도록 최대한 지원해드리겠습니다.\n\n---\n**참고 출처:**\n- [온보딩 프로세스 안내](https://www.notion.so/52188e60f8c844289e27a1c85a843085) - 온보딩 전체 프로세스\n- [5W Onboarding Feedback Survey](https://www.notion.so/5W-Onboarding-Feedback-Survey-86ea8b521c5a4452ab"&amp;"2e31954e36e33a) - 온보딩 피드백")</f>
        <v>온보딩 프로그램 중 개인 사정으로 결석하시는 경우에 대해 안내드리겠습니다.\n\n## 온보딩 프로그램 구성 및 결석 시 대응\n\n플렉스팀의 온보딩은 **총 12주간** 진행되며, 다음과 같이 구성되어 있습니다:\n\n### 5주 Spring Camp 기간\n- **Day 1**: Life Hack - Orientation (조직 구조, 제도, 계정 등록)\n- **Day 2**: 미션, 비전, OKR 및 히스토리\n- **Day 3**: 일하는 방법, Core Value, 마인드셋\n- **Day 5**: 신규구성원 Tea Time w/해남님\n- **Week 5**: 온보딩 서베이 및 회고\n- **Month 1**: Product Session, 정보보안 세션, flex demo 세션\n\n### 7주 목표 합의/리뷰 기간\n- 각 챕터/팀별로 1on1, 팀 Session 등을 통해 개별적으로 진행\n\n## 결석 시 처리 방안\n\n온보딩 프로그램은 **챕터, 팀별로 상이하고 필요에 따라 타임라인을 변형하여 운영**할 수 있도록 설계되어 있습니다. 따라서:\n\n1. **개인 사정으로 결석하시는 경우, Culture Team에 미리 알려주시면 됩니다**\n2. **놓치신 세션에 대해서는 별도 보충 또는 자료 제공**을 통해 온보딩이 원활히 진행될 수 있도록 지원합니다\n3. **각 챕터/팀에서 진행하는 업무 온보딩은 개별적으로 조정** 가능합니다\n\n결석이 예상되시거나 궁금한 점이 있으시면 **Culture Team**에 미리 연락주시기 바랍니다. 신규 구성원이 팀에 잘 적응할 수 있도록 최대한 지원해드리겠습니다.\n\n---\n**참고 출처:**\n- [온보딩 프로세스 안내](https://www.notion.so/52188e60f8c844289e27a1c85a843085) - 온보딩 전체 프로세스\n- [5W Onboarding Feedback Survey](https://www.notion.so/5W-Onboarding-Feedback-Survey-86ea8b521c5a4452ab2e31954e36e33a) - 온보딩 피드백</v>
      </c>
      <c r="D73" s="5" t="s">
        <v>626</v>
      </c>
      <c r="E73" s="5" t="s">
        <v>627</v>
      </c>
      <c r="F73" s="5" t="s">
        <v>628</v>
      </c>
      <c r="H73" s="13" t="str">
        <f>IFERROR(__xludf.DUMMYFUNCTION("REGEXEXTRACT(I73, ""Human.:([\d\.]+)"")"),"0.5")</f>
        <v>0.5</v>
      </c>
      <c r="I73" s="5" t="s">
        <v>629</v>
      </c>
      <c r="J73" s="5" t="s">
        <v>630</v>
      </c>
      <c r="L73" s="5">
        <v>1.758849914869E12</v>
      </c>
    </row>
    <row r="74">
      <c r="A74" s="5" t="s">
        <v>355</v>
      </c>
      <c r="B74" s="5" t="s">
        <v>136</v>
      </c>
      <c r="C74" s="12" t="str">
        <f>IFERROR(__xludf.DUMMYFUNCTION("REGEXEXTRACT(F74, """"""answer"""":""""([\s\S]*?)""""(?:,""""contexts"""")"")"),"안녕하세요! 플렉스팀의 일하는 방식에 대해 안내드리겠습니다.\n\n## 주요 협업 방식\n\n### 1. Daily Stand Up 🌅\n- **시간**: 매일 점심 전 12시\n- **참여**: 전사 구성원이 일어나서 진행\n- **목적**: 스쿼드/팀 구성원 간 align을 맞추기 위한 시간\n- **내용**: 그날의 업무 공유, 풀고 있는 문제에 대한 공유, 궁금한 것 질문\n- 우리팀의 미션과 목표 달성에 가장 도움이 되는 방식으로 동료들과 S"&amp;"ync합니다.\n\n### 2. Weekly Chapter Meeting 📅\n- **주기**: 매주 정기적으로 진행\n- **목적**: 동일한 직무/기능 조직 구성원 간 align\n- **내용**: \n  - Chapter 또는 Group이 비슷한 문제를 효율적으로 풀기 위한 논의\n  - Product x Supporting 미팅처럼 다른 Group 간의 공유와 이해를 돕는 자리\n\n### 3. Quarterly Alignment 🎯\n- *"&amp;"*목적**: 회고를 통해 성장한 경험을 나누고, 팀과 구성원이 같은 목표로 나아갈 수 있도록 방향성 sync\n- **주요 활동**:\n  - 팀의 OKR 공유 및 논의\n  - 지난 반기 회고를 통한 반성과 성장 경험 공유\n  - 다음 반기 목표 공유 및 검증\n\n### 4. 1on1 미팅 🤝\n- **주기**: 최소 격주 1회\n- **목적**: 구성원 개인과 팀에 대한 주제 중심\n- **핵심 요소**:\n  - **Alignment**: 구"&amp;"성원의 역할, 목표, 팀과의 방향성 얼라인\n  - **Problem Solving**: 일의 몰입을 방해하는 요소 발견 및 해결책 모색\n  - **Motivation &amp; Engagement**: 구성원이 몰입할 수 있는 동기 부여 환경 조성\n\n## 커뮤니케이션 방식\n\n### flex Story Session 💬\n- **시간**: 매주 월요일 오후 3시\n- **장소**: 7층 코칭룸\n- **내용**: 해남님과 함께 Q&amp;A 형태로 팀에 대"&amp;"한 궁금증과 구성원 고민 해결\n- **범위**: 팀의 미션, 비전, 일하는 방식부터 개인적인 질문까지 완전 오픈\n\n플렉스팀은 투명한 소통과 지속적인 얼라인먼트를 통해 모든 구성원이 같은 방향으로 나아갈 수 있도록 체계적인 협업 방식을 운영하고 있습니다.\n\n## 참고 출처\n- [Alignment](https://www.notion.so/Alignment-5de7c501a37a49f084fd06f18cf67dac) - 팀 얼라인먼트 방식\n- ["&amp;"Daily/ , Weekly , Sync](https://www.notion.so/Daily-Weekly-Sync-3a732a4d033c4befb849a5c966aff386) - 정기 미팅 방식\n- [flex Story Session](https://www.notion.so/flex-Story-Session-c619ae6acf5e4d5d8fd59beca8b8fca7) - CEO와의 소통 방식\n- [우리팀의 1on1 Ground Rule 😎](htt"&amp;"ps://www.notion.so/1on1-Ground-Rule-1c10592a4a9280c9ab49ef141ebb2fbb) - 1on1 진행 방식")</f>
        <v>안녕하세요! 플렉스팀의 일하는 방식에 대해 안내드리겠습니다.\n\n## 주요 협업 방식\n\n### 1. Daily Stand Up 🌅\n- **시간**: 매일 점심 전 12시\n- **참여**: 전사 구성원이 일어나서 진행\n- **목적**: 스쿼드/팀 구성원 간 align을 맞추기 위한 시간\n- **내용**: 그날의 업무 공유, 풀고 있는 문제에 대한 공유, 궁금한 것 질문\n- 우리팀의 미션과 목표 달성에 가장 도움이 되는 방식으로 동료들과 Sync합니다.\n\n### 2. Weekly Chapter Meeting 📅\n- **주기**: 매주 정기적으로 진행\n- **목적**: 동일한 직무/기능 조직 구성원 간 align\n- **내용**: \n  - Chapter 또는 Group이 비슷한 문제를 효율적으로 풀기 위한 논의\n  - Product x Supporting 미팅처럼 다른 Group 간의 공유와 이해를 돕는 자리\n\n### 3. Quarterly Alignment 🎯\n- **목적**: 회고를 통해 성장한 경험을 나누고, 팀과 구성원이 같은 목표로 나아갈 수 있도록 방향성 sync\n- **주요 활동**:\n  - 팀의 OKR 공유 및 논의\n  - 지난 반기 회고를 통한 반성과 성장 경험 공유\n  - 다음 반기 목표 공유 및 검증\n\n### 4. 1on1 미팅 🤝\n- **주기**: 최소 격주 1회\n- **목적**: 구성원 개인과 팀에 대한 주제 중심\n- **핵심 요소**:\n  - **Alignment**: 구성원의 역할, 목표, 팀과의 방향성 얼라인\n  - **Problem Solving**: 일의 몰입을 방해하는 요소 발견 및 해결책 모색\n  - **Motivation &amp; Engagement**: 구성원이 몰입할 수 있는 동기 부여 환경 조성\n\n## 커뮤니케이션 방식\n\n### flex Story Session 💬\n- **시간**: 매주 월요일 오후 3시\n- **장소**: 7층 코칭룸\n- **내용**: 해남님과 함께 Q&amp;A 형태로 팀에 대한 궁금증과 구성원 고민 해결\n- **범위**: 팀의 미션, 비전, 일하는 방식부터 개인적인 질문까지 완전 오픈\n\n플렉스팀은 투명한 소통과 지속적인 얼라인먼트를 통해 모든 구성원이 같은 방향으로 나아갈 수 있도록 체계적인 협업 방식을 운영하고 있습니다.\n\n## 참고 출처\n- [Alignment](https://www.notion.so/Alignment-5de7c501a37a49f084fd06f18cf67dac) - 팀 얼라인먼트 방식\n- [Daily/ , Weekly , Sync](https://www.notion.so/Daily-Weekly-Sync-3a732a4d033c4befb849a5c966aff386) - 정기 미팅 방식\n- [flex Story Session](https://www.notion.so/flex-Story-Session-c619ae6acf5e4d5d8fd59beca8b8fca7) - CEO와의 소통 방식\n- [우리팀의 1on1 Ground Rule 😎](https://www.notion.so/1on1-Ground-Rule-1c10592a4a9280c9ab49ef141ebb2fbb) - 1on1 진행 방식</v>
      </c>
      <c r="D74" s="5" t="s">
        <v>137</v>
      </c>
      <c r="E74" s="5" t="s">
        <v>631</v>
      </c>
      <c r="F74" s="5" t="s">
        <v>632</v>
      </c>
      <c r="H74" s="13" t="str">
        <f>IFERROR(__xludf.DUMMYFUNCTION("REGEXEXTRACT(I74, ""Human.:([\d\.]+)"")"),"0.5")</f>
        <v>0.5</v>
      </c>
      <c r="I74" s="5" t="s">
        <v>633</v>
      </c>
      <c r="J74" s="5" t="s">
        <v>634</v>
      </c>
      <c r="L74" s="5">
        <v>1.758851554104E12</v>
      </c>
    </row>
    <row r="75">
      <c r="A75" s="5" t="s">
        <v>355</v>
      </c>
      <c r="B75" s="5" t="s">
        <v>138</v>
      </c>
      <c r="C75" s="12" t="str">
        <f>IFERROR(__xludf.DUMMYFUNCTION("REGEXEXTRACT(F75, """"""answer"""":""""([\s\S]*?)""""(?:,""""contexts"""")"")"),"안녕하세요! 휴가 사용 시 승인 필요 여부에 대해 안내드리겠습니다.\n\n## 휴가 승인 기준\n\n플렉스팀의 휴가 승인은 **사용 기간에 따라** 달라집니다:\n\n### ✅ 승인 불필요 (자율 사용)\n- **연속 미출근일 5일 미만**이고 **휴가 사용일이 3일 미만**인 경우\n- flex 휴가 신청을 통해 자율적으로 사용 가능\n- 미리 동료들에게 슬랙을 통해 공유만 하면 됩니다\n\n### 📋 승인 필요\n다음의 경우에는 **flex 워크플"&amp;"로우 - '장기 휴가 신청'** 후 승인이 필요합니다:\n\n1. **연속 미출근일이 5일 이상**인 경우\n   - 예: 휴일이 연속 3일이고, 휴가 2일을 붙여서 총 5일이 되는 경우\n   - 예: 휴일이 연속 5일이고, 휴가 1일을 붙여서 총 6일이 되는 경우\n\n2. **휴가 사용일이 3일 이상**인 경우\n\n### ❌ 사용 불가\n- **휴가 사용일 기준 5일 초과**: 피치 못할 사정(건강 사유 등)이 있는 경우에만 가능\n- **연속 "&amp;"미출근일 10일 이상**: 원칙적으로 불가 (3년 근속 리프레시 휴가 제외)\n\n## 장기 휴가 신청 방법\n- **사용 1개월 전**에 워크플로우 작성과 승인 완료\n- 승인 판단을 위해 **상세한 사유** 기재 필요\n- 동료들에게 사전 공유 필수\n\n이는 원팀으로서 협업의 가치를 중시하고, 업무 공백을 최소화하기 위한 제도입니다.\n\n---\n**참고 문서:**\n- [휴가](https://www.notion.so/994a897ce55a409"&amp;"2b5a39d961be8d3a2) - 휴가 제도 상세 안내\n- [🏖 장기 '연차 휴가' 사용 프로세스 안내](https://flex.team/home/news-feed/notice?nid=GBzMxKb0JA) - 장기휴가 정책\n- [장기 휴가 및 운동회 취소 안내](https://flex.team/home/news-feed/notice?nid=YG0dmXyzwe) - 휴가 사용 기준")</f>
        <v>안녕하세요! 휴가 사용 시 승인 필요 여부에 대해 안내드리겠습니다.\n\n## 휴가 승인 기준\n\n플렉스팀의 휴가 승인은 **사용 기간에 따라** 달라집니다:\n\n### ✅ 승인 불필요 (자율 사용)\n- **연속 미출근일 5일 미만**이고 **휴가 사용일이 3일 미만**인 경우\n- flex 휴가 신청을 통해 자율적으로 사용 가능\n- 미리 동료들에게 슬랙을 통해 공유만 하면 됩니다\n\n### 📋 승인 필요\n다음의 경우에는 **flex 워크플로우 - '장기 휴가 신청'** 후 승인이 필요합니다:\n\n1. **연속 미출근일이 5일 이상**인 경우\n   - 예: 휴일이 연속 3일이고, 휴가 2일을 붙여서 총 5일이 되는 경우\n   - 예: 휴일이 연속 5일이고, 휴가 1일을 붙여서 총 6일이 되는 경우\n\n2. **휴가 사용일이 3일 이상**인 경우\n\n### ❌ 사용 불가\n- **휴가 사용일 기준 5일 초과**: 피치 못할 사정(건강 사유 등)이 있는 경우에만 가능\n- **연속 미출근일 10일 이상**: 원칙적으로 불가 (3년 근속 리프레시 휴가 제외)\n\n## 장기 휴가 신청 방법\n- **사용 1개월 전**에 워크플로우 작성과 승인 완료\n- 승인 판단을 위해 **상세한 사유** 기재 필요\n- 동료들에게 사전 공유 필수\n\n이는 원팀으로서 협업의 가치를 중시하고, 업무 공백을 최소화하기 위한 제도입니다.\n\n---\n**참고 문서:**\n- [휴가](https://www.notion.so/994a897ce55a4092b5a39d961be8d3a2) - 휴가 제도 상세 안내\n- [🏖 장기 '연차 휴가' 사용 프로세스 안내](https://flex.team/home/news-feed/notice?nid=GBzMxKb0JA) - 장기휴가 정책\n- [장기 휴가 및 운동회 취소 안내](https://flex.team/home/news-feed/notice?nid=YG0dmXyzwe) - 휴가 사용 기준</v>
      </c>
      <c r="D75" s="5" t="s">
        <v>139</v>
      </c>
      <c r="E75" s="5" t="s">
        <v>635</v>
      </c>
      <c r="F75" s="5" t="s">
        <v>636</v>
      </c>
      <c r="H75" s="13" t="str">
        <f>IFERROR(__xludf.DUMMYFUNCTION("REGEXEXTRACT(I75, ""Human.:([\d\.]+)"")"),"0.5")</f>
        <v>0.5</v>
      </c>
      <c r="I75" s="5" t="s">
        <v>637</v>
      </c>
      <c r="J75" s="5" t="s">
        <v>638</v>
      </c>
      <c r="L75" s="5">
        <v>1.758850853024E12</v>
      </c>
    </row>
    <row r="76">
      <c r="A76" s="5" t="s">
        <v>355</v>
      </c>
      <c r="B76" s="5" t="s">
        <v>140</v>
      </c>
      <c r="C76" s="12" t="str">
        <f>IFERROR(__xludf.DUMMYFUNCTION("REGEXEXTRACT(F76, """"""answer"""":""""([\s\S]*?)""""(?:,""""contexts"""")"")"),"온보딩 과정에서 어려운 점이 있으시면 여러 경로로 문의하실 수 있습니다! 😊\n\n## 주요 문의 창구\n\n### 1. **Culture Team**\n- 온보딩 프로세스 전반에 대한 문의\n- Spring Camp 관련 질문\n- 온보딩 일정이나 세션 관련 사항\n\n### 2. **소속 팀 리드 및 팀 버디**\n- 업무 관련 온보딩 문의\n- 각 챕터/팀별 온보딩 프로그램 관련 사항\n- 목표 합의 및 리뷰 과정에 대한 질문\n\n### 3. "&amp;"**해남님과의 Tea Time**\n- 입사 후 첫 번째 금요일에 진행되는 개별 면담\n- 입사 전 기대와 실제 현실의 차이점\n- 개인적인 고민이나 개선이 필요한 사항\n\n## 온보딩 지원 체계\n\n**12주간의 온보딩 과정**에서는 다음과 같은 지원을 받으실 수 있습니다:\n\n- **5주간 Spring Camp**: 팀의 미션, 비전, 일하는 방법 학습\n- **7주간 목표 합의/리뷰**: 각 팀별 개별적인 업무 온보딩\n- **정기적인 1on"&amp;"1**: 팀 리드와의 개별 세션\n- **온보딩 서베이**: 5주차에 피드백 수집 및 개선\n\n언제든 편하게 Culture Team이나 소속 팀 리드에게 연락해 주세요. 성공적인 온보딩을 위해 적극적으로 도와드리겠습니다! 🙌\n\n---\n**참고 자료:**\n- [온보딩 프로세스 안내](https://www.notion.so/52188e60f8c844289e27a1c85a843085) - 전체 온보딩 과정 및 Spring Camp\n- [Tea t"&amp;"ime w. 해남님](https://www.notion.so/Tea-time-w-24727bd448d24fd29805260791490581) - CEO와의 개별 면담 안내\n- [5W Onboarding Feedback Survey](https://www.notion.so/5W-Onboarding-Feedback-Survey-86ea8b521c5a4452ab2e31954e36e33a) - 온보딩 피드백 서베이\n- [Onboarding 구성원 가이드 ("&amp;"문서)](https://www.notion.so/2aa9646c6a2547db917732a51907e7fe) - 온보딩 구성원별 가이드")</f>
        <v>온보딩 과정에서 어려운 점이 있으시면 여러 경로로 문의하실 수 있습니다! 😊\n\n## 주요 문의 창구\n\n### 1. **Culture Team**\n- 온보딩 프로세스 전반에 대한 문의\n- Spring Camp 관련 질문\n- 온보딩 일정이나 세션 관련 사항\n\n### 2. **소속 팀 리드 및 팀 버디**\n- 업무 관련 온보딩 문의\n- 각 챕터/팀별 온보딩 프로그램 관련 사항\n- 목표 합의 및 리뷰 과정에 대한 질문\n\n### 3. **해남님과의 Tea Time**\n- 입사 후 첫 번째 금요일에 진행되는 개별 면담\n- 입사 전 기대와 실제 현실의 차이점\n- 개인적인 고민이나 개선이 필요한 사항\n\n## 온보딩 지원 체계\n\n**12주간의 온보딩 과정**에서는 다음과 같은 지원을 받으실 수 있습니다:\n\n- **5주간 Spring Camp**: 팀의 미션, 비전, 일하는 방법 학습\n- **7주간 목표 합의/리뷰**: 각 팀별 개별적인 업무 온보딩\n- **정기적인 1on1**: 팀 리드와의 개별 세션\n- **온보딩 서베이**: 5주차에 피드백 수집 및 개선\n\n언제든 편하게 Culture Team이나 소속 팀 리드에게 연락해 주세요. 성공적인 온보딩을 위해 적극적으로 도와드리겠습니다! 🙌\n\n---\n**참고 자료:**\n- [온보딩 프로세스 안내](https://www.notion.so/52188e60f8c844289e27a1c85a843085) - 전체 온보딩 과정 및 Spring Camp\n- [Tea time w. 해남님](https://www.notion.so/Tea-time-w-24727bd448d24fd29805260791490581) - CEO와의 개별 면담 안내\n- [5W Onboarding Feedback Survey](https://www.notion.so/5W-Onboarding-Feedback-Survey-86ea8b521c5a4452ab2e31954e36e33a) - 온보딩 피드백 서베이\n- [Onboarding 구성원 가이드 (문서)](https://www.notion.so/2aa9646c6a2547db917732a51907e7fe) - 온보딩 구성원별 가이드</v>
      </c>
      <c r="D76" s="5" t="s">
        <v>141</v>
      </c>
      <c r="E76" s="5" t="s">
        <v>639</v>
      </c>
      <c r="F76" s="5" t="s">
        <v>640</v>
      </c>
      <c r="H76" s="13" t="str">
        <f>IFERROR(__xludf.DUMMYFUNCTION("REGEXEXTRACT(I76, ""Human.:([\d\.]+)"")"),"0.5")</f>
        <v>0.5</v>
      </c>
      <c r="I76" s="5" t="s">
        <v>641</v>
      </c>
      <c r="J76" s="5" t="s">
        <v>642</v>
      </c>
      <c r="L76" s="5">
        <v>1.758851044139E12</v>
      </c>
    </row>
    <row r="77">
      <c r="A77" s="5" t="s">
        <v>355</v>
      </c>
      <c r="B77" s="5" t="s">
        <v>142</v>
      </c>
      <c r="C77" s="12" t="str">
        <f>IFERROR(__xludf.DUMMYFUNCTION("REGEXEXTRACT(F77, """"""answer"""":""""([\s\S]*?)""""(?:,""""contexts"""")"")"),"온보딩 기간 중 목표 설정에 대해 안내드리겠습니다.\n\n## 온보딩 목표 설정 방식\n\n**온보딩 중인 구성원은 일반적인 개인 목표 대신 '온보딩 목표'를 설정**합니다. 이는 신규 구성원이 팀에 적응하고 업무 역량을 개발하는 데 집중할 수 있도록 도와주는 특별한 목표입니다.\n\n### 온보딩 목표의 특징\n- **12주간의 온보딩 프로세스**에 맞춰 설정됩니다\n- 처음 5주간의 **Spring Camp** 이후, 7주간의 **목표 합의 및 리뷰"&amp;" 기간**으로 구성\n- 각 챕터, 팀에서 개별적으로 병행하여 진행됩니다\n\n### 목표 설정 프로세스 (7주차 기준)\n1. **1주차**: 목표 합의\n2. **2-6주차**: 목표 실행 및 상시 1on1, 중간 리뷰\n3. **7주차**: 목표 리뷰 (Job Level Review, Sync)\n\n### 목표 설정 시 고려사항\n- 팀의 일하는 방법과 마인드셋 적응\n- 제도에 대한 이해\n- 온전한 업무 역량 발휘를 위한 준비\n\n온보딩 목"&amp;"표는 일반적인 성과 목표와 달리 **적응과 학습에 중점**을 두며, 소속 팀과 챕터의 특성에 따라 유연하게 조정될 수 있습니다.\n\n**출처:**\n- [온보딩 프로세스 안내](https://www.notion.so/52188e60f8c844289e27a1c85a843085) - 온보딩 진행 안내\n- [개인 목표 설정과 트래킹 진행 안내](https://flex.team/home/news-feed/notice?nid=eB8qb1l0Kp) - 온보딩 "&amp;"목표 설정 기준")</f>
        <v>온보딩 기간 중 목표 설정에 대해 안내드리겠습니다.\n\n## 온보딩 목표 설정 방식\n\n**온보딩 중인 구성원은 일반적인 개인 목표 대신 '온보딩 목표'를 설정**합니다. 이는 신규 구성원이 팀에 적응하고 업무 역량을 개발하는 데 집중할 수 있도록 도와주는 특별한 목표입니다.\n\n### 온보딩 목표의 특징\n- **12주간의 온보딩 프로세스**에 맞춰 설정됩니다\n- 처음 5주간의 **Spring Camp** 이후, 7주간의 **목표 합의 및 리뷰 기간**으로 구성\n- 각 챕터, 팀에서 개별적으로 병행하여 진행됩니다\n\n### 목표 설정 프로세스 (7주차 기준)\n1. **1주차**: 목표 합의\n2. **2-6주차**: 목표 실행 및 상시 1on1, 중간 리뷰\n3. **7주차**: 목표 리뷰 (Job Level Review, Sync)\n\n### 목표 설정 시 고려사항\n- 팀의 일하는 방법과 마인드셋 적응\n- 제도에 대한 이해\n- 온전한 업무 역량 발휘를 위한 준비\n\n온보딩 목표는 일반적인 성과 목표와 달리 **적응과 학습에 중점**을 두며, 소속 팀과 챕터의 특성에 따라 유연하게 조정될 수 있습니다.\n\n**출처:**\n- [온보딩 프로세스 안내](https://www.notion.so/52188e60f8c844289e27a1c85a843085) - 온보딩 진행 안내\n- [개인 목표 설정과 트래킹 진행 안내](https://flex.team/home/news-feed/notice?nid=eB8qb1l0Kp) - 온보딩 목표 설정 기준</v>
      </c>
      <c r="D77" s="5" t="s">
        <v>143</v>
      </c>
      <c r="E77" s="5" t="s">
        <v>643</v>
      </c>
      <c r="F77" s="5" t="s">
        <v>644</v>
      </c>
      <c r="H77" s="13" t="str">
        <f>IFERROR(__xludf.DUMMYFUNCTION("REGEXEXTRACT(I77, ""Human.:([\d\.]+)"")"),"0.5")</f>
        <v>0.5</v>
      </c>
      <c r="I77" s="5" t="s">
        <v>645</v>
      </c>
      <c r="J77" s="5" t="s">
        <v>646</v>
      </c>
      <c r="L77" s="5">
        <v>1.75885108926E12</v>
      </c>
    </row>
    <row r="78">
      <c r="A78" s="5" t="s">
        <v>355</v>
      </c>
      <c r="B78" s="5" t="s">
        <v>144</v>
      </c>
      <c r="C78" s="12" t="str">
        <f>IFERROR(__xludf.DUMMYFUNCTION("REGEXEXTRACT(F78, """"""answer"""":""""([\s\S]*?)""""(?:,""""contexts"""")"")"),"기타 증명서류가 필요한 경우에 대해 안내드리겠습니다! 📄\n\n## 기본 증명서 발급 안내\n\n**flex 시스템에서 직접 발급 가능한 서류:**\n- **재직증명서/경력증명서**: flex &gt; 문서·증명서 &gt; 내 문서에서 발급\n- **급여명세서**: flex &gt; 급여 &gt; 급여 명세서에서 발급\n\n## 기타 문서 발급 방법\n\n위의 기본 서류 외에 **추가로 필요한 증명서류**가 있으시다면:\n\n📞 **슬랙 `#division-people_"&amp;"and_culture` 채널로 문의**해 주시면 됩니다.\n\n예를 들어 이런 서류들이 필요할 때 문의해 주세요:\n- 소득금액증명원\n- 근로소득원천징수영수증\n- 퇴직증명서\n- 기타 특수 목적의 증명서류\n\n## 문의 시 포함해 주실 내용\n- 필요한 증명서의 종류\n- 사용 목적\n- 필요한 시기\n- 특별한 양식이나 요구사항\n\n담당자가 확인 후 발급 가능 여부와 절차를 안내해 드릴 예정입니다. 😊\n\n**출처:**\n- [증명서 발급 "&amp;"안내](https://www.notion.so/0aa36cca15f4479899ea6f71fc14b163) - 기본 증명서 발급 방법")</f>
        <v>기타 증명서류가 필요한 경우에 대해 안내드리겠습니다! 📄\n\n## 기본 증명서 발급 안내\n\n**flex 시스템에서 직접 발급 가능한 서류:**\n- **재직증명서/경력증명서**: flex &gt; 문서·증명서 &gt; 내 문서에서 발급\n- **급여명세서**: flex &gt; 급여 &gt; 급여 명세서에서 발급\n\n## 기타 문서 발급 방법\n\n위의 기본 서류 외에 **추가로 필요한 증명서류**가 있으시다면:\n\n📞 **슬랙 `#division-people_and_culture` 채널로 문의**해 주시면 됩니다.\n\n예를 들어 이런 서류들이 필요할 때 문의해 주세요:\n- 소득금액증명원\n- 근로소득원천징수영수증\n- 퇴직증명서\n- 기타 특수 목적의 증명서류\n\n## 문의 시 포함해 주실 내용\n- 필요한 증명서의 종류\n- 사용 목적\n- 필요한 시기\n- 특별한 양식이나 요구사항\n\n담당자가 확인 후 발급 가능 여부와 절차를 안내해 드릴 예정입니다. 😊\n\n**출처:**\n- [증명서 발급 안내](https://www.notion.so/0aa36cca15f4479899ea6f71fc14b163) - 기본 증명서 발급 방법</v>
      </c>
      <c r="D78" s="5" t="s">
        <v>145</v>
      </c>
      <c r="E78" s="5" t="s">
        <v>647</v>
      </c>
      <c r="F78" s="5" t="s">
        <v>648</v>
      </c>
      <c r="H78" s="13" t="str">
        <f>IFERROR(__xludf.DUMMYFUNCTION("REGEXEXTRACT(I78, ""Human.:([\d\.]+)"")"),"0.5")</f>
        <v>0.5</v>
      </c>
      <c r="I78" s="5" t="s">
        <v>649</v>
      </c>
      <c r="J78" s="5" t="s">
        <v>650</v>
      </c>
      <c r="L78" s="5">
        <v>1.758851194066E12</v>
      </c>
    </row>
    <row r="79">
      <c r="A79" s="5" t="s">
        <v>355</v>
      </c>
      <c r="B79" s="5" t="s">
        <v>146</v>
      </c>
      <c r="C79" s="12" t="str">
        <f>IFERROR(__xludf.DUMMYFUNCTION("REGEXEXTRACT(F79, """"""answer"""":""""([\s\S]*?)""""(?:,""""contexts"""")"")"),"안녕하세요! 장기휴가에 대한 문의를 주셔서 감사합니다. \n\n플렉스팀에서는 **장기휴가(연속 5일 이상) 사용 시 반드시 팀의 승인이 필요**합니다. 개인이 자유롭게 사용할 수 있는 권리가 아닙니다.\n\n## 장기휴가 사용 기준 및 방법\n\n### 📋 사용 기준\n- **연속 미출근일 5일 이상**: 승인 필요\n- **휴가 사용일 기준 3일 초과**: 승인 필요\n- **연속 10일 이상**: 원칙적으로 사용 불가 (피치 못할 사정이 있는 경우"&amp;"에만 예외)\n\n### 📝 승인 절차\n1. **최소 1개월 전** flex 워크플로우 '장기 휴가 신청' 작성\n2. **승인 단계**: 1차 조직장 → 대표 승인\n3. 승인 완료 후 flex에서 휴가 등록\n4. 동료들에게 슬랙을 통해 공유\n\n### 🚨 주의사항\n- 상세한 사유를 반드시 기재해야 합니다\n- 팀의 업무 공백을 고려하여 승인/반려가 결정됩니다\n- 리프레시 목적의 연속 10일 이상 장기휴가는 **3년 근속 리프레시 휴가로만"&amp;" 제한**됩니다\n\n## 플렉스팀의 철학\n플렉스팀은 **\""원팀으로서 협업의 가치가 개인의 자율보다 우선\""**한다는 철학을 가지고 있습니다. 이는 팀의 목표 달성과 동료들과의 건강한 협업 리듬을 유지하기 위한 정책입니다.\n\n추가 문의사항이 있으시면 언제든 말씀해 주세요!\n\n---\n**참고 출처:**\n- [휴가](https://www.notion.so/994a897ce55a4092b5a39d961be8d3a2) - 휴가 정책 및 사용 "&amp;"방법\n- [장기 휴가 및 운동회 취소 안내](https://flex.team/home/news-feed/notice?nid=YG0dmXyzwe) - 장기휴가 정책 상세 안내\n- [🏖 장기 '연차 휴가' 사용 프로세스 안내](https://flex.team/home/news-feed/notice?nid=GBzMxKb0JA) - 장기휴가 승인 프로세스")</f>
        <v>안녕하세요! 장기휴가에 대한 문의를 주셔서 감사합니다. \n\n플렉스팀에서는 **장기휴가(연속 5일 이상) 사용 시 반드시 팀의 승인이 필요**합니다. 개인이 자유롭게 사용할 수 있는 권리가 아닙니다.\n\n## 장기휴가 사용 기준 및 방법\n\n### 📋 사용 기준\n- **연속 미출근일 5일 이상**: 승인 필요\n- **휴가 사용일 기준 3일 초과**: 승인 필요\n- **연속 10일 이상**: 원칙적으로 사용 불가 (피치 못할 사정이 있는 경우에만 예외)\n\n### 📝 승인 절차\n1. **최소 1개월 전** flex 워크플로우 '장기 휴가 신청' 작성\n2. **승인 단계**: 1차 조직장 → 대표 승인\n3. 승인 완료 후 flex에서 휴가 등록\n4. 동료들에게 슬랙을 통해 공유\n\n### 🚨 주의사항\n- 상세한 사유를 반드시 기재해야 합니다\n- 팀의 업무 공백을 고려하여 승인/반려가 결정됩니다\n- 리프레시 목적의 연속 10일 이상 장기휴가는 **3년 근속 리프레시 휴가로만 제한**됩니다\n\n## 플렉스팀의 철학\n플렉스팀은 **\"원팀으로서 협업의 가치가 개인의 자율보다 우선\"**한다는 철학을 가지고 있습니다. 이는 팀의 목표 달성과 동료들과의 건강한 협업 리듬을 유지하기 위한 정책입니다.\n\n추가 문의사항이 있으시면 언제든 말씀해 주세요!\n\n---\n**참고 출처:**\n- [휴가](https://www.notion.so/994a897ce55a4092b5a39d961be8d3a2) - 휴가 정책 및 사용 방법\n- [장기 휴가 및 운동회 취소 안내](https://flex.team/home/news-feed/notice?nid=YG0dmXyzwe) - 장기휴가 정책 상세 안내\n- [🏖 장기 '연차 휴가' 사용 프로세스 안내](https://flex.team/home/news-feed/notice?nid=GBzMxKb0JA) - 장기휴가 승인 프로세스</v>
      </c>
      <c r="D79" s="5" t="s">
        <v>147</v>
      </c>
      <c r="E79" s="5" t="s">
        <v>651</v>
      </c>
      <c r="F79" s="5" t="s">
        <v>652</v>
      </c>
      <c r="H79" s="13" t="str">
        <f>IFERROR(__xludf.DUMMYFUNCTION("REGEXEXTRACT(I79, ""Human.:([\d\.]+)"")"),"0.5")</f>
        <v>0.5</v>
      </c>
      <c r="I79" s="5" t="s">
        <v>653</v>
      </c>
      <c r="J79" s="5" t="s">
        <v>654</v>
      </c>
      <c r="L79" s="5">
        <v>1.758850266196E12</v>
      </c>
    </row>
    <row r="80">
      <c r="A80" s="5" t="s">
        <v>355</v>
      </c>
      <c r="B80" s="5" t="s">
        <v>655</v>
      </c>
      <c r="C80" s="12" t="str">
        <f>IFERROR(__xludf.DUMMYFUNCTION("REGEXEXTRACT(F80, """"""answer"""":""""([\s\S]*?)""""(?:,""""contexts"""")"")"),"#N/A")</f>
        <v>#N/A</v>
      </c>
      <c r="D80" s="5" t="s">
        <v>656</v>
      </c>
      <c r="E80" s="5" t="s">
        <v>657</v>
      </c>
      <c r="H80" s="13" t="str">
        <f>IFERROR(__xludf.DUMMYFUNCTION("REGEXEXTRACT(I80, ""Human.:([\d\.]+)"")"),"0")</f>
        <v>0</v>
      </c>
      <c r="I80" s="5" t="s">
        <v>658</v>
      </c>
      <c r="J80" s="5" t="s">
        <v>659</v>
      </c>
      <c r="L80" s="5">
        <v>1.758851465542E12</v>
      </c>
    </row>
    <row r="81">
      <c r="A81" s="5" t="s">
        <v>355</v>
      </c>
      <c r="B81" s="5" t="s">
        <v>660</v>
      </c>
      <c r="C81" s="12" t="str">
        <f>IFERROR(__xludf.DUMMYFUNCTION("REGEXEXTRACT(F81, """"""answer"""":""""([\s\S]*?)""""(?:,""""contexts"""")"")"),"플렉스팀의 리더십 개발 프로그램에 대해 안내드리겠습니다.\n\n## 🎯 Leadership Journey 프로그램\n\n플렉스팀은 **Leadership Journey**라는 체계적인 리더십 개발 프로그램을 운영하고 있습니다.\n\n### 📋 프로그램 개요\n- **목적**: 플렉스팀 리드로서의 리더십 여정을 기록하고 발전시키기 위한 공간\n- **지향점**: Lead Standards에 부합하며 구성원에게 긍정적인 영향력을 발휘하는 리더 양성\n\"&amp;"n### 🔄 프로그램 구성\n\n**1. 리더십 진단 리포트**\n- 분기별로 리더십 리포트를 작성하고 검토\n- Gemini AI를 활용한 피드백 분석 기능 제공\n\n**2. 자기 성찰 과정**\n- Lead Standards 중 강점/약점 분석\n- 팀원 및 상위 리드의 피드백 검토\n- 리더십 개선점 도출\n\n**3. 실천 선언문 작성**\n- 구체적인 실행 계획 수립\n- 2개월 단위 실천 결과 점검\n\n**4. Monthly 리더십 세션"&amp;"**\n- 공통 이슈 해결을 위한 집단 학습\n- 리더십 경험 공유\n\n### 💡 특징\n- **개인별 맞춤**: 각자의 리더십 여정에 맞는 개별화된 접근\n- **비공개 진행**: 개인 페이지는 비공개로 설정되어 진솔한 고민 공유 가능\n- **지속적 개선**: 일회성이 아닌 지속적인 리더십 발전 추구\n\n## 📊 1on1 미팅 가이드라인\n\n리더십 개발의 핵심인 1on1 미팅도 체계적으로 지원합니다.\n\n### 🎯 1on1의 3가지 핵심"&amp;" 영역\n\n**1. Alignment (얼라인먼트)**\n- 구성원의 역할, 목표, 팀 방향성 정렬\n- 서로의 기대치 조율\n\n**2. Problem Solving (문제 해결)**\n- 업무 몰입을 방해하는 요소 발견\n- 실질적 해결책 모색\n\n**3. Motivation &amp; Engagement (동기부여)**\n- 구성원의 동기 요소 파악\n- 몰입할 수 있는 환경 조성\n\n### 📅 운영 원칙\n- **최소 격주 1회** 진행\n- *"&amp;"*구성원 중심**의 대화\n- **R.A.M.P 프레임워크** 활용 (관계, 자율성, 숙련, 목적)\n\n이러한 체계적인 리더십 개발 프로그램을 통해 플렉스팀은 강력한 리더십 문화를 구축하고 있습니다.\n\n---\n**참고 자료:**\n- [2025 Leadership Journey](https://www.notion.so/2025-Leadership-Journey-1e00592a4a9280948493c16f1bb1c000) - 리더십 여정 가이드\n"&amp;"- [Lead Standards 실천 선언문](https://www.notion.so/Lead-Standards-25-1Q-1930592a4a9280d08158fe3d581a4e7f) - 실천 계획 수립\n- [동기부여 1 on 1 미팅 Tips](https://www.notion.so/1-on-1-Tips-fe64ba806af64dbb87a33844b7cf2537) - 1on1 진행 가이드\n- [우리팀의 1on1 Ground Rule](https:/"&amp;"/www.notion.so/1on1-Ground-Rule-1c10592a4a9280c9ab49ef141ebb2fbb) - 1on1 운영 원칙")</f>
        <v>플렉스팀의 리더십 개발 프로그램에 대해 안내드리겠습니다.\n\n## 🎯 Leadership Journey 프로그램\n\n플렉스팀은 **Leadership Journey**라는 체계적인 리더십 개발 프로그램을 운영하고 있습니다.\n\n### 📋 프로그램 개요\n- **목적**: 플렉스팀 리드로서의 리더십 여정을 기록하고 발전시키기 위한 공간\n- **지향점**: Lead Standards에 부합하며 구성원에게 긍정적인 영향력을 발휘하는 리더 양성\n\n### 🔄 프로그램 구성\n\n**1. 리더십 진단 리포트**\n- 분기별로 리더십 리포트를 작성하고 검토\n- Gemini AI를 활용한 피드백 분석 기능 제공\n\n**2. 자기 성찰 과정**\n- Lead Standards 중 강점/약점 분석\n- 팀원 및 상위 리드의 피드백 검토\n- 리더십 개선점 도출\n\n**3. 실천 선언문 작성**\n- 구체적인 실행 계획 수립\n- 2개월 단위 실천 결과 점검\n\n**4. Monthly 리더십 세션**\n- 공통 이슈 해결을 위한 집단 학습\n- 리더십 경험 공유\n\n### 💡 특징\n- **개인별 맞춤**: 각자의 리더십 여정에 맞는 개별화된 접근\n- **비공개 진행**: 개인 페이지는 비공개로 설정되어 진솔한 고민 공유 가능\n- **지속적 개선**: 일회성이 아닌 지속적인 리더십 발전 추구\n\n## 📊 1on1 미팅 가이드라인\n\n리더십 개발의 핵심인 1on1 미팅도 체계적으로 지원합니다.\n\n### 🎯 1on1의 3가지 핵심 영역\n\n**1. Alignment (얼라인먼트)**\n- 구성원의 역할, 목표, 팀 방향성 정렬\n- 서로의 기대치 조율\n\n**2. Problem Solving (문제 해결)**\n- 업무 몰입을 방해하는 요소 발견\n- 실질적 해결책 모색\n\n**3. Motivation &amp; Engagement (동기부여)**\n- 구성원의 동기 요소 파악\n- 몰입할 수 있는 환경 조성\n\n### 📅 운영 원칙\n- **최소 격주 1회** 진행\n- **구성원 중심**의 대화\n- **R.A.M.P 프레임워크** 활용 (관계, 자율성, 숙련, 목적)\n\n이러한 체계적인 리더십 개발 프로그램을 통해 플렉스팀은 강력한 리더십 문화를 구축하고 있습니다.\n\n---\n**참고 자료:**\n- [2025 Leadership Journey](https://www.notion.so/2025-Leadership-Journey-1e00592a4a9280948493c16f1bb1c000) - 리더십 여정 가이드\n- [Lead Standards 실천 선언문](https://www.notion.so/Lead-Standards-25-1Q-1930592a4a9280d08158fe3d581a4e7f) - 실천 계획 수립\n- [동기부여 1 on 1 미팅 Tips](https://www.notion.so/1-on-1-Tips-fe64ba806af64dbb87a33844b7cf2537) - 1on1 진행 가이드\n- [우리팀의 1on1 Ground Rule](https://www.notion.so/1on1-Ground-Rule-1c10592a4a9280c9ab49ef141ebb2fbb) - 1on1 운영 원칙</v>
      </c>
      <c r="D81" s="5" t="s">
        <v>149</v>
      </c>
      <c r="E81" s="5" t="s">
        <v>661</v>
      </c>
      <c r="F81" s="5" t="s">
        <v>662</v>
      </c>
      <c r="H81" s="13" t="str">
        <f>IFERROR(__xludf.DUMMYFUNCTION("REGEXEXTRACT(I81, ""Human.:([\d\.]+)"")"),"0")</f>
        <v>0</v>
      </c>
      <c r="I81" s="5" t="s">
        <v>663</v>
      </c>
      <c r="J81" s="5" t="s">
        <v>664</v>
      </c>
      <c r="L81" s="5">
        <v>1.758852298686E12</v>
      </c>
    </row>
    <row r="82">
      <c r="A82" s="5" t="s">
        <v>355</v>
      </c>
      <c r="B82" s="5" t="s">
        <v>150</v>
      </c>
      <c r="C82" s="12" t="str">
        <f>IFERROR(__xludf.DUMMYFUNCTION("REGEXEXTRACT(F82, """"""answer"""":""""([\s\S]*?)""""(?:,""""contexts"""")"")"),"장기휴가나 휴직 시 회사 지급품 관리에 대해 안내드리겠습니다.\n\n## 장기휴가/휴직 구성원 지급품 관리\n\n**관리 기준**: 30일을 초과하는 장기휴가를 사용하는 경우, Culture Team에서 해당 구성원의 유형·무형 지급품을 안전하게 관리합니다.\n\n## 문의 방법\n- 관련 문의사항이 있으시면 슬랙 `#team-culture-helpdesk` 채널로 언제든 연락주세요.\n\n## 추가 참고사항\n장기휴가 사용과 관련해서는 다음과 같은 기"&amp;"준이 있습니다:\n\n**장기휴가 사용 기준**:\n- 연속해서 출근하지 않는 기간이 10일 이상이 되는 경우는 원칙적으로 휴가 사용이 불가능합니다\n- 피치 못할 사정(건강 사유 등)이 있는 경우에만 가능합니다\n- 리프레시 목적으로 연속 10일 이상 진행되는 장기휴가는 3년 근속 리프레시 휴가로만 한정되어 있습니다\n\n**신청 방법**:\n- 장기휴가 사용 1개월 전에 워크플로우 작성과 승인을 완료해주세요\n- flex 워크플로우 - '장기 휴가 "&amp;"신청' 후 flex 휴가 신청 진행\n\n지급품 관리나 장기휴가 관련하여 추가 궁금한 점이 있으시면 Culture Team으로 문의해 주시기 바랍니다.\n\n---\n**참고 출처**:\n- [장기휴가/휴직 구성원 지급품 관리](https://www.notion.so/1220592a4a9280159696d837f62c92f6) - 지급품 관리 정책\n- [휴가](https://www.notion.so/994a897ce55a4092b5a39d961be8d"&amp;"3a2) - 장기휴가 기준 및 절차\n- [장기 휴가 및 운동회 취소 안내](https://flex.team/home/news-feed/notice?nid=YG0dmXyzwe) - 장기휴가 정책 안내")</f>
        <v>장기휴가나 휴직 시 회사 지급품 관리에 대해 안내드리겠습니다.\n\n## 장기휴가/휴직 구성원 지급품 관리\n\n**관리 기준**: 30일을 초과하는 장기휴가를 사용하는 경우, Culture Team에서 해당 구성원의 유형·무형 지급품을 안전하게 관리합니다.\n\n## 문의 방법\n- 관련 문의사항이 있으시면 슬랙 `#team-culture-helpdesk` 채널로 언제든 연락주세요.\n\n## 추가 참고사항\n장기휴가 사용과 관련해서는 다음과 같은 기준이 있습니다:\n\n**장기휴가 사용 기준**:\n- 연속해서 출근하지 않는 기간이 10일 이상이 되는 경우는 원칙적으로 휴가 사용이 불가능합니다\n- 피치 못할 사정(건강 사유 등)이 있는 경우에만 가능합니다\n- 리프레시 목적으로 연속 10일 이상 진행되는 장기휴가는 3년 근속 리프레시 휴가로만 한정되어 있습니다\n\n**신청 방법**:\n- 장기휴가 사용 1개월 전에 워크플로우 작성과 승인을 완료해주세요\n- flex 워크플로우 - '장기 휴가 신청' 후 flex 휴가 신청 진행\n\n지급품 관리나 장기휴가 관련하여 추가 궁금한 점이 있으시면 Culture Team으로 문의해 주시기 바랍니다.\n\n---\n**참고 출처**:\n- [장기휴가/휴직 구성원 지급품 관리](https://www.notion.so/1220592a4a9280159696d837f62c92f6) - 지급품 관리 정책\n- [휴가](https://www.notion.so/994a897ce55a4092b5a39d961be8d3a2) - 장기휴가 기준 및 절차\n- [장기 휴가 및 운동회 취소 안내](https://flex.team/home/news-feed/notice?nid=YG0dmXyzwe) - 장기휴가 정책 안내</v>
      </c>
      <c r="D82" s="5" t="s">
        <v>151</v>
      </c>
      <c r="E82" s="5" t="s">
        <v>665</v>
      </c>
      <c r="F82" s="5" t="s">
        <v>666</v>
      </c>
      <c r="H82" s="13" t="str">
        <f>IFERROR(__xludf.DUMMYFUNCTION("REGEXEXTRACT(I82, ""Human.:([\d\.]+)"")"),"0")</f>
        <v>0</v>
      </c>
      <c r="I82" s="5" t="s">
        <v>667</v>
      </c>
      <c r="J82" s="5" t="s">
        <v>668</v>
      </c>
      <c r="L82" s="5">
        <v>1.758851262765E12</v>
      </c>
    </row>
    <row r="83">
      <c r="C83" s="14"/>
      <c r="H83" s="15"/>
    </row>
    <row r="84">
      <c r="C84" s="14"/>
      <c r="H84" s="15"/>
    </row>
    <row r="85">
      <c r="C85" s="14"/>
      <c r="H85" s="15"/>
    </row>
    <row r="86">
      <c r="C86" s="14"/>
      <c r="H86" s="15"/>
    </row>
    <row r="87">
      <c r="C87" s="14"/>
      <c r="H87" s="15"/>
    </row>
    <row r="88">
      <c r="C88" s="14"/>
      <c r="H88" s="15"/>
    </row>
    <row r="89">
      <c r="C89" s="14"/>
      <c r="H89" s="15"/>
    </row>
    <row r="90">
      <c r="C90" s="14"/>
      <c r="H90" s="15"/>
    </row>
    <row r="91">
      <c r="C91" s="14"/>
      <c r="H91" s="15"/>
    </row>
    <row r="92">
      <c r="C92" s="14"/>
      <c r="H92" s="15"/>
    </row>
    <row r="93">
      <c r="C93" s="14"/>
      <c r="H93" s="15"/>
    </row>
    <row r="94">
      <c r="C94" s="14"/>
      <c r="H94" s="15"/>
    </row>
    <row r="95">
      <c r="C95" s="14"/>
      <c r="H95" s="15"/>
    </row>
    <row r="96">
      <c r="C96" s="14"/>
      <c r="H96" s="15"/>
    </row>
    <row r="97">
      <c r="C97" s="14"/>
      <c r="H97" s="15"/>
    </row>
    <row r="98">
      <c r="C98" s="14"/>
      <c r="H98" s="15"/>
    </row>
    <row r="99">
      <c r="C99" s="14"/>
      <c r="H99" s="15"/>
    </row>
    <row r="100">
      <c r="C100" s="14"/>
      <c r="H100" s="15"/>
    </row>
    <row r="101">
      <c r="C101" s="14"/>
      <c r="H101" s="15"/>
    </row>
    <row r="102">
      <c r="C102" s="14"/>
      <c r="H102" s="15"/>
    </row>
    <row r="103">
      <c r="C103" s="14"/>
      <c r="H103" s="15"/>
    </row>
    <row r="104">
      <c r="C104" s="14"/>
      <c r="H104" s="15"/>
    </row>
    <row r="105">
      <c r="C105" s="14"/>
      <c r="H105" s="15"/>
    </row>
    <row r="106">
      <c r="C106" s="14"/>
      <c r="H106" s="15"/>
    </row>
    <row r="107">
      <c r="C107" s="14"/>
      <c r="H107" s="15"/>
    </row>
    <row r="108">
      <c r="C108" s="14"/>
      <c r="H108" s="15"/>
    </row>
    <row r="109">
      <c r="C109" s="14"/>
      <c r="H109" s="15"/>
    </row>
    <row r="110">
      <c r="C110" s="14"/>
      <c r="H110" s="15"/>
    </row>
    <row r="111">
      <c r="C111" s="14"/>
      <c r="H111" s="15"/>
    </row>
    <row r="112">
      <c r="C112" s="14"/>
      <c r="H112" s="15"/>
    </row>
    <row r="113">
      <c r="C113" s="14"/>
      <c r="H113" s="15"/>
    </row>
    <row r="114">
      <c r="C114" s="14"/>
      <c r="H114" s="15"/>
    </row>
    <row r="115">
      <c r="C115" s="14"/>
      <c r="H115" s="15"/>
    </row>
    <row r="116">
      <c r="C116" s="14"/>
      <c r="H116" s="15"/>
    </row>
    <row r="117">
      <c r="C117" s="14"/>
      <c r="H117" s="15"/>
    </row>
    <row r="118">
      <c r="C118" s="14"/>
      <c r="H118" s="15"/>
    </row>
    <row r="119">
      <c r="C119" s="14"/>
      <c r="H119" s="15"/>
    </row>
    <row r="120">
      <c r="C120" s="14"/>
      <c r="H120" s="15"/>
    </row>
    <row r="121">
      <c r="C121" s="14"/>
      <c r="H121" s="15"/>
    </row>
    <row r="122">
      <c r="C122" s="14"/>
      <c r="H122" s="15"/>
    </row>
    <row r="123">
      <c r="C123" s="14"/>
      <c r="H123" s="15"/>
    </row>
    <row r="124">
      <c r="C124" s="14"/>
      <c r="H124" s="15"/>
    </row>
    <row r="125">
      <c r="C125" s="14"/>
      <c r="H125" s="15"/>
    </row>
    <row r="126">
      <c r="C126" s="14"/>
      <c r="H126" s="15"/>
    </row>
    <row r="127">
      <c r="C127" s="14"/>
      <c r="H127" s="15"/>
    </row>
    <row r="128">
      <c r="C128" s="14"/>
      <c r="H128" s="15"/>
    </row>
    <row r="129">
      <c r="C129" s="14"/>
      <c r="H129" s="15"/>
    </row>
    <row r="130">
      <c r="C130" s="14"/>
      <c r="H130" s="15"/>
    </row>
    <row r="131">
      <c r="C131" s="14"/>
      <c r="H131" s="15"/>
    </row>
    <row r="132">
      <c r="C132" s="14"/>
      <c r="H132" s="15"/>
    </row>
    <row r="133">
      <c r="C133" s="14"/>
      <c r="H133" s="15"/>
    </row>
    <row r="134">
      <c r="C134" s="14"/>
      <c r="H134" s="15"/>
    </row>
    <row r="135">
      <c r="C135" s="14"/>
      <c r="H135" s="15"/>
    </row>
    <row r="136">
      <c r="C136" s="14"/>
      <c r="H136" s="15"/>
    </row>
    <row r="137">
      <c r="C137" s="14"/>
      <c r="H137" s="15"/>
    </row>
    <row r="138">
      <c r="C138" s="14"/>
      <c r="H138" s="15"/>
    </row>
    <row r="139">
      <c r="C139" s="14"/>
      <c r="H139" s="15"/>
    </row>
    <row r="140">
      <c r="C140" s="14"/>
      <c r="H140" s="15"/>
    </row>
    <row r="141">
      <c r="C141" s="14"/>
      <c r="H141" s="15"/>
    </row>
    <row r="142">
      <c r="C142" s="14"/>
      <c r="H142" s="15"/>
    </row>
    <row r="143">
      <c r="C143" s="14"/>
      <c r="H143" s="15"/>
    </row>
    <row r="144">
      <c r="C144" s="14"/>
      <c r="H144" s="15"/>
    </row>
    <row r="145">
      <c r="C145" s="14"/>
      <c r="H145" s="15"/>
    </row>
    <row r="146">
      <c r="C146" s="14"/>
      <c r="H146" s="15"/>
    </row>
    <row r="147">
      <c r="C147" s="14"/>
      <c r="H147" s="15"/>
    </row>
    <row r="148">
      <c r="C148" s="14"/>
      <c r="H148" s="15"/>
    </row>
    <row r="149">
      <c r="C149" s="14"/>
      <c r="H149" s="15"/>
    </row>
    <row r="150">
      <c r="C150" s="14"/>
      <c r="H150" s="15"/>
    </row>
    <row r="151">
      <c r="C151" s="14"/>
      <c r="H151" s="15"/>
    </row>
    <row r="152">
      <c r="C152" s="14"/>
      <c r="H152" s="15"/>
    </row>
    <row r="153">
      <c r="C153" s="14"/>
      <c r="H153" s="15"/>
    </row>
    <row r="154">
      <c r="C154" s="14"/>
      <c r="H154" s="15"/>
    </row>
    <row r="155">
      <c r="C155" s="14"/>
      <c r="H155" s="15"/>
    </row>
    <row r="156">
      <c r="C156" s="14"/>
      <c r="H156" s="15"/>
    </row>
    <row r="157">
      <c r="C157" s="14"/>
      <c r="H157" s="15"/>
    </row>
    <row r="158">
      <c r="C158" s="14"/>
      <c r="H158" s="15"/>
    </row>
    <row r="159">
      <c r="C159" s="14"/>
      <c r="H159" s="15"/>
    </row>
    <row r="160">
      <c r="C160" s="14"/>
      <c r="H160" s="15"/>
    </row>
    <row r="161">
      <c r="C161" s="14"/>
      <c r="H161" s="15"/>
    </row>
    <row r="162">
      <c r="C162" s="14"/>
      <c r="H162" s="15"/>
    </row>
    <row r="163">
      <c r="C163" s="14"/>
      <c r="H163" s="15"/>
    </row>
    <row r="164">
      <c r="C164" s="14"/>
      <c r="H164" s="15"/>
    </row>
    <row r="165">
      <c r="C165" s="14"/>
      <c r="H165" s="15"/>
    </row>
    <row r="166">
      <c r="C166" s="14"/>
      <c r="H166" s="15"/>
    </row>
    <row r="167">
      <c r="C167" s="14"/>
      <c r="H167" s="15"/>
    </row>
    <row r="168">
      <c r="C168" s="14"/>
      <c r="H168" s="15"/>
    </row>
    <row r="169">
      <c r="C169" s="14"/>
      <c r="H169" s="15"/>
    </row>
    <row r="170">
      <c r="C170" s="14"/>
      <c r="H170" s="15"/>
    </row>
    <row r="171">
      <c r="C171" s="14"/>
      <c r="H171" s="15"/>
    </row>
    <row r="172">
      <c r="C172" s="14"/>
      <c r="H172" s="15"/>
    </row>
    <row r="173">
      <c r="C173" s="14"/>
      <c r="H173" s="15"/>
    </row>
    <row r="174">
      <c r="C174" s="14"/>
      <c r="H174" s="15"/>
    </row>
    <row r="175">
      <c r="C175" s="14"/>
      <c r="H175" s="15"/>
    </row>
    <row r="176">
      <c r="C176" s="14"/>
      <c r="H176" s="15"/>
    </row>
    <row r="177">
      <c r="C177" s="14"/>
      <c r="H177" s="15"/>
    </row>
    <row r="178">
      <c r="C178" s="14"/>
      <c r="H178" s="15"/>
    </row>
    <row r="179">
      <c r="C179" s="14"/>
      <c r="H179" s="15"/>
    </row>
    <row r="180">
      <c r="C180" s="14"/>
      <c r="H180" s="15"/>
    </row>
    <row r="181">
      <c r="C181" s="14"/>
      <c r="H181" s="15"/>
    </row>
    <row r="182">
      <c r="C182" s="14"/>
      <c r="H182" s="15"/>
    </row>
    <row r="183">
      <c r="C183" s="14"/>
      <c r="H183" s="15"/>
    </row>
    <row r="184">
      <c r="C184" s="14"/>
      <c r="H184" s="15"/>
    </row>
    <row r="185">
      <c r="C185" s="14"/>
      <c r="H185" s="15"/>
    </row>
    <row r="186">
      <c r="C186" s="14"/>
      <c r="H186" s="15"/>
    </row>
    <row r="187">
      <c r="C187" s="14"/>
      <c r="H187" s="15"/>
    </row>
    <row r="188">
      <c r="C188" s="14"/>
      <c r="H188" s="15"/>
    </row>
    <row r="189">
      <c r="C189" s="14"/>
      <c r="H189" s="15"/>
    </row>
    <row r="190">
      <c r="C190" s="14"/>
      <c r="H190" s="15"/>
    </row>
    <row r="191">
      <c r="C191" s="14"/>
      <c r="H191" s="15"/>
    </row>
    <row r="192">
      <c r="C192" s="14"/>
      <c r="H192" s="15"/>
    </row>
    <row r="193">
      <c r="C193" s="14"/>
      <c r="H193" s="15"/>
    </row>
    <row r="194">
      <c r="C194" s="14"/>
      <c r="H194" s="15"/>
    </row>
    <row r="195">
      <c r="C195" s="14"/>
      <c r="H195" s="15"/>
    </row>
    <row r="196">
      <c r="C196" s="14"/>
      <c r="H196" s="15"/>
    </row>
    <row r="197">
      <c r="C197" s="14"/>
      <c r="H197" s="15"/>
    </row>
    <row r="198">
      <c r="C198" s="14"/>
      <c r="H198" s="15"/>
    </row>
    <row r="199">
      <c r="C199" s="14"/>
      <c r="H199" s="15"/>
    </row>
    <row r="200">
      <c r="C200" s="14"/>
      <c r="H200" s="15"/>
    </row>
    <row r="201">
      <c r="C201" s="14"/>
      <c r="H201" s="15"/>
    </row>
    <row r="202">
      <c r="C202" s="14"/>
      <c r="H202" s="15"/>
    </row>
    <row r="203">
      <c r="C203" s="14"/>
      <c r="H203" s="15"/>
    </row>
    <row r="204">
      <c r="C204" s="14"/>
      <c r="H204" s="15"/>
    </row>
    <row r="205">
      <c r="C205" s="14"/>
      <c r="H205" s="15"/>
    </row>
    <row r="206">
      <c r="C206" s="14"/>
      <c r="H206" s="15"/>
    </row>
    <row r="207">
      <c r="C207" s="14"/>
      <c r="H207" s="15"/>
    </row>
    <row r="208">
      <c r="C208" s="14"/>
      <c r="H208" s="15"/>
    </row>
    <row r="209">
      <c r="C209" s="14"/>
      <c r="H209" s="15"/>
    </row>
    <row r="210">
      <c r="C210" s="14"/>
      <c r="H210" s="15"/>
    </row>
    <row r="211">
      <c r="C211" s="14"/>
      <c r="H211" s="15"/>
    </row>
    <row r="212">
      <c r="C212" s="14"/>
      <c r="H212" s="15"/>
    </row>
    <row r="213">
      <c r="C213" s="14"/>
      <c r="H213" s="15"/>
    </row>
    <row r="214">
      <c r="C214" s="14"/>
      <c r="H214" s="15"/>
    </row>
    <row r="215">
      <c r="C215" s="14"/>
      <c r="H215" s="15"/>
    </row>
    <row r="216">
      <c r="C216" s="14"/>
      <c r="H216" s="15"/>
    </row>
    <row r="217">
      <c r="C217" s="14"/>
      <c r="H217" s="15"/>
    </row>
    <row r="218">
      <c r="C218" s="14"/>
      <c r="H218" s="15"/>
    </row>
    <row r="219">
      <c r="C219" s="14"/>
      <c r="H219" s="15"/>
    </row>
    <row r="220">
      <c r="C220" s="14"/>
      <c r="H220" s="15"/>
    </row>
    <row r="221">
      <c r="C221" s="14"/>
      <c r="H221" s="15"/>
    </row>
    <row r="222">
      <c r="C222" s="14"/>
      <c r="H222" s="15"/>
    </row>
    <row r="223">
      <c r="C223" s="14"/>
      <c r="H223" s="15"/>
    </row>
    <row r="224">
      <c r="C224" s="14"/>
      <c r="H224" s="15"/>
    </row>
    <row r="225">
      <c r="C225" s="14"/>
      <c r="H225" s="15"/>
    </row>
    <row r="226">
      <c r="C226" s="14"/>
      <c r="H226" s="15"/>
    </row>
    <row r="227">
      <c r="C227" s="14"/>
      <c r="H227" s="15"/>
    </row>
    <row r="228">
      <c r="C228" s="14"/>
      <c r="H228" s="15"/>
    </row>
    <row r="229">
      <c r="C229" s="14"/>
      <c r="H229" s="15"/>
    </row>
    <row r="230">
      <c r="C230" s="14"/>
      <c r="H230" s="15"/>
    </row>
    <row r="231">
      <c r="C231" s="14"/>
      <c r="H231" s="15"/>
    </row>
    <row r="232">
      <c r="C232" s="14"/>
      <c r="H232" s="15"/>
    </row>
    <row r="233">
      <c r="C233" s="14"/>
      <c r="H233" s="15"/>
    </row>
    <row r="234">
      <c r="C234" s="14"/>
      <c r="H234" s="15"/>
    </row>
    <row r="235">
      <c r="C235" s="14"/>
      <c r="H235" s="15"/>
    </row>
    <row r="236">
      <c r="C236" s="14"/>
      <c r="H236" s="15"/>
    </row>
    <row r="237">
      <c r="C237" s="14"/>
      <c r="H237" s="15"/>
    </row>
    <row r="238">
      <c r="C238" s="14"/>
      <c r="H238" s="15"/>
    </row>
    <row r="239">
      <c r="C239" s="14"/>
      <c r="H239" s="15"/>
    </row>
    <row r="240">
      <c r="C240" s="14"/>
      <c r="H240" s="15"/>
    </row>
    <row r="241">
      <c r="C241" s="14"/>
      <c r="H241" s="15"/>
    </row>
    <row r="242">
      <c r="C242" s="14"/>
      <c r="H242" s="15"/>
    </row>
    <row r="243">
      <c r="C243" s="14"/>
      <c r="H243" s="15"/>
    </row>
    <row r="244">
      <c r="C244" s="14"/>
      <c r="H244" s="15"/>
    </row>
    <row r="245">
      <c r="C245" s="14"/>
      <c r="H245" s="15"/>
    </row>
    <row r="246">
      <c r="C246" s="14"/>
      <c r="H246" s="15"/>
    </row>
    <row r="247">
      <c r="C247" s="14"/>
      <c r="H247" s="15"/>
    </row>
    <row r="248">
      <c r="C248" s="14"/>
      <c r="H248" s="15"/>
    </row>
    <row r="249">
      <c r="C249" s="14"/>
      <c r="H249" s="15"/>
    </row>
    <row r="250">
      <c r="C250" s="14"/>
      <c r="H250" s="15"/>
    </row>
    <row r="251">
      <c r="C251" s="14"/>
      <c r="H251" s="15"/>
    </row>
    <row r="252">
      <c r="C252" s="14"/>
      <c r="H252" s="15"/>
    </row>
    <row r="253">
      <c r="C253" s="14"/>
      <c r="H253" s="15"/>
    </row>
    <row r="254">
      <c r="C254" s="14"/>
      <c r="H254" s="15"/>
    </row>
    <row r="255">
      <c r="C255" s="14"/>
      <c r="H255" s="15"/>
    </row>
    <row r="256">
      <c r="C256" s="14"/>
      <c r="H256" s="15"/>
    </row>
    <row r="257">
      <c r="C257" s="14"/>
      <c r="H257" s="15"/>
    </row>
    <row r="258">
      <c r="C258" s="14"/>
      <c r="H258" s="15"/>
    </row>
    <row r="259">
      <c r="C259" s="14"/>
      <c r="H259" s="15"/>
    </row>
    <row r="260">
      <c r="C260" s="14"/>
      <c r="H260" s="15"/>
    </row>
    <row r="261">
      <c r="C261" s="14"/>
      <c r="H261" s="15"/>
    </row>
    <row r="262">
      <c r="C262" s="14"/>
      <c r="H262" s="15"/>
    </row>
    <row r="263">
      <c r="C263" s="14"/>
      <c r="H263" s="15"/>
    </row>
    <row r="264">
      <c r="C264" s="14"/>
      <c r="H264" s="15"/>
    </row>
    <row r="265">
      <c r="C265" s="14"/>
      <c r="H265" s="15"/>
    </row>
    <row r="266">
      <c r="C266" s="14"/>
      <c r="H266" s="15"/>
    </row>
    <row r="267">
      <c r="C267" s="14"/>
      <c r="H267" s="15"/>
    </row>
    <row r="268">
      <c r="C268" s="14"/>
      <c r="H268" s="15"/>
    </row>
    <row r="269">
      <c r="C269" s="14"/>
      <c r="H269" s="15"/>
    </row>
    <row r="270">
      <c r="C270" s="14"/>
      <c r="H270" s="15"/>
    </row>
    <row r="271">
      <c r="C271" s="14"/>
      <c r="H271" s="15"/>
    </row>
    <row r="272">
      <c r="C272" s="14"/>
      <c r="H272" s="15"/>
    </row>
    <row r="273">
      <c r="C273" s="14"/>
      <c r="H273" s="15"/>
    </row>
    <row r="274">
      <c r="C274" s="14"/>
      <c r="H274" s="15"/>
    </row>
    <row r="275">
      <c r="C275" s="14"/>
      <c r="H275" s="15"/>
    </row>
    <row r="276">
      <c r="C276" s="14"/>
      <c r="H276" s="15"/>
    </row>
    <row r="277">
      <c r="C277" s="14"/>
      <c r="H277" s="15"/>
    </row>
    <row r="278">
      <c r="C278" s="14"/>
      <c r="H278" s="15"/>
    </row>
    <row r="279">
      <c r="C279" s="14"/>
      <c r="H279" s="15"/>
    </row>
    <row r="280">
      <c r="C280" s="14"/>
      <c r="H280" s="15"/>
    </row>
    <row r="281">
      <c r="C281" s="14"/>
      <c r="H281" s="15"/>
    </row>
    <row r="282">
      <c r="C282" s="14"/>
      <c r="H282" s="15"/>
    </row>
    <row r="283">
      <c r="C283" s="14"/>
      <c r="H283" s="15"/>
    </row>
    <row r="284">
      <c r="C284" s="14"/>
      <c r="H284" s="15"/>
    </row>
    <row r="285">
      <c r="C285" s="14"/>
      <c r="H285" s="15"/>
    </row>
    <row r="286">
      <c r="C286" s="14"/>
      <c r="H286" s="15"/>
    </row>
    <row r="287">
      <c r="C287" s="14"/>
      <c r="H287" s="15"/>
    </row>
    <row r="288">
      <c r="C288" s="14"/>
      <c r="H288" s="15"/>
    </row>
    <row r="289">
      <c r="C289" s="14"/>
      <c r="H289" s="15"/>
    </row>
    <row r="290">
      <c r="C290" s="14"/>
      <c r="H290" s="15"/>
    </row>
    <row r="291">
      <c r="C291" s="14"/>
      <c r="H291" s="15"/>
    </row>
    <row r="292">
      <c r="C292" s="14"/>
      <c r="H292" s="15"/>
    </row>
    <row r="293">
      <c r="C293" s="14"/>
      <c r="H293" s="15"/>
    </row>
    <row r="294">
      <c r="C294" s="14"/>
      <c r="H294" s="15"/>
    </row>
    <row r="295">
      <c r="C295" s="14"/>
      <c r="H295" s="15"/>
    </row>
    <row r="296">
      <c r="C296" s="14"/>
      <c r="H296" s="15"/>
    </row>
    <row r="297">
      <c r="C297" s="14"/>
      <c r="H297" s="15"/>
    </row>
    <row r="298">
      <c r="C298" s="14"/>
      <c r="H298" s="15"/>
    </row>
    <row r="299">
      <c r="C299" s="14"/>
      <c r="H299" s="15"/>
    </row>
    <row r="300">
      <c r="C300" s="14"/>
      <c r="H300" s="15"/>
    </row>
    <row r="301">
      <c r="C301" s="14"/>
      <c r="H301" s="15"/>
    </row>
    <row r="302">
      <c r="C302" s="14"/>
      <c r="H302" s="15"/>
    </row>
    <row r="303">
      <c r="C303" s="14"/>
      <c r="H303" s="15"/>
    </row>
    <row r="304">
      <c r="C304" s="14"/>
      <c r="H304" s="15"/>
    </row>
    <row r="305">
      <c r="C305" s="14"/>
      <c r="H305" s="15"/>
    </row>
    <row r="306">
      <c r="C306" s="14"/>
      <c r="H306" s="15"/>
    </row>
    <row r="307">
      <c r="C307" s="14"/>
      <c r="H307" s="15"/>
    </row>
    <row r="308">
      <c r="C308" s="14"/>
      <c r="H308" s="15"/>
    </row>
    <row r="309">
      <c r="C309" s="14"/>
      <c r="H309" s="15"/>
    </row>
    <row r="310">
      <c r="C310" s="14"/>
      <c r="H310" s="15"/>
    </row>
    <row r="311">
      <c r="C311" s="14"/>
      <c r="H311" s="15"/>
    </row>
    <row r="312">
      <c r="C312" s="14"/>
      <c r="H312" s="15"/>
    </row>
    <row r="313">
      <c r="C313" s="14"/>
      <c r="H313" s="15"/>
    </row>
    <row r="314">
      <c r="C314" s="14"/>
      <c r="H314" s="15"/>
    </row>
    <row r="315">
      <c r="C315" s="14"/>
      <c r="H315" s="15"/>
    </row>
    <row r="316">
      <c r="C316" s="14"/>
      <c r="H316" s="15"/>
    </row>
    <row r="317">
      <c r="C317" s="14"/>
      <c r="H317" s="15"/>
    </row>
    <row r="318">
      <c r="C318" s="14"/>
      <c r="H318" s="15"/>
    </row>
    <row r="319">
      <c r="C319" s="14"/>
      <c r="H319" s="15"/>
    </row>
    <row r="320">
      <c r="C320" s="14"/>
      <c r="H320" s="15"/>
    </row>
    <row r="321">
      <c r="C321" s="14"/>
      <c r="H321" s="15"/>
    </row>
    <row r="322">
      <c r="C322" s="14"/>
      <c r="H322" s="15"/>
    </row>
    <row r="323">
      <c r="C323" s="14"/>
      <c r="H323" s="15"/>
    </row>
    <row r="324">
      <c r="C324" s="14"/>
      <c r="H324" s="15"/>
    </row>
    <row r="325">
      <c r="C325" s="14"/>
      <c r="H325" s="15"/>
    </row>
    <row r="326">
      <c r="C326" s="14"/>
      <c r="H326" s="15"/>
    </row>
    <row r="327">
      <c r="C327" s="14"/>
      <c r="H327" s="15"/>
    </row>
    <row r="328">
      <c r="C328" s="14"/>
      <c r="H328" s="15"/>
    </row>
    <row r="329">
      <c r="C329" s="14"/>
      <c r="H329" s="15"/>
    </row>
    <row r="330">
      <c r="C330" s="14"/>
      <c r="H330" s="15"/>
    </row>
    <row r="331">
      <c r="C331" s="14"/>
      <c r="H331" s="15"/>
    </row>
    <row r="332">
      <c r="C332" s="14"/>
      <c r="H332" s="15"/>
    </row>
    <row r="333">
      <c r="C333" s="14"/>
      <c r="H333" s="15"/>
    </row>
    <row r="334">
      <c r="C334" s="14"/>
      <c r="H334" s="15"/>
    </row>
    <row r="335">
      <c r="C335" s="14"/>
      <c r="H335" s="15"/>
    </row>
    <row r="336">
      <c r="C336" s="14"/>
      <c r="H336" s="15"/>
    </row>
    <row r="337">
      <c r="C337" s="14"/>
      <c r="H337" s="15"/>
    </row>
    <row r="338">
      <c r="C338" s="14"/>
      <c r="H338" s="15"/>
    </row>
    <row r="339">
      <c r="C339" s="14"/>
      <c r="H339" s="15"/>
    </row>
    <row r="340">
      <c r="C340" s="14"/>
      <c r="H340" s="15"/>
    </row>
    <row r="341">
      <c r="C341" s="14"/>
      <c r="H341" s="15"/>
    </row>
    <row r="342">
      <c r="C342" s="14"/>
      <c r="H342" s="15"/>
    </row>
    <row r="343">
      <c r="C343" s="14"/>
      <c r="H343" s="15"/>
    </row>
    <row r="344">
      <c r="C344" s="14"/>
      <c r="H344" s="15"/>
    </row>
    <row r="345">
      <c r="C345" s="14"/>
      <c r="H345" s="15"/>
    </row>
    <row r="346">
      <c r="C346" s="14"/>
      <c r="H346" s="15"/>
    </row>
    <row r="347">
      <c r="C347" s="14"/>
      <c r="H347" s="15"/>
    </row>
    <row r="348">
      <c r="C348" s="14"/>
      <c r="H348" s="15"/>
    </row>
    <row r="349">
      <c r="C349" s="14"/>
      <c r="H349" s="15"/>
    </row>
    <row r="350">
      <c r="C350" s="14"/>
      <c r="H350" s="15"/>
    </row>
    <row r="351">
      <c r="C351" s="14"/>
      <c r="H351" s="15"/>
    </row>
    <row r="352">
      <c r="C352" s="14"/>
      <c r="H352" s="15"/>
    </row>
    <row r="353">
      <c r="C353" s="14"/>
      <c r="H353" s="15"/>
    </row>
    <row r="354">
      <c r="C354" s="14"/>
      <c r="H354" s="15"/>
    </row>
    <row r="355">
      <c r="C355" s="14"/>
      <c r="H355" s="15"/>
    </row>
    <row r="356">
      <c r="C356" s="14"/>
      <c r="H356" s="15"/>
    </row>
    <row r="357">
      <c r="C357" s="14"/>
      <c r="H357" s="15"/>
    </row>
    <row r="358">
      <c r="C358" s="14"/>
      <c r="H358" s="15"/>
    </row>
    <row r="359">
      <c r="C359" s="14"/>
      <c r="H359" s="15"/>
    </row>
    <row r="360">
      <c r="C360" s="14"/>
      <c r="H360" s="15"/>
    </row>
    <row r="361">
      <c r="C361" s="14"/>
      <c r="H361" s="15"/>
    </row>
    <row r="362">
      <c r="C362" s="14"/>
      <c r="H362" s="15"/>
    </row>
    <row r="363">
      <c r="C363" s="14"/>
      <c r="H363" s="15"/>
    </row>
    <row r="364">
      <c r="C364" s="14"/>
      <c r="H364" s="15"/>
    </row>
    <row r="365">
      <c r="C365" s="14"/>
      <c r="H365" s="15"/>
    </row>
    <row r="366">
      <c r="C366" s="14"/>
      <c r="H366" s="15"/>
    </row>
    <row r="367">
      <c r="C367" s="14"/>
      <c r="H367" s="15"/>
    </row>
    <row r="368">
      <c r="C368" s="14"/>
      <c r="H368" s="15"/>
    </row>
    <row r="369">
      <c r="C369" s="14"/>
      <c r="H369" s="15"/>
    </row>
    <row r="370">
      <c r="C370" s="14"/>
      <c r="H370" s="15"/>
    </row>
    <row r="371">
      <c r="C371" s="14"/>
      <c r="H371" s="15"/>
    </row>
    <row r="372">
      <c r="C372" s="14"/>
      <c r="H372" s="15"/>
    </row>
    <row r="373">
      <c r="C373" s="14"/>
      <c r="H373" s="15"/>
    </row>
    <row r="374">
      <c r="C374" s="14"/>
      <c r="H374" s="15"/>
    </row>
    <row r="375">
      <c r="C375" s="14"/>
      <c r="H375" s="15"/>
    </row>
    <row r="376">
      <c r="C376" s="14"/>
      <c r="H376" s="15"/>
    </row>
    <row r="377">
      <c r="C377" s="14"/>
      <c r="H377" s="15"/>
    </row>
    <row r="378">
      <c r="C378" s="14"/>
      <c r="H378" s="15"/>
    </row>
    <row r="379">
      <c r="C379" s="14"/>
      <c r="H379" s="15"/>
    </row>
    <row r="380">
      <c r="C380" s="14"/>
      <c r="H380" s="15"/>
    </row>
    <row r="381">
      <c r="C381" s="14"/>
      <c r="H381" s="15"/>
    </row>
    <row r="382">
      <c r="C382" s="14"/>
      <c r="H382" s="15"/>
    </row>
    <row r="383">
      <c r="C383" s="14"/>
      <c r="H383" s="15"/>
    </row>
    <row r="384">
      <c r="C384" s="14"/>
      <c r="H384" s="15"/>
    </row>
    <row r="385">
      <c r="C385" s="14"/>
      <c r="H385" s="15"/>
    </row>
    <row r="386">
      <c r="C386" s="14"/>
      <c r="H386" s="15"/>
    </row>
    <row r="387">
      <c r="C387" s="14"/>
      <c r="H387" s="15"/>
    </row>
    <row r="388">
      <c r="C388" s="14"/>
      <c r="H388" s="15"/>
    </row>
    <row r="389">
      <c r="C389" s="14"/>
      <c r="H389" s="15"/>
    </row>
    <row r="390">
      <c r="C390" s="14"/>
      <c r="H390" s="15"/>
    </row>
    <row r="391">
      <c r="C391" s="14"/>
      <c r="H391" s="15"/>
    </row>
    <row r="392">
      <c r="C392" s="14"/>
      <c r="H392" s="15"/>
    </row>
    <row r="393">
      <c r="C393" s="14"/>
      <c r="H393" s="15"/>
    </row>
    <row r="394">
      <c r="C394" s="14"/>
      <c r="H394" s="15"/>
    </row>
    <row r="395">
      <c r="C395" s="14"/>
      <c r="H395" s="15"/>
    </row>
    <row r="396">
      <c r="C396" s="14"/>
      <c r="H396" s="15"/>
    </row>
    <row r="397">
      <c r="C397" s="14"/>
      <c r="H397" s="15"/>
    </row>
    <row r="398">
      <c r="C398" s="14"/>
      <c r="H398" s="15"/>
    </row>
    <row r="399">
      <c r="C399" s="14"/>
      <c r="H399" s="15"/>
    </row>
    <row r="400">
      <c r="C400" s="14"/>
      <c r="H400" s="15"/>
    </row>
    <row r="401">
      <c r="C401" s="14"/>
      <c r="H401" s="15"/>
    </row>
    <row r="402">
      <c r="C402" s="14"/>
      <c r="H402" s="15"/>
    </row>
    <row r="403">
      <c r="C403" s="14"/>
      <c r="H403" s="15"/>
    </row>
    <row r="404">
      <c r="C404" s="14"/>
      <c r="H404" s="15"/>
    </row>
    <row r="405">
      <c r="C405" s="14"/>
      <c r="H405" s="15"/>
    </row>
    <row r="406">
      <c r="C406" s="14"/>
      <c r="H406" s="15"/>
    </row>
    <row r="407">
      <c r="C407" s="14"/>
      <c r="H407" s="15"/>
    </row>
    <row r="408">
      <c r="C408" s="14"/>
      <c r="H408" s="15"/>
    </row>
    <row r="409">
      <c r="C409" s="14"/>
      <c r="H409" s="15"/>
    </row>
    <row r="410">
      <c r="C410" s="14"/>
      <c r="H410" s="15"/>
    </row>
    <row r="411">
      <c r="C411" s="14"/>
      <c r="H411" s="15"/>
    </row>
    <row r="412">
      <c r="C412" s="14"/>
      <c r="H412" s="15"/>
    </row>
    <row r="413">
      <c r="C413" s="14"/>
      <c r="H413" s="15"/>
    </row>
    <row r="414">
      <c r="C414" s="14"/>
      <c r="H414" s="15"/>
    </row>
    <row r="415">
      <c r="C415" s="14"/>
      <c r="H415" s="15"/>
    </row>
    <row r="416">
      <c r="C416" s="14"/>
      <c r="H416" s="15"/>
    </row>
    <row r="417">
      <c r="C417" s="14"/>
      <c r="H417" s="15"/>
    </row>
    <row r="418">
      <c r="C418" s="14"/>
      <c r="H418" s="15"/>
    </row>
    <row r="419">
      <c r="C419" s="14"/>
      <c r="H419" s="15"/>
    </row>
    <row r="420">
      <c r="C420" s="14"/>
      <c r="H420" s="15"/>
    </row>
    <row r="421">
      <c r="C421" s="14"/>
      <c r="H421" s="15"/>
    </row>
    <row r="422">
      <c r="C422" s="14"/>
      <c r="H422" s="15"/>
    </row>
    <row r="423">
      <c r="C423" s="14"/>
      <c r="H423" s="15"/>
    </row>
    <row r="424">
      <c r="C424" s="14"/>
      <c r="H424" s="15"/>
    </row>
    <row r="425">
      <c r="C425" s="14"/>
      <c r="H425" s="15"/>
    </row>
    <row r="426">
      <c r="C426" s="14"/>
      <c r="H426" s="15"/>
    </row>
    <row r="427">
      <c r="C427" s="14"/>
      <c r="H427" s="15"/>
    </row>
    <row r="428">
      <c r="C428" s="14"/>
      <c r="H428" s="15"/>
    </row>
    <row r="429">
      <c r="C429" s="14"/>
      <c r="H429" s="15"/>
    </row>
    <row r="430">
      <c r="C430" s="14"/>
      <c r="H430" s="15"/>
    </row>
    <row r="431">
      <c r="C431" s="14"/>
      <c r="H431" s="15"/>
    </row>
    <row r="432">
      <c r="C432" s="14"/>
      <c r="H432" s="15"/>
    </row>
    <row r="433">
      <c r="C433" s="14"/>
      <c r="H433" s="15"/>
    </row>
    <row r="434">
      <c r="C434" s="14"/>
      <c r="H434" s="15"/>
    </row>
    <row r="435">
      <c r="C435" s="14"/>
      <c r="H435" s="15"/>
    </row>
    <row r="436">
      <c r="C436" s="14"/>
      <c r="H436" s="15"/>
    </row>
    <row r="437">
      <c r="C437" s="14"/>
      <c r="H437" s="15"/>
    </row>
    <row r="438">
      <c r="C438" s="14"/>
      <c r="H438" s="15"/>
    </row>
    <row r="439">
      <c r="C439" s="14"/>
      <c r="H439" s="15"/>
    </row>
    <row r="440">
      <c r="C440" s="14"/>
      <c r="H440" s="15"/>
    </row>
    <row r="441">
      <c r="C441" s="14"/>
      <c r="H441" s="15"/>
    </row>
    <row r="442">
      <c r="C442" s="14"/>
      <c r="H442" s="15"/>
    </row>
    <row r="443">
      <c r="C443" s="14"/>
      <c r="H443" s="15"/>
    </row>
    <row r="444">
      <c r="C444" s="14"/>
      <c r="H444" s="15"/>
    </row>
    <row r="445">
      <c r="C445" s="14"/>
      <c r="H445" s="15"/>
    </row>
    <row r="446">
      <c r="C446" s="14"/>
      <c r="H446" s="15"/>
    </row>
    <row r="447">
      <c r="C447" s="14"/>
      <c r="H447" s="15"/>
    </row>
    <row r="448">
      <c r="C448" s="14"/>
      <c r="H448" s="15"/>
    </row>
    <row r="449">
      <c r="C449" s="14"/>
      <c r="H449" s="15"/>
    </row>
    <row r="450">
      <c r="C450" s="14"/>
      <c r="H450" s="15"/>
    </row>
    <row r="451">
      <c r="C451" s="14"/>
      <c r="H451" s="15"/>
    </row>
    <row r="452">
      <c r="C452" s="14"/>
      <c r="H452" s="15"/>
    </row>
    <row r="453">
      <c r="C453" s="14"/>
      <c r="H453" s="15"/>
    </row>
    <row r="454">
      <c r="C454" s="14"/>
      <c r="H454" s="15"/>
    </row>
    <row r="455">
      <c r="C455" s="14"/>
      <c r="H455" s="15"/>
    </row>
    <row r="456">
      <c r="C456" s="14"/>
      <c r="H456" s="15"/>
    </row>
    <row r="457">
      <c r="C457" s="14"/>
      <c r="H457" s="15"/>
    </row>
    <row r="458">
      <c r="C458" s="14"/>
      <c r="H458" s="15"/>
    </row>
    <row r="459">
      <c r="C459" s="14"/>
      <c r="H459" s="15"/>
    </row>
    <row r="460">
      <c r="C460" s="14"/>
      <c r="H460" s="15"/>
    </row>
    <row r="461">
      <c r="C461" s="14"/>
      <c r="H461" s="15"/>
    </row>
    <row r="462">
      <c r="C462" s="14"/>
      <c r="H462" s="15"/>
    </row>
    <row r="463">
      <c r="C463" s="14"/>
      <c r="H463" s="15"/>
    </row>
    <row r="464">
      <c r="C464" s="14"/>
      <c r="H464" s="15"/>
    </row>
    <row r="465">
      <c r="C465" s="14"/>
      <c r="H465" s="15"/>
    </row>
    <row r="466">
      <c r="C466" s="14"/>
      <c r="H466" s="15"/>
    </row>
    <row r="467">
      <c r="C467" s="14"/>
      <c r="H467" s="15"/>
    </row>
    <row r="468">
      <c r="C468" s="14"/>
      <c r="H468" s="15"/>
    </row>
    <row r="469">
      <c r="C469" s="14"/>
      <c r="H469" s="15"/>
    </row>
    <row r="470">
      <c r="C470" s="14"/>
      <c r="H470" s="15"/>
    </row>
    <row r="471">
      <c r="C471" s="14"/>
      <c r="H471" s="15"/>
    </row>
    <row r="472">
      <c r="C472" s="14"/>
      <c r="H472" s="15"/>
    </row>
    <row r="473">
      <c r="C473" s="14"/>
      <c r="H473" s="15"/>
    </row>
    <row r="474">
      <c r="C474" s="14"/>
      <c r="H474" s="15"/>
    </row>
    <row r="475">
      <c r="C475" s="14"/>
      <c r="H475" s="15"/>
    </row>
    <row r="476">
      <c r="C476" s="14"/>
      <c r="H476" s="15"/>
    </row>
    <row r="477">
      <c r="C477" s="14"/>
      <c r="H477" s="15"/>
    </row>
    <row r="478">
      <c r="C478" s="14"/>
      <c r="H478" s="15"/>
    </row>
    <row r="479">
      <c r="C479" s="14"/>
      <c r="H479" s="15"/>
    </row>
    <row r="480">
      <c r="C480" s="14"/>
      <c r="H480" s="15"/>
    </row>
    <row r="481">
      <c r="C481" s="14"/>
      <c r="H481" s="15"/>
    </row>
    <row r="482">
      <c r="C482" s="14"/>
      <c r="H482" s="15"/>
    </row>
    <row r="483">
      <c r="C483" s="14"/>
      <c r="H483" s="15"/>
    </row>
    <row r="484">
      <c r="C484" s="14"/>
      <c r="H484" s="15"/>
    </row>
    <row r="485">
      <c r="C485" s="14"/>
      <c r="H485" s="15"/>
    </row>
    <row r="486">
      <c r="C486" s="14"/>
      <c r="H486" s="15"/>
    </row>
    <row r="487">
      <c r="C487" s="14"/>
      <c r="H487" s="15"/>
    </row>
    <row r="488">
      <c r="C488" s="14"/>
      <c r="H488" s="15"/>
    </row>
    <row r="489">
      <c r="C489" s="14"/>
      <c r="H489" s="15"/>
    </row>
    <row r="490">
      <c r="C490" s="14"/>
      <c r="H490" s="15"/>
    </row>
    <row r="491">
      <c r="C491" s="14"/>
      <c r="H491" s="15"/>
    </row>
    <row r="492">
      <c r="C492" s="14"/>
      <c r="H492" s="15"/>
    </row>
    <row r="493">
      <c r="C493" s="14"/>
      <c r="H493" s="15"/>
    </row>
    <row r="494">
      <c r="C494" s="14"/>
      <c r="H494" s="15"/>
    </row>
    <row r="495">
      <c r="C495" s="14"/>
      <c r="H495" s="15"/>
    </row>
    <row r="496">
      <c r="C496" s="14"/>
      <c r="H496" s="15"/>
    </row>
    <row r="497">
      <c r="C497" s="14"/>
      <c r="H497" s="15"/>
    </row>
    <row r="498">
      <c r="C498" s="14"/>
      <c r="H498" s="15"/>
    </row>
    <row r="499">
      <c r="C499" s="14"/>
      <c r="H499" s="15"/>
    </row>
    <row r="500">
      <c r="C500" s="14"/>
      <c r="H500" s="15"/>
    </row>
    <row r="501">
      <c r="C501" s="14"/>
      <c r="H501" s="15"/>
    </row>
    <row r="502">
      <c r="C502" s="14"/>
      <c r="H502" s="15"/>
    </row>
    <row r="503">
      <c r="C503" s="14"/>
      <c r="H503" s="15"/>
    </row>
    <row r="504">
      <c r="C504" s="14"/>
      <c r="H504" s="15"/>
    </row>
    <row r="505">
      <c r="C505" s="14"/>
      <c r="H505" s="15"/>
    </row>
    <row r="506">
      <c r="C506" s="14"/>
      <c r="H506" s="15"/>
    </row>
    <row r="507">
      <c r="C507" s="14"/>
      <c r="H507" s="15"/>
    </row>
    <row r="508">
      <c r="C508" s="14"/>
      <c r="H508" s="15"/>
    </row>
    <row r="509">
      <c r="C509" s="14"/>
      <c r="H509" s="15"/>
    </row>
    <row r="510">
      <c r="C510" s="14"/>
      <c r="H510" s="15"/>
    </row>
    <row r="511">
      <c r="C511" s="14"/>
      <c r="H511" s="15"/>
    </row>
    <row r="512">
      <c r="C512" s="14"/>
      <c r="H512" s="15"/>
    </row>
    <row r="513">
      <c r="C513" s="14"/>
      <c r="H513" s="15"/>
    </row>
    <row r="514">
      <c r="C514" s="14"/>
      <c r="H514" s="15"/>
    </row>
    <row r="515">
      <c r="C515" s="14"/>
      <c r="H515" s="15"/>
    </row>
    <row r="516">
      <c r="C516" s="14"/>
      <c r="H516" s="15"/>
    </row>
    <row r="517">
      <c r="C517" s="14"/>
      <c r="H517" s="15"/>
    </row>
    <row r="518">
      <c r="C518" s="14"/>
      <c r="H518" s="15"/>
    </row>
    <row r="519">
      <c r="C519" s="14"/>
      <c r="H519" s="15"/>
    </row>
    <row r="520">
      <c r="C520" s="14"/>
      <c r="H520" s="15"/>
    </row>
    <row r="521">
      <c r="C521" s="14"/>
      <c r="H521" s="15"/>
    </row>
    <row r="522">
      <c r="C522" s="14"/>
      <c r="H522" s="15"/>
    </row>
    <row r="523">
      <c r="C523" s="14"/>
      <c r="H523" s="15"/>
    </row>
    <row r="524">
      <c r="C524" s="14"/>
      <c r="H524" s="15"/>
    </row>
    <row r="525">
      <c r="C525" s="14"/>
      <c r="H525" s="15"/>
    </row>
    <row r="526">
      <c r="C526" s="14"/>
      <c r="H526" s="15"/>
    </row>
    <row r="527">
      <c r="C527" s="14"/>
      <c r="H527" s="15"/>
    </row>
    <row r="528">
      <c r="C528" s="14"/>
      <c r="H528" s="15"/>
    </row>
    <row r="529">
      <c r="C529" s="14"/>
      <c r="H529" s="15"/>
    </row>
    <row r="530">
      <c r="C530" s="14"/>
      <c r="H530" s="15"/>
    </row>
    <row r="531">
      <c r="C531" s="14"/>
      <c r="H531" s="15"/>
    </row>
    <row r="532">
      <c r="C532" s="14"/>
      <c r="H532" s="15"/>
    </row>
    <row r="533">
      <c r="C533" s="14"/>
      <c r="H533" s="15"/>
    </row>
    <row r="534">
      <c r="C534" s="14"/>
      <c r="H534" s="15"/>
    </row>
    <row r="535">
      <c r="C535" s="14"/>
      <c r="H535" s="15"/>
    </row>
    <row r="536">
      <c r="C536" s="14"/>
      <c r="H536" s="15"/>
    </row>
    <row r="537">
      <c r="C537" s="14"/>
      <c r="H537" s="15"/>
    </row>
    <row r="538">
      <c r="C538" s="14"/>
      <c r="H538" s="15"/>
    </row>
    <row r="539">
      <c r="C539" s="14"/>
      <c r="H539" s="15"/>
    </row>
    <row r="540">
      <c r="C540" s="14"/>
      <c r="H540" s="15"/>
    </row>
    <row r="541">
      <c r="C541" s="14"/>
      <c r="H541" s="15"/>
    </row>
    <row r="542">
      <c r="C542" s="14"/>
      <c r="H542" s="15"/>
    </row>
    <row r="543">
      <c r="C543" s="14"/>
      <c r="H543" s="15"/>
    </row>
    <row r="544">
      <c r="C544" s="14"/>
      <c r="H544" s="15"/>
    </row>
    <row r="545">
      <c r="C545" s="14"/>
      <c r="H545" s="15"/>
    </row>
    <row r="546">
      <c r="C546" s="14"/>
      <c r="H546" s="15"/>
    </row>
    <row r="547">
      <c r="C547" s="14"/>
      <c r="H547" s="15"/>
    </row>
    <row r="548">
      <c r="C548" s="14"/>
      <c r="H548" s="15"/>
    </row>
    <row r="549">
      <c r="C549" s="14"/>
      <c r="H549" s="15"/>
    </row>
    <row r="550">
      <c r="C550" s="14"/>
      <c r="H550" s="15"/>
    </row>
    <row r="551">
      <c r="C551" s="14"/>
      <c r="H551" s="15"/>
    </row>
    <row r="552">
      <c r="C552" s="14"/>
      <c r="H552" s="15"/>
    </row>
    <row r="553">
      <c r="C553" s="14"/>
      <c r="H553" s="15"/>
    </row>
    <row r="554">
      <c r="C554" s="14"/>
      <c r="H554" s="15"/>
    </row>
    <row r="555">
      <c r="C555" s="14"/>
      <c r="H555" s="15"/>
    </row>
    <row r="556">
      <c r="C556" s="14"/>
      <c r="H556" s="15"/>
    </row>
    <row r="557">
      <c r="C557" s="14"/>
      <c r="H557" s="15"/>
    </row>
    <row r="558">
      <c r="C558" s="14"/>
      <c r="H558" s="15"/>
    </row>
    <row r="559">
      <c r="C559" s="14"/>
      <c r="H559" s="15"/>
    </row>
    <row r="560">
      <c r="C560" s="14"/>
      <c r="H560" s="15"/>
    </row>
    <row r="561">
      <c r="C561" s="14"/>
      <c r="H561" s="15"/>
    </row>
    <row r="562">
      <c r="C562" s="14"/>
      <c r="H562" s="15"/>
    </row>
    <row r="563">
      <c r="C563" s="14"/>
      <c r="H563" s="15"/>
    </row>
    <row r="564">
      <c r="C564" s="14"/>
      <c r="H564" s="15"/>
    </row>
    <row r="565">
      <c r="C565" s="14"/>
      <c r="H565" s="15"/>
    </row>
    <row r="566">
      <c r="C566" s="14"/>
      <c r="H566" s="15"/>
    </row>
    <row r="567">
      <c r="C567" s="14"/>
      <c r="H567" s="15"/>
    </row>
    <row r="568">
      <c r="C568" s="14"/>
      <c r="H568" s="15"/>
    </row>
    <row r="569">
      <c r="C569" s="14"/>
      <c r="H569" s="15"/>
    </row>
    <row r="570">
      <c r="C570" s="14"/>
      <c r="H570" s="15"/>
    </row>
    <row r="571">
      <c r="C571" s="14"/>
      <c r="H571" s="15"/>
    </row>
    <row r="572">
      <c r="C572" s="14"/>
      <c r="H572" s="15"/>
    </row>
    <row r="573">
      <c r="C573" s="14"/>
      <c r="H573" s="15"/>
    </row>
    <row r="574">
      <c r="C574" s="14"/>
      <c r="H574" s="15"/>
    </row>
    <row r="575">
      <c r="C575" s="14"/>
      <c r="H575" s="15"/>
    </row>
    <row r="576">
      <c r="C576" s="14"/>
      <c r="H576" s="15"/>
    </row>
    <row r="577">
      <c r="C577" s="14"/>
      <c r="H577" s="15"/>
    </row>
    <row r="578">
      <c r="C578" s="14"/>
      <c r="H578" s="15"/>
    </row>
    <row r="579">
      <c r="C579" s="14"/>
      <c r="H579" s="15"/>
    </row>
    <row r="580">
      <c r="C580" s="14"/>
      <c r="H580" s="15"/>
    </row>
    <row r="581">
      <c r="C581" s="14"/>
      <c r="H581" s="15"/>
    </row>
    <row r="582">
      <c r="C582" s="14"/>
      <c r="H582" s="15"/>
    </row>
    <row r="583">
      <c r="C583" s="14"/>
      <c r="H583" s="15"/>
    </row>
    <row r="584">
      <c r="C584" s="14"/>
      <c r="H584" s="15"/>
    </row>
    <row r="585">
      <c r="C585" s="14"/>
      <c r="H585" s="15"/>
    </row>
    <row r="586">
      <c r="C586" s="14"/>
      <c r="H586" s="15"/>
    </row>
    <row r="587">
      <c r="C587" s="14"/>
      <c r="H587" s="15"/>
    </row>
    <row r="588">
      <c r="C588" s="14"/>
      <c r="H588" s="15"/>
    </row>
    <row r="589">
      <c r="C589" s="14"/>
      <c r="H589" s="15"/>
    </row>
    <row r="590">
      <c r="C590" s="14"/>
      <c r="H590" s="15"/>
    </row>
    <row r="591">
      <c r="C591" s="14"/>
      <c r="H591" s="15"/>
    </row>
    <row r="592">
      <c r="C592" s="14"/>
      <c r="H592" s="15"/>
    </row>
    <row r="593">
      <c r="C593" s="14"/>
      <c r="H593" s="15"/>
    </row>
    <row r="594">
      <c r="C594" s="14"/>
      <c r="H594" s="15"/>
    </row>
    <row r="595">
      <c r="C595" s="14"/>
      <c r="H595" s="15"/>
    </row>
    <row r="596">
      <c r="C596" s="14"/>
      <c r="H596" s="15"/>
    </row>
    <row r="597">
      <c r="C597" s="14"/>
      <c r="H597" s="15"/>
    </row>
    <row r="598">
      <c r="C598" s="14"/>
      <c r="H598" s="15"/>
    </row>
    <row r="599">
      <c r="C599" s="14"/>
      <c r="H599" s="15"/>
    </row>
    <row r="600">
      <c r="C600" s="14"/>
      <c r="H600" s="15"/>
    </row>
    <row r="601">
      <c r="C601" s="14"/>
      <c r="H601" s="15"/>
    </row>
    <row r="602">
      <c r="C602" s="14"/>
      <c r="H602" s="15"/>
    </row>
    <row r="603">
      <c r="C603" s="14"/>
      <c r="H603" s="15"/>
    </row>
    <row r="604">
      <c r="C604" s="14"/>
      <c r="H604" s="15"/>
    </row>
    <row r="605">
      <c r="C605" s="14"/>
      <c r="H605" s="15"/>
    </row>
    <row r="606">
      <c r="C606" s="14"/>
      <c r="H606" s="15"/>
    </row>
    <row r="607">
      <c r="C607" s="14"/>
      <c r="H607" s="15"/>
    </row>
    <row r="608">
      <c r="C608" s="14"/>
      <c r="H608" s="15"/>
    </row>
    <row r="609">
      <c r="C609" s="14"/>
      <c r="H609" s="15"/>
    </row>
    <row r="610">
      <c r="C610" s="14"/>
      <c r="H610" s="15"/>
    </row>
    <row r="611">
      <c r="C611" s="14"/>
      <c r="H611" s="15"/>
    </row>
    <row r="612">
      <c r="C612" s="14"/>
      <c r="H612" s="15"/>
    </row>
    <row r="613">
      <c r="C613" s="14"/>
      <c r="H613" s="15"/>
    </row>
    <row r="614">
      <c r="C614" s="14"/>
      <c r="H614" s="15"/>
    </row>
    <row r="615">
      <c r="C615" s="14"/>
      <c r="H615" s="15"/>
    </row>
    <row r="616">
      <c r="C616" s="14"/>
      <c r="H616" s="15"/>
    </row>
    <row r="617">
      <c r="C617" s="14"/>
      <c r="H617" s="15"/>
    </row>
    <row r="618">
      <c r="C618" s="14"/>
      <c r="H618" s="15"/>
    </row>
    <row r="619">
      <c r="C619" s="14"/>
      <c r="H619" s="15"/>
    </row>
    <row r="620">
      <c r="C620" s="14"/>
      <c r="H620" s="15"/>
    </row>
    <row r="621">
      <c r="C621" s="14"/>
      <c r="H621" s="15"/>
    </row>
    <row r="622">
      <c r="C622" s="14"/>
      <c r="H622" s="15"/>
    </row>
    <row r="623">
      <c r="C623" s="14"/>
      <c r="H623" s="15"/>
    </row>
    <row r="624">
      <c r="C624" s="14"/>
      <c r="H624" s="15"/>
    </row>
    <row r="625">
      <c r="C625" s="14"/>
      <c r="H625" s="15"/>
    </row>
    <row r="626">
      <c r="C626" s="14"/>
      <c r="H626" s="15"/>
    </row>
    <row r="627">
      <c r="C627" s="14"/>
      <c r="H627" s="15"/>
    </row>
    <row r="628">
      <c r="C628" s="14"/>
      <c r="H628" s="15"/>
    </row>
    <row r="629">
      <c r="C629" s="14"/>
      <c r="H629" s="15"/>
    </row>
    <row r="630">
      <c r="C630" s="14"/>
      <c r="H630" s="15"/>
    </row>
    <row r="631">
      <c r="C631" s="14"/>
      <c r="H631" s="15"/>
    </row>
    <row r="632">
      <c r="C632" s="14"/>
      <c r="H632" s="15"/>
    </row>
    <row r="633">
      <c r="C633" s="14"/>
      <c r="H633" s="15"/>
    </row>
    <row r="634">
      <c r="C634" s="14"/>
      <c r="H634" s="15"/>
    </row>
    <row r="635">
      <c r="C635" s="14"/>
      <c r="H635" s="15"/>
    </row>
    <row r="636">
      <c r="C636" s="14"/>
      <c r="H636" s="15"/>
    </row>
    <row r="637">
      <c r="C637" s="14"/>
      <c r="H637" s="15"/>
    </row>
    <row r="638">
      <c r="C638" s="14"/>
      <c r="H638" s="15"/>
    </row>
    <row r="639">
      <c r="C639" s="14"/>
      <c r="H639" s="15"/>
    </row>
    <row r="640">
      <c r="C640" s="14"/>
      <c r="H640" s="15"/>
    </row>
    <row r="641">
      <c r="C641" s="14"/>
      <c r="H641" s="15"/>
    </row>
    <row r="642">
      <c r="C642" s="14"/>
      <c r="H642" s="15"/>
    </row>
    <row r="643">
      <c r="C643" s="14"/>
      <c r="H643" s="15"/>
    </row>
    <row r="644">
      <c r="C644" s="14"/>
      <c r="H644" s="15"/>
    </row>
    <row r="645">
      <c r="C645" s="14"/>
      <c r="H645" s="15"/>
    </row>
    <row r="646">
      <c r="C646" s="14"/>
      <c r="H646" s="15"/>
    </row>
    <row r="647">
      <c r="C647" s="14"/>
      <c r="H647" s="15"/>
    </row>
    <row r="648">
      <c r="C648" s="14"/>
      <c r="H648" s="15"/>
    </row>
    <row r="649">
      <c r="C649" s="14"/>
      <c r="H649" s="15"/>
    </row>
    <row r="650">
      <c r="C650" s="14"/>
      <c r="H650" s="15"/>
    </row>
    <row r="651">
      <c r="C651" s="14"/>
      <c r="H651" s="15"/>
    </row>
    <row r="652">
      <c r="C652" s="14"/>
      <c r="H652" s="15"/>
    </row>
    <row r="653">
      <c r="C653" s="14"/>
      <c r="H653" s="15"/>
    </row>
    <row r="654">
      <c r="C654" s="14"/>
      <c r="H654" s="15"/>
    </row>
    <row r="655">
      <c r="C655" s="14"/>
      <c r="H655" s="15"/>
    </row>
    <row r="656">
      <c r="C656" s="14"/>
      <c r="H656" s="15"/>
    </row>
    <row r="657">
      <c r="C657" s="14"/>
      <c r="H657" s="15"/>
    </row>
    <row r="658">
      <c r="C658" s="14"/>
      <c r="H658" s="15"/>
    </row>
    <row r="659">
      <c r="C659" s="14"/>
      <c r="H659" s="15"/>
    </row>
    <row r="660">
      <c r="C660" s="14"/>
      <c r="H660" s="15"/>
    </row>
    <row r="661">
      <c r="C661" s="14"/>
      <c r="H661" s="15"/>
    </row>
    <row r="662">
      <c r="C662" s="14"/>
      <c r="H662" s="15"/>
    </row>
    <row r="663">
      <c r="C663" s="14"/>
      <c r="H663" s="15"/>
    </row>
    <row r="664">
      <c r="C664" s="14"/>
      <c r="H664" s="15"/>
    </row>
    <row r="665">
      <c r="C665" s="14"/>
      <c r="H665" s="15"/>
    </row>
    <row r="666">
      <c r="C666" s="14"/>
      <c r="H666" s="15"/>
    </row>
    <row r="667">
      <c r="C667" s="14"/>
      <c r="H667" s="15"/>
    </row>
    <row r="668">
      <c r="C668" s="14"/>
      <c r="H668" s="15"/>
    </row>
    <row r="669">
      <c r="C669" s="14"/>
      <c r="H669" s="15"/>
    </row>
    <row r="670">
      <c r="C670" s="14"/>
      <c r="H670" s="15"/>
    </row>
    <row r="671">
      <c r="C671" s="14"/>
      <c r="H671" s="15"/>
    </row>
    <row r="672">
      <c r="C672" s="14"/>
      <c r="H672" s="15"/>
    </row>
    <row r="673">
      <c r="C673" s="14"/>
      <c r="H673" s="15"/>
    </row>
    <row r="674">
      <c r="C674" s="14"/>
      <c r="H674" s="15"/>
    </row>
    <row r="675">
      <c r="C675" s="14"/>
      <c r="H675" s="15"/>
    </row>
    <row r="676">
      <c r="C676" s="14"/>
      <c r="H676" s="15"/>
    </row>
    <row r="677">
      <c r="C677" s="14"/>
      <c r="H677" s="15"/>
    </row>
    <row r="678">
      <c r="C678" s="14"/>
      <c r="H678" s="15"/>
    </row>
    <row r="679">
      <c r="C679" s="14"/>
      <c r="H679" s="15"/>
    </row>
    <row r="680">
      <c r="C680" s="14"/>
      <c r="H680" s="15"/>
    </row>
    <row r="681">
      <c r="C681" s="14"/>
      <c r="H681" s="15"/>
    </row>
    <row r="682">
      <c r="C682" s="14"/>
      <c r="H682" s="15"/>
    </row>
    <row r="683">
      <c r="C683" s="14"/>
      <c r="H683" s="15"/>
    </row>
    <row r="684">
      <c r="C684" s="14"/>
      <c r="H684" s="15"/>
    </row>
    <row r="685">
      <c r="C685" s="14"/>
      <c r="H685" s="15"/>
    </row>
    <row r="686">
      <c r="C686" s="14"/>
      <c r="H686" s="15"/>
    </row>
    <row r="687">
      <c r="C687" s="14"/>
      <c r="H687" s="15"/>
    </row>
    <row r="688">
      <c r="C688" s="14"/>
      <c r="H688" s="15"/>
    </row>
    <row r="689">
      <c r="C689" s="14"/>
      <c r="H689" s="15"/>
    </row>
    <row r="690">
      <c r="C690" s="14"/>
      <c r="H690" s="15"/>
    </row>
    <row r="691">
      <c r="C691" s="14"/>
      <c r="H691" s="15"/>
    </row>
    <row r="692">
      <c r="C692" s="14"/>
      <c r="H692" s="15"/>
    </row>
    <row r="693">
      <c r="C693" s="14"/>
      <c r="H693" s="15"/>
    </row>
    <row r="694">
      <c r="C694" s="14"/>
      <c r="H694" s="15"/>
    </row>
    <row r="695">
      <c r="C695" s="14"/>
      <c r="H695" s="15"/>
    </row>
    <row r="696">
      <c r="C696" s="14"/>
      <c r="H696" s="15"/>
    </row>
    <row r="697">
      <c r="C697" s="14"/>
      <c r="H697" s="15"/>
    </row>
    <row r="698">
      <c r="C698" s="14"/>
      <c r="H698" s="15"/>
    </row>
    <row r="699">
      <c r="C699" s="14"/>
      <c r="H699" s="15"/>
    </row>
    <row r="700">
      <c r="C700" s="14"/>
      <c r="H700" s="15"/>
    </row>
    <row r="701">
      <c r="C701" s="14"/>
      <c r="H701" s="15"/>
    </row>
    <row r="702">
      <c r="C702" s="14"/>
      <c r="H702" s="15"/>
    </row>
    <row r="703">
      <c r="C703" s="14"/>
      <c r="H703" s="15"/>
    </row>
    <row r="704">
      <c r="C704" s="14"/>
      <c r="H704" s="15"/>
    </row>
    <row r="705">
      <c r="C705" s="14"/>
      <c r="H705" s="15"/>
    </row>
    <row r="706">
      <c r="C706" s="14"/>
      <c r="H706" s="15"/>
    </row>
    <row r="707">
      <c r="C707" s="14"/>
      <c r="H707" s="15"/>
    </row>
    <row r="708">
      <c r="C708" s="14"/>
      <c r="H708" s="15"/>
    </row>
    <row r="709">
      <c r="C709" s="14"/>
      <c r="H709" s="15"/>
    </row>
    <row r="710">
      <c r="C710" s="14"/>
      <c r="H710" s="15"/>
    </row>
    <row r="711">
      <c r="C711" s="14"/>
      <c r="H711" s="15"/>
    </row>
    <row r="712">
      <c r="C712" s="14"/>
      <c r="H712" s="15"/>
    </row>
    <row r="713">
      <c r="C713" s="14"/>
      <c r="H713" s="15"/>
    </row>
    <row r="714">
      <c r="C714" s="14"/>
      <c r="H714" s="15"/>
    </row>
    <row r="715">
      <c r="C715" s="14"/>
      <c r="H715" s="15"/>
    </row>
    <row r="716">
      <c r="C716" s="14"/>
      <c r="H716" s="15"/>
    </row>
    <row r="717">
      <c r="C717" s="14"/>
      <c r="H717" s="15"/>
    </row>
    <row r="718">
      <c r="C718" s="14"/>
      <c r="H718" s="15"/>
    </row>
    <row r="719">
      <c r="C719" s="14"/>
      <c r="H719" s="15"/>
    </row>
    <row r="720">
      <c r="C720" s="14"/>
      <c r="H720" s="15"/>
    </row>
    <row r="721">
      <c r="C721" s="14"/>
      <c r="H721" s="15"/>
    </row>
    <row r="722">
      <c r="C722" s="14"/>
      <c r="H722" s="15"/>
    </row>
    <row r="723">
      <c r="C723" s="14"/>
      <c r="H723" s="15"/>
    </row>
    <row r="724">
      <c r="C724" s="14"/>
      <c r="H724" s="15"/>
    </row>
    <row r="725">
      <c r="C725" s="14"/>
      <c r="H725" s="15"/>
    </row>
    <row r="726">
      <c r="C726" s="14"/>
      <c r="H726" s="15"/>
    </row>
    <row r="727">
      <c r="C727" s="14"/>
      <c r="H727" s="15"/>
    </row>
    <row r="728">
      <c r="C728" s="14"/>
      <c r="H728" s="15"/>
    </row>
    <row r="729">
      <c r="C729" s="14"/>
      <c r="H729" s="15"/>
    </row>
    <row r="730">
      <c r="C730" s="14"/>
      <c r="H730" s="15"/>
    </row>
    <row r="731">
      <c r="C731" s="14"/>
      <c r="H731" s="15"/>
    </row>
    <row r="732">
      <c r="C732" s="14"/>
      <c r="H732" s="15"/>
    </row>
    <row r="733">
      <c r="C733" s="14"/>
      <c r="H733" s="15"/>
    </row>
    <row r="734">
      <c r="C734" s="14"/>
      <c r="H734" s="15"/>
    </row>
    <row r="735">
      <c r="C735" s="14"/>
      <c r="H735" s="15"/>
    </row>
    <row r="736">
      <c r="C736" s="14"/>
      <c r="H736" s="15"/>
    </row>
    <row r="737">
      <c r="C737" s="14"/>
      <c r="H737" s="15"/>
    </row>
    <row r="738">
      <c r="C738" s="14"/>
      <c r="H738" s="15"/>
    </row>
    <row r="739">
      <c r="C739" s="14"/>
      <c r="H739" s="15"/>
    </row>
    <row r="740">
      <c r="C740" s="14"/>
      <c r="H740" s="15"/>
    </row>
    <row r="741">
      <c r="C741" s="14"/>
      <c r="H741" s="15"/>
    </row>
    <row r="742">
      <c r="C742" s="14"/>
      <c r="H742" s="15"/>
    </row>
    <row r="743">
      <c r="C743" s="14"/>
      <c r="H743" s="15"/>
    </row>
    <row r="744">
      <c r="C744" s="14"/>
      <c r="H744" s="15"/>
    </row>
    <row r="745">
      <c r="C745" s="14"/>
      <c r="H745" s="15"/>
    </row>
    <row r="746">
      <c r="C746" s="14"/>
      <c r="H746" s="15"/>
    </row>
    <row r="747">
      <c r="C747" s="14"/>
      <c r="H747" s="15"/>
    </row>
    <row r="748">
      <c r="C748" s="14"/>
      <c r="H748" s="15"/>
    </row>
    <row r="749">
      <c r="C749" s="14"/>
      <c r="H749" s="15"/>
    </row>
    <row r="750">
      <c r="C750" s="14"/>
      <c r="H750" s="15"/>
    </row>
    <row r="751">
      <c r="C751" s="14"/>
      <c r="H751" s="15"/>
    </row>
    <row r="752">
      <c r="C752" s="14"/>
      <c r="H752" s="15"/>
    </row>
    <row r="753">
      <c r="C753" s="14"/>
      <c r="H753" s="15"/>
    </row>
    <row r="754">
      <c r="C754" s="14"/>
      <c r="H754" s="15"/>
    </row>
    <row r="755">
      <c r="C755" s="14"/>
      <c r="H755" s="15"/>
    </row>
    <row r="756">
      <c r="C756" s="14"/>
      <c r="H756" s="15"/>
    </row>
    <row r="757">
      <c r="C757" s="14"/>
      <c r="H757" s="15"/>
    </row>
    <row r="758">
      <c r="C758" s="14"/>
      <c r="H758" s="15"/>
    </row>
    <row r="759">
      <c r="C759" s="14"/>
      <c r="H759" s="15"/>
    </row>
    <row r="760">
      <c r="C760" s="14"/>
      <c r="H760" s="15"/>
    </row>
    <row r="761">
      <c r="C761" s="14"/>
      <c r="H761" s="15"/>
    </row>
    <row r="762">
      <c r="C762" s="14"/>
      <c r="H762" s="15"/>
    </row>
    <row r="763">
      <c r="C763" s="14"/>
      <c r="H763" s="15"/>
    </row>
    <row r="764">
      <c r="C764" s="14"/>
      <c r="H764" s="15"/>
    </row>
    <row r="765">
      <c r="C765" s="14"/>
      <c r="H765" s="15"/>
    </row>
    <row r="766">
      <c r="C766" s="14"/>
      <c r="H766" s="15"/>
    </row>
    <row r="767">
      <c r="C767" s="14"/>
      <c r="H767" s="15"/>
    </row>
    <row r="768">
      <c r="C768" s="14"/>
      <c r="H768" s="15"/>
    </row>
    <row r="769">
      <c r="C769" s="14"/>
      <c r="H769" s="15"/>
    </row>
    <row r="770">
      <c r="C770" s="14"/>
      <c r="H770" s="15"/>
    </row>
    <row r="771">
      <c r="C771" s="14"/>
      <c r="H771" s="15"/>
    </row>
    <row r="772">
      <c r="C772" s="14"/>
      <c r="H772" s="15"/>
    </row>
    <row r="773">
      <c r="C773" s="14"/>
      <c r="H773" s="15"/>
    </row>
    <row r="774">
      <c r="C774" s="14"/>
      <c r="H774" s="15"/>
    </row>
    <row r="775">
      <c r="C775" s="14"/>
      <c r="H775" s="15"/>
    </row>
    <row r="776">
      <c r="C776" s="14"/>
      <c r="H776" s="15"/>
    </row>
    <row r="777">
      <c r="C777" s="14"/>
      <c r="H777" s="15"/>
    </row>
    <row r="778">
      <c r="C778" s="14"/>
      <c r="H778" s="15"/>
    </row>
    <row r="779">
      <c r="C779" s="14"/>
      <c r="H779" s="15"/>
    </row>
    <row r="780">
      <c r="C780" s="14"/>
      <c r="H780" s="15"/>
    </row>
    <row r="781">
      <c r="C781" s="14"/>
      <c r="H781" s="15"/>
    </row>
    <row r="782">
      <c r="C782" s="14"/>
      <c r="H782" s="15"/>
    </row>
    <row r="783">
      <c r="C783" s="14"/>
      <c r="H783" s="15"/>
    </row>
    <row r="784">
      <c r="C784" s="14"/>
      <c r="H784" s="15"/>
    </row>
    <row r="785">
      <c r="C785" s="14"/>
      <c r="H785" s="15"/>
    </row>
    <row r="786">
      <c r="C786" s="14"/>
      <c r="H786" s="15"/>
    </row>
    <row r="787">
      <c r="C787" s="14"/>
      <c r="H787" s="15"/>
    </row>
    <row r="788">
      <c r="C788" s="14"/>
      <c r="H788" s="15"/>
    </row>
    <row r="789">
      <c r="C789" s="14"/>
      <c r="H789" s="15"/>
    </row>
    <row r="790">
      <c r="C790" s="14"/>
      <c r="H790" s="15"/>
    </row>
    <row r="791">
      <c r="C791" s="14"/>
      <c r="H791" s="15"/>
    </row>
    <row r="792">
      <c r="C792" s="14"/>
      <c r="H792" s="15"/>
    </row>
    <row r="793">
      <c r="C793" s="14"/>
      <c r="H793" s="15"/>
    </row>
    <row r="794">
      <c r="C794" s="14"/>
      <c r="H794" s="15"/>
    </row>
    <row r="795">
      <c r="C795" s="14"/>
      <c r="H795" s="15"/>
    </row>
    <row r="796">
      <c r="C796" s="14"/>
      <c r="H796" s="15"/>
    </row>
    <row r="797">
      <c r="C797" s="14"/>
      <c r="H797" s="15"/>
    </row>
    <row r="798">
      <c r="C798" s="14"/>
      <c r="H798" s="15"/>
    </row>
    <row r="799">
      <c r="C799" s="14"/>
      <c r="H799" s="15"/>
    </row>
    <row r="800">
      <c r="C800" s="14"/>
      <c r="H800" s="15"/>
    </row>
    <row r="801">
      <c r="C801" s="14"/>
      <c r="H801" s="15"/>
    </row>
    <row r="802">
      <c r="C802" s="14"/>
      <c r="H802" s="15"/>
    </row>
    <row r="803">
      <c r="C803" s="14"/>
      <c r="H803" s="15"/>
    </row>
    <row r="804">
      <c r="C804" s="14"/>
      <c r="H804" s="15"/>
    </row>
    <row r="805">
      <c r="C805" s="14"/>
      <c r="H805" s="15"/>
    </row>
    <row r="806">
      <c r="C806" s="14"/>
      <c r="H806" s="15"/>
    </row>
    <row r="807">
      <c r="C807" s="14"/>
      <c r="H807" s="15"/>
    </row>
    <row r="808">
      <c r="C808" s="14"/>
      <c r="H808" s="15"/>
    </row>
    <row r="809">
      <c r="C809" s="14"/>
      <c r="H809" s="15"/>
    </row>
    <row r="810">
      <c r="C810" s="14"/>
      <c r="H810" s="15"/>
    </row>
    <row r="811">
      <c r="C811" s="14"/>
      <c r="H811" s="15"/>
    </row>
    <row r="812">
      <c r="C812" s="14"/>
      <c r="H812" s="15"/>
    </row>
    <row r="813">
      <c r="C813" s="14"/>
      <c r="H813" s="15"/>
    </row>
    <row r="814">
      <c r="C814" s="14"/>
      <c r="H814" s="15"/>
    </row>
    <row r="815">
      <c r="C815" s="14"/>
      <c r="H815" s="15"/>
    </row>
    <row r="816">
      <c r="C816" s="14"/>
      <c r="H816" s="15"/>
    </row>
    <row r="817">
      <c r="C817" s="14"/>
      <c r="H817" s="15"/>
    </row>
    <row r="818">
      <c r="C818" s="14"/>
      <c r="H818" s="15"/>
    </row>
    <row r="819">
      <c r="C819" s="14"/>
      <c r="H819" s="15"/>
    </row>
    <row r="820">
      <c r="C820" s="14"/>
      <c r="H820" s="15"/>
    </row>
    <row r="821">
      <c r="C821" s="14"/>
      <c r="H821" s="15"/>
    </row>
    <row r="822">
      <c r="C822" s="14"/>
      <c r="H822" s="15"/>
    </row>
    <row r="823">
      <c r="C823" s="14"/>
      <c r="H823" s="15"/>
    </row>
    <row r="824">
      <c r="C824" s="14"/>
      <c r="H824" s="15"/>
    </row>
    <row r="825">
      <c r="C825" s="14"/>
      <c r="H825" s="15"/>
    </row>
    <row r="826">
      <c r="C826" s="14"/>
      <c r="H826" s="15"/>
    </row>
    <row r="827">
      <c r="C827" s="14"/>
      <c r="H827" s="15"/>
    </row>
    <row r="828">
      <c r="C828" s="14"/>
      <c r="H828" s="15"/>
    </row>
    <row r="829">
      <c r="C829" s="14"/>
      <c r="H829" s="15"/>
    </row>
    <row r="830">
      <c r="C830" s="14"/>
      <c r="H830" s="15"/>
    </row>
    <row r="831">
      <c r="C831" s="14"/>
      <c r="H831" s="15"/>
    </row>
    <row r="832">
      <c r="C832" s="14"/>
      <c r="H832" s="15"/>
    </row>
    <row r="833">
      <c r="C833" s="14"/>
      <c r="H833" s="15"/>
    </row>
    <row r="834">
      <c r="C834" s="14"/>
      <c r="H834" s="15"/>
    </row>
    <row r="835">
      <c r="C835" s="14"/>
      <c r="H835" s="15"/>
    </row>
    <row r="836">
      <c r="C836" s="14"/>
      <c r="H836" s="15"/>
    </row>
    <row r="837">
      <c r="C837" s="14"/>
      <c r="H837" s="15"/>
    </row>
    <row r="838">
      <c r="C838" s="14"/>
      <c r="H838" s="15"/>
    </row>
    <row r="839">
      <c r="C839" s="14"/>
      <c r="H839" s="15"/>
    </row>
    <row r="840">
      <c r="C840" s="14"/>
      <c r="H840" s="15"/>
    </row>
    <row r="841">
      <c r="C841" s="14"/>
      <c r="H841" s="15"/>
    </row>
    <row r="842">
      <c r="C842" s="14"/>
      <c r="H842" s="15"/>
    </row>
    <row r="843">
      <c r="C843" s="14"/>
      <c r="H843" s="15"/>
    </row>
    <row r="844">
      <c r="C844" s="14"/>
      <c r="H844" s="15"/>
    </row>
    <row r="845">
      <c r="C845" s="14"/>
      <c r="H845" s="15"/>
    </row>
    <row r="846">
      <c r="C846" s="14"/>
      <c r="H846" s="15"/>
    </row>
    <row r="847">
      <c r="C847" s="14"/>
      <c r="H847" s="15"/>
    </row>
    <row r="848">
      <c r="C848" s="14"/>
      <c r="H848" s="15"/>
    </row>
    <row r="849">
      <c r="C849" s="14"/>
      <c r="H849" s="15"/>
    </row>
    <row r="850">
      <c r="C850" s="14"/>
      <c r="H850" s="15"/>
    </row>
    <row r="851">
      <c r="C851" s="14"/>
      <c r="H851" s="15"/>
    </row>
    <row r="852">
      <c r="C852" s="14"/>
      <c r="H852" s="15"/>
    </row>
    <row r="853">
      <c r="C853" s="14"/>
      <c r="H853" s="15"/>
    </row>
    <row r="854">
      <c r="C854" s="14"/>
      <c r="H854" s="15"/>
    </row>
    <row r="855">
      <c r="C855" s="14"/>
      <c r="H855" s="15"/>
    </row>
    <row r="856">
      <c r="C856" s="14"/>
      <c r="H856" s="15"/>
    </row>
    <row r="857">
      <c r="C857" s="14"/>
      <c r="H857" s="15"/>
    </row>
    <row r="858">
      <c r="C858" s="14"/>
      <c r="H858" s="15"/>
    </row>
    <row r="859">
      <c r="C859" s="14"/>
      <c r="H859" s="15"/>
    </row>
    <row r="860">
      <c r="C860" s="14"/>
      <c r="H860" s="15"/>
    </row>
    <row r="861">
      <c r="C861" s="14"/>
      <c r="H861" s="15"/>
    </row>
    <row r="862">
      <c r="C862" s="14"/>
      <c r="H862" s="15"/>
    </row>
    <row r="863">
      <c r="C863" s="14"/>
      <c r="H863" s="15"/>
    </row>
    <row r="864">
      <c r="C864" s="14"/>
      <c r="H864" s="15"/>
    </row>
    <row r="865">
      <c r="C865" s="14"/>
      <c r="H865" s="15"/>
    </row>
    <row r="866">
      <c r="C866" s="14"/>
      <c r="H866" s="15"/>
    </row>
    <row r="867">
      <c r="C867" s="14"/>
      <c r="H867" s="15"/>
    </row>
    <row r="868">
      <c r="C868" s="14"/>
      <c r="H868" s="15"/>
    </row>
    <row r="869">
      <c r="C869" s="14"/>
      <c r="H869" s="15"/>
    </row>
    <row r="870">
      <c r="C870" s="14"/>
      <c r="H870" s="15"/>
    </row>
    <row r="871">
      <c r="C871" s="14"/>
      <c r="H871" s="15"/>
    </row>
    <row r="872">
      <c r="C872" s="14"/>
      <c r="H872" s="15"/>
    </row>
    <row r="873">
      <c r="C873" s="14"/>
      <c r="H873" s="15"/>
    </row>
    <row r="874">
      <c r="C874" s="14"/>
      <c r="H874" s="15"/>
    </row>
    <row r="875">
      <c r="C875" s="14"/>
      <c r="H875" s="15"/>
    </row>
    <row r="876">
      <c r="C876" s="14"/>
      <c r="H876" s="15"/>
    </row>
    <row r="877">
      <c r="C877" s="14"/>
      <c r="H877" s="15"/>
    </row>
    <row r="878">
      <c r="C878" s="14"/>
      <c r="H878" s="15"/>
    </row>
    <row r="879">
      <c r="C879" s="14"/>
      <c r="H879" s="15"/>
    </row>
    <row r="880">
      <c r="C880" s="14"/>
      <c r="H880" s="15"/>
    </row>
    <row r="881">
      <c r="C881" s="14"/>
      <c r="H881" s="15"/>
    </row>
    <row r="882">
      <c r="C882" s="14"/>
      <c r="H882" s="15"/>
    </row>
    <row r="883">
      <c r="C883" s="14"/>
      <c r="H883" s="15"/>
    </row>
    <row r="884">
      <c r="C884" s="14"/>
      <c r="H884" s="15"/>
    </row>
    <row r="885">
      <c r="C885" s="14"/>
      <c r="H885" s="15"/>
    </row>
    <row r="886">
      <c r="C886" s="14"/>
      <c r="H886" s="15"/>
    </row>
    <row r="887">
      <c r="C887" s="14"/>
      <c r="H887" s="15"/>
    </row>
    <row r="888">
      <c r="C888" s="14"/>
      <c r="H888" s="15"/>
    </row>
    <row r="889">
      <c r="C889" s="14"/>
      <c r="H889" s="15"/>
    </row>
    <row r="890">
      <c r="C890" s="14"/>
      <c r="H890" s="15"/>
    </row>
    <row r="891">
      <c r="C891" s="14"/>
      <c r="H891" s="15"/>
    </row>
    <row r="892">
      <c r="C892" s="14"/>
      <c r="H892" s="15"/>
    </row>
    <row r="893">
      <c r="C893" s="14"/>
      <c r="H893" s="15"/>
    </row>
    <row r="894">
      <c r="C894" s="14"/>
      <c r="H894" s="15"/>
    </row>
    <row r="895">
      <c r="C895" s="14"/>
      <c r="H895" s="15"/>
    </row>
    <row r="896">
      <c r="C896" s="14"/>
      <c r="H896" s="15"/>
    </row>
    <row r="897">
      <c r="C897" s="14"/>
      <c r="H897" s="15"/>
    </row>
    <row r="898">
      <c r="C898" s="14"/>
      <c r="H898" s="15"/>
    </row>
    <row r="899">
      <c r="C899" s="14"/>
      <c r="H899" s="15"/>
    </row>
    <row r="900">
      <c r="C900" s="14"/>
      <c r="H900" s="15"/>
    </row>
    <row r="901">
      <c r="C901" s="14"/>
      <c r="H901" s="15"/>
    </row>
    <row r="902">
      <c r="C902" s="14"/>
      <c r="H902" s="15"/>
    </row>
    <row r="903">
      <c r="C903" s="14"/>
      <c r="H903" s="15"/>
    </row>
    <row r="904">
      <c r="C904" s="14"/>
      <c r="H904" s="15"/>
    </row>
    <row r="905">
      <c r="C905" s="14"/>
      <c r="H905" s="15"/>
    </row>
    <row r="906">
      <c r="C906" s="14"/>
      <c r="H906" s="15"/>
    </row>
    <row r="907">
      <c r="C907" s="14"/>
      <c r="H907" s="15"/>
    </row>
    <row r="908">
      <c r="C908" s="14"/>
      <c r="H908" s="15"/>
    </row>
    <row r="909">
      <c r="C909" s="14"/>
      <c r="H909" s="15"/>
    </row>
    <row r="910">
      <c r="C910" s="14"/>
      <c r="H910" s="15"/>
    </row>
    <row r="911">
      <c r="C911" s="14"/>
      <c r="H911" s="15"/>
    </row>
    <row r="912">
      <c r="C912" s="14"/>
      <c r="H912" s="15"/>
    </row>
    <row r="913">
      <c r="C913" s="14"/>
      <c r="H913" s="15"/>
    </row>
    <row r="914">
      <c r="C914" s="14"/>
      <c r="H914" s="15"/>
    </row>
    <row r="915">
      <c r="C915" s="14"/>
      <c r="H915" s="15"/>
    </row>
    <row r="916">
      <c r="C916" s="14"/>
      <c r="H916" s="15"/>
    </row>
    <row r="917">
      <c r="C917" s="14"/>
      <c r="H917" s="15"/>
    </row>
    <row r="918">
      <c r="C918" s="14"/>
      <c r="H918" s="15"/>
    </row>
    <row r="919">
      <c r="C919" s="14"/>
      <c r="H919" s="15"/>
    </row>
    <row r="920">
      <c r="C920" s="14"/>
      <c r="H920" s="15"/>
    </row>
    <row r="921">
      <c r="C921" s="14"/>
      <c r="H921" s="15"/>
    </row>
    <row r="922">
      <c r="C922" s="14"/>
      <c r="H922" s="15"/>
    </row>
    <row r="923">
      <c r="C923" s="14"/>
      <c r="H923" s="15"/>
    </row>
    <row r="924">
      <c r="C924" s="14"/>
      <c r="H924" s="15"/>
    </row>
    <row r="925">
      <c r="C925" s="14"/>
      <c r="H925" s="15"/>
    </row>
    <row r="926">
      <c r="C926" s="14"/>
      <c r="H926" s="15"/>
    </row>
    <row r="927">
      <c r="C927" s="14"/>
      <c r="H927" s="15"/>
    </row>
    <row r="928">
      <c r="C928" s="14"/>
      <c r="H928" s="15"/>
    </row>
    <row r="929">
      <c r="C929" s="14"/>
      <c r="H929" s="15"/>
    </row>
    <row r="930">
      <c r="C930" s="14"/>
      <c r="H930" s="15"/>
    </row>
    <row r="931">
      <c r="C931" s="14"/>
      <c r="H931" s="15"/>
    </row>
    <row r="932">
      <c r="C932" s="14"/>
      <c r="H932" s="15"/>
    </row>
    <row r="933">
      <c r="C933" s="14"/>
      <c r="H933" s="15"/>
    </row>
    <row r="934">
      <c r="C934" s="14"/>
      <c r="H934" s="15"/>
    </row>
    <row r="935">
      <c r="C935" s="14"/>
      <c r="H935" s="15"/>
    </row>
    <row r="936">
      <c r="C936" s="14"/>
      <c r="H936" s="15"/>
    </row>
    <row r="937">
      <c r="C937" s="14"/>
      <c r="H937" s="15"/>
    </row>
    <row r="938">
      <c r="C938" s="14"/>
      <c r="H938" s="15"/>
    </row>
    <row r="939">
      <c r="C939" s="14"/>
      <c r="H939" s="15"/>
    </row>
    <row r="940">
      <c r="C940" s="14"/>
      <c r="H940" s="15"/>
    </row>
    <row r="941">
      <c r="C941" s="14"/>
      <c r="H941" s="15"/>
    </row>
    <row r="942">
      <c r="C942" s="14"/>
      <c r="H942" s="15"/>
    </row>
    <row r="943">
      <c r="C943" s="14"/>
      <c r="H943" s="15"/>
    </row>
    <row r="944">
      <c r="C944" s="14"/>
      <c r="H944" s="15"/>
    </row>
    <row r="945">
      <c r="C945" s="14"/>
      <c r="H945" s="15"/>
    </row>
    <row r="946">
      <c r="C946" s="14"/>
      <c r="H946" s="15"/>
    </row>
    <row r="947">
      <c r="C947" s="14"/>
      <c r="H947" s="15"/>
    </row>
    <row r="948">
      <c r="C948" s="14"/>
      <c r="H948" s="15"/>
    </row>
    <row r="949">
      <c r="C949" s="14"/>
      <c r="H949" s="15"/>
    </row>
    <row r="950">
      <c r="C950" s="14"/>
      <c r="H950" s="15"/>
    </row>
    <row r="951">
      <c r="C951" s="14"/>
      <c r="H951" s="15"/>
    </row>
    <row r="952">
      <c r="C952" s="14"/>
      <c r="H952" s="15"/>
    </row>
    <row r="953">
      <c r="C953" s="14"/>
      <c r="H953" s="15"/>
    </row>
    <row r="954">
      <c r="C954" s="14"/>
      <c r="H954" s="15"/>
    </row>
    <row r="955">
      <c r="C955" s="14"/>
      <c r="H955" s="15"/>
    </row>
    <row r="956">
      <c r="C956" s="14"/>
      <c r="H956" s="15"/>
    </row>
    <row r="957">
      <c r="C957" s="14"/>
      <c r="H957" s="15"/>
    </row>
    <row r="958">
      <c r="C958" s="14"/>
      <c r="H958" s="15"/>
    </row>
    <row r="959">
      <c r="C959" s="14"/>
      <c r="H959" s="15"/>
    </row>
    <row r="960">
      <c r="C960" s="14"/>
      <c r="H960" s="15"/>
    </row>
    <row r="961">
      <c r="C961" s="14"/>
      <c r="H961" s="15"/>
    </row>
    <row r="962">
      <c r="C962" s="14"/>
      <c r="H962" s="15"/>
    </row>
    <row r="963">
      <c r="C963" s="14"/>
      <c r="H963" s="15"/>
    </row>
    <row r="964">
      <c r="C964" s="14"/>
      <c r="H964" s="15"/>
    </row>
    <row r="965">
      <c r="C965" s="14"/>
      <c r="H965" s="15"/>
    </row>
    <row r="966">
      <c r="C966" s="14"/>
      <c r="H966" s="15"/>
    </row>
    <row r="967">
      <c r="C967" s="14"/>
      <c r="H967" s="15"/>
    </row>
    <row r="968">
      <c r="C968" s="14"/>
      <c r="H968" s="15"/>
    </row>
    <row r="969">
      <c r="C969" s="14"/>
      <c r="H969" s="15"/>
    </row>
    <row r="970">
      <c r="C970" s="14"/>
      <c r="H970" s="15"/>
    </row>
    <row r="971">
      <c r="C971" s="14"/>
      <c r="H971" s="15"/>
    </row>
    <row r="972">
      <c r="C972" s="14"/>
      <c r="H972" s="15"/>
    </row>
    <row r="973">
      <c r="C973" s="14"/>
      <c r="H973" s="15"/>
    </row>
    <row r="974">
      <c r="C974" s="14"/>
      <c r="H974" s="15"/>
    </row>
    <row r="975">
      <c r="C975" s="14"/>
      <c r="H975" s="15"/>
    </row>
    <row r="976">
      <c r="C976" s="14"/>
      <c r="H976" s="15"/>
    </row>
    <row r="977">
      <c r="C977" s="14"/>
      <c r="H977" s="15"/>
    </row>
    <row r="978">
      <c r="C978" s="14"/>
      <c r="H978" s="15"/>
    </row>
    <row r="979">
      <c r="C979" s="14"/>
      <c r="H979" s="15"/>
    </row>
    <row r="980">
      <c r="C980" s="14"/>
      <c r="H980" s="15"/>
    </row>
    <row r="981">
      <c r="C981" s="14"/>
      <c r="H981" s="15"/>
    </row>
    <row r="982">
      <c r="C982" s="14"/>
      <c r="H982" s="15"/>
    </row>
    <row r="983">
      <c r="C983" s="14"/>
      <c r="H983" s="15"/>
    </row>
    <row r="984">
      <c r="C984" s="14"/>
      <c r="H984" s="15"/>
    </row>
    <row r="985">
      <c r="C985" s="14"/>
      <c r="H985" s="15"/>
    </row>
    <row r="986">
      <c r="C986" s="14"/>
      <c r="H986" s="15"/>
    </row>
    <row r="987">
      <c r="C987" s="14"/>
      <c r="H987" s="15"/>
    </row>
    <row r="988">
      <c r="C988" s="14"/>
      <c r="H988" s="15"/>
    </row>
    <row r="989">
      <c r="C989" s="14"/>
      <c r="H989" s="15"/>
    </row>
    <row r="990">
      <c r="C990" s="14"/>
      <c r="H990" s="15"/>
    </row>
    <row r="991">
      <c r="C991" s="14"/>
      <c r="H991" s="15"/>
    </row>
    <row r="992">
      <c r="C992" s="14"/>
      <c r="H992" s="15"/>
    </row>
    <row r="993">
      <c r="C993" s="14"/>
      <c r="H993" s="15"/>
    </row>
    <row r="994">
      <c r="C994" s="14"/>
      <c r="H994" s="15"/>
    </row>
    <row r="995">
      <c r="C995" s="14"/>
      <c r="H995" s="15"/>
    </row>
    <row r="996">
      <c r="C996" s="14"/>
      <c r="H996" s="15"/>
    </row>
    <row r="997">
      <c r="C997" s="14"/>
      <c r="H997" s="15"/>
    </row>
    <row r="998">
      <c r="C998" s="14"/>
      <c r="H998" s="15"/>
    </row>
    <row r="999">
      <c r="C999" s="14"/>
      <c r="H999" s="15"/>
    </row>
    <row r="1000">
      <c r="C1000" s="14"/>
      <c r="H1000" s="15"/>
    </row>
    <row r="1001">
      <c r="C1001" s="14"/>
      <c r="H1001" s="15"/>
    </row>
    <row r="1002">
      <c r="C1002" s="14"/>
      <c r="H1002" s="15"/>
    </row>
  </sheetData>
  <drawing r:id="rId1"/>
</worksheet>
</file>