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97a06988c44343b78b39-my.sharepoint.com/personal/nm065352_abcsupply_com/Documents/Desktop/"/>
    </mc:Choice>
  </mc:AlternateContent>
  <xr:revisionPtr revIDLastSave="61" documentId="8_{45E86512-7083-4CC9-9F1C-E994C0CB8071}" xr6:coauthVersionLast="47" xr6:coauthVersionMax="47" xr10:uidLastSave="{A47CE24B-592F-4BD3-A7F6-9D1DBCC99F95}"/>
  <workbookProtection workbookAlgorithmName="SHA-512" workbookHashValue="1hLL5ljU3tZwUCR5QjHCMUKFClKAPz8CJsZFkvndj3drnXglJiQlKntlt4Dhw7flYyqnEPGAqUXm+0Yy9cgipw==" workbookSaltValue="zwnPoADdB/JCr/L4Tz9DIA==" workbookSpinCount="100000" lockStructure="1"/>
  <bookViews>
    <workbookView xWindow="9270" yWindow="960" windowWidth="18315" windowHeight="13830" xr2:uid="{7E43E4E7-BC23-4D67-938A-265B722A08D7}"/>
  </bookViews>
  <sheets>
    <sheet name="Single Family" sheetId="1" r:id="rId1"/>
    <sheet name="Ref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E8" i="1" a="1"/>
  <c r="E8" i="1" s="1"/>
  <c r="M8" i="1" a="1"/>
  <c r="M8" i="1"/>
  <c r="L8" i="1" a="1"/>
  <c r="L8" i="1"/>
  <c r="A23" i="1"/>
  <c r="F8" i="1" a="1"/>
  <c r="F8" i="1" s="1"/>
  <c r="H33" i="1" a="1"/>
  <c r="H33" i="1" s="1"/>
  <c r="K33" i="1" a="1"/>
  <c r="K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<sst xmlns="http://schemas.openxmlformats.org/spreadsheetml/2006/main" count="325" uniqueCount="302">
  <si>
    <t>4" Hood</t>
  </si>
  <si>
    <t>6" Hood</t>
  </si>
  <si>
    <t>Uniblock</t>
  </si>
  <si>
    <t>JM Block</t>
  </si>
  <si>
    <t>Eblock</t>
  </si>
  <si>
    <t>6" Intvent</t>
  </si>
  <si>
    <t>Mblockr</t>
  </si>
  <si>
    <t>Shutters</t>
  </si>
  <si>
    <t>Color:</t>
  </si>
  <si>
    <t>Qty:</t>
  </si>
  <si>
    <t>Size:</t>
  </si>
  <si>
    <t>Acc. color</t>
  </si>
  <si>
    <t>ICP</t>
  </si>
  <si>
    <t>J-channel</t>
  </si>
  <si>
    <t>Undersill Trim</t>
  </si>
  <si>
    <t>2.5" Alum Starter</t>
  </si>
  <si>
    <t>Win/Door Starter</t>
  </si>
  <si>
    <t>Soffit/Trim color</t>
  </si>
  <si>
    <t>Solid</t>
  </si>
  <si>
    <t>T4</t>
  </si>
  <si>
    <t>Beaded</t>
  </si>
  <si>
    <t>Vented</t>
  </si>
  <si>
    <t>6" Fascia</t>
  </si>
  <si>
    <t>20' lineal</t>
  </si>
  <si>
    <t>Interlock Lineal</t>
  </si>
  <si>
    <t>Trim Coil</t>
  </si>
  <si>
    <t>1-3/4 30# nails</t>
  </si>
  <si>
    <t>1-1/4" Trim Nails</t>
  </si>
  <si>
    <t>Color</t>
  </si>
  <si>
    <t>Qty</t>
  </si>
  <si>
    <t xml:space="preserve">3" Super Stick Tape </t>
  </si>
  <si>
    <t>2" Tyvek Tape</t>
  </si>
  <si>
    <t>OSI</t>
  </si>
  <si>
    <t>NPC</t>
  </si>
  <si>
    <t>Block/ Vent color</t>
  </si>
  <si>
    <t>1/2"</t>
  </si>
  <si>
    <t>5/8"</t>
  </si>
  <si>
    <t>3.5 "x 12</t>
  </si>
  <si>
    <t>5"x 12</t>
  </si>
  <si>
    <t>H-Mold 5/8"</t>
  </si>
  <si>
    <t>7/8"</t>
  </si>
  <si>
    <t>OCP</t>
  </si>
  <si>
    <t>3"</t>
  </si>
  <si>
    <t>4"</t>
  </si>
  <si>
    <t>Boxes:</t>
  </si>
  <si>
    <t>Pcs:</t>
  </si>
  <si>
    <t>NVR Development / Lot #:</t>
  </si>
  <si>
    <t>Siding profile</t>
  </si>
  <si>
    <t>Block Color</t>
  </si>
  <si>
    <t>Shutter style</t>
  </si>
  <si>
    <t>Shutter color</t>
  </si>
  <si>
    <t>Shutter Size</t>
  </si>
  <si>
    <t>Siding/ accessory Color</t>
  </si>
  <si>
    <t>OSI list</t>
  </si>
  <si>
    <t>Board &amp; Batten</t>
  </si>
  <si>
    <t>Heritage Perfection</t>
  </si>
  <si>
    <t>AUTUMN BEIGE</t>
  </si>
  <si>
    <t>AMBER</t>
  </si>
  <si>
    <t>BAYOU</t>
  </si>
  <si>
    <t>BRIARWOOD</t>
  </si>
  <si>
    <t>COASTAL BLUE</t>
  </si>
  <si>
    <t>CL CREAM</t>
  </si>
  <si>
    <t>DELRAY SAND</t>
  </si>
  <si>
    <t>DOVER WHITE</t>
  </si>
  <si>
    <t>FLINT</t>
  </si>
  <si>
    <t>HERIT LINEN</t>
  </si>
  <si>
    <t>HAZELNUT</t>
  </si>
  <si>
    <t>ISLAND PEARL</t>
  </si>
  <si>
    <t>IRISH THISTL</t>
  </si>
  <si>
    <t>MUSKET BROWN</t>
  </si>
  <si>
    <t>MEDIT PALM</t>
  </si>
  <si>
    <t>NAT ALMOND</t>
  </si>
  <si>
    <t>OLD DUBLIN</t>
  </si>
  <si>
    <t>PEBBLE CLAY</t>
  </si>
  <si>
    <t>PEWTER</t>
  </si>
  <si>
    <t>RICH MOCHA</t>
  </si>
  <si>
    <t>SAGEBROOK</t>
  </si>
  <si>
    <t>SANDTONE</t>
  </si>
  <si>
    <t>SILVER MIST</t>
  </si>
  <si>
    <t>SPAN OLIVE</t>
  </si>
  <si>
    <t>SEDONA RED</t>
  </si>
  <si>
    <t>SANDY TAN</t>
  </si>
  <si>
    <t>TEAK</t>
  </si>
  <si>
    <t>URBAN IRON</t>
  </si>
  <si>
    <t>WEDGEWOOD</t>
  </si>
  <si>
    <t>#53</t>
  </si>
  <si>
    <t>#A7</t>
  </si>
  <si>
    <t>#BE</t>
  </si>
  <si>
    <t>#BH</t>
  </si>
  <si>
    <t>#BI</t>
  </si>
  <si>
    <t>#BS</t>
  </si>
  <si>
    <t>#BT</t>
  </si>
  <si>
    <t>#BU</t>
  </si>
  <si>
    <t>#31</t>
  </si>
  <si>
    <t>#30</t>
  </si>
  <si>
    <t>#C3</t>
  </si>
  <si>
    <t>#DD</t>
  </si>
  <si>
    <t>#22</t>
  </si>
  <si>
    <t>#ED</t>
  </si>
  <si>
    <t>#EN</t>
  </si>
  <si>
    <t>#EQ</t>
  </si>
  <si>
    <t>#EV</t>
  </si>
  <si>
    <t>#EX</t>
  </si>
  <si>
    <t>#E6</t>
  </si>
  <si>
    <t>#E9</t>
  </si>
  <si>
    <t>#02</t>
  </si>
  <si>
    <t>#GI</t>
  </si>
  <si>
    <t>#35</t>
  </si>
  <si>
    <t>#IC</t>
  </si>
  <si>
    <t>#IF</t>
  </si>
  <si>
    <t>#JE</t>
  </si>
  <si>
    <t>#JL</t>
  </si>
  <si>
    <t>#J8</t>
  </si>
  <si>
    <t>#LA</t>
  </si>
  <si>
    <t>#44</t>
  </si>
  <si>
    <t>#N5</t>
  </si>
  <si>
    <t>#PA</t>
  </si>
  <si>
    <t>#52</t>
  </si>
  <si>
    <t>#PP</t>
  </si>
  <si>
    <t>#PW</t>
  </si>
  <si>
    <t>#QV</t>
  </si>
  <si>
    <t>#QY</t>
  </si>
  <si>
    <t>#RE</t>
  </si>
  <si>
    <t>#18</t>
  </si>
  <si>
    <t>#PC</t>
  </si>
  <si>
    <t>#SS</t>
  </si>
  <si>
    <t>#39</t>
  </si>
  <si>
    <t>#36</t>
  </si>
  <si>
    <t>#E4</t>
  </si>
  <si>
    <t>#AW</t>
  </si>
  <si>
    <t>#X4</t>
  </si>
  <si>
    <t>#17</t>
  </si>
  <si>
    <t>#63</t>
  </si>
  <si>
    <t>Louver</t>
  </si>
  <si>
    <t>BLACKWATCH GRN</t>
  </si>
  <si>
    <t>BLACK</t>
  </si>
  <si>
    <t>BLUE</t>
  </si>
  <si>
    <t>BROWN</t>
  </si>
  <si>
    <t>DARK BERRY</t>
  </si>
  <si>
    <t>DARK NAVY</t>
  </si>
  <si>
    <t>DARK SPRUCE</t>
  </si>
  <si>
    <t>GREEN</t>
  </si>
  <si>
    <t>GREY</t>
  </si>
  <si>
    <t>PEBBLESTONE CLY</t>
  </si>
  <si>
    <t>PEPPERCORN</t>
  </si>
  <si>
    <t>RED</t>
  </si>
  <si>
    <t>SPANISH MOSS</t>
  </si>
  <si>
    <t>TERRA BROWN</t>
  </si>
  <si>
    <t>VINEYARD RED</t>
  </si>
  <si>
    <t>WHITE</t>
  </si>
  <si>
    <t>WINESTONE</t>
  </si>
  <si>
    <t>15x31</t>
  </si>
  <si>
    <t>15x35</t>
  </si>
  <si>
    <t>15x39</t>
  </si>
  <si>
    <t>15x43</t>
  </si>
  <si>
    <t>15x47</t>
  </si>
  <si>
    <t>15x51</t>
  </si>
  <si>
    <t>15x55</t>
  </si>
  <si>
    <t>15x59</t>
  </si>
  <si>
    <t>15x63</t>
  </si>
  <si>
    <t>15x67</t>
  </si>
  <si>
    <t>15x71</t>
  </si>
  <si>
    <t>15x73</t>
  </si>
  <si>
    <t>15x81</t>
  </si>
  <si>
    <t>12x27</t>
  </si>
  <si>
    <t>12x31</t>
  </si>
  <si>
    <t>12x35</t>
  </si>
  <si>
    <t>12x39</t>
  </si>
  <si>
    <t>12x43</t>
  </si>
  <si>
    <t>12x47</t>
  </si>
  <si>
    <t>12x51</t>
  </si>
  <si>
    <t>12x59</t>
  </si>
  <si>
    <t>12x63</t>
  </si>
  <si>
    <t>12x67</t>
  </si>
  <si>
    <t>12x71</t>
  </si>
  <si>
    <t>11x35</t>
  </si>
  <si>
    <t>11x31</t>
  </si>
  <si>
    <t>11x39</t>
  </si>
  <si>
    <t>11x43</t>
  </si>
  <si>
    <t>11x47</t>
  </si>
  <si>
    <t>11x51</t>
  </si>
  <si>
    <t>11x55</t>
  </si>
  <si>
    <t>11x59</t>
  </si>
  <si>
    <t>11x63</t>
  </si>
  <si>
    <t>11x67</t>
  </si>
  <si>
    <t>11x71</t>
  </si>
  <si>
    <t>11x73</t>
  </si>
  <si>
    <t>11x81</t>
  </si>
  <si>
    <t>Dover White</t>
  </si>
  <si>
    <t>Sandy Tan</t>
  </si>
  <si>
    <t>Musket Brown</t>
  </si>
  <si>
    <t>Trim coil</t>
  </si>
  <si>
    <t>W1 (White)</t>
  </si>
  <si>
    <t>D33 (Sandy Tan)</t>
  </si>
  <si>
    <t>B1 (Musket Brown)</t>
  </si>
  <si>
    <t>Soffit/ fascia/ trim nail color</t>
  </si>
  <si>
    <t>Style:</t>
  </si>
  <si>
    <t>Ashton Heights</t>
  </si>
  <si>
    <t>Vortex</t>
  </si>
  <si>
    <t>D4</t>
  </si>
  <si>
    <t>D5</t>
  </si>
  <si>
    <t>D4.5DL</t>
  </si>
  <si>
    <t>Hardie Plank Smooth</t>
  </si>
  <si>
    <t>Hardie Plank CM</t>
  </si>
  <si>
    <t>Siding Size</t>
  </si>
  <si>
    <t>Siding 1 Profile / Size:</t>
  </si>
  <si>
    <t>Siding 2 Profile / Size:</t>
  </si>
  <si>
    <t>4" Ex</t>
  </si>
  <si>
    <t>6"  Ex</t>
  </si>
  <si>
    <t>TWILIGHT SHADOW</t>
  </si>
  <si>
    <t>STONE MTN CLAY</t>
  </si>
  <si>
    <t>SAVANNAH BLUE</t>
  </si>
  <si>
    <t>GEORGIAN GRAY</t>
  </si>
  <si>
    <t>DEEP BRUNSWICK</t>
  </si>
  <si>
    <t>NVR Sub</t>
  </si>
  <si>
    <t>Regional Siding Systems</t>
  </si>
  <si>
    <t>AMKO</t>
  </si>
  <si>
    <t>ACC Exteriors</t>
  </si>
  <si>
    <t>Maryland LR Garcia</t>
  </si>
  <si>
    <t>JL Edwards</t>
  </si>
  <si>
    <t>New Century</t>
  </si>
  <si>
    <t>Subcontractor:</t>
  </si>
  <si>
    <t>Baskt weave</t>
  </si>
  <si>
    <t>Acc. J</t>
  </si>
  <si>
    <t>R/P</t>
  </si>
  <si>
    <t>B&amp;B</t>
  </si>
  <si>
    <t>#003</t>
  </si>
  <si>
    <t>#001</t>
  </si>
  <si>
    <t>#004</t>
  </si>
  <si>
    <t>#005</t>
  </si>
  <si>
    <t>#203</t>
  </si>
  <si>
    <t>#209</t>
  </si>
  <si>
    <t>#219</t>
  </si>
  <si>
    <t>#247</t>
  </si>
  <si>
    <t>#253</t>
  </si>
  <si>
    <t>#259</t>
  </si>
  <si>
    <t>#267</t>
  </si>
  <si>
    <t>#277</t>
  </si>
  <si>
    <t>#279</t>
  </si>
  <si>
    <t>#296</t>
  </si>
  <si>
    <t>#301</t>
  </si>
  <si>
    <t>#308</t>
  </si>
  <si>
    <t>#329</t>
  </si>
  <si>
    <t>#335</t>
  </si>
  <si>
    <t>#404</t>
  </si>
  <si>
    <t>#405</t>
  </si>
  <si>
    <t>#406</t>
  </si>
  <si>
    <t>#409</t>
  </si>
  <si>
    <t>#425</t>
  </si>
  <si>
    <t>#427</t>
  </si>
  <si>
    <t>#429</t>
  </si>
  <si>
    <t>#440</t>
  </si>
  <si>
    <t>#445</t>
  </si>
  <si>
    <t>#449</t>
  </si>
  <si>
    <t>#451</t>
  </si>
  <si>
    <t>#455</t>
  </si>
  <si>
    <t>#456</t>
  </si>
  <si>
    <t>#461</t>
  </si>
  <si>
    <t>#465</t>
  </si>
  <si>
    <t>#466</t>
  </si>
  <si>
    <t>#495</t>
  </si>
  <si>
    <t>#496</t>
  </si>
  <si>
    <t>#497</t>
  </si>
  <si>
    <t>#501</t>
  </si>
  <si>
    <t>#505</t>
  </si>
  <si>
    <t>#512</t>
  </si>
  <si>
    <t>#513</t>
  </si>
  <si>
    <t>#517</t>
  </si>
  <si>
    <t>#521</t>
  </si>
  <si>
    <t>#525</t>
  </si>
  <si>
    <t>#541</t>
  </si>
  <si>
    <t>#551</t>
  </si>
  <si>
    <t>#565</t>
  </si>
  <si>
    <t>#567</t>
  </si>
  <si>
    <t>#569</t>
  </si>
  <si>
    <t>#589</t>
  </si>
  <si>
    <t>#591</t>
  </si>
  <si>
    <t>#595</t>
  </si>
  <si>
    <t>#618</t>
  </si>
  <si>
    <t>#706</t>
  </si>
  <si>
    <t>#727</t>
  </si>
  <si>
    <t>#733</t>
  </si>
  <si>
    <t>#739</t>
  </si>
  <si>
    <t>#756</t>
  </si>
  <si>
    <t>#763</t>
  </si>
  <si>
    <t>#765</t>
  </si>
  <si>
    <t>#767</t>
  </si>
  <si>
    <t>#770</t>
  </si>
  <si>
    <t>#804</t>
  </si>
  <si>
    <t>#807</t>
  </si>
  <si>
    <t>#823</t>
  </si>
  <si>
    <t>#827</t>
  </si>
  <si>
    <t>#839</t>
  </si>
  <si>
    <t>#864</t>
  </si>
  <si>
    <t>#887</t>
  </si>
  <si>
    <t>#896</t>
  </si>
  <si>
    <t>#945</t>
  </si>
  <si>
    <t>#947</t>
  </si>
  <si>
    <t>#962</t>
  </si>
  <si>
    <t>#970</t>
  </si>
  <si>
    <t>#205</t>
  </si>
  <si>
    <t>#201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</si>
</sst>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3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5" fillId="0" borderId="23" xfId="0" applyFont="1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5" fillId="0" borderId="23" xfId="0" applyFont="1" applyBorder="1" applyAlignment="1" applyProtection="1">
      <alignment vertical="center"/>
      <protection locked="0"/>
    </xf>
    <xf numFmtId="0" fontId="0" fillId="0" borderId="23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0" fillId="0" borderId="23" xfId="0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23" xfId="0" applyFont="1" applyFill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 wrapText="1"/>
      <protection locked="0"/>
    </xf>
    <xf numFmtId="0" fontId="12" fillId="2" borderId="39" xfId="0" applyFont="1" applyFill="1" applyBorder="1" applyAlignment="1" applyProtection="1">
      <alignment horizontal="center"/>
      <protection locked="0"/>
    </xf>
    <xf numFmtId="0" fontId="12" fillId="2" borderId="39" xfId="0" applyFont="1" applyFill="1" applyBorder="1" applyAlignment="1" applyProtection="1">
      <alignment horizontal="center" wrapText="1"/>
      <protection locked="0"/>
    </xf>
    <xf numFmtId="0" fontId="0" fillId="2" borderId="39" xfId="0" applyFill="1" applyBorder="1" applyProtection="1">
      <protection locked="0"/>
    </xf>
    <xf numFmtId="0" fontId="0" fillId="2" borderId="23" xfId="0" applyFill="1" applyBorder="1" applyProtection="1">
      <protection locked="0"/>
    </xf>
    <xf numFmtId="0" fontId="0" fillId="0" borderId="40" xfId="0" applyBorder="1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protection locked="0"/>
    </xf>
    <xf numFmtId="0" fontId="9" fillId="0" borderId="0" xfId="0" applyFont="1" applyProtection="1">
      <protection locked="0"/>
    </xf>
    <xf numFmtId="0" fontId="9" fillId="0" borderId="23" xfId="0" applyFont="1" applyBorder="1" applyAlignment="1" applyProtection="1">
      <protection locked="0"/>
    </xf>
    <xf numFmtId="0" fontId="0" fillId="0" borderId="0" xfId="0" applyFill="1"/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12" fillId="0" borderId="60" xfId="0" applyFont="1" applyBorder="1" applyAlignment="1" applyProtection="1">
      <alignment horizontal="center" vertical="center"/>
      <protection locked="0"/>
    </xf>
    <xf numFmtId="0" fontId="12" fillId="0" borderId="61" xfId="0" applyFont="1" applyBorder="1" applyAlignment="1" applyProtection="1">
      <alignment horizontal="center" vertical="center"/>
      <protection locked="0"/>
    </xf>
    <xf numFmtId="0" fontId="12" fillId="0" borderId="52" xfId="0" applyFont="1" applyBorder="1" applyAlignment="1" applyProtection="1">
      <alignment horizontal="center" vertical="center"/>
      <protection locked="0"/>
    </xf>
    <xf numFmtId="0" fontId="12" fillId="0" borderId="53" xfId="0" applyFont="1" applyBorder="1" applyAlignment="1" applyProtection="1">
      <alignment horizontal="center" vertical="center"/>
      <protection locked="0"/>
    </xf>
    <xf numFmtId="0" fontId="12" fillId="0" borderId="71" xfId="0" applyFont="1" applyBorder="1" applyAlignment="1" applyProtection="1">
      <alignment horizontal="center" vertical="center"/>
      <protection locked="0"/>
    </xf>
    <xf numFmtId="0" fontId="12" fillId="0" borderId="29" xfId="0" applyFont="1" applyBorder="1" applyAlignment="1" applyProtection="1">
      <alignment horizontal="center" vertical="center"/>
      <protection locked="0"/>
    </xf>
    <xf numFmtId="0" fontId="12" fillId="0" borderId="59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2" fillId="0" borderId="26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54" xfId="0" applyBorder="1" applyAlignment="1" applyProtection="1">
      <alignment horizontal="center"/>
      <protection locked="0"/>
    </xf>
    <xf numFmtId="0" fontId="0" fillId="0" borderId="56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horizontal="center"/>
    </xf>
    <xf numFmtId="0" fontId="9" fillId="0" borderId="56" xfId="0" applyFont="1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12" fillId="0" borderId="34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/>
      <protection locked="0"/>
    </xf>
    <xf numFmtId="0" fontId="9" fillId="0" borderId="50" xfId="0" applyFont="1" applyBorder="1" applyAlignment="1" applyProtection="1">
      <alignment horizontal="center"/>
      <protection locked="0"/>
    </xf>
    <xf numFmtId="0" fontId="9" fillId="0" borderId="51" xfId="0" applyFont="1" applyBorder="1" applyAlignment="1" applyProtection="1">
      <alignment horizontal="center"/>
      <protection locked="0"/>
    </xf>
    <xf numFmtId="0" fontId="1" fillId="0" borderId="45" xfId="0" applyFont="1" applyBorder="1" applyAlignment="1" applyProtection="1">
      <alignment horizontal="center" vertical="center" wrapText="1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1" fillId="0" borderId="59" xfId="0" applyFont="1" applyBorder="1" applyAlignment="1" applyProtection="1">
      <alignment horizontal="center" vertical="center" wrapText="1"/>
      <protection locked="0"/>
    </xf>
    <xf numFmtId="0" fontId="7" fillId="0" borderId="57" xfId="0" applyFont="1" applyBorder="1" applyAlignment="1" applyProtection="1">
      <alignment horizontal="center"/>
    </xf>
    <xf numFmtId="0" fontId="7" fillId="0" borderId="62" xfId="0" applyFont="1" applyBorder="1" applyAlignment="1" applyProtection="1">
      <alignment horizontal="center"/>
    </xf>
    <xf numFmtId="0" fontId="7" fillId="0" borderId="53" xfId="0" applyFont="1" applyBorder="1" applyAlignment="1" applyProtection="1">
      <alignment horizontal="center"/>
    </xf>
    <xf numFmtId="0" fontId="7" fillId="0" borderId="58" xfId="0" applyFont="1" applyBorder="1" applyAlignment="1" applyProtection="1">
      <alignment horizontal="center"/>
      <protection locked="0"/>
    </xf>
    <xf numFmtId="0" fontId="7" fillId="0" borderId="55" xfId="0" applyFont="1" applyBorder="1" applyAlignment="1" applyProtection="1">
      <alignment horizontal="center"/>
      <protection locked="0"/>
    </xf>
    <xf numFmtId="0" fontId="7" fillId="0" borderId="51" xfId="0" applyFont="1" applyBorder="1" applyAlignment="1" applyProtection="1">
      <alignment horizontal="center"/>
      <protection locked="0"/>
    </xf>
    <xf numFmtId="0" fontId="1" fillId="0" borderId="68" xfId="0" applyFont="1" applyBorder="1" applyAlignment="1" applyProtection="1">
      <alignment horizontal="center" vertical="center" wrapText="1"/>
      <protection locked="0"/>
    </xf>
    <xf numFmtId="0" fontId="1" fillId="0" borderId="42" xfId="0" applyFont="1" applyBorder="1" applyAlignment="1" applyProtection="1">
      <alignment horizontal="center" vertical="center" wrapText="1"/>
      <protection locked="0"/>
    </xf>
    <xf numFmtId="0" fontId="1" fillId="0" borderId="69" xfId="0" applyFont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center" vertical="center"/>
      <protection locked="0"/>
    </xf>
    <xf numFmtId="0" fontId="1" fillId="0" borderId="40" xfId="0" applyFont="1" applyBorder="1" applyAlignment="1" applyProtection="1">
      <alignment horizontal="center" vertical="center"/>
      <protection locked="0"/>
    </xf>
    <xf numFmtId="0" fontId="1" fillId="0" borderId="68" xfId="0" applyFont="1" applyBorder="1" applyAlignment="1" applyProtection="1">
      <alignment horizontal="center" vertical="center"/>
      <protection locked="0"/>
    </xf>
    <xf numFmtId="0" fontId="1" fillId="0" borderId="69" xfId="0" applyFont="1" applyBorder="1" applyAlignment="1" applyProtection="1">
      <alignment horizontal="center" vertical="center"/>
      <protection locked="0"/>
    </xf>
    <xf numFmtId="0" fontId="1" fillId="0" borderId="66" xfId="0" applyFont="1" applyBorder="1" applyAlignment="1" applyProtection="1">
      <alignment horizontal="center" vertical="center"/>
      <protection locked="0"/>
    </xf>
    <xf numFmtId="0" fontId="1" fillId="0" borderId="67" xfId="0" applyFont="1" applyBorder="1" applyAlignment="1" applyProtection="1">
      <alignment horizontal="center" vertical="center"/>
      <protection locked="0"/>
    </xf>
    <xf numFmtId="0" fontId="1" fillId="0" borderId="56" xfId="0" applyFont="1" applyBorder="1" applyAlignment="1" applyProtection="1">
      <alignment horizontal="center" vertical="center"/>
      <protection locked="0"/>
    </xf>
    <xf numFmtId="16" fontId="1" fillId="0" borderId="45" xfId="0" applyNumberFormat="1" applyFont="1" applyBorder="1" applyAlignment="1" applyProtection="1">
      <alignment horizontal="center" vertical="center"/>
      <protection locked="0"/>
    </xf>
    <xf numFmtId="16" fontId="1" fillId="0" borderId="39" xfId="0" applyNumberFormat="1" applyFont="1" applyBorder="1" applyAlignment="1" applyProtection="1">
      <alignment horizontal="center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9" fillId="0" borderId="52" xfId="0" applyFont="1" applyBorder="1" applyAlignment="1" applyProtection="1">
      <alignment horizontal="center"/>
      <protection locked="0"/>
    </xf>
    <xf numFmtId="0" fontId="9" fillId="0" borderId="53" xfId="0" applyFont="1" applyBorder="1" applyAlignment="1" applyProtection="1">
      <alignment horizontal="center"/>
      <protection locked="0"/>
    </xf>
    <xf numFmtId="0" fontId="1" fillId="0" borderId="26" xfId="0" applyFont="1" applyBorder="1" applyAlignment="1" applyProtection="1">
      <alignment horizontal="center" vertical="center" wrapText="1"/>
      <protection locked="0"/>
    </xf>
    <xf numFmtId="0" fontId="1" fillId="0" borderId="29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6" fillId="0" borderId="46" xfId="0" applyFont="1" applyBorder="1" applyAlignment="1" applyProtection="1">
      <alignment horizontal="center" vertical="center" wrapText="1"/>
      <protection locked="0"/>
    </xf>
    <xf numFmtId="0" fontId="6" fillId="0" borderId="47" xfId="0" applyFont="1" applyBorder="1" applyAlignment="1" applyProtection="1">
      <alignment horizontal="center" vertical="center" wrapText="1"/>
      <protection locked="0"/>
    </xf>
    <xf numFmtId="0" fontId="6" fillId="0" borderId="48" xfId="0" applyFont="1" applyBorder="1" applyAlignment="1" applyProtection="1">
      <alignment horizontal="center" vertical="center" wrapText="1"/>
      <protection locked="0"/>
    </xf>
    <xf numFmtId="0" fontId="6" fillId="0" borderId="49" xfId="0" applyFont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0" borderId="11" xfId="0" applyBorder="1" applyAlignment="1" applyProtection="1">
      <alignment horizontal="center" vertical="top"/>
      <protection locked="0"/>
    </xf>
    <xf numFmtId="0" fontId="0" fillId="0" borderId="12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8" xfId="0" applyBorder="1" applyAlignment="1" applyProtection="1">
      <alignment horizontal="center" vertical="top" wrapText="1"/>
      <protection locked="0"/>
    </xf>
    <xf numFmtId="0" fontId="13" fillId="0" borderId="1" xfId="0" applyFont="1" applyBorder="1" applyAlignment="1" applyProtection="1">
      <alignment horizontal="center" vertical="top" wrapText="1"/>
      <protection locked="0"/>
    </xf>
    <xf numFmtId="0" fontId="13" fillId="0" borderId="2" xfId="0" applyFont="1" applyBorder="1" applyAlignment="1" applyProtection="1">
      <alignment horizontal="center" vertical="top" wrapText="1"/>
      <protection locked="0"/>
    </xf>
    <xf numFmtId="0" fontId="13" fillId="0" borderId="3" xfId="0" applyFont="1" applyBorder="1" applyAlignment="1" applyProtection="1">
      <alignment horizontal="center" vertical="top" wrapText="1"/>
      <protection locked="0"/>
    </xf>
    <xf numFmtId="0" fontId="13" fillId="0" borderId="4" xfId="0" applyFont="1" applyBorder="1" applyAlignment="1" applyProtection="1">
      <alignment horizontal="center" vertical="top" wrapText="1"/>
      <protection locked="0"/>
    </xf>
    <xf numFmtId="0" fontId="13" fillId="0" borderId="0" xfId="0" applyFont="1" applyBorder="1" applyAlignment="1" applyProtection="1">
      <alignment horizontal="center" vertical="top" wrapText="1"/>
      <protection locked="0"/>
    </xf>
    <xf numFmtId="0" fontId="13" fillId="0" borderId="5" xfId="0" applyFont="1" applyBorder="1" applyAlignment="1" applyProtection="1">
      <alignment horizontal="center" vertical="top" wrapText="1"/>
      <protection locked="0"/>
    </xf>
    <xf numFmtId="0" fontId="13" fillId="0" borderId="6" xfId="0" applyFont="1" applyBorder="1" applyAlignment="1" applyProtection="1">
      <alignment horizontal="center" vertical="top" wrapText="1"/>
      <protection locked="0"/>
    </xf>
    <xf numFmtId="0" fontId="13" fillId="0" borderId="7" xfId="0" applyFont="1" applyBorder="1" applyAlignment="1" applyProtection="1">
      <alignment horizontal="center" vertical="top" wrapText="1"/>
      <protection locked="0"/>
    </xf>
    <xf numFmtId="0" fontId="13" fillId="0" borderId="8" xfId="0" applyFont="1" applyBorder="1" applyAlignment="1" applyProtection="1">
      <alignment horizontal="center" vertical="top" wrapText="1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horizontal="center" vertical="center"/>
      <protection locked="0"/>
    </xf>
    <xf numFmtId="0" fontId="5" fillId="0" borderId="66" xfId="0" applyFont="1" applyBorder="1" applyAlignment="1" applyProtection="1">
      <alignment horizontal="center" vertical="center"/>
      <protection locked="0"/>
    </xf>
    <xf numFmtId="0" fontId="5" fillId="0" borderId="67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</xf>
    <xf numFmtId="0" fontId="11" fillId="0" borderId="39" xfId="0" applyFont="1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  <protection locked="0"/>
    </xf>
    <xf numFmtId="0" fontId="0" fillId="0" borderId="65" xfId="0" applyBorder="1" applyAlignment="1" applyProtection="1">
      <alignment horizontal="center" vertical="center"/>
      <protection locked="0"/>
    </xf>
    <xf numFmtId="0" fontId="0" fillId="0" borderId="66" xfId="0" applyBorder="1" applyAlignment="1" applyProtection="1">
      <alignment horizontal="center" vertical="center"/>
      <protection locked="0"/>
    </xf>
    <xf numFmtId="0" fontId="0" fillId="0" borderId="67" xfId="0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11" fillId="0" borderId="45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0" fillId="2" borderId="54" xfId="0" applyFill="1" applyBorder="1" applyAlignment="1" applyProtection="1">
      <alignment horizontal="center" vertical="center" wrapText="1"/>
      <protection locked="0"/>
    </xf>
    <xf numFmtId="0" fontId="0" fillId="2" borderId="40" xfId="0" applyFill="1" applyBorder="1" applyAlignment="1" applyProtection="1">
      <alignment horizontal="center" vertical="center" wrapText="1"/>
      <protection locked="0"/>
    </xf>
    <xf numFmtId="0" fontId="12" fillId="2" borderId="39" xfId="0" applyFont="1" applyFill="1" applyBorder="1" applyAlignment="1" applyProtection="1">
      <alignment horizontal="center" vertical="center"/>
      <protection locked="0"/>
    </xf>
    <xf numFmtId="0" fontId="9" fillId="2" borderId="25" xfId="0" applyFont="1" applyFill="1" applyBorder="1" applyAlignment="1" applyProtection="1">
      <alignment horizontal="center" vertical="center" wrapText="1"/>
      <protection locked="0"/>
    </xf>
    <xf numFmtId="0" fontId="9" fillId="2" borderId="26" xfId="0" applyFont="1" applyFill="1" applyBorder="1" applyAlignment="1" applyProtection="1">
      <alignment horizontal="center" vertical="center" wrapText="1"/>
      <protection locked="0"/>
    </xf>
    <xf numFmtId="0" fontId="9" fillId="2" borderId="28" xfId="0" applyFont="1" applyFill="1" applyBorder="1" applyAlignment="1" applyProtection="1">
      <alignment horizontal="center" vertical="center" wrapText="1"/>
      <protection locked="0"/>
    </xf>
    <xf numFmtId="0" fontId="9" fillId="2" borderId="29" xfId="0" applyFont="1" applyFill="1" applyBorder="1" applyAlignment="1" applyProtection="1">
      <alignment horizontal="center" vertical="center" wrapText="1"/>
      <protection locked="0"/>
    </xf>
    <xf numFmtId="0" fontId="9" fillId="2" borderId="58" xfId="0" applyFont="1" applyFill="1" applyBorder="1" applyAlignment="1" applyProtection="1">
      <alignment horizontal="center"/>
      <protection locked="0"/>
    </xf>
    <xf numFmtId="0" fontId="9" fillId="2" borderId="51" xfId="0" applyFont="1" applyFill="1" applyBorder="1" applyAlignment="1" applyProtection="1">
      <alignment horizontal="center"/>
      <protection locked="0"/>
    </xf>
    <xf numFmtId="0" fontId="9" fillId="2" borderId="50" xfId="0" applyFont="1" applyFill="1" applyBorder="1" applyAlignment="1" applyProtection="1">
      <alignment horizontal="center"/>
      <protection locked="0"/>
    </xf>
    <xf numFmtId="0" fontId="9" fillId="2" borderId="57" xfId="0" applyFont="1" applyFill="1" applyBorder="1" applyAlignment="1" applyProtection="1">
      <alignment horizontal="center"/>
      <protection locked="0"/>
    </xf>
    <xf numFmtId="0" fontId="9" fillId="2" borderId="53" xfId="0" applyFont="1" applyFill="1" applyBorder="1" applyAlignment="1" applyProtection="1">
      <alignment horizontal="center"/>
      <protection locked="0"/>
    </xf>
    <xf numFmtId="0" fontId="0" fillId="2" borderId="44" xfId="0" applyFill="1" applyBorder="1" applyAlignment="1" applyProtection="1">
      <alignment horizontal="center" vertical="center"/>
      <protection locked="0"/>
    </xf>
    <xf numFmtId="0" fontId="0" fillId="2" borderId="63" xfId="0" applyFill="1" applyBorder="1" applyAlignment="1" applyProtection="1">
      <alignment horizontal="center" vertical="center"/>
      <protection locked="0"/>
    </xf>
    <xf numFmtId="0" fontId="0" fillId="2" borderId="70" xfId="0" applyFill="1" applyBorder="1" applyAlignment="1" applyProtection="1">
      <alignment horizontal="center" vertical="center"/>
      <protection locked="0"/>
    </xf>
    <xf numFmtId="0" fontId="0" fillId="2" borderId="65" xfId="0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vertical="center" wrapText="1"/>
      <protection locked="0"/>
    </xf>
    <xf numFmtId="0" fontId="9" fillId="2" borderId="36" xfId="0" applyFont="1" applyFill="1" applyBorder="1" applyAlignment="1" applyProtection="1">
      <alignment horizontal="center" vertical="center" wrapText="1"/>
      <protection locked="0"/>
    </xf>
    <xf numFmtId="0" fontId="9" fillId="2" borderId="37" xfId="0" applyFont="1" applyFill="1" applyBorder="1" applyAlignment="1" applyProtection="1">
      <alignment horizontal="center" vertical="center" wrapText="1"/>
      <protection locked="0"/>
    </xf>
    <xf numFmtId="0" fontId="9" fillId="2" borderId="38" xfId="0" applyFont="1" applyFill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5" fillId="0" borderId="31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10" fillId="0" borderId="30" xfId="0" applyFont="1" applyBorder="1" applyAlignment="1" applyProtection="1">
      <alignment horizontal="center" vertical="center" wrapText="1"/>
      <protection locked="0"/>
    </xf>
    <xf numFmtId="0" fontId="10" fillId="0" borderId="31" xfId="0" applyFont="1" applyBorder="1" applyAlignment="1" applyProtection="1">
      <alignment horizontal="center" vertical="center" wrapText="1"/>
      <protection locked="0"/>
    </xf>
    <xf numFmtId="0" fontId="10" fillId="0" borderId="32" xfId="0" applyFont="1" applyBorder="1" applyAlignment="1" applyProtection="1">
      <alignment horizontal="center" vertical="center" wrapText="1"/>
      <protection locked="0"/>
    </xf>
    <xf numFmtId="0" fontId="10" fillId="0" borderId="33" xfId="0" applyFont="1" applyBorder="1" applyAlignment="1" applyProtection="1">
      <alignment horizontal="center" vertical="center" wrapText="1"/>
      <protection locked="0"/>
    </xf>
    <xf numFmtId="0" fontId="0" fillId="0" borderId="35" xfId="0" applyBorder="1" applyAlignment="1" applyProtection="1">
      <alignment horizontal="center" vertical="center" wrapText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</xf>
    <xf numFmtId="0" fontId="11" fillId="0" borderId="45" xfId="0" applyFont="1" applyBorder="1" applyAlignment="1" applyProtection="1">
      <alignment horizontal="center" vertical="center"/>
    </xf>
    <xf numFmtId="0" fontId="3" fillId="2" borderId="41" xfId="0" applyFont="1" applyFill="1" applyBorder="1" applyAlignment="1" applyProtection="1">
      <alignment horizontal="center"/>
      <protection locked="0"/>
    </xf>
    <xf numFmtId="0" fontId="3" fillId="2" borderId="42" xfId="0" applyFont="1" applyFill="1" applyBorder="1" applyAlignment="1" applyProtection="1">
      <alignment horizontal="center"/>
      <protection locked="0"/>
    </xf>
    <xf numFmtId="0" fontId="3" fillId="2" borderId="43" xfId="0" applyFont="1" applyFill="1" applyBorder="1" applyAlignment="1" applyProtection="1">
      <alignment horizontal="center"/>
      <protection locked="0"/>
    </xf>
    <xf numFmtId="0" fontId="0" fillId="0" borderId="56" xfId="0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17" xfId="0" applyFont="1" applyFill="1" applyBorder="1" applyAlignment="1" applyProtection="1">
      <alignment horizontal="center" vertical="center" wrapText="1"/>
    </xf>
    <xf numFmtId="0" fontId="9" fillId="2" borderId="52" xfId="0" applyFont="1" applyFill="1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56" xfId="0" applyBorder="1" applyAlignment="1" applyProtection="1">
      <alignment horizontal="center" wrapText="1"/>
      <protection locked="0"/>
    </xf>
    <xf numFmtId="0" fontId="0" fillId="0" borderId="40" xfId="0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0798-7DC2-48C5-AC5E-41176814C786}">
  <dimension ref="A1:O42"/>
  <sheetViews>
    <sheetView tabSelected="1" zoomScale="85" zoomScaleNormal="85" workbookViewId="0">
      <selection activeCell="Q15" sqref="Q15"/>
    </sheetView>
  </sheetViews>
  <sheetFormatPr defaultRowHeight="15" x14ac:dyDescent="0.25"/>
  <cols>
    <col min="1" max="1" width="6" style="3" customWidth="1"/>
    <col min="2" max="2" width="6.28515625" style="3" customWidth="1"/>
    <col min="3" max="3" width="6" style="3" customWidth="1"/>
    <col min="4" max="4" width="6.42578125" style="3" customWidth="1"/>
    <col min="5" max="5" width="6.42578125" style="3" bestFit="1" customWidth="1"/>
    <col min="6" max="6" width="7.85546875" style="3" bestFit="1" customWidth="1"/>
    <col min="7" max="7" width="7.5703125" style="3" bestFit="1" customWidth="1"/>
    <col min="8" max="8" width="6.5703125" style="3" bestFit="1" customWidth="1"/>
    <col min="9" max="10" width="7.140625" style="3" bestFit="1" customWidth="1"/>
    <col min="11" max="11" width="6" style="3" customWidth="1"/>
    <col min="12" max="12" width="8.42578125" style="3" bestFit="1" customWidth="1"/>
    <col min="13" max="14" width="6" style="3" customWidth="1"/>
    <col min="15" max="16384" width="9.140625" style="3"/>
  </cols>
  <sheetData>
    <row r="1" spans="1:15" ht="15" customHeight="1" thickBot="1" x14ac:dyDescent="0.3">
      <c r="A1" s="88" t="s">
        <v>46</v>
      </c>
      <c r="B1" s="89"/>
      <c r="C1" s="89"/>
      <c r="D1" s="90"/>
      <c r="E1" s="110"/>
      <c r="F1" s="111"/>
      <c r="G1" s="111"/>
      <c r="H1" s="111"/>
      <c r="I1" s="111"/>
      <c r="J1" s="112"/>
      <c r="K1" s="101" t="s">
        <v>221</v>
      </c>
      <c r="L1" s="102"/>
      <c r="M1" s="103"/>
    </row>
    <row r="2" spans="1:15" ht="15" customHeight="1" x14ac:dyDescent="0.25">
      <c r="A2" s="91"/>
      <c r="B2" s="92"/>
      <c r="C2" s="92"/>
      <c r="D2" s="93"/>
      <c r="E2" s="113"/>
      <c r="F2" s="114"/>
      <c r="G2" s="114"/>
      <c r="H2" s="114"/>
      <c r="I2" s="114"/>
      <c r="J2" s="115"/>
      <c r="K2" s="104"/>
      <c r="L2" s="105"/>
      <c r="M2" s="106"/>
    </row>
    <row r="3" spans="1:15" ht="15.75" customHeight="1" thickBot="1" x14ac:dyDescent="0.3">
      <c r="A3" s="94"/>
      <c r="B3" s="95"/>
      <c r="C3" s="95"/>
      <c r="D3" s="96"/>
      <c r="E3" s="116"/>
      <c r="F3" s="117"/>
      <c r="G3" s="117"/>
      <c r="H3" s="117"/>
      <c r="I3" s="117"/>
      <c r="J3" s="118"/>
      <c r="K3" s="107"/>
      <c r="L3" s="108"/>
      <c r="M3" s="109"/>
    </row>
    <row r="4" spans="1:15" ht="15.75" thickBot="1" x14ac:dyDescent="0.3">
      <c r="I4" s="4"/>
      <c r="J4" s="4"/>
    </row>
    <row r="5" spans="1:15" ht="15" customHeight="1" x14ac:dyDescent="0.25">
      <c r="A5" s="97" t="s">
        <v>205</v>
      </c>
      <c r="B5" s="98"/>
      <c r="C5" s="163"/>
      <c r="D5" s="164"/>
      <c r="E5" s="167"/>
      <c r="F5" s="168"/>
      <c r="G5" s="5"/>
      <c r="H5" s="97" t="s">
        <v>206</v>
      </c>
      <c r="I5" s="98"/>
      <c r="J5" s="171"/>
      <c r="K5" s="172"/>
      <c r="L5" s="175"/>
      <c r="M5" s="176"/>
    </row>
    <row r="6" spans="1:15" ht="15.75" thickBot="1" x14ac:dyDescent="0.3">
      <c r="A6" s="99"/>
      <c r="B6" s="100"/>
      <c r="C6" s="165"/>
      <c r="D6" s="166"/>
      <c r="E6" s="169"/>
      <c r="F6" s="170"/>
      <c r="G6" s="5"/>
      <c r="H6" s="99"/>
      <c r="I6" s="100"/>
      <c r="J6" s="173"/>
      <c r="K6" s="174"/>
      <c r="L6" s="177"/>
      <c r="M6" s="178"/>
    </row>
    <row r="7" spans="1:15" ht="15.75" x14ac:dyDescent="0.25">
      <c r="A7" s="119" t="s">
        <v>9</v>
      </c>
      <c r="B7" s="120"/>
      <c r="C7" s="121" t="s">
        <v>8</v>
      </c>
      <c r="D7" s="122"/>
      <c r="E7" s="6" t="s">
        <v>44</v>
      </c>
      <c r="F7" s="6" t="s">
        <v>45</v>
      </c>
      <c r="G7" s="5"/>
      <c r="H7" s="125" t="s">
        <v>9</v>
      </c>
      <c r="I7" s="126"/>
      <c r="J7" s="127" t="s">
        <v>8</v>
      </c>
      <c r="K7" s="128"/>
      <c r="L7" s="7" t="s">
        <v>44</v>
      </c>
      <c r="M7" s="7" t="s">
        <v>45</v>
      </c>
    </row>
    <row r="8" spans="1:15" x14ac:dyDescent="0.25">
      <c r="A8" s="129"/>
      <c r="B8" s="129"/>
      <c r="C8" s="131"/>
      <c r="D8" s="131"/>
      <c r="E8" s="123" t="str" cm="1">
        <f t="array" ref="E8">_xlfn.IFS((E5="D4"),ROUNDDOWN(A8/24,0),(E5="D5"),ROUNDDOWN(A8/20,0),(E5="D4.5DL"),ROUNDDOWN(A8/22,0),(C5="Board &amp; Batten"),ROUNDDOWN(A8/17,0),(C5="Heritage Perfection"),ROUNDDOWN(A8/10,0),TRUE,"")</f>
        <v/>
      </c>
      <c r="F8" s="123" t="str" cm="1">
        <f t="array" ref="F8">_xlfn.IFS((E5="D4"),(MOD(A8,24)),(E5="D5"),(MOD(A8,20)),(E5="D4.5DL"),(MOD(A8,22)),(C5="Board &amp; Batten"),(MOD(A8,17)),(C5="Heritage Perfection"),(MOD(A8,10)),TRUE,"")</f>
        <v/>
      </c>
      <c r="G8" s="5"/>
      <c r="H8" s="130"/>
      <c r="I8" s="130"/>
      <c r="J8" s="132"/>
      <c r="K8" s="132"/>
      <c r="L8" s="124" t="str" cm="1">
        <f t="array" ref="L8">_xlfn.IFS((L5="D4"),ROUNDDOWN(H8/24,0),(L5="D5"),ROUNDDOWN(H8/20,0),(L5="D4.5DL"),ROUNDDOWN(H8/22,0),(J5="Board &amp; Batten"),ROUNDDOWN(H8/17,0),(J5="Heritage Perfection"),ROUNDDOWN(H8/10,0),TRUE,"")</f>
        <v/>
      </c>
      <c r="M8" s="124" t="str" cm="1">
        <f t="array" ref="M8">_xlfn.IFS((L5="D4"),(MOD(H8,24)),(L5="D5"),(MOD(H8,20)),(L5="D4.5DL"),(MOD(H8,22)),(J5="Board &amp; Batten"),(MOD(H8,17)),(J5="Heritage Perfection"),(MOD(H8,10)),TRUE,"")</f>
        <v/>
      </c>
    </row>
    <row r="9" spans="1:15" x14ac:dyDescent="0.25">
      <c r="A9" s="130"/>
      <c r="B9" s="130"/>
      <c r="C9" s="132"/>
      <c r="D9" s="132"/>
      <c r="E9" s="124"/>
      <c r="F9" s="124"/>
      <c r="G9" s="5"/>
      <c r="H9" s="133"/>
      <c r="I9" s="133"/>
      <c r="J9" s="134"/>
      <c r="K9" s="134"/>
      <c r="L9" s="180"/>
      <c r="M9" s="179"/>
    </row>
    <row r="10" spans="1:15" ht="21" x14ac:dyDescent="0.25">
      <c r="A10" s="8"/>
      <c r="B10" s="8"/>
      <c r="C10" s="8"/>
      <c r="D10" s="8"/>
      <c r="E10" s="5"/>
      <c r="F10" s="8"/>
      <c r="G10" s="8"/>
      <c r="H10" s="9" t="s">
        <v>223</v>
      </c>
      <c r="I10" s="10" t="s">
        <v>36</v>
      </c>
      <c r="J10" s="11"/>
      <c r="K10" s="10" t="s">
        <v>40</v>
      </c>
      <c r="L10" s="12"/>
      <c r="O10" s="13"/>
    </row>
    <row r="11" spans="1:15" ht="21" x14ac:dyDescent="0.25">
      <c r="A11" s="8"/>
      <c r="B11" s="8"/>
      <c r="C11" s="8"/>
      <c r="D11" s="8"/>
      <c r="E11" s="5"/>
      <c r="F11" s="8"/>
      <c r="G11" s="8"/>
    </row>
    <row r="12" spans="1:15" ht="15.75" hidden="1" thickBot="1" x14ac:dyDescent="0.3">
      <c r="B12" s="5"/>
      <c r="C12" s="5"/>
      <c r="D12" s="5"/>
      <c r="E12" s="5"/>
    </row>
    <row r="13" spans="1:15" x14ac:dyDescent="0.25">
      <c r="A13" s="181" t="s">
        <v>34</v>
      </c>
      <c r="B13" s="182"/>
      <c r="C13" s="183"/>
      <c r="D13" s="14" t="s">
        <v>207</v>
      </c>
      <c r="E13" s="15" t="s">
        <v>208</v>
      </c>
      <c r="F13" s="15" t="s">
        <v>2</v>
      </c>
      <c r="G13" s="16" t="s">
        <v>3</v>
      </c>
      <c r="H13" s="16" t="s">
        <v>6</v>
      </c>
      <c r="I13" s="16" t="s">
        <v>0</v>
      </c>
      <c r="J13" s="16" t="s">
        <v>1</v>
      </c>
      <c r="K13" s="16" t="s">
        <v>4</v>
      </c>
      <c r="L13" s="17" t="s">
        <v>5</v>
      </c>
      <c r="M13" s="13"/>
    </row>
    <row r="14" spans="1:15" ht="27.75" customHeight="1" x14ac:dyDescent="0.45">
      <c r="A14" s="145" t="e">
        <f>VLOOKUP(C8,'Ref''s'!B2:C68,2,FALSE)</f>
        <v>#N/A</v>
      </c>
      <c r="B14" s="145"/>
      <c r="C14" s="145"/>
      <c r="D14" s="18"/>
      <c r="E14" s="18"/>
      <c r="F14" s="18"/>
      <c r="G14" s="18"/>
      <c r="H14" s="18"/>
      <c r="I14" s="18"/>
      <c r="J14" s="18"/>
      <c r="K14" s="18"/>
      <c r="L14" s="19"/>
      <c r="M14" s="13"/>
    </row>
    <row r="15" spans="1:15" ht="21.75" customHeight="1" x14ac:dyDescent="0.25">
      <c r="K15" s="5"/>
    </row>
    <row r="16" spans="1:15" ht="10.5" customHeight="1" x14ac:dyDescent="0.25">
      <c r="A16" s="141" t="s">
        <v>7</v>
      </c>
      <c r="B16" s="141"/>
      <c r="C16" s="155" t="s">
        <v>196</v>
      </c>
      <c r="D16" s="156"/>
      <c r="E16" s="159"/>
      <c r="F16" s="160"/>
      <c r="G16" s="200" t="s">
        <v>8</v>
      </c>
      <c r="H16" s="146"/>
      <c r="I16" s="147"/>
    </row>
    <row r="17" spans="1:13" ht="15.75" customHeight="1" x14ac:dyDescent="0.25">
      <c r="A17" s="142"/>
      <c r="B17" s="142"/>
      <c r="C17" s="157"/>
      <c r="D17" s="158"/>
      <c r="E17" s="161"/>
      <c r="F17" s="162"/>
      <c r="G17" s="136"/>
      <c r="H17" s="148"/>
      <c r="I17" s="149"/>
    </row>
    <row r="18" spans="1:13" ht="18.75" x14ac:dyDescent="0.3">
      <c r="A18" s="20" t="s">
        <v>10</v>
      </c>
      <c r="B18" s="153"/>
      <c r="C18" s="154"/>
      <c r="D18" s="199"/>
      <c r="E18" s="151"/>
      <c r="F18" s="152"/>
      <c r="G18" s="154"/>
      <c r="H18" s="152"/>
      <c r="I18" s="151"/>
    </row>
    <row r="19" spans="1:13" ht="18.75" x14ac:dyDescent="0.3">
      <c r="A19" s="21" t="s">
        <v>9</v>
      </c>
      <c r="B19" s="150"/>
      <c r="C19" s="151"/>
      <c r="D19" s="152"/>
      <c r="E19" s="151"/>
      <c r="F19" s="152"/>
      <c r="G19" s="151"/>
      <c r="H19" s="152"/>
      <c r="I19" s="151"/>
    </row>
    <row r="20" spans="1:13" ht="21.75" customHeight="1" x14ac:dyDescent="0.25"/>
    <row r="21" spans="1:13" ht="15" customHeight="1" x14ac:dyDescent="0.25">
      <c r="A21" s="137" t="s">
        <v>11</v>
      </c>
      <c r="B21" s="138"/>
      <c r="C21" s="184" t="s">
        <v>41</v>
      </c>
      <c r="D21" s="185"/>
      <c r="E21" s="135" t="s">
        <v>12</v>
      </c>
      <c r="F21" s="143" t="s">
        <v>13</v>
      </c>
      <c r="G21" s="144"/>
      <c r="H21" s="135" t="s">
        <v>14</v>
      </c>
      <c r="I21" s="192"/>
      <c r="J21" s="51" t="s">
        <v>15</v>
      </c>
      <c r="K21" s="52"/>
      <c r="L21" s="51" t="s">
        <v>16</v>
      </c>
      <c r="M21" s="52"/>
    </row>
    <row r="22" spans="1:13" ht="16.5" customHeight="1" x14ac:dyDescent="0.25">
      <c r="A22" s="139"/>
      <c r="B22" s="140"/>
      <c r="C22" s="22" t="s">
        <v>42</v>
      </c>
      <c r="D22" s="23" t="s">
        <v>43</v>
      </c>
      <c r="E22" s="136"/>
      <c r="F22" s="23" t="s">
        <v>36</v>
      </c>
      <c r="G22" s="23" t="s">
        <v>40</v>
      </c>
      <c r="H22" s="193"/>
      <c r="I22" s="194"/>
      <c r="J22" s="53"/>
      <c r="K22" s="54"/>
      <c r="L22" s="53"/>
      <c r="M22" s="54"/>
    </row>
    <row r="23" spans="1:13" x14ac:dyDescent="0.25">
      <c r="A23" s="195">
        <f>C8</f>
        <v>0</v>
      </c>
      <c r="B23" s="196"/>
      <c r="C23" s="37"/>
      <c r="D23" s="39"/>
      <c r="E23" s="39"/>
      <c r="F23" s="39"/>
      <c r="G23" s="39"/>
      <c r="H23" s="33"/>
      <c r="I23" s="34"/>
      <c r="J23" s="33"/>
      <c r="K23" s="34"/>
      <c r="L23" s="33"/>
      <c r="M23" s="34"/>
    </row>
    <row r="24" spans="1:13" x14ac:dyDescent="0.25">
      <c r="A24" s="197"/>
      <c r="B24" s="198"/>
      <c r="C24" s="38"/>
      <c r="D24" s="40"/>
      <c r="E24" s="40"/>
      <c r="F24" s="40"/>
      <c r="G24" s="40"/>
      <c r="H24" s="35"/>
      <c r="I24" s="36"/>
      <c r="J24" s="35"/>
      <c r="K24" s="36"/>
      <c r="L24" s="35"/>
      <c r="M24" s="36"/>
    </row>
    <row r="25" spans="1:13" ht="24.75" customHeight="1" x14ac:dyDescent="0.25"/>
    <row r="26" spans="1:13" ht="19.5" customHeight="1" x14ac:dyDescent="0.25">
      <c r="A26" s="186" t="s">
        <v>17</v>
      </c>
      <c r="B26" s="187"/>
      <c r="C26" s="79" t="s">
        <v>19</v>
      </c>
      <c r="D26" s="74"/>
      <c r="E26" s="77" t="s">
        <v>20</v>
      </c>
      <c r="F26" s="78"/>
      <c r="G26" s="77" t="s">
        <v>13</v>
      </c>
      <c r="H26" s="78"/>
      <c r="I26" s="70" t="s">
        <v>22</v>
      </c>
      <c r="J26" s="70" t="s">
        <v>23</v>
      </c>
      <c r="K26" s="73" t="s">
        <v>24</v>
      </c>
      <c r="L26" s="74"/>
      <c r="M26" s="61" t="s">
        <v>39</v>
      </c>
    </row>
    <row r="27" spans="1:13" ht="15.75" customHeight="1" x14ac:dyDescent="0.25">
      <c r="A27" s="188"/>
      <c r="B27" s="189"/>
      <c r="C27" s="86" t="s">
        <v>222</v>
      </c>
      <c r="D27" s="61" t="s">
        <v>18</v>
      </c>
      <c r="E27" s="75" t="s">
        <v>21</v>
      </c>
      <c r="F27" s="75" t="s">
        <v>18</v>
      </c>
      <c r="G27" s="80" t="s">
        <v>35</v>
      </c>
      <c r="H27" s="82" t="s">
        <v>36</v>
      </c>
      <c r="I27" s="71"/>
      <c r="J27" s="71"/>
      <c r="K27" s="70" t="s">
        <v>37</v>
      </c>
      <c r="L27" s="70" t="s">
        <v>38</v>
      </c>
      <c r="M27" s="63"/>
    </row>
    <row r="28" spans="1:13" x14ac:dyDescent="0.25">
      <c r="A28" s="190"/>
      <c r="B28" s="191"/>
      <c r="C28" s="87"/>
      <c r="D28" s="62"/>
      <c r="E28" s="76"/>
      <c r="F28" s="76"/>
      <c r="G28" s="81"/>
      <c r="H28" s="83"/>
      <c r="I28" s="72"/>
      <c r="J28" s="72"/>
      <c r="K28" s="72"/>
      <c r="L28" s="72"/>
      <c r="M28" s="62"/>
    </row>
    <row r="29" spans="1:13" x14ac:dyDescent="0.25">
      <c r="A29" s="42"/>
      <c r="B29" s="43"/>
      <c r="C29" s="37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25">
      <c r="A30" s="44"/>
      <c r="B30" s="45"/>
      <c r="C30" s="38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27.75" customHeight="1" x14ac:dyDescent="0.25"/>
    <row r="32" spans="1:13" ht="19.5" customHeight="1" x14ac:dyDescent="0.25">
      <c r="A32" s="51" t="s">
        <v>30</v>
      </c>
      <c r="B32" s="52"/>
      <c r="C32" s="41"/>
      <c r="E32" s="46" t="s">
        <v>26</v>
      </c>
      <c r="F32" s="48"/>
      <c r="G32" s="46" t="s">
        <v>27</v>
      </c>
      <c r="H32" s="47"/>
      <c r="I32" s="48"/>
      <c r="J32" s="46" t="s">
        <v>25</v>
      </c>
      <c r="K32" s="47"/>
      <c r="L32" s="47"/>
      <c r="M32" s="48"/>
    </row>
    <row r="33" spans="1:13" ht="17.25" customHeight="1" x14ac:dyDescent="0.3">
      <c r="A33" s="53"/>
      <c r="B33" s="54"/>
      <c r="C33" s="38"/>
      <c r="E33" s="55"/>
      <c r="F33" s="56"/>
      <c r="G33" s="12" t="s">
        <v>28</v>
      </c>
      <c r="H33" s="49" t="str" cm="1">
        <f t="array" ref="H33">_xlfn.IFS(A29="Dover White","White",A29="Sandy Tan","Wicker",A29="Musket Brown","Musket Brown",TRUE,"")</f>
        <v/>
      </c>
      <c r="I33" s="49"/>
      <c r="J33" s="24" t="s">
        <v>28</v>
      </c>
      <c r="K33" s="64" t="str" cm="1">
        <f t="array" ref="K33">_xlfn.IFS(A29="Dover White","W1",A29="Sandy Tan","D33",A29="Musket Brown","B1",TRUE,"")</f>
        <v/>
      </c>
      <c r="L33" s="65"/>
      <c r="M33" s="66"/>
    </row>
    <row r="34" spans="1:13" ht="16.5" customHeight="1" x14ac:dyDescent="0.3">
      <c r="A34" s="51" t="s">
        <v>31</v>
      </c>
      <c r="B34" s="52"/>
      <c r="C34" s="41"/>
      <c r="E34" s="57"/>
      <c r="F34" s="58"/>
      <c r="G34" s="12" t="s">
        <v>29</v>
      </c>
      <c r="H34" s="50"/>
      <c r="I34" s="50"/>
      <c r="J34" s="24" t="s">
        <v>29</v>
      </c>
      <c r="K34" s="67"/>
      <c r="L34" s="68"/>
      <c r="M34" s="69"/>
    </row>
    <row r="35" spans="1:13" x14ac:dyDescent="0.25">
      <c r="A35" s="53"/>
      <c r="B35" s="54"/>
      <c r="C35" s="38"/>
    </row>
    <row r="36" spans="1:13" ht="13.5" customHeight="1" x14ac:dyDescent="0.25"/>
    <row r="37" spans="1:13" hidden="1" x14ac:dyDescent="0.25"/>
    <row r="38" spans="1:13" x14ac:dyDescent="0.25">
      <c r="A38" s="30" t="s">
        <v>32</v>
      </c>
      <c r="B38" s="31"/>
      <c r="C38" s="31"/>
      <c r="D38" s="31"/>
      <c r="E38" s="31"/>
      <c r="F38" s="32"/>
      <c r="H38" s="30" t="s">
        <v>33</v>
      </c>
      <c r="I38" s="31"/>
      <c r="J38" s="31"/>
      <c r="K38" s="31"/>
      <c r="L38" s="31"/>
      <c r="M38" s="32"/>
    </row>
    <row r="39" spans="1:13" x14ac:dyDescent="0.25">
      <c r="A39" s="125" t="s">
        <v>28</v>
      </c>
      <c r="B39" s="126"/>
      <c r="C39" s="25" t="s">
        <v>29</v>
      </c>
      <c r="D39" s="125" t="s">
        <v>28</v>
      </c>
      <c r="E39" s="126"/>
      <c r="F39" s="25" t="s">
        <v>29</v>
      </c>
      <c r="H39" s="125" t="s">
        <v>28</v>
      </c>
      <c r="I39" s="126"/>
      <c r="J39" s="25" t="s">
        <v>29</v>
      </c>
      <c r="K39" s="125" t="s">
        <v>28</v>
      </c>
      <c r="L39" s="126"/>
      <c r="M39" s="25" t="s">
        <v>29</v>
      </c>
    </row>
    <row r="40" spans="1:13" ht="18.75" x14ac:dyDescent="0.3">
      <c r="A40" s="84"/>
      <c r="B40" s="85"/>
      <c r="C40" s="26"/>
      <c r="D40" s="84"/>
      <c r="E40" s="85"/>
      <c r="F40" s="26"/>
      <c r="G40" s="27"/>
      <c r="H40" s="84"/>
      <c r="I40" s="85"/>
      <c r="J40" s="26"/>
      <c r="K40" s="84"/>
      <c r="L40" s="85"/>
      <c r="M40" s="26"/>
    </row>
    <row r="41" spans="1:13" ht="18.75" x14ac:dyDescent="0.3">
      <c r="A41" s="201"/>
      <c r="B41" s="202"/>
      <c r="C41" s="28"/>
      <c r="D41" s="59"/>
      <c r="E41" s="60"/>
      <c r="F41" s="28"/>
      <c r="G41" s="27"/>
      <c r="H41" s="59"/>
      <c r="I41" s="60"/>
      <c r="J41" s="28"/>
      <c r="K41" s="59"/>
      <c r="L41" s="60"/>
      <c r="M41" s="28"/>
    </row>
    <row r="42" spans="1:13" ht="18.75" x14ac:dyDescent="0.3">
      <c r="A42" s="59"/>
      <c r="B42" s="60"/>
      <c r="C42" s="28"/>
      <c r="D42" s="59"/>
      <c r="E42" s="60"/>
      <c r="F42" s="28"/>
      <c r="G42" s="27"/>
      <c r="H42" s="59"/>
      <c r="I42" s="60"/>
      <c r="J42" s="28"/>
      <c r="K42" s="59"/>
      <c r="L42" s="60"/>
      <c r="M42" s="28"/>
    </row>
  </sheetData>
  <mergeCells count="111">
    <mergeCell ref="A41:B41"/>
    <mergeCell ref="A39:B39"/>
    <mergeCell ref="D39:E39"/>
    <mergeCell ref="H39:I39"/>
    <mergeCell ref="K39:L39"/>
    <mergeCell ref="C5:D6"/>
    <mergeCell ref="E5:F6"/>
    <mergeCell ref="J5:K6"/>
    <mergeCell ref="L5:M6"/>
    <mergeCell ref="M8:M9"/>
    <mergeCell ref="L8:L9"/>
    <mergeCell ref="G29:G30"/>
    <mergeCell ref="F29:F30"/>
    <mergeCell ref="E29:E30"/>
    <mergeCell ref="D29:D30"/>
    <mergeCell ref="C29:C30"/>
    <mergeCell ref="A13:C13"/>
    <mergeCell ref="C21:D21"/>
    <mergeCell ref="A26:B28"/>
    <mergeCell ref="H21:I22"/>
    <mergeCell ref="J21:K22"/>
    <mergeCell ref="A23:B24"/>
    <mergeCell ref="D18:E18"/>
    <mergeCell ref="F18:G18"/>
    <mergeCell ref="G16:G17"/>
    <mergeCell ref="E21:E22"/>
    <mergeCell ref="A21:B22"/>
    <mergeCell ref="A16:B17"/>
    <mergeCell ref="L21:M22"/>
    <mergeCell ref="F21:G21"/>
    <mergeCell ref="A14:C14"/>
    <mergeCell ref="H16:I17"/>
    <mergeCell ref="H42:I42"/>
    <mergeCell ref="H41:I41"/>
    <mergeCell ref="H40:I40"/>
    <mergeCell ref="A42:B42"/>
    <mergeCell ref="A40:B40"/>
    <mergeCell ref="D42:E42"/>
    <mergeCell ref="D41:E41"/>
    <mergeCell ref="D40:E40"/>
    <mergeCell ref="B19:C19"/>
    <mergeCell ref="D19:E19"/>
    <mergeCell ref="F19:G19"/>
    <mergeCell ref="H19:I19"/>
    <mergeCell ref="B18:C18"/>
    <mergeCell ref="H18:I18"/>
    <mergeCell ref="C16:D17"/>
    <mergeCell ref="E16:F17"/>
    <mergeCell ref="A1:D3"/>
    <mergeCell ref="H5:I6"/>
    <mergeCell ref="A5:B6"/>
    <mergeCell ref="K1:M1"/>
    <mergeCell ref="K2:M3"/>
    <mergeCell ref="E1:J3"/>
    <mergeCell ref="A7:B7"/>
    <mergeCell ref="C7:D7"/>
    <mergeCell ref="E8:E9"/>
    <mergeCell ref="F8:F9"/>
    <mergeCell ref="H7:I7"/>
    <mergeCell ref="J7:K7"/>
    <mergeCell ref="A8:B9"/>
    <mergeCell ref="C8:D9"/>
    <mergeCell ref="H8:I9"/>
    <mergeCell ref="J8:K9"/>
    <mergeCell ref="K42:L42"/>
    <mergeCell ref="K41:L41"/>
    <mergeCell ref="D27:D28"/>
    <mergeCell ref="M26:M28"/>
    <mergeCell ref="K33:M33"/>
    <mergeCell ref="K34:M34"/>
    <mergeCell ref="E32:F32"/>
    <mergeCell ref="J26:J28"/>
    <mergeCell ref="K26:L26"/>
    <mergeCell ref="K27:K28"/>
    <mergeCell ref="L27:L28"/>
    <mergeCell ref="F27:F28"/>
    <mergeCell ref="G26:H26"/>
    <mergeCell ref="I26:I28"/>
    <mergeCell ref="C26:D26"/>
    <mergeCell ref="G27:G28"/>
    <mergeCell ref="H27:H28"/>
    <mergeCell ref="J29:J30"/>
    <mergeCell ref="I29:I30"/>
    <mergeCell ref="H29:H30"/>
    <mergeCell ref="K40:L40"/>
    <mergeCell ref="C27:C28"/>
    <mergeCell ref="E26:F26"/>
    <mergeCell ref="E27:E28"/>
    <mergeCell ref="A38:F38"/>
    <mergeCell ref="H38:M38"/>
    <mergeCell ref="L23:M24"/>
    <mergeCell ref="J23:K24"/>
    <mergeCell ref="H23:I24"/>
    <mergeCell ref="C23:C24"/>
    <mergeCell ref="D23:D24"/>
    <mergeCell ref="E23:E24"/>
    <mergeCell ref="G23:G24"/>
    <mergeCell ref="F23:F24"/>
    <mergeCell ref="C34:C35"/>
    <mergeCell ref="A29:B30"/>
    <mergeCell ref="M29:M30"/>
    <mergeCell ref="L29:L30"/>
    <mergeCell ref="K29:K30"/>
    <mergeCell ref="J32:M32"/>
    <mergeCell ref="H33:I33"/>
    <mergeCell ref="H34:I34"/>
    <mergeCell ref="A34:B35"/>
    <mergeCell ref="E33:F34"/>
    <mergeCell ref="G32:I32"/>
    <mergeCell ref="C32:C33"/>
    <mergeCell ref="A32:B3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showInputMessage="1" showErrorMessage="1" xr:uid="{40BF1A82-66E5-4F69-96CD-C584B5A7A219}">
          <x14:formula1>
            <xm:f>'Ref''s'!$B$2:$B$36</xm:f>
          </x14:formula1>
          <xm:sqref>C8:D9 J8</xm:sqref>
        </x14:dataValidation>
        <x14:dataValidation type="list" allowBlank="1" showInputMessage="1" showErrorMessage="1" xr:uid="{68B290C5-0660-4D99-818C-300CE89816B9}">
          <x14:formula1>
            <xm:f>'Ref''s'!$D$2:$D$5</xm:f>
          </x14:formula1>
          <xm:sqref>E16:F17</xm:sqref>
        </x14:dataValidation>
        <x14:dataValidation type="list" allowBlank="1" showInputMessage="1" showErrorMessage="1" xr:uid="{B07271AF-CF53-4C9B-A2A4-C44BCE1D8452}">
          <x14:formula1>
            <xm:f>'Ref''s'!$E$2:$E$20</xm:f>
          </x14:formula1>
          <xm:sqref>H16</xm:sqref>
        </x14:dataValidation>
        <x14:dataValidation type="list" allowBlank="1" showInputMessage="1" showErrorMessage="1" xr:uid="{6693A71C-03E2-467A-AC2F-65430498C9F0}">
          <x14:formula1>
            <xm:f>'Ref''s'!$F$2:$F$39</xm:f>
          </x14:formula1>
          <xm:sqref>B18:I18</xm:sqref>
        </x14:dataValidation>
        <x14:dataValidation type="list" allowBlank="1" showInputMessage="1" showErrorMessage="1" xr:uid="{5665EA81-3B62-46E4-9CC0-0E2A785CCF81}">
          <x14:formula1>
            <xm:f>'Ref''s'!$G$2:$G$5</xm:f>
          </x14:formula1>
          <xm:sqref>A29:B30</xm:sqref>
        </x14:dataValidation>
        <x14:dataValidation type="list" allowBlank="1" showInputMessage="1" showErrorMessage="1" xr:uid="{24073AB8-A239-49D9-A005-727385DF1496}">
          <x14:formula1>
            <xm:f>'Ref''s'!$J$2:$J$30</xm:f>
          </x14:formula1>
          <xm:sqref>H40:I42 K40:L42</xm:sqref>
        </x14:dataValidation>
        <x14:dataValidation type="list" allowBlank="1" showInputMessage="1" showErrorMessage="1" xr:uid="{DA07636C-468C-4761-9CFA-2BBC1F732CC3}">
          <x14:formula1>
            <xm:f>'Ref''s'!$A$2:$A$8</xm:f>
          </x14:formula1>
          <xm:sqref>C5:D6</xm:sqref>
        </x14:dataValidation>
        <x14:dataValidation type="list" showInputMessage="1" showErrorMessage="1" xr:uid="{B2F8E1BB-DF51-4743-BC78-529F3881CC75}">
          <x14:formula1>
            <xm:f>'Ref''s'!$A$10:$A$16</xm:f>
          </x14:formula1>
          <xm:sqref>L5:M6 E5:F6</xm:sqref>
        </x14:dataValidation>
        <x14:dataValidation type="list" showInputMessage="1" showErrorMessage="1" xr:uid="{65FDAF0D-0709-464B-9515-4DA5A933858E}">
          <x14:formula1>
            <xm:f>'Ref''s'!$A$2:$A$8</xm:f>
          </x14:formula1>
          <xm:sqref>J5:K6</xm:sqref>
        </x14:dataValidation>
        <x14:dataValidation type="list" allowBlank="1" showInputMessage="1" showErrorMessage="1" xr:uid="{F4CC5712-9EB1-416F-8488-76BE39DC1B6B}">
          <x14:formula1>
            <xm:f>'Ref''s'!$K$2:$K$8</xm:f>
          </x14:formula1>
          <xm:sqref>K2:M3</xm:sqref>
        </x14:dataValidation>
        <x14:dataValidation type="list" allowBlank="1" showInputMessage="1" showErrorMessage="1" xr:uid="{4C6EEE35-8501-4B8B-95C6-1F732EA2FF71}">
          <x14:formula1>
            <xm:f>'Ref''s'!$I$8:$I$79</xm:f>
          </x14:formula1>
          <xm:sqref>D40:E42</xm:sqref>
        </x14:dataValidation>
        <x14:dataValidation type="list" showInputMessage="1" showErrorMessage="1" xr:uid="{5267F7DD-2649-4C48-A690-C401B0ABAD8A}">
          <x14:formula1>
            <xm:f>'Ref''s'!$I$2:$I$79</xm:f>
          </x14:formula1>
          <xm:sqref>A42:B42</xm:sqref>
        </x14:dataValidation>
        <x14:dataValidation type="list" showInputMessage="1" showErrorMessage="1" xr:uid="{5BAAF0EE-E50C-48F1-88E4-874FC5203B26}">
          <x14:formula1>
            <xm:f>'Ref''s'!$I$2:$I$79</xm:f>
          </x14:formula1>
          <xm:sqref>A40:B40 A41:B41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415A-81AC-4DBA-84F9-9CE978BDE849}">
  <dimension ref="A1:L78"/>
  <sheetViews>
    <sheetView topLeftCell="B3" workbookViewId="0">
      <selection activeCell="I2" sqref="I2"/>
    </sheetView>
  </sheetViews>
  <sheetFormatPr defaultRowHeight="15" x14ac:dyDescent="0.25"/>
  <cols>
    <col min="1" max="1" width="23.85546875" bestFit="1" customWidth="1"/>
    <col min="2" max="2" width="21.7109375" bestFit="1" customWidth="1"/>
    <col min="3" max="3" width="10.85546875" bestFit="1" customWidth="1"/>
    <col min="4" max="4" width="14.42578125" bestFit="1" customWidth="1"/>
    <col min="5" max="5" width="17.7109375" bestFit="1" customWidth="1"/>
    <col min="6" max="6" width="11.5703125" bestFit="1" customWidth="1"/>
    <col min="7" max="7" width="26.28515625" bestFit="1" customWidth="1"/>
    <col min="8" max="8" width="16.42578125" bestFit="1" customWidth="1"/>
    <col min="9" max="9" width="7.140625" bestFit="1" customWidth="1"/>
    <col min="10" max="10" width="4.7109375" bestFit="1" customWidth="1"/>
  </cols>
  <sheetData>
    <row r="1" spans="1:12" x14ac:dyDescent="0.25">
      <c r="A1" s="1" t="s">
        <v>47</v>
      </c>
      <c r="B1" s="1" t="s">
        <v>52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195</v>
      </c>
      <c r="H1" s="1" t="s">
        <v>191</v>
      </c>
      <c r="I1" s="1" t="s">
        <v>53</v>
      </c>
      <c r="J1" s="1" t="s">
        <v>33</v>
      </c>
      <c r="K1" s="1" t="s">
        <v>214</v>
      </c>
      <c r="L1" s="1"/>
    </row>
    <row r="2" spans="1:12" x14ac:dyDescent="0.25">
      <c r="A2" t="s">
        <v>197</v>
      </c>
      <c r="B2" t="s">
        <v>56</v>
      </c>
      <c r="D2" t="s">
        <v>224</v>
      </c>
      <c r="E2" t="s">
        <v>134</v>
      </c>
      <c r="F2" t="s">
        <v>151</v>
      </c>
      <c r="G2" t="s">
        <v>188</v>
      </c>
      <c r="H2" t="s">
        <v>192</v>
      </c>
      <c r="I2" s="29"/>
      <c r="J2">
        <v>5</v>
      </c>
      <c r="K2" t="s">
        <v>215</v>
      </c>
    </row>
    <row r="3" spans="1:12" x14ac:dyDescent="0.25">
      <c r="A3" t="s">
        <v>198</v>
      </c>
      <c r="B3" t="s">
        <v>57</v>
      </c>
      <c r="C3" t="s">
        <v>86</v>
      </c>
      <c r="D3" t="s">
        <v>225</v>
      </c>
      <c r="E3" t="s">
        <v>135</v>
      </c>
      <c r="F3" t="s">
        <v>152</v>
      </c>
      <c r="G3" t="s">
        <v>189</v>
      </c>
      <c r="H3" t="s">
        <v>193</v>
      </c>
      <c r="I3" s="2" t="s">
        <v>227</v>
      </c>
      <c r="J3">
        <v>7</v>
      </c>
      <c r="K3" t="s">
        <v>216</v>
      </c>
    </row>
    <row r="4" spans="1:12" x14ac:dyDescent="0.25">
      <c r="A4" t="s">
        <v>54</v>
      </c>
      <c r="B4" t="s">
        <v>58</v>
      </c>
      <c r="C4" t="s">
        <v>87</v>
      </c>
      <c r="D4" t="s">
        <v>133</v>
      </c>
      <c r="E4" t="s">
        <v>136</v>
      </c>
      <c r="F4" t="s">
        <v>153</v>
      </c>
      <c r="G4" t="s">
        <v>190</v>
      </c>
      <c r="H4" t="s">
        <v>194</v>
      </c>
      <c r="I4" s="2" t="s">
        <v>226</v>
      </c>
      <c r="J4">
        <v>13</v>
      </c>
      <c r="K4" t="s">
        <v>217</v>
      </c>
    </row>
    <row r="5" spans="1:12" x14ac:dyDescent="0.25">
      <c r="A5" t="s">
        <v>55</v>
      </c>
      <c r="B5" t="s">
        <v>59</v>
      </c>
      <c r="C5" t="s">
        <v>88</v>
      </c>
      <c r="E5" t="s">
        <v>137</v>
      </c>
      <c r="F5" t="s">
        <v>154</v>
      </c>
      <c r="I5" s="2" t="s">
        <v>228</v>
      </c>
      <c r="J5">
        <v>14</v>
      </c>
      <c r="K5" t="s">
        <v>218</v>
      </c>
    </row>
    <row r="6" spans="1:12" x14ac:dyDescent="0.25">
      <c r="A6" t="s">
        <v>202</v>
      </c>
      <c r="B6" t="s">
        <v>60</v>
      </c>
      <c r="C6" t="s">
        <v>89</v>
      </c>
      <c r="E6" t="s">
        <v>138</v>
      </c>
      <c r="F6" t="s">
        <v>155</v>
      </c>
      <c r="I6" s="2" t="s">
        <v>229</v>
      </c>
      <c r="J6">
        <v>16</v>
      </c>
      <c r="K6" t="s">
        <v>219</v>
      </c>
    </row>
    <row r="7" spans="1:12" x14ac:dyDescent="0.25">
      <c r="A7" t="s">
        <v>203</v>
      </c>
      <c r="B7" t="s">
        <v>61</v>
      </c>
      <c r="C7" t="s">
        <v>90</v>
      </c>
      <c r="E7" t="s">
        <v>139</v>
      </c>
      <c r="F7" t="s">
        <v>156</v>
      </c>
      <c r="I7" s="2" t="s">
        <v>301</v>
      </c>
      <c r="J7">
        <v>31</v>
      </c>
      <c r="K7" t="s">
        <v>220</v>
      </c>
    </row>
    <row r="8" spans="1:12" x14ac:dyDescent="0.25">
      <c r="B8" t="s">
        <v>213</v>
      </c>
      <c r="C8" t="s">
        <v>91</v>
      </c>
      <c r="E8" t="s">
        <v>140</v>
      </c>
      <c r="F8" t="s">
        <v>157</v>
      </c>
      <c r="I8" s="2" t="s">
        <v>230</v>
      </c>
      <c r="J8">
        <v>51</v>
      </c>
    </row>
    <row r="9" spans="1:12" x14ac:dyDescent="0.25">
      <c r="A9" s="1" t="s">
        <v>204</v>
      </c>
      <c r="B9" t="s">
        <v>62</v>
      </c>
      <c r="C9" t="s">
        <v>92</v>
      </c>
      <c r="E9" t="s">
        <v>141</v>
      </c>
      <c r="F9" t="s">
        <v>158</v>
      </c>
      <c r="I9" s="2" t="s">
        <v>300</v>
      </c>
      <c r="J9">
        <v>53</v>
      </c>
    </row>
    <row r="10" spans="1:12" x14ac:dyDescent="0.25">
      <c r="A10" t="s">
        <v>199</v>
      </c>
      <c r="B10" t="s">
        <v>63</v>
      </c>
      <c r="C10" t="s">
        <v>93</v>
      </c>
      <c r="E10" t="s">
        <v>142</v>
      </c>
      <c r="F10" t="s">
        <v>159</v>
      </c>
      <c r="I10" s="2" t="s">
        <v>231</v>
      </c>
      <c r="J10">
        <v>57</v>
      </c>
    </row>
    <row r="11" spans="1:12" x14ac:dyDescent="0.25">
      <c r="A11" t="s">
        <v>200</v>
      </c>
      <c r="B11" t="s">
        <v>64</v>
      </c>
      <c r="C11" t="s">
        <v>94</v>
      </c>
      <c r="E11" t="s">
        <v>143</v>
      </c>
      <c r="F11" t="s">
        <v>160</v>
      </c>
      <c r="I11" s="2" t="s">
        <v>232</v>
      </c>
      <c r="J11">
        <v>59</v>
      </c>
    </row>
    <row r="12" spans="1:12" x14ac:dyDescent="0.25">
      <c r="A12" t="s">
        <v>201</v>
      </c>
      <c r="B12" t="s">
        <v>212</v>
      </c>
      <c r="C12" t="s">
        <v>95</v>
      </c>
      <c r="E12" t="s">
        <v>144</v>
      </c>
      <c r="F12" t="s">
        <v>161</v>
      </c>
      <c r="I12" s="2" t="s">
        <v>233</v>
      </c>
      <c r="J12">
        <v>74</v>
      </c>
    </row>
    <row r="13" spans="1:12" x14ac:dyDescent="0.25">
      <c r="A13">
        <v>8.25</v>
      </c>
      <c r="B13" t="s">
        <v>65</v>
      </c>
      <c r="C13" t="s">
        <v>96</v>
      </c>
      <c r="E13" t="s">
        <v>145</v>
      </c>
      <c r="F13" t="s">
        <v>162</v>
      </c>
      <c r="I13" s="2" t="s">
        <v>234</v>
      </c>
      <c r="J13">
        <v>75</v>
      </c>
    </row>
    <row r="14" spans="1:12" x14ac:dyDescent="0.25">
      <c r="B14" t="s">
        <v>66</v>
      </c>
      <c r="C14" t="s">
        <v>97</v>
      </c>
      <c r="E14" t="s">
        <v>146</v>
      </c>
      <c r="F14" t="s">
        <v>163</v>
      </c>
      <c r="I14" s="2" t="s">
        <v>235</v>
      </c>
      <c r="J14">
        <v>76</v>
      </c>
    </row>
    <row r="15" spans="1:12" x14ac:dyDescent="0.25">
      <c r="B15" t="s">
        <v>67</v>
      </c>
      <c r="C15" t="s">
        <v>98</v>
      </c>
      <c r="E15" t="s">
        <v>140</v>
      </c>
      <c r="F15" t="s">
        <v>164</v>
      </c>
      <c r="I15" s="2" t="s">
        <v>236</v>
      </c>
      <c r="J15">
        <v>98</v>
      </c>
    </row>
    <row r="16" spans="1:12" x14ac:dyDescent="0.25">
      <c r="B16" t="s">
        <v>68</v>
      </c>
      <c r="C16" t="s">
        <v>99</v>
      </c>
      <c r="E16" t="s">
        <v>147</v>
      </c>
      <c r="F16" t="s">
        <v>165</v>
      </c>
      <c r="I16" s="2" t="s">
        <v>237</v>
      </c>
      <c r="J16">
        <v>124</v>
      </c>
    </row>
    <row r="17" spans="2:10" x14ac:dyDescent="0.25">
      <c r="B17" t="s">
        <v>69</v>
      </c>
      <c r="C17" t="s">
        <v>100</v>
      </c>
      <c r="E17" t="s">
        <v>148</v>
      </c>
      <c r="F17" t="s">
        <v>166</v>
      </c>
      <c r="I17" s="2" t="s">
        <v>238</v>
      </c>
      <c r="J17">
        <v>138</v>
      </c>
    </row>
    <row r="18" spans="2:10" x14ac:dyDescent="0.25">
      <c r="B18" t="s">
        <v>70</v>
      </c>
      <c r="C18" t="s">
        <v>101</v>
      </c>
      <c r="E18" t="s">
        <v>149</v>
      </c>
      <c r="F18" t="s">
        <v>167</v>
      </c>
      <c r="I18" s="2" t="s">
        <v>239</v>
      </c>
      <c r="J18">
        <v>174</v>
      </c>
    </row>
    <row r="19" spans="2:10" x14ac:dyDescent="0.25">
      <c r="B19" t="s">
        <v>71</v>
      </c>
      <c r="C19" t="s">
        <v>85</v>
      </c>
      <c r="E19" t="s">
        <v>150</v>
      </c>
      <c r="F19" t="s">
        <v>168</v>
      </c>
      <c r="I19" s="2" t="s">
        <v>240</v>
      </c>
      <c r="J19">
        <v>180</v>
      </c>
    </row>
    <row r="20" spans="2:10" x14ac:dyDescent="0.25">
      <c r="B20" t="s">
        <v>72</v>
      </c>
      <c r="C20" t="s">
        <v>102</v>
      </c>
      <c r="F20" t="s">
        <v>169</v>
      </c>
      <c r="I20" s="2" t="s">
        <v>241</v>
      </c>
      <c r="J20">
        <v>184</v>
      </c>
    </row>
    <row r="21" spans="2:10" x14ac:dyDescent="0.25">
      <c r="B21" t="s">
        <v>73</v>
      </c>
      <c r="C21" t="s">
        <v>103</v>
      </c>
      <c r="F21" t="s">
        <v>170</v>
      </c>
      <c r="I21" s="2" t="s">
        <v>242</v>
      </c>
      <c r="J21">
        <v>187</v>
      </c>
    </row>
    <row r="22" spans="2:10" x14ac:dyDescent="0.25">
      <c r="B22" t="s">
        <v>74</v>
      </c>
      <c r="C22" t="s">
        <v>104</v>
      </c>
      <c r="F22" t="s">
        <v>171</v>
      </c>
      <c r="I22" s="2" t="s">
        <v>243</v>
      </c>
      <c r="J22">
        <v>193</v>
      </c>
    </row>
    <row r="23" spans="2:10" x14ac:dyDescent="0.25">
      <c r="B23" t="s">
        <v>75</v>
      </c>
      <c r="C23" t="s">
        <v>105</v>
      </c>
      <c r="F23" t="s">
        <v>172</v>
      </c>
      <c r="I23" s="2" t="s">
        <v>244</v>
      </c>
      <c r="J23">
        <v>195</v>
      </c>
    </row>
    <row r="24" spans="2:10" x14ac:dyDescent="0.25">
      <c r="B24" t="s">
        <v>76</v>
      </c>
      <c r="C24" t="s">
        <v>106</v>
      </c>
      <c r="F24" t="s">
        <v>173</v>
      </c>
      <c r="I24" s="2" t="s">
        <v>245</v>
      </c>
      <c r="J24">
        <v>219</v>
      </c>
    </row>
    <row r="25" spans="2:10" x14ac:dyDescent="0.25">
      <c r="B25" t="s">
        <v>211</v>
      </c>
      <c r="C25" t="s">
        <v>107</v>
      </c>
      <c r="F25" t="s">
        <v>174</v>
      </c>
      <c r="I25" s="2" t="s">
        <v>246</v>
      </c>
      <c r="J25">
        <v>235</v>
      </c>
    </row>
    <row r="26" spans="2:10" x14ac:dyDescent="0.25">
      <c r="B26" t="s">
        <v>77</v>
      </c>
      <c r="C26" t="s">
        <v>108</v>
      </c>
      <c r="F26" t="s">
        <v>176</v>
      </c>
      <c r="I26" s="2" t="s">
        <v>247</v>
      </c>
      <c r="J26">
        <v>240</v>
      </c>
    </row>
    <row r="27" spans="2:10" x14ac:dyDescent="0.25">
      <c r="B27" t="s">
        <v>78</v>
      </c>
      <c r="C27" t="s">
        <v>109</v>
      </c>
      <c r="F27" t="s">
        <v>175</v>
      </c>
      <c r="I27" s="2" t="s">
        <v>248</v>
      </c>
      <c r="J27">
        <v>256</v>
      </c>
    </row>
    <row r="28" spans="2:10" x14ac:dyDescent="0.25">
      <c r="B28" t="s">
        <v>210</v>
      </c>
      <c r="C28" t="s">
        <v>110</v>
      </c>
      <c r="F28" t="s">
        <v>177</v>
      </c>
      <c r="I28" s="2" t="s">
        <v>249</v>
      </c>
      <c r="J28">
        <v>259</v>
      </c>
    </row>
    <row r="29" spans="2:10" x14ac:dyDescent="0.25">
      <c r="B29" t="s">
        <v>79</v>
      </c>
      <c r="C29" t="s">
        <v>111</v>
      </c>
      <c r="F29" t="s">
        <v>178</v>
      </c>
      <c r="I29" s="2" t="s">
        <v>250</v>
      </c>
      <c r="J29">
        <v>269</v>
      </c>
    </row>
    <row r="30" spans="2:10" x14ac:dyDescent="0.25">
      <c r="B30" t="s">
        <v>80</v>
      </c>
      <c r="C30" t="s">
        <v>112</v>
      </c>
      <c r="F30" t="s">
        <v>179</v>
      </c>
      <c r="I30" s="2" t="s">
        <v>251</v>
      </c>
    </row>
    <row r="31" spans="2:10" x14ac:dyDescent="0.25">
      <c r="B31" t="s">
        <v>81</v>
      </c>
      <c r="C31" t="s">
        <v>113</v>
      </c>
      <c r="F31" t="s">
        <v>180</v>
      </c>
      <c r="I31" s="2" t="s">
        <v>252</v>
      </c>
    </row>
    <row r="32" spans="2:10" x14ac:dyDescent="0.25">
      <c r="B32" t="s">
        <v>82</v>
      </c>
      <c r="C32" t="s">
        <v>114</v>
      </c>
      <c r="F32" t="s">
        <v>181</v>
      </c>
      <c r="I32" s="2" t="s">
        <v>253</v>
      </c>
    </row>
    <row r="33" spans="2:9" x14ac:dyDescent="0.25">
      <c r="B33" t="s">
        <v>209</v>
      </c>
      <c r="C33" t="s">
        <v>115</v>
      </c>
      <c r="F33" t="s">
        <v>182</v>
      </c>
      <c r="I33" s="2" t="s">
        <v>254</v>
      </c>
    </row>
    <row r="34" spans="2:9" x14ac:dyDescent="0.25">
      <c r="B34" t="s">
        <v>83</v>
      </c>
      <c r="C34" t="s">
        <v>116</v>
      </c>
      <c r="F34" t="s">
        <v>183</v>
      </c>
      <c r="I34" s="2" t="s">
        <v>255</v>
      </c>
    </row>
    <row r="35" spans="2:9" x14ac:dyDescent="0.25">
      <c r="B35" t="s">
        <v>84</v>
      </c>
      <c r="C35" t="s">
        <v>117</v>
      </c>
      <c r="F35" t="s">
        <v>184</v>
      </c>
      <c r="I35" s="2" t="s">
        <v>256</v>
      </c>
    </row>
    <row r="36" spans="2:9" x14ac:dyDescent="0.25">
      <c r="C36" t="s">
        <v>118</v>
      </c>
      <c r="F36" t="s">
        <v>185</v>
      </c>
      <c r="I36" s="2" t="s">
        <v>257</v>
      </c>
    </row>
    <row r="37" spans="2:9" x14ac:dyDescent="0.25">
      <c r="C37" t="s">
        <v>119</v>
      </c>
      <c r="F37" t="s">
        <v>186</v>
      </c>
      <c r="I37" s="2" t="s">
        <v>258</v>
      </c>
    </row>
    <row r="38" spans="2:9" x14ac:dyDescent="0.25">
      <c r="C38" t="s">
        <v>120</v>
      </c>
      <c r="F38" t="s">
        <v>187</v>
      </c>
      <c r="I38" s="2" t="s">
        <v>259</v>
      </c>
    </row>
    <row r="39" spans="2:9" x14ac:dyDescent="0.25">
      <c r="C39" t="s">
        <v>121</v>
      </c>
      <c r="I39" s="2" t="s">
        <v>260</v>
      </c>
    </row>
    <row r="40" spans="2:9" x14ac:dyDescent="0.25">
      <c r="C40" t="s">
        <v>122</v>
      </c>
      <c r="I40" s="2" t="s">
        <v>261</v>
      </c>
    </row>
    <row r="41" spans="2:9" x14ac:dyDescent="0.25">
      <c r="C41" t="s">
        <v>123</v>
      </c>
      <c r="I41" s="2" t="s">
        <v>262</v>
      </c>
    </row>
    <row r="42" spans="2:9" x14ac:dyDescent="0.25">
      <c r="C42" t="s">
        <v>124</v>
      </c>
      <c r="I42" s="2" t="s">
        <v>263</v>
      </c>
    </row>
    <row r="43" spans="2:9" x14ac:dyDescent="0.25">
      <c r="C43" t="s">
        <v>125</v>
      </c>
      <c r="I43" s="2" t="s">
        <v>264</v>
      </c>
    </row>
    <row r="44" spans="2:9" x14ac:dyDescent="0.25">
      <c r="C44" t="s">
        <v>126</v>
      </c>
      <c r="I44" s="2" t="s">
        <v>265</v>
      </c>
    </row>
    <row r="45" spans="2:9" x14ac:dyDescent="0.25">
      <c r="C45" t="s">
        <v>127</v>
      </c>
      <c r="I45" s="2" t="s">
        <v>266</v>
      </c>
    </row>
    <row r="46" spans="2:9" x14ac:dyDescent="0.25">
      <c r="C46" t="s">
        <v>128</v>
      </c>
      <c r="I46" s="2" t="s">
        <v>267</v>
      </c>
    </row>
    <row r="47" spans="2:9" x14ac:dyDescent="0.25">
      <c r="C47" t="s">
        <v>129</v>
      </c>
      <c r="I47" s="2" t="s">
        <v>268</v>
      </c>
    </row>
    <row r="48" spans="2:9" x14ac:dyDescent="0.25">
      <c r="C48" t="s">
        <v>130</v>
      </c>
      <c r="I48" s="2" t="s">
        <v>269</v>
      </c>
    </row>
    <row r="49" spans="3:9" x14ac:dyDescent="0.25">
      <c r="C49">
        <v>90</v>
      </c>
      <c r="I49" s="2" t="s">
        <v>270</v>
      </c>
    </row>
    <row r="50" spans="3:9" x14ac:dyDescent="0.25">
      <c r="C50">
        <v>100</v>
      </c>
      <c r="I50" s="2" t="s">
        <v>271</v>
      </c>
    </row>
    <row r="51" spans="3:9" x14ac:dyDescent="0.25">
      <c r="C51">
        <v>144</v>
      </c>
      <c r="I51" s="2" t="s">
        <v>272</v>
      </c>
    </row>
    <row r="52" spans="3:9" x14ac:dyDescent="0.25">
      <c r="C52">
        <v>145</v>
      </c>
      <c r="I52" s="2" t="s">
        <v>273</v>
      </c>
    </row>
    <row r="53" spans="3:9" x14ac:dyDescent="0.25">
      <c r="C53">
        <v>146</v>
      </c>
      <c r="I53" s="2" t="s">
        <v>274</v>
      </c>
    </row>
    <row r="54" spans="3:9" x14ac:dyDescent="0.25">
      <c r="C54">
        <v>147</v>
      </c>
      <c r="I54" s="2" t="s">
        <v>275</v>
      </c>
    </row>
    <row r="55" spans="3:9" x14ac:dyDescent="0.25">
      <c r="C55">
        <v>156</v>
      </c>
      <c r="I55" s="2" t="s">
        <v>276</v>
      </c>
    </row>
    <row r="56" spans="3:9" x14ac:dyDescent="0.25">
      <c r="C56" t="s">
        <v>131</v>
      </c>
      <c r="I56" s="2" t="s">
        <v>277</v>
      </c>
    </row>
    <row r="57" spans="3:9" x14ac:dyDescent="0.25">
      <c r="C57">
        <v>170</v>
      </c>
      <c r="I57" s="2" t="s">
        <v>278</v>
      </c>
    </row>
    <row r="58" spans="3:9" x14ac:dyDescent="0.25">
      <c r="C58">
        <v>210</v>
      </c>
      <c r="I58" s="2" t="s">
        <v>279</v>
      </c>
    </row>
    <row r="59" spans="3:9" x14ac:dyDescent="0.25">
      <c r="C59">
        <v>252</v>
      </c>
      <c r="I59" s="2" t="s">
        <v>280</v>
      </c>
    </row>
    <row r="60" spans="3:9" x14ac:dyDescent="0.25">
      <c r="C60">
        <v>260</v>
      </c>
      <c r="I60" s="2" t="s">
        <v>281</v>
      </c>
    </row>
    <row r="61" spans="3:9" x14ac:dyDescent="0.25">
      <c r="C61">
        <v>290</v>
      </c>
      <c r="I61" s="2" t="s">
        <v>282</v>
      </c>
    </row>
    <row r="62" spans="3:9" x14ac:dyDescent="0.25">
      <c r="C62">
        <v>390</v>
      </c>
      <c r="I62" s="2" t="s">
        <v>283</v>
      </c>
    </row>
    <row r="63" spans="3:9" x14ac:dyDescent="0.25">
      <c r="C63">
        <v>498</v>
      </c>
      <c r="I63" s="2" t="s">
        <v>284</v>
      </c>
    </row>
    <row r="64" spans="3:9" x14ac:dyDescent="0.25">
      <c r="C64">
        <v>510</v>
      </c>
      <c r="I64" s="2" t="s">
        <v>285</v>
      </c>
    </row>
    <row r="65" spans="3:9" x14ac:dyDescent="0.25">
      <c r="C65">
        <v>511</v>
      </c>
      <c r="I65" s="2" t="s">
        <v>286</v>
      </c>
    </row>
    <row r="66" spans="3:9" x14ac:dyDescent="0.25">
      <c r="C66" t="s">
        <v>132</v>
      </c>
      <c r="I66" s="2" t="s">
        <v>287</v>
      </c>
    </row>
    <row r="67" spans="3:9" x14ac:dyDescent="0.25">
      <c r="C67">
        <v>812</v>
      </c>
      <c r="I67" s="2" t="s">
        <v>288</v>
      </c>
    </row>
    <row r="68" spans="3:9" x14ac:dyDescent="0.25">
      <c r="C68">
        <v>813</v>
      </c>
      <c r="I68" s="2" t="s">
        <v>289</v>
      </c>
    </row>
    <row r="69" spans="3:9" x14ac:dyDescent="0.25">
      <c r="C69">
        <v>814</v>
      </c>
      <c r="I69" s="2" t="s">
        <v>290</v>
      </c>
    </row>
    <row r="70" spans="3:9" x14ac:dyDescent="0.25">
      <c r="I70" s="2" t="s">
        <v>291</v>
      </c>
    </row>
    <row r="71" spans="3:9" x14ac:dyDescent="0.25">
      <c r="I71" s="2" t="s">
        <v>292</v>
      </c>
    </row>
    <row r="72" spans="3:9" x14ac:dyDescent="0.25">
      <c r="I72" s="2" t="s">
        <v>293</v>
      </c>
    </row>
    <row r="73" spans="3:9" x14ac:dyDescent="0.25">
      <c r="I73" s="2" t="s">
        <v>294</v>
      </c>
    </row>
    <row r="74" spans="3:9" x14ac:dyDescent="0.25">
      <c r="I74" s="2" t="s">
        <v>295</v>
      </c>
    </row>
    <row r="75" spans="3:9" x14ac:dyDescent="0.25">
      <c r="I75" s="2" t="s">
        <v>296</v>
      </c>
    </row>
    <row r="76" spans="3:9" x14ac:dyDescent="0.25">
      <c r="I76" s="2" t="s">
        <v>297</v>
      </c>
    </row>
    <row r="77" spans="3:9" x14ac:dyDescent="0.25">
      <c r="I77" s="2" t="s">
        <v>298</v>
      </c>
    </row>
    <row r="78" spans="3:9" x14ac:dyDescent="0.25">
      <c r="I78" s="2" t="s">
        <v>299</v>
      </c>
    </row>
  </sheetData>
  <sortState xmlns:xlrd2="http://schemas.microsoft.com/office/spreadsheetml/2017/richdata2" ref="I8:I78">
    <sortCondition ref="I8:I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Family</vt:lpstr>
      <vt:lpstr>Ref's</vt:lpstr>
    </vt:vector>
  </TitlesOfParts>
  <Company>ABC Supply Co.,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Manneville</dc:creator>
  <cp:lastModifiedBy>Noah Manneville</cp:lastModifiedBy>
  <cp:lastPrinted>2024-07-03T16:48:43Z</cp:lastPrinted>
  <dcterms:created xsi:type="dcterms:W3CDTF">2024-06-19T11:51:20Z</dcterms:created>
  <dcterms:modified xsi:type="dcterms:W3CDTF">2024-07-12T14:33:43Z</dcterms:modified>
</cp:coreProperties>
</file>