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QS\Fernando\BUKIT SUBSIDI\"/>
    </mc:Choice>
  </mc:AlternateContent>
  <bookViews>
    <workbookView xWindow="240" yWindow="105" windowWidth="20115" windowHeight="7500"/>
  </bookViews>
  <sheets>
    <sheet name="BQ" sheetId="1" r:id="rId1"/>
    <sheet name="Cut and Fill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02" i="1" l="1"/>
  <c r="J98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1" i="1"/>
  <c r="J80" i="1"/>
  <c r="J79" i="1"/>
  <c r="J76" i="1"/>
  <c r="J75" i="1"/>
  <c r="J74" i="1"/>
  <c r="J73" i="1"/>
  <c r="J72" i="1"/>
  <c r="J71" i="1"/>
  <c r="J70" i="1"/>
  <c r="J69" i="1"/>
  <c r="J68" i="1"/>
  <c r="J50" i="1"/>
  <c r="J49" i="1"/>
  <c r="J48" i="1"/>
  <c r="J45" i="1"/>
  <c r="J44" i="1"/>
  <c r="J43" i="1"/>
  <c r="J42" i="1"/>
  <c r="J41" i="1"/>
  <c r="J40" i="1"/>
  <c r="J39" i="1"/>
  <c r="J36" i="1"/>
  <c r="J35" i="1"/>
  <c r="J34" i="1"/>
  <c r="J31" i="1"/>
  <c r="J30" i="1"/>
  <c r="J29" i="1"/>
  <c r="J22" i="1"/>
  <c r="J23" i="1"/>
  <c r="J24" i="1"/>
  <c r="J25" i="1"/>
  <c r="J26" i="1"/>
  <c r="J21" i="1"/>
  <c r="J18" i="1"/>
  <c r="I36" i="2" l="1"/>
  <c r="H36" i="2"/>
  <c r="J35" i="2"/>
  <c r="J34" i="2" l="1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C31" i="2"/>
  <c r="C40" i="2" s="1"/>
  <c r="B31" i="2"/>
  <c r="B40" i="2" s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1" i="2" s="1"/>
  <c r="J36" i="2" l="1"/>
  <c r="D40" i="2" s="1"/>
  <c r="G40" i="2"/>
  <c r="I99" i="1"/>
  <c r="J99" i="1" s="1"/>
  <c r="A15" i="1" l="1"/>
  <c r="A13" i="1"/>
</calcChain>
</file>

<file path=xl/sharedStrings.xml><?xml version="1.0" encoding="utf-8"?>
<sst xmlns="http://schemas.openxmlformats.org/spreadsheetml/2006/main" count="319" uniqueCount="174">
  <si>
    <t>Kepada Yth :</t>
  </si>
  <si>
    <t>PT.Ciputra Indah</t>
  </si>
  <si>
    <t>Att: Bpk Sandi Suhardi</t>
  </si>
  <si>
    <t xml:space="preserve">         Bpk Dudith</t>
  </si>
  <si>
    <t>PT. CIPUTRA INDAH</t>
  </si>
  <si>
    <t>BAGIAN QUANTITY SURVEYOR</t>
  </si>
  <si>
    <t xml:space="preserve">PEKERJAAN </t>
  </si>
  <si>
    <t>: CUT AND FILL, JALAN, SALURAN,TURAP DAN GUARD RAIL</t>
  </si>
  <si>
    <t>LOKASI</t>
  </si>
  <si>
    <t>: BUKIT TERATAI - PERUMAHAN CITRA INDAH</t>
  </si>
  <si>
    <t>NO</t>
  </si>
  <si>
    <t>URAIAN</t>
  </si>
  <si>
    <t>SAT</t>
  </si>
  <si>
    <t>VOLUME</t>
  </si>
  <si>
    <t>A</t>
  </si>
  <si>
    <t>PEKERJAAN PERSIAPAN</t>
  </si>
  <si>
    <t>Pengukuran</t>
  </si>
  <si>
    <r>
      <t>M</t>
    </r>
    <r>
      <rPr>
        <sz val="10"/>
        <rFont val="Arial"/>
        <family val="2"/>
      </rPr>
      <t>2</t>
    </r>
  </si>
  <si>
    <t>Mob dan Demob</t>
  </si>
  <si>
    <t>Unit</t>
  </si>
  <si>
    <t>Air kerja dan listrik kerja</t>
  </si>
  <si>
    <t>Ls</t>
  </si>
  <si>
    <t>Bedeng kerja</t>
  </si>
  <si>
    <t>Sub Total-A</t>
  </si>
  <si>
    <t>B</t>
  </si>
  <si>
    <t>PEKERJAAN TANAH</t>
  </si>
  <si>
    <t xml:space="preserve">Cut and Fill  </t>
  </si>
  <si>
    <t>M3</t>
  </si>
  <si>
    <t>Sub Total-B</t>
  </si>
  <si>
    <t>C</t>
  </si>
  <si>
    <t>JALAN UTAMA ROW 16</t>
  </si>
  <si>
    <t>Limestone t.25 cm</t>
  </si>
  <si>
    <t>M2</t>
  </si>
  <si>
    <t>Macadam t.10 cm</t>
  </si>
  <si>
    <t>Cor beton t.20 cm, K-300, besi dowel+bekisting</t>
  </si>
  <si>
    <t>Kanstin 15x40 Slip Form (Pekerjaan Manual)</t>
  </si>
  <si>
    <t>M'</t>
  </si>
  <si>
    <t>Street inlet kotak ex CI + PVC 2x4" type D wavin (1 titik  2 lubang)</t>
  </si>
  <si>
    <t>Titik</t>
  </si>
  <si>
    <t>Bongkar Kslipform existing</t>
  </si>
  <si>
    <t>Sub Total-C</t>
  </si>
  <si>
    <t>D.</t>
  </si>
  <si>
    <t xml:space="preserve">JALAN UTAMA ROW 6 </t>
  </si>
  <si>
    <t>Limestone t.20 cm</t>
  </si>
  <si>
    <t>Makadam t.10 cm</t>
  </si>
  <si>
    <t>Aspal HRS t.3 cm+ Primecoat</t>
  </si>
  <si>
    <t>Sub Total-D</t>
  </si>
  <si>
    <t>E.</t>
  </si>
  <si>
    <t xml:space="preserve">JALAN UTAMA ROW 7 </t>
  </si>
  <si>
    <t>Sub Total-E</t>
  </si>
  <si>
    <t>F.</t>
  </si>
  <si>
    <t>JALAN UTAMA ROW 8</t>
  </si>
  <si>
    <t>Street inlet kotak ex CI + PVC 1x4" type D wavin (1 titik  1 lubang)</t>
  </si>
  <si>
    <t>Sub Total-F</t>
  </si>
  <si>
    <t>G.</t>
  </si>
  <si>
    <t>JALAN UTAMA ROW 19</t>
  </si>
  <si>
    <t>Sub Total-G</t>
  </si>
  <si>
    <t>H.</t>
  </si>
  <si>
    <t xml:space="preserve">PEKERJAAN SALURAN </t>
  </si>
  <si>
    <t>Saluran U-ditch terbuka 30x30</t>
  </si>
  <si>
    <t>Saluran U-ditch terbuka 40x60</t>
  </si>
  <si>
    <t>Saluran U-ditch terbuka 60x60</t>
  </si>
  <si>
    <t>Saluran U-ditch terbuka 60x80</t>
  </si>
  <si>
    <t>Saluran U-ditch terbuka 80x80</t>
  </si>
  <si>
    <t>Crossing Saluran 40x60 + Tutup HD</t>
  </si>
  <si>
    <t>Crossing Saluran 60x70 + Tutup HD</t>
  </si>
  <si>
    <t>Crossing Saluran 60x80 + Tutup HD</t>
  </si>
  <si>
    <t xml:space="preserve">Pekerjaan Buis beton U30 + Galian </t>
  </si>
  <si>
    <t>Sub Total-H</t>
  </si>
  <si>
    <t>I.</t>
  </si>
  <si>
    <t>PEKERJAAN TURAP BATU KALI</t>
  </si>
  <si>
    <t>Turap A - B</t>
  </si>
  <si>
    <t>Turap B - C</t>
  </si>
  <si>
    <t>Turap C - D</t>
  </si>
  <si>
    <t>Turap D - E</t>
  </si>
  <si>
    <t>Turap F - G</t>
  </si>
  <si>
    <t>Turap G - H</t>
  </si>
  <si>
    <t>Turap I - K</t>
  </si>
  <si>
    <t>Turap L - M</t>
  </si>
  <si>
    <t>Turap N - O</t>
  </si>
  <si>
    <t>Turap P - Q</t>
  </si>
  <si>
    <t>Turap R - S</t>
  </si>
  <si>
    <t>Turap T - U</t>
  </si>
  <si>
    <t>Turap V - W</t>
  </si>
  <si>
    <t>Turap X - Y</t>
  </si>
  <si>
    <t>Turap Z - 01</t>
  </si>
  <si>
    <t>Turap 02 - 03</t>
  </si>
  <si>
    <t>Turap 04 - 05</t>
  </si>
  <si>
    <t>Sub Total-I</t>
  </si>
  <si>
    <t>J.</t>
  </si>
  <si>
    <t>PEKERJAAN GUARD RAIL</t>
  </si>
  <si>
    <t>Pekerjaan Gurad rail standar (t.80 cm)</t>
  </si>
  <si>
    <t>Umpak Guard rail uk 45x45x50 + Galian</t>
  </si>
  <si>
    <r>
      <t>M</t>
    </r>
    <r>
      <rPr>
        <sz val="11"/>
        <color theme="1"/>
        <rFont val="Times New Roman"/>
        <family val="1"/>
      </rPr>
      <t>³</t>
    </r>
  </si>
  <si>
    <t>Sub Total-J</t>
  </si>
  <si>
    <t>K.</t>
  </si>
  <si>
    <t>PEKERJAAN BRONJONG BATU KALI</t>
  </si>
  <si>
    <t>Bronjong Batu kali</t>
  </si>
  <si>
    <t>Sub Total-K</t>
  </si>
  <si>
    <t>VOLUME SCPJ</t>
  </si>
  <si>
    <t>tidak ada</t>
  </si>
  <si>
    <t>No</t>
  </si>
  <si>
    <t>Htungan Wito</t>
  </si>
  <si>
    <t>VOL 10</t>
  </si>
  <si>
    <t>Cut (M3)</t>
  </si>
  <si>
    <t>Fill (M3)</t>
  </si>
  <si>
    <t>Net (M3)</t>
  </si>
  <si>
    <t>Ket</t>
  </si>
  <si>
    <t>Fill</t>
  </si>
  <si>
    <t>VOL JLN A</t>
  </si>
  <si>
    <t>Cut</t>
  </si>
  <si>
    <t>VOL 8</t>
  </si>
  <si>
    <t>VOL 4</t>
  </si>
  <si>
    <t>VOL 13</t>
  </si>
  <si>
    <t>VOL 7</t>
  </si>
  <si>
    <t>VOL 17</t>
  </si>
  <si>
    <t>VOL 18</t>
  </si>
  <si>
    <t>VOL 15</t>
  </si>
  <si>
    <t>VOL 2</t>
  </si>
  <si>
    <t>VOL 11</t>
  </si>
  <si>
    <t>VOL JLN C</t>
  </si>
  <si>
    <t>VOL 9</t>
  </si>
  <si>
    <t>VOL JLN D</t>
  </si>
  <si>
    <t>VOL 6</t>
  </si>
  <si>
    <t>VOL 14</t>
  </si>
  <si>
    <t>VOL 3</t>
  </si>
  <si>
    <t>VOL 16</t>
  </si>
  <si>
    <t>VOL 12</t>
  </si>
  <si>
    <t>VOL 44</t>
  </si>
  <si>
    <t>VOL 43</t>
  </si>
  <si>
    <t>VOL JLN E</t>
  </si>
  <si>
    <t>VOL JLN B</t>
  </si>
  <si>
    <t>VOL 5</t>
  </si>
  <si>
    <t>VOL 1</t>
  </si>
  <si>
    <t>VOL 19</t>
  </si>
  <si>
    <t>VOL 20</t>
  </si>
  <si>
    <t>TOTAL</t>
  </si>
  <si>
    <t>Htungan Hendi</t>
  </si>
  <si>
    <t>KV20</t>
  </si>
  <si>
    <t>KV21</t>
  </si>
  <si>
    <t>KV22</t>
  </si>
  <si>
    <t>KV23</t>
  </si>
  <si>
    <t>KV24</t>
  </si>
  <si>
    <t>KV25</t>
  </si>
  <si>
    <t>KV26</t>
  </si>
  <si>
    <t>KV27</t>
  </si>
  <si>
    <t>KV28</t>
  </si>
  <si>
    <t>KV29</t>
  </si>
  <si>
    <t>KV30</t>
  </si>
  <si>
    <t>KV31</t>
  </si>
  <si>
    <t>KV32</t>
  </si>
  <si>
    <t>KV33</t>
  </si>
  <si>
    <t>KV34</t>
  </si>
  <si>
    <t>KV35</t>
  </si>
  <si>
    <t>KV36</t>
  </si>
  <si>
    <t>KV37</t>
  </si>
  <si>
    <t>KV38</t>
  </si>
  <si>
    <t>KV39</t>
  </si>
  <si>
    <t>KV40</t>
  </si>
  <si>
    <t>KV41</t>
  </si>
  <si>
    <t>KV42</t>
  </si>
  <si>
    <t>KV43</t>
  </si>
  <si>
    <t>T1</t>
  </si>
  <si>
    <t>F</t>
  </si>
  <si>
    <t>JLN 5</t>
  </si>
  <si>
    <t>JLN 4</t>
  </si>
  <si>
    <t>JLN 6</t>
  </si>
  <si>
    <t>JLN 7</t>
  </si>
  <si>
    <t>JLN 8</t>
  </si>
  <si>
    <t>REKAP KUMULATIF</t>
  </si>
  <si>
    <t>CUT</t>
  </si>
  <si>
    <t>check</t>
  </si>
  <si>
    <t>JLN 9</t>
  </si>
  <si>
    <t>Selisih (Volume)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</si>
</sst>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_-* #,##0.00_-;\-* #,##0.00_-;_-* &quot;-&quot;_-;_-@_-"/>
    <numFmt numFmtId="168" formatCode="#,##0.00_ ;\-#,##0.00\ "/>
    <numFmt numFmtId="169" formatCode="#,##0_ ;\-#,##0\ "/>
    <numFmt numFmtId="170" formatCode="_-* #,##0.000_-;\-* #,##0.000_-;_-* &quot;-&quot;_-;_-@_-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164" fontId="3" fillId="0" borderId="0" applyFont="0" applyFill="0" applyBorder="0" applyAlignment="0" applyProtection="0"/>
  </cellStyleXfs>
  <cellXfs count="125">
    <xf numFmtId="0" fontId="0" fillId="0" borderId="0" xfId="0"/>
    <xf numFmtId="0" fontId="5" fillId="0" borderId="0" xfId="2" applyFont="1"/>
    <xf numFmtId="0" fontId="6" fillId="0" borderId="0" xfId="2" applyFont="1"/>
    <xf numFmtId="0" fontId="7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/>
    <xf numFmtId="0" fontId="3" fillId="0" borderId="0" xfId="0" applyFont="1"/>
    <xf numFmtId="0" fontId="0" fillId="0" borderId="0" xfId="0" applyFont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9" fillId="0" borderId="6" xfId="0" applyFont="1" applyBorder="1"/>
    <xf numFmtId="0" fontId="9" fillId="0" borderId="5" xfId="0" applyFont="1" applyBorder="1"/>
    <xf numFmtId="0" fontId="10" fillId="0" borderId="5" xfId="0" applyFont="1" applyBorder="1"/>
    <xf numFmtId="0" fontId="10" fillId="0" borderId="6" xfId="0" applyFont="1" applyBorder="1"/>
    <xf numFmtId="43" fontId="4" fillId="0" borderId="5" xfId="1" applyFont="1" applyBorder="1"/>
    <xf numFmtId="0" fontId="10" fillId="0" borderId="2" xfId="0" applyFont="1" applyBorder="1"/>
    <xf numFmtId="0" fontId="9" fillId="0" borderId="2" xfId="0" applyFont="1" applyBorder="1"/>
    <xf numFmtId="43" fontId="4" fillId="0" borderId="1" xfId="1" applyFont="1" applyBorder="1"/>
    <xf numFmtId="0" fontId="11" fillId="0" borderId="4" xfId="0" applyFont="1" applyBorder="1"/>
    <xf numFmtId="0" fontId="8" fillId="0" borderId="7" xfId="0" applyFont="1" applyBorder="1"/>
    <xf numFmtId="0" fontId="9" fillId="0" borderId="7" xfId="0" applyFont="1" applyBorder="1"/>
    <xf numFmtId="0" fontId="9" fillId="0" borderId="8" xfId="0" applyFont="1" applyBorder="1"/>
    <xf numFmtId="0" fontId="4" fillId="0" borderId="6" xfId="0" applyFont="1" applyBorder="1"/>
    <xf numFmtId="43" fontId="4" fillId="0" borderId="9" xfId="1" applyNumberFormat="1" applyFont="1" applyFill="1" applyBorder="1"/>
    <xf numFmtId="0" fontId="11" fillId="0" borderId="6" xfId="0" applyFont="1" applyBorder="1"/>
    <xf numFmtId="0" fontId="4" fillId="0" borderId="5" xfId="2" applyFont="1" applyBorder="1" applyAlignment="1">
      <alignment horizontal="center"/>
    </xf>
    <xf numFmtId="43" fontId="4" fillId="0" borderId="5" xfId="1" applyNumberFormat="1" applyFont="1" applyFill="1" applyBorder="1"/>
    <xf numFmtId="0" fontId="4" fillId="0" borderId="11" xfId="0" applyFont="1" applyFill="1" applyBorder="1"/>
    <xf numFmtId="0" fontId="0" fillId="0" borderId="2" xfId="0" applyBorder="1"/>
    <xf numFmtId="0" fontId="0" fillId="0" borderId="3" xfId="0" applyBorder="1"/>
    <xf numFmtId="43" fontId="4" fillId="0" borderId="1" xfId="1" applyNumberFormat="1" applyFont="1" applyFill="1" applyBorder="1"/>
    <xf numFmtId="0" fontId="12" fillId="0" borderId="5" xfId="0" applyFont="1" applyBorder="1"/>
    <xf numFmtId="0" fontId="12" fillId="0" borderId="12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" xfId="0" applyFill="1" applyBorder="1"/>
    <xf numFmtId="0" fontId="12" fillId="0" borderId="4" xfId="0" applyFont="1" applyFill="1" applyBorder="1"/>
    <xf numFmtId="0" fontId="0" fillId="0" borderId="6" xfId="0" applyBorder="1" applyAlignment="1">
      <alignment horizontal="center"/>
    </xf>
    <xf numFmtId="43" fontId="0" fillId="0" borderId="6" xfId="1" applyFont="1" applyBorder="1"/>
    <xf numFmtId="0" fontId="12" fillId="0" borderId="11" xfId="0" applyFont="1" applyFill="1" applyBorder="1"/>
    <xf numFmtId="0" fontId="0" fillId="0" borderId="2" xfId="0" applyBorder="1" applyAlignment="1">
      <alignment horizontal="center"/>
    </xf>
    <xf numFmtId="43" fontId="0" fillId="0" borderId="2" xfId="1" applyFont="1" applyBorder="1"/>
    <xf numFmtId="0" fontId="8" fillId="0" borderId="4" xfId="0" applyFont="1" applyBorder="1"/>
    <xf numFmtId="0" fontId="10" fillId="0" borderId="7" xfId="0" applyFont="1" applyBorder="1"/>
    <xf numFmtId="0" fontId="4" fillId="0" borderId="8" xfId="2" applyFont="1" applyBorder="1" applyAlignment="1">
      <alignment horizontal="center"/>
    </xf>
    <xf numFmtId="43" fontId="4" fillId="0" borderId="8" xfId="1" applyNumberFormat="1" applyFont="1" applyFill="1" applyBorder="1"/>
    <xf numFmtId="0" fontId="0" fillId="0" borderId="4" xfId="0" applyFill="1" applyBorder="1"/>
    <xf numFmtId="0" fontId="0" fillId="0" borderId="10" xfId="0" applyBorder="1"/>
    <xf numFmtId="0" fontId="4" fillId="0" borderId="7" xfId="0" applyFont="1" applyBorder="1"/>
    <xf numFmtId="0" fontId="7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5" xfId="2" applyFont="1" applyBorder="1" applyAlignment="1">
      <alignment horizontal="left"/>
    </xf>
    <xf numFmtId="0" fontId="8" fillId="0" borderId="4" xfId="2" applyFont="1" applyBorder="1" applyAlignment="1">
      <alignment vertical="center"/>
    </xf>
    <xf numFmtId="0" fontId="4" fillId="0" borderId="5" xfId="2" applyFont="1" applyBorder="1"/>
    <xf numFmtId="0" fontId="4" fillId="0" borderId="7" xfId="2" applyFont="1" applyBorder="1" applyAlignment="1">
      <alignment horizontal="left"/>
    </xf>
    <xf numFmtId="0" fontId="0" fillId="0" borderId="13" xfId="0" applyBorder="1"/>
    <xf numFmtId="0" fontId="4" fillId="0" borderId="6" xfId="2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2" fontId="0" fillId="0" borderId="5" xfId="0" applyNumberFormat="1" applyBorder="1"/>
    <xf numFmtId="0" fontId="0" fillId="0" borderId="0" xfId="0" applyAlignment="1">
      <alignment horizontal="right"/>
    </xf>
    <xf numFmtId="166" fontId="0" fillId="0" borderId="0" xfId="0" applyNumberFormat="1"/>
    <xf numFmtId="0" fontId="12" fillId="0" borderId="0" xfId="0" applyFont="1"/>
    <xf numFmtId="0" fontId="2" fillId="0" borderId="0" xfId="0" applyFont="1"/>
    <xf numFmtId="166" fontId="12" fillId="0" borderId="0" xfId="0" applyNumberFormat="1" applyFont="1"/>
    <xf numFmtId="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7" fontId="0" fillId="0" borderId="5" xfId="3" applyNumberFormat="1" applyFont="1" applyBorder="1" applyAlignment="1">
      <alignment horizontal="center"/>
    </xf>
    <xf numFmtId="168" fontId="0" fillId="0" borderId="5" xfId="3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3" applyNumberFormat="1" applyFon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167" fontId="0" fillId="2" borderId="14" xfId="3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9" fontId="0" fillId="0" borderId="10" xfId="3" applyNumberFormat="1" applyFont="1" applyBorder="1" applyAlignment="1">
      <alignment horizontal="center"/>
    </xf>
    <xf numFmtId="164" fontId="0" fillId="0" borderId="5" xfId="3" applyFont="1" applyBorder="1" applyAlignment="1">
      <alignment horizontal="center"/>
    </xf>
    <xf numFmtId="164" fontId="0" fillId="0" borderId="5" xfId="3" applyNumberFormat="1" applyFont="1" applyBorder="1" applyAlignment="1">
      <alignment horizontal="center"/>
    </xf>
    <xf numFmtId="164" fontId="0" fillId="2" borderId="14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4" xfId="0" applyFont="1" applyBorder="1"/>
    <xf numFmtId="0" fontId="10" fillId="0" borderId="4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0" borderId="12" xfId="0" applyFont="1" applyBorder="1"/>
    <xf numFmtId="0" fontId="4" fillId="0" borderId="4" xfId="0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11" xfId="2" applyFont="1" applyFill="1" applyBorder="1" applyAlignment="1">
      <alignment horizontal="center"/>
    </xf>
    <xf numFmtId="0" fontId="4" fillId="0" borderId="12" xfId="2" applyFont="1" applyBorder="1" applyAlignment="1">
      <alignment horizontal="center"/>
    </xf>
    <xf numFmtId="43" fontId="0" fillId="0" borderId="8" xfId="1" applyFont="1" applyBorder="1"/>
    <xf numFmtId="43" fontId="0" fillId="0" borderId="5" xfId="1" applyFont="1" applyBorder="1"/>
    <xf numFmtId="43" fontId="0" fillId="0" borderId="1" xfId="1" applyFont="1" applyBorder="1"/>
    <xf numFmtId="167" fontId="0" fillId="0" borderId="5" xfId="3" applyNumberFormat="1" applyFont="1" applyBorder="1"/>
    <xf numFmtId="170" fontId="0" fillId="0" borderId="5" xfId="3" applyNumberFormat="1" applyFont="1" applyBorder="1"/>
    <xf numFmtId="0" fontId="14" fillId="2" borderId="10" xfId="0" applyFont="1" applyFill="1" applyBorder="1" applyAlignment="1">
      <alignment horizontal="center"/>
    </xf>
    <xf numFmtId="165" fontId="14" fillId="2" borderId="5" xfId="0" applyNumberFormat="1" applyFont="1" applyFill="1" applyBorder="1" applyAlignment="1">
      <alignment horizontal="center"/>
    </xf>
    <xf numFmtId="164" fontId="0" fillId="0" borderId="0" xfId="3" applyFont="1" applyBorder="1" applyAlignment="1">
      <alignment horizontal="center"/>
    </xf>
    <xf numFmtId="169" fontId="0" fillId="0" borderId="0" xfId="3" applyNumberFormat="1" applyFont="1" applyBorder="1" applyAlignment="1">
      <alignment horizontal="center"/>
    </xf>
    <xf numFmtId="164" fontId="0" fillId="2" borderId="15" xfId="3" applyNumberFormat="1" applyFont="1" applyFill="1" applyBorder="1" applyAlignment="1">
      <alignment horizontal="center"/>
    </xf>
    <xf numFmtId="0" fontId="0" fillId="0" borderId="9" xfId="0" applyBorder="1"/>
    <xf numFmtId="169" fontId="0" fillId="0" borderId="5" xfId="3" applyNumberFormat="1" applyFont="1" applyBorder="1" applyAlignment="1">
      <alignment horizontal="center"/>
    </xf>
    <xf numFmtId="0" fontId="0" fillId="0" borderId="5" xfId="0" applyBorder="1" applyAlignment="1">
      <alignment horizontal="center" vertical="center" shrinkToFit="1"/>
    </xf>
    <xf numFmtId="165" fontId="0" fillId="2" borderId="5" xfId="0" applyNumberFormat="1" applyFill="1" applyBorder="1"/>
    <xf numFmtId="168" fontId="0" fillId="2" borderId="5" xfId="3" applyNumberFormat="1" applyFont="1" applyFill="1" applyBorder="1" applyAlignment="1">
      <alignment horizontal="center"/>
    </xf>
    <xf numFmtId="0" fontId="4" fillId="0" borderId="4" xfId="2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4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4" fillId="0" borderId="6" xfId="2" applyFont="1" applyBorder="1" applyAlignment="1">
      <alignment vertical="center" shrinkToFi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4">
    <cellStyle name="Comma" xfId="1" builtinId="3"/>
    <cellStyle name="Comma [0]" xfId="3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topLeftCell="A7" zoomScaleNormal="100" workbookViewId="0">
      <selection activeCell="J21" sqref="J21"/>
    </sheetView>
  </sheetViews>
  <sheetFormatPr defaultRowHeight="15" x14ac:dyDescent="0.25"/>
  <cols>
    <col min="1" max="1" width="5.7109375" customWidth="1"/>
    <col min="7" max="7" width="5.7109375" customWidth="1"/>
    <col min="8" max="9" width="12.7109375" customWidth="1"/>
    <col min="10" max="10" width="15.85546875" bestFit="1" customWidth="1"/>
  </cols>
  <sheetData>
    <row r="1" spans="1:17" x14ac:dyDescent="0.25">
      <c r="A1" s="1"/>
      <c r="B1" s="1"/>
      <c r="C1" s="1"/>
      <c r="D1" s="1"/>
      <c r="E1" s="1"/>
      <c r="F1" s="1"/>
      <c r="G1" s="2" t="s">
        <v>0</v>
      </c>
      <c r="H1" s="3"/>
      <c r="M1" s="68"/>
      <c r="N1" s="68"/>
      <c r="O1" s="68"/>
      <c r="P1" s="68"/>
      <c r="Q1" s="68"/>
    </row>
    <row r="2" spans="1:17" x14ac:dyDescent="0.25">
      <c r="A2" s="1"/>
      <c r="B2" s="1"/>
      <c r="C2" s="1"/>
      <c r="D2" s="1"/>
      <c r="E2" s="1"/>
      <c r="F2" s="1"/>
      <c r="G2" s="2" t="s">
        <v>1</v>
      </c>
      <c r="H2" s="3"/>
    </row>
    <row r="3" spans="1:17" x14ac:dyDescent="0.25">
      <c r="A3" s="1"/>
      <c r="B3" s="1"/>
      <c r="C3" s="1"/>
      <c r="D3" s="1"/>
      <c r="E3" s="1"/>
      <c r="F3" s="1"/>
      <c r="G3" s="2" t="s">
        <v>2</v>
      </c>
      <c r="H3" s="3"/>
    </row>
    <row r="4" spans="1:17" x14ac:dyDescent="0.25">
      <c r="A4" s="1"/>
      <c r="B4" s="1"/>
      <c r="C4" s="1"/>
      <c r="D4" s="1"/>
      <c r="E4" s="1"/>
      <c r="F4" s="1"/>
      <c r="G4" s="2" t="s">
        <v>3</v>
      </c>
      <c r="H4" s="3"/>
      <c r="L4" s="72"/>
    </row>
    <row r="5" spans="1:17" x14ac:dyDescent="0.25">
      <c r="A5" s="1"/>
      <c r="B5" s="1"/>
      <c r="C5" s="1"/>
      <c r="D5" s="1"/>
      <c r="E5" s="1"/>
      <c r="F5" s="1"/>
      <c r="G5" s="2"/>
      <c r="H5" s="3"/>
      <c r="N5" s="69"/>
      <c r="P5" s="70"/>
    </row>
    <row r="6" spans="1:17" x14ac:dyDescent="0.25">
      <c r="A6" s="2" t="s">
        <v>4</v>
      </c>
      <c r="B6" s="2"/>
      <c r="C6" s="2"/>
      <c r="D6" s="2"/>
      <c r="E6" s="2"/>
      <c r="F6" s="2"/>
      <c r="G6" s="4"/>
      <c r="H6" s="5"/>
    </row>
    <row r="7" spans="1:17" x14ac:dyDescent="0.25">
      <c r="A7" s="2" t="s">
        <v>5</v>
      </c>
      <c r="B7" s="2"/>
      <c r="C7" s="2"/>
      <c r="D7" s="2"/>
      <c r="E7" s="2"/>
      <c r="F7" s="2"/>
      <c r="G7" s="6"/>
      <c r="H7" s="5"/>
      <c r="O7" s="70"/>
    </row>
    <row r="8" spans="1:17" x14ac:dyDescent="0.25">
      <c r="A8" s="6" t="s">
        <v>6</v>
      </c>
      <c r="B8" s="6"/>
      <c r="C8" s="6" t="s">
        <v>7</v>
      </c>
      <c r="D8" s="6"/>
      <c r="E8" s="6"/>
      <c r="F8" s="6"/>
      <c r="G8" s="6"/>
      <c r="H8" s="7"/>
    </row>
    <row r="9" spans="1:17" x14ac:dyDescent="0.25">
      <c r="A9" s="6" t="s">
        <v>8</v>
      </c>
      <c r="B9" s="6"/>
      <c r="C9" s="8" t="s">
        <v>9</v>
      </c>
      <c r="D9" s="6"/>
      <c r="E9" s="6"/>
      <c r="F9" s="6"/>
      <c r="G9" s="6"/>
      <c r="H9" s="7"/>
    </row>
    <row r="10" spans="1:17" x14ac:dyDescent="0.25">
      <c r="A10" s="9" t="s">
        <v>10</v>
      </c>
      <c r="B10" s="117" t="s">
        <v>11</v>
      </c>
      <c r="C10" s="117"/>
      <c r="D10" s="117"/>
      <c r="E10" s="117"/>
      <c r="F10" s="118"/>
      <c r="G10" s="10" t="s">
        <v>12</v>
      </c>
      <c r="H10" s="11" t="s">
        <v>13</v>
      </c>
      <c r="I10" s="111" t="s">
        <v>99</v>
      </c>
      <c r="J10" s="65" t="s">
        <v>173</v>
      </c>
    </row>
    <row r="11" spans="1:17" x14ac:dyDescent="0.25">
      <c r="A11" s="12" t="s">
        <v>14</v>
      </c>
      <c r="B11" s="13" t="s">
        <v>15</v>
      </c>
      <c r="C11" s="14"/>
      <c r="D11" s="14"/>
      <c r="E11" s="14"/>
      <c r="F11" s="14"/>
      <c r="G11" s="90"/>
      <c r="H11" s="15"/>
      <c r="I11" s="65"/>
      <c r="J11" s="39"/>
    </row>
    <row r="12" spans="1:17" x14ac:dyDescent="0.25">
      <c r="A12" s="16">
        <v>1</v>
      </c>
      <c r="B12" s="17" t="s">
        <v>16</v>
      </c>
      <c r="C12" s="14"/>
      <c r="D12" s="14"/>
      <c r="E12" s="14"/>
      <c r="F12" s="14"/>
      <c r="G12" s="91" t="s">
        <v>17</v>
      </c>
      <c r="H12" s="18">
        <v>74435.570000000007</v>
      </c>
      <c r="I12" s="65"/>
      <c r="J12" s="39"/>
      <c r="N12" s="75"/>
    </row>
    <row r="13" spans="1:17" x14ac:dyDescent="0.25">
      <c r="A13" s="16">
        <f>+A12+1</f>
        <v>2</v>
      </c>
      <c r="B13" s="17" t="s">
        <v>18</v>
      </c>
      <c r="C13" s="14"/>
      <c r="D13" s="14"/>
      <c r="E13" s="14"/>
      <c r="F13" s="14"/>
      <c r="G13" s="91" t="s">
        <v>19</v>
      </c>
      <c r="H13" s="18">
        <v>1</v>
      </c>
      <c r="I13" s="65"/>
      <c r="J13" s="39"/>
    </row>
    <row r="14" spans="1:17" x14ac:dyDescent="0.25">
      <c r="A14" s="16">
        <v>2</v>
      </c>
      <c r="B14" s="17" t="s">
        <v>20</v>
      </c>
      <c r="C14" s="14"/>
      <c r="D14" s="14"/>
      <c r="E14" s="14"/>
      <c r="F14" s="14"/>
      <c r="G14" s="91" t="s">
        <v>21</v>
      </c>
      <c r="H14" s="18">
        <v>1</v>
      </c>
      <c r="I14" s="65"/>
      <c r="J14" s="39"/>
    </row>
    <row r="15" spans="1:17" x14ac:dyDescent="0.25">
      <c r="A15" s="16">
        <f>+A14+1</f>
        <v>3</v>
      </c>
      <c r="B15" s="19" t="s">
        <v>22</v>
      </c>
      <c r="C15" s="20"/>
      <c r="D15" s="20"/>
      <c r="E15" s="20"/>
      <c r="F15" s="20"/>
      <c r="G15" s="92" t="s">
        <v>21</v>
      </c>
      <c r="H15" s="21">
        <v>1</v>
      </c>
      <c r="I15" s="65"/>
      <c r="J15" s="39"/>
    </row>
    <row r="16" spans="1:17" x14ac:dyDescent="0.25">
      <c r="A16" s="16"/>
      <c r="B16" s="22" t="s">
        <v>23</v>
      </c>
      <c r="C16" s="14"/>
      <c r="D16" s="14"/>
      <c r="E16" s="14"/>
      <c r="F16" s="14"/>
      <c r="G16" s="14"/>
      <c r="H16" s="15"/>
      <c r="I16" s="65"/>
      <c r="J16" s="39"/>
    </row>
    <row r="17" spans="1:14" x14ac:dyDescent="0.25">
      <c r="A17" s="12" t="s">
        <v>24</v>
      </c>
      <c r="B17" s="23" t="s">
        <v>25</v>
      </c>
      <c r="C17" s="24"/>
      <c r="D17" s="24"/>
      <c r="E17" s="24"/>
      <c r="F17" s="24"/>
      <c r="G17" s="93"/>
      <c r="H17" s="25"/>
      <c r="I17" s="65"/>
      <c r="J17" s="39"/>
    </row>
    <row r="18" spans="1:14" x14ac:dyDescent="0.25">
      <c r="A18" s="16">
        <v>1</v>
      </c>
      <c r="B18" s="26" t="s">
        <v>26</v>
      </c>
      <c r="C18" s="14"/>
      <c r="D18" s="14"/>
      <c r="E18" s="14"/>
      <c r="F18" s="14"/>
      <c r="G18" s="94" t="s">
        <v>27</v>
      </c>
      <c r="H18" s="27">
        <v>57500.86</v>
      </c>
      <c r="I18" s="77">
        <v>68289.66</v>
      </c>
      <c r="J18" s="112">
        <f>I18-H18</f>
        <v>10788.800000000003</v>
      </c>
    </row>
    <row r="19" spans="1:14" x14ac:dyDescent="0.25">
      <c r="A19" s="16"/>
      <c r="B19" s="28" t="s">
        <v>28</v>
      </c>
      <c r="C19" s="14"/>
      <c r="D19" s="14"/>
      <c r="E19" s="14"/>
      <c r="F19" s="14"/>
      <c r="G19" s="90"/>
      <c r="H19" s="15"/>
      <c r="I19" s="65"/>
      <c r="J19" s="39"/>
    </row>
    <row r="20" spans="1:14" x14ac:dyDescent="0.25">
      <c r="A20" s="12" t="s">
        <v>29</v>
      </c>
      <c r="B20" s="13" t="s">
        <v>30</v>
      </c>
      <c r="C20" s="14"/>
      <c r="D20" s="14"/>
      <c r="E20" s="14"/>
      <c r="F20" s="14"/>
      <c r="G20" s="90"/>
      <c r="H20" s="15"/>
      <c r="I20" s="65"/>
      <c r="J20" s="39"/>
    </row>
    <row r="21" spans="1:14" x14ac:dyDescent="0.25">
      <c r="A21" s="16">
        <v>1</v>
      </c>
      <c r="B21" s="17" t="s">
        <v>31</v>
      </c>
      <c r="C21" s="14"/>
      <c r="D21" s="14"/>
      <c r="E21" s="14"/>
      <c r="F21" s="14"/>
      <c r="G21" s="95" t="s">
        <v>32</v>
      </c>
      <c r="H21" s="30">
        <v>2378.98</v>
      </c>
      <c r="I21" s="73">
        <v>2325.451</v>
      </c>
      <c r="J21" s="78">
        <f t="shared" ref="J21:J26" si="0">I21-H21</f>
        <v>-53.528999999999996</v>
      </c>
    </row>
    <row r="22" spans="1:14" x14ac:dyDescent="0.25">
      <c r="A22" s="16">
        <v>2</v>
      </c>
      <c r="B22" s="26" t="s">
        <v>33</v>
      </c>
      <c r="C22" s="14"/>
      <c r="D22" s="14"/>
      <c r="E22" s="14"/>
      <c r="F22" s="14"/>
      <c r="G22" s="95" t="s">
        <v>32</v>
      </c>
      <c r="H22" s="30">
        <v>2378.98</v>
      </c>
      <c r="I22" s="73">
        <v>2325.451</v>
      </c>
      <c r="J22" s="78">
        <f t="shared" si="0"/>
        <v>-53.528999999999996</v>
      </c>
    </row>
    <row r="23" spans="1:14" x14ac:dyDescent="0.25">
      <c r="A23" s="16">
        <v>3</v>
      </c>
      <c r="B23" s="26" t="s">
        <v>34</v>
      </c>
      <c r="C23" s="14"/>
      <c r="D23" s="14"/>
      <c r="E23" s="14"/>
      <c r="F23" s="14"/>
      <c r="G23" s="95" t="s">
        <v>32</v>
      </c>
      <c r="H23" s="30">
        <v>2075.16</v>
      </c>
      <c r="I23" s="73">
        <v>2135.96</v>
      </c>
      <c r="J23" s="78">
        <f t="shared" si="0"/>
        <v>60.800000000000182</v>
      </c>
    </row>
    <row r="24" spans="1:14" x14ac:dyDescent="0.25">
      <c r="A24" s="16">
        <v>4</v>
      </c>
      <c r="B24" s="26" t="s">
        <v>35</v>
      </c>
      <c r="C24" s="14"/>
      <c r="D24" s="14"/>
      <c r="E24" s="14"/>
      <c r="F24" s="14"/>
      <c r="G24" s="95" t="s">
        <v>36</v>
      </c>
      <c r="H24" s="30">
        <v>759.54</v>
      </c>
      <c r="I24" s="65">
        <v>487.51</v>
      </c>
      <c r="J24" s="78">
        <f t="shared" si="0"/>
        <v>-272.02999999999997</v>
      </c>
    </row>
    <row r="25" spans="1:14" x14ac:dyDescent="0.25">
      <c r="A25" s="16">
        <v>5</v>
      </c>
      <c r="B25" s="119" t="s">
        <v>37</v>
      </c>
      <c r="C25" s="120"/>
      <c r="D25" s="120"/>
      <c r="E25" s="120"/>
      <c r="F25" s="121"/>
      <c r="G25" s="96" t="s">
        <v>38</v>
      </c>
      <c r="H25" s="30">
        <v>29</v>
      </c>
      <c r="I25" s="65">
        <v>40</v>
      </c>
      <c r="J25" s="78">
        <f t="shared" si="0"/>
        <v>11</v>
      </c>
    </row>
    <row r="26" spans="1:14" x14ac:dyDescent="0.25">
      <c r="A26" s="16">
        <v>6</v>
      </c>
      <c r="B26" s="31" t="s">
        <v>39</v>
      </c>
      <c r="C26" s="32"/>
      <c r="D26" s="32"/>
      <c r="E26" s="32"/>
      <c r="F26" s="33"/>
      <c r="G26" s="97" t="s">
        <v>36</v>
      </c>
      <c r="H26" s="34">
        <v>572.79999999999995</v>
      </c>
      <c r="I26" s="65">
        <v>332.79300000000001</v>
      </c>
      <c r="J26" s="78">
        <f t="shared" si="0"/>
        <v>-240.00699999999995</v>
      </c>
    </row>
    <row r="27" spans="1:14" x14ac:dyDescent="0.25">
      <c r="A27" s="16"/>
      <c r="B27" s="22" t="s">
        <v>40</v>
      </c>
      <c r="C27" s="14"/>
      <c r="D27" s="14"/>
      <c r="E27" s="14"/>
      <c r="F27" s="14"/>
      <c r="G27" s="14"/>
      <c r="H27" s="15"/>
      <c r="I27" s="65"/>
      <c r="J27" s="39"/>
      <c r="M27" s="70"/>
      <c r="N27" s="70"/>
    </row>
    <row r="28" spans="1:14" x14ac:dyDescent="0.25">
      <c r="A28" s="35" t="s">
        <v>41</v>
      </c>
      <c r="B28" s="36" t="s">
        <v>42</v>
      </c>
      <c r="C28" s="37"/>
      <c r="D28" s="37"/>
      <c r="E28" s="37"/>
      <c r="F28" s="37"/>
      <c r="G28" s="38"/>
      <c r="H28" s="64"/>
      <c r="I28" s="65"/>
      <c r="J28" s="39"/>
    </row>
    <row r="29" spans="1:14" x14ac:dyDescent="0.25">
      <c r="A29" s="39">
        <v>1</v>
      </c>
      <c r="B29" s="37" t="s">
        <v>43</v>
      </c>
      <c r="C29" s="37"/>
      <c r="D29" s="37"/>
      <c r="E29" s="37"/>
      <c r="F29" s="37"/>
      <c r="G29" s="95" t="s">
        <v>32</v>
      </c>
      <c r="H29" s="99">
        <v>6251.27</v>
      </c>
      <c r="I29" s="74">
        <v>6203.1040000000003</v>
      </c>
      <c r="J29" s="78">
        <f t="shared" ref="J29:J31" si="1">I29-H29</f>
        <v>-48.166000000000167</v>
      </c>
    </row>
    <row r="30" spans="1:14" x14ac:dyDescent="0.25">
      <c r="A30" s="39">
        <v>2</v>
      </c>
      <c r="B30" s="40" t="s">
        <v>44</v>
      </c>
      <c r="C30" s="40"/>
      <c r="D30" s="40"/>
      <c r="E30" s="40"/>
      <c r="F30" s="40"/>
      <c r="G30" s="95" t="s">
        <v>32</v>
      </c>
      <c r="H30" s="99">
        <v>6251.27</v>
      </c>
      <c r="I30" s="74">
        <v>6203.1040000000003</v>
      </c>
      <c r="J30" s="78">
        <f t="shared" si="1"/>
        <v>-48.166000000000167</v>
      </c>
    </row>
    <row r="31" spans="1:14" x14ac:dyDescent="0.25">
      <c r="A31" s="39">
        <v>4</v>
      </c>
      <c r="B31" s="41" t="s">
        <v>45</v>
      </c>
      <c r="C31" s="32"/>
      <c r="D31" s="32"/>
      <c r="E31" s="32"/>
      <c r="F31" s="32"/>
      <c r="G31" s="95" t="s">
        <v>32</v>
      </c>
      <c r="H31" s="99">
        <v>6251.27</v>
      </c>
      <c r="I31" s="74">
        <v>6203.1040000000003</v>
      </c>
      <c r="J31" s="78">
        <f t="shared" si="1"/>
        <v>-48.166000000000167</v>
      </c>
    </row>
    <row r="32" spans="1:14" x14ac:dyDescent="0.25">
      <c r="A32" s="39"/>
      <c r="B32" s="42" t="s">
        <v>46</v>
      </c>
      <c r="C32" s="40"/>
      <c r="D32" s="40"/>
      <c r="E32" s="40"/>
      <c r="F32" s="40"/>
      <c r="G32" s="43"/>
      <c r="H32" s="100"/>
      <c r="I32" s="65"/>
      <c r="J32" s="39"/>
    </row>
    <row r="33" spans="1:13" x14ac:dyDescent="0.25">
      <c r="A33" s="35" t="s">
        <v>47</v>
      </c>
      <c r="B33" s="36" t="s">
        <v>48</v>
      </c>
      <c r="C33" s="37"/>
      <c r="D33" s="37"/>
      <c r="E33" s="37"/>
      <c r="F33" s="37"/>
      <c r="G33" s="38"/>
      <c r="H33" s="64"/>
      <c r="I33" s="65"/>
      <c r="J33" s="39"/>
    </row>
    <row r="34" spans="1:13" x14ac:dyDescent="0.25">
      <c r="A34" s="39">
        <v>1</v>
      </c>
      <c r="B34" s="37" t="s">
        <v>43</v>
      </c>
      <c r="C34" s="37"/>
      <c r="D34" s="37"/>
      <c r="E34" s="37"/>
      <c r="F34" s="37"/>
      <c r="G34" s="95" t="s">
        <v>32</v>
      </c>
      <c r="H34" s="99">
        <v>2819.65</v>
      </c>
      <c r="I34" s="73">
        <v>2817.8780000000002</v>
      </c>
      <c r="J34" s="78">
        <f t="shared" ref="J34:J36" si="2">I34-H34</f>
        <v>-1.7719999999999345</v>
      </c>
    </row>
    <row r="35" spans="1:13" x14ac:dyDescent="0.25">
      <c r="A35" s="39">
        <v>2</v>
      </c>
      <c r="B35" s="40" t="s">
        <v>44</v>
      </c>
      <c r="C35" s="40"/>
      <c r="D35" s="40"/>
      <c r="E35" s="40"/>
      <c r="F35" s="40"/>
      <c r="G35" s="95" t="s">
        <v>32</v>
      </c>
      <c r="H35" s="99">
        <v>2819.65</v>
      </c>
      <c r="I35" s="73">
        <v>2817.8780000000002</v>
      </c>
      <c r="J35" s="78">
        <f t="shared" si="2"/>
        <v>-1.7719999999999345</v>
      </c>
    </row>
    <row r="36" spans="1:13" x14ac:dyDescent="0.25">
      <c r="A36" s="39">
        <v>4</v>
      </c>
      <c r="B36" s="41" t="s">
        <v>45</v>
      </c>
      <c r="C36" s="32"/>
      <c r="D36" s="32"/>
      <c r="E36" s="32"/>
      <c r="F36" s="32"/>
      <c r="G36" s="95" t="s">
        <v>32</v>
      </c>
      <c r="H36" s="99">
        <v>2819.65</v>
      </c>
      <c r="I36" s="73">
        <v>2817.8780000000002</v>
      </c>
      <c r="J36" s="78">
        <f t="shared" si="2"/>
        <v>-1.7719999999999345</v>
      </c>
    </row>
    <row r="37" spans="1:13" x14ac:dyDescent="0.25">
      <c r="A37" s="39"/>
      <c r="B37" s="45" t="s">
        <v>49</v>
      </c>
      <c r="C37" s="32"/>
      <c r="D37" s="32"/>
      <c r="E37" s="32"/>
      <c r="F37" s="32"/>
      <c r="G37" s="46"/>
      <c r="H37" s="101"/>
      <c r="I37" s="65"/>
      <c r="J37" s="39"/>
    </row>
    <row r="38" spans="1:13" x14ac:dyDescent="0.25">
      <c r="A38" s="12" t="s">
        <v>50</v>
      </c>
      <c r="B38" s="48" t="s">
        <v>51</v>
      </c>
      <c r="C38" s="14"/>
      <c r="D38" s="14"/>
      <c r="E38" s="14"/>
      <c r="F38" s="14"/>
      <c r="G38" s="14"/>
      <c r="H38" s="15"/>
      <c r="I38" s="65"/>
      <c r="J38" s="39"/>
    </row>
    <row r="39" spans="1:13" x14ac:dyDescent="0.25">
      <c r="A39" s="16">
        <v>1</v>
      </c>
      <c r="B39" s="49" t="s">
        <v>31</v>
      </c>
      <c r="C39" s="24"/>
      <c r="D39" s="24"/>
      <c r="E39" s="24"/>
      <c r="F39" s="24"/>
      <c r="G39" s="98" t="s">
        <v>32</v>
      </c>
      <c r="H39" s="51">
        <v>47.12</v>
      </c>
      <c r="I39" s="74">
        <v>46.81</v>
      </c>
      <c r="J39" s="78">
        <f t="shared" ref="J39:J45" si="3">I39-H39</f>
        <v>-0.30999999999999517</v>
      </c>
    </row>
    <row r="40" spans="1:13" x14ac:dyDescent="0.25">
      <c r="A40" s="16">
        <v>2</v>
      </c>
      <c r="B40" s="17" t="s">
        <v>43</v>
      </c>
      <c r="C40" s="14"/>
      <c r="D40" s="14"/>
      <c r="E40" s="14"/>
      <c r="F40" s="14"/>
      <c r="G40" s="95" t="s">
        <v>32</v>
      </c>
      <c r="H40" s="30">
        <v>342.98</v>
      </c>
      <c r="I40" s="74">
        <v>340.46699999999998</v>
      </c>
      <c r="J40" s="78">
        <f t="shared" si="3"/>
        <v>-2.5130000000000337</v>
      </c>
    </row>
    <row r="41" spans="1:13" x14ac:dyDescent="0.25">
      <c r="A41" s="16">
        <v>3</v>
      </c>
      <c r="B41" s="26" t="s">
        <v>33</v>
      </c>
      <c r="C41" s="14"/>
      <c r="D41" s="14"/>
      <c r="E41" s="14"/>
      <c r="F41" s="14"/>
      <c r="G41" s="95" t="s">
        <v>32</v>
      </c>
      <c r="H41" s="30">
        <v>390.1</v>
      </c>
      <c r="I41" s="74">
        <v>387.27699999999999</v>
      </c>
      <c r="J41" s="78">
        <f t="shared" si="3"/>
        <v>-2.8230000000000359</v>
      </c>
    </row>
    <row r="42" spans="1:13" x14ac:dyDescent="0.25">
      <c r="A42" s="16">
        <v>4</v>
      </c>
      <c r="B42" s="26" t="s">
        <v>35</v>
      </c>
      <c r="C42" s="14"/>
      <c r="D42" s="14"/>
      <c r="E42" s="14"/>
      <c r="F42" s="14"/>
      <c r="G42" s="95" t="s">
        <v>36</v>
      </c>
      <c r="H42" s="30">
        <v>74.2</v>
      </c>
      <c r="I42" s="74">
        <v>74.400000000000006</v>
      </c>
      <c r="J42" s="78">
        <f t="shared" si="3"/>
        <v>0.20000000000000284</v>
      </c>
    </row>
    <row r="43" spans="1:13" x14ac:dyDescent="0.25">
      <c r="A43" s="16">
        <v>5</v>
      </c>
      <c r="B43" s="52" t="s">
        <v>45</v>
      </c>
      <c r="C43" s="40"/>
      <c r="D43" s="40"/>
      <c r="E43" s="40"/>
      <c r="F43" s="53"/>
      <c r="G43" s="95" t="s">
        <v>32</v>
      </c>
      <c r="H43" s="30">
        <v>319.86</v>
      </c>
      <c r="I43" s="74">
        <v>318.14</v>
      </c>
      <c r="J43" s="78">
        <f t="shared" si="3"/>
        <v>-1.7200000000000273</v>
      </c>
    </row>
    <row r="44" spans="1:13" x14ac:dyDescent="0.25">
      <c r="A44" s="16">
        <v>6</v>
      </c>
      <c r="B44" s="54" t="s">
        <v>34</v>
      </c>
      <c r="G44" s="95" t="s">
        <v>32</v>
      </c>
      <c r="H44" s="30">
        <v>40.72</v>
      </c>
      <c r="I44" s="74">
        <v>41.100999999999999</v>
      </c>
      <c r="J44" s="78">
        <f t="shared" si="3"/>
        <v>0.38100000000000023</v>
      </c>
    </row>
    <row r="45" spans="1:13" x14ac:dyDescent="0.25">
      <c r="A45" s="16">
        <v>7</v>
      </c>
      <c r="B45" s="119" t="s">
        <v>52</v>
      </c>
      <c r="C45" s="120"/>
      <c r="D45" s="120"/>
      <c r="E45" s="120"/>
      <c r="F45" s="121"/>
      <c r="G45" s="96" t="s">
        <v>38</v>
      </c>
      <c r="H45" s="30">
        <v>4</v>
      </c>
      <c r="I45" s="65">
        <v>6</v>
      </c>
      <c r="J45" s="78">
        <f t="shared" si="3"/>
        <v>2</v>
      </c>
    </row>
    <row r="46" spans="1:13" x14ac:dyDescent="0.25">
      <c r="A46" s="39"/>
      <c r="B46" s="42" t="s">
        <v>53</v>
      </c>
      <c r="C46" s="40"/>
      <c r="D46" s="40"/>
      <c r="E46" s="40"/>
      <c r="F46" s="40"/>
      <c r="G46" s="43"/>
      <c r="H46" s="100"/>
      <c r="I46" s="65"/>
      <c r="J46" s="39"/>
    </row>
    <row r="47" spans="1:13" x14ac:dyDescent="0.25">
      <c r="A47" s="35" t="s">
        <v>54</v>
      </c>
      <c r="B47" s="36" t="s">
        <v>55</v>
      </c>
      <c r="C47" s="37"/>
      <c r="D47" s="37"/>
      <c r="E47" s="37"/>
      <c r="F47" s="37"/>
      <c r="G47" s="38"/>
      <c r="H47" s="64"/>
      <c r="I47" s="65"/>
      <c r="J47" s="39"/>
    </row>
    <row r="48" spans="1:13" x14ac:dyDescent="0.25">
      <c r="A48" s="39">
        <v>1</v>
      </c>
      <c r="B48" s="37" t="s">
        <v>43</v>
      </c>
      <c r="C48" s="37"/>
      <c r="D48" s="37"/>
      <c r="E48" s="37"/>
      <c r="F48" s="37"/>
      <c r="G48" s="95" t="s">
        <v>32</v>
      </c>
      <c r="H48" s="99">
        <v>1257.02</v>
      </c>
      <c r="I48" s="73">
        <v>1308.211</v>
      </c>
      <c r="J48" s="113">
        <f t="shared" ref="J48:J50" si="4">I48-H48</f>
        <v>51.191000000000031</v>
      </c>
      <c r="M48" s="70"/>
    </row>
    <row r="49" spans="1:14" x14ac:dyDescent="0.25">
      <c r="A49" s="39">
        <v>2</v>
      </c>
      <c r="B49" s="40" t="s">
        <v>44</v>
      </c>
      <c r="C49" s="40"/>
      <c r="D49" s="40"/>
      <c r="E49" s="40"/>
      <c r="F49" s="40"/>
      <c r="G49" s="95" t="s">
        <v>32</v>
      </c>
      <c r="H49" s="99">
        <v>1257.02</v>
      </c>
      <c r="I49" s="73">
        <v>1308.211</v>
      </c>
      <c r="J49" s="113">
        <f t="shared" si="4"/>
        <v>51.191000000000031</v>
      </c>
    </row>
    <row r="50" spans="1:14" x14ac:dyDescent="0.25">
      <c r="A50" s="39">
        <v>4</v>
      </c>
      <c r="B50" s="41" t="s">
        <v>45</v>
      </c>
      <c r="C50" s="32"/>
      <c r="D50" s="32"/>
      <c r="E50" s="32"/>
      <c r="F50" s="32"/>
      <c r="G50" s="95" t="s">
        <v>32</v>
      </c>
      <c r="H50" s="99">
        <v>1257.02</v>
      </c>
      <c r="I50" s="73">
        <v>1308.211</v>
      </c>
      <c r="J50" s="113">
        <f t="shared" si="4"/>
        <v>51.191000000000031</v>
      </c>
    </row>
    <row r="51" spans="1:14" x14ac:dyDescent="0.25">
      <c r="A51" s="39"/>
      <c r="B51" s="42" t="s">
        <v>56</v>
      </c>
      <c r="C51" s="40"/>
      <c r="D51" s="40"/>
      <c r="E51" s="40"/>
      <c r="F51" s="40"/>
      <c r="G51" s="43"/>
      <c r="H51" s="100"/>
      <c r="I51" s="65"/>
      <c r="J51" s="39"/>
    </row>
    <row r="55" spans="1:14" x14ac:dyDescent="0.25">
      <c r="N55" s="71"/>
    </row>
    <row r="57" spans="1:14" x14ac:dyDescent="0.25">
      <c r="A57" s="1"/>
      <c r="B57" s="1"/>
      <c r="C57" s="1"/>
      <c r="D57" s="1"/>
      <c r="E57" s="1"/>
      <c r="F57" s="1"/>
      <c r="G57" s="2" t="s">
        <v>0</v>
      </c>
      <c r="H57" s="3"/>
    </row>
    <row r="58" spans="1:14" x14ac:dyDescent="0.25">
      <c r="A58" s="1"/>
      <c r="B58" s="1"/>
      <c r="C58" s="1"/>
      <c r="D58" s="1"/>
      <c r="E58" s="1"/>
      <c r="F58" s="1"/>
      <c r="G58" s="2" t="s">
        <v>1</v>
      </c>
      <c r="H58" s="3"/>
    </row>
    <row r="59" spans="1:14" x14ac:dyDescent="0.25">
      <c r="A59" s="1"/>
      <c r="B59" s="1"/>
      <c r="C59" s="1"/>
      <c r="D59" s="1"/>
      <c r="E59" s="1"/>
      <c r="F59" s="1"/>
      <c r="G59" s="2" t="s">
        <v>2</v>
      </c>
      <c r="H59" s="3"/>
    </row>
    <row r="60" spans="1:14" x14ac:dyDescent="0.25">
      <c r="A60" s="1"/>
      <c r="B60" s="1"/>
      <c r="C60" s="1"/>
      <c r="D60" s="1"/>
      <c r="E60" s="1"/>
      <c r="F60" s="1"/>
      <c r="G60" s="2" t="s">
        <v>3</v>
      </c>
      <c r="H60" s="3"/>
    </row>
    <row r="61" spans="1:14" x14ac:dyDescent="0.25">
      <c r="A61" s="1"/>
      <c r="B61" s="1"/>
      <c r="C61" s="1"/>
      <c r="D61" s="1"/>
      <c r="E61" s="1"/>
      <c r="F61" s="1"/>
      <c r="G61" s="2"/>
      <c r="H61" s="3"/>
    </row>
    <row r="62" spans="1:14" x14ac:dyDescent="0.25">
      <c r="A62" s="2" t="s">
        <v>4</v>
      </c>
      <c r="B62" s="2"/>
      <c r="C62" s="2"/>
      <c r="D62" s="2"/>
      <c r="E62" s="2"/>
      <c r="F62" s="2"/>
      <c r="G62" s="4"/>
      <c r="H62" s="5"/>
    </row>
    <row r="63" spans="1:14" x14ac:dyDescent="0.25">
      <c r="A63" s="2" t="s">
        <v>5</v>
      </c>
      <c r="B63" s="2"/>
      <c r="C63" s="2"/>
      <c r="D63" s="2"/>
      <c r="E63" s="2"/>
      <c r="F63" s="2"/>
      <c r="G63" s="6"/>
      <c r="H63" s="5"/>
    </row>
    <row r="64" spans="1:14" x14ac:dyDescent="0.25">
      <c r="A64" s="6" t="s">
        <v>6</v>
      </c>
      <c r="B64" s="6"/>
      <c r="C64" s="6" t="s">
        <v>7</v>
      </c>
      <c r="D64" s="6"/>
      <c r="E64" s="6"/>
      <c r="F64" s="6"/>
      <c r="G64" s="6"/>
      <c r="H64" s="7"/>
    </row>
    <row r="65" spans="1:13" x14ac:dyDescent="0.25">
      <c r="A65" s="6" t="s">
        <v>8</v>
      </c>
      <c r="B65" s="6"/>
      <c r="C65" s="8" t="s">
        <v>9</v>
      </c>
      <c r="D65" s="6"/>
      <c r="E65" s="6"/>
      <c r="F65" s="6"/>
      <c r="G65" s="6"/>
      <c r="H65" s="7"/>
    </row>
    <row r="66" spans="1:13" x14ac:dyDescent="0.25">
      <c r="A66" s="9" t="s">
        <v>10</v>
      </c>
      <c r="B66" s="117" t="s">
        <v>11</v>
      </c>
      <c r="C66" s="117"/>
      <c r="D66" s="117"/>
      <c r="E66" s="117"/>
      <c r="F66" s="118"/>
      <c r="G66" s="55" t="s">
        <v>12</v>
      </c>
      <c r="H66" s="56" t="s">
        <v>13</v>
      </c>
      <c r="I66" s="39" t="s">
        <v>99</v>
      </c>
      <c r="J66" s="39" t="s">
        <v>173</v>
      </c>
    </row>
    <row r="67" spans="1:13" x14ac:dyDescent="0.25">
      <c r="A67" s="57" t="s">
        <v>57</v>
      </c>
      <c r="B67" s="58" t="s">
        <v>58</v>
      </c>
      <c r="C67" s="40"/>
      <c r="D67" s="40"/>
      <c r="E67" s="40"/>
      <c r="F67" s="40"/>
      <c r="G67" s="39"/>
      <c r="H67" s="40"/>
      <c r="I67" s="39"/>
      <c r="J67" s="39"/>
      <c r="M67" s="70"/>
    </row>
    <row r="68" spans="1:13" x14ac:dyDescent="0.25">
      <c r="A68" s="59">
        <v>1</v>
      </c>
      <c r="B68" s="60" t="s">
        <v>59</v>
      </c>
      <c r="C68" s="37"/>
      <c r="D68" s="37"/>
      <c r="E68" s="37"/>
      <c r="F68" s="61"/>
      <c r="G68" s="50" t="s">
        <v>36</v>
      </c>
      <c r="H68" s="51">
        <v>3974.68</v>
      </c>
      <c r="I68" s="103">
        <v>3916.5509999999999</v>
      </c>
      <c r="J68" s="78">
        <f t="shared" ref="J68:J76" si="5">I68-H68</f>
        <v>-58.128999999999905</v>
      </c>
    </row>
    <row r="69" spans="1:13" x14ac:dyDescent="0.25">
      <c r="A69" s="59">
        <v>2</v>
      </c>
      <c r="B69" s="62" t="s">
        <v>60</v>
      </c>
      <c r="C69" s="40"/>
      <c r="D69" s="40"/>
      <c r="E69" s="40"/>
      <c r="F69" s="53"/>
      <c r="G69" s="29" t="s">
        <v>36</v>
      </c>
      <c r="H69" s="30">
        <v>571.04</v>
      </c>
      <c r="I69" s="102">
        <v>561.71199999999999</v>
      </c>
      <c r="J69" s="78">
        <f t="shared" si="5"/>
        <v>-9.3279999999999745</v>
      </c>
    </row>
    <row r="70" spans="1:13" x14ac:dyDescent="0.25">
      <c r="A70" s="59">
        <v>3</v>
      </c>
      <c r="B70" s="62" t="s">
        <v>61</v>
      </c>
      <c r="C70" s="40"/>
      <c r="D70" s="40"/>
      <c r="E70" s="40"/>
      <c r="F70" s="53"/>
      <c r="G70" s="29" t="s">
        <v>36</v>
      </c>
      <c r="H70" s="30">
        <v>368.9</v>
      </c>
      <c r="I70" s="102">
        <v>375.91900000000004</v>
      </c>
      <c r="J70" s="113">
        <f t="shared" si="5"/>
        <v>7.0190000000000623</v>
      </c>
    </row>
    <row r="71" spans="1:13" x14ac:dyDescent="0.25">
      <c r="A71" s="59">
        <v>4</v>
      </c>
      <c r="B71" s="62" t="s">
        <v>62</v>
      </c>
      <c r="C71" s="40"/>
      <c r="D71" s="40"/>
      <c r="E71" s="40"/>
      <c r="F71" s="53"/>
      <c r="G71" s="29" t="s">
        <v>36</v>
      </c>
      <c r="H71" s="30">
        <v>384.32</v>
      </c>
      <c r="I71" s="102">
        <v>384.315</v>
      </c>
      <c r="J71" s="110">
        <f t="shared" si="5"/>
        <v>-4.9999999999954525E-3</v>
      </c>
    </row>
    <row r="72" spans="1:13" x14ac:dyDescent="0.25">
      <c r="A72" s="59">
        <v>5</v>
      </c>
      <c r="B72" s="62" t="s">
        <v>63</v>
      </c>
      <c r="C72" s="40"/>
      <c r="D72" s="40"/>
      <c r="E72" s="40"/>
      <c r="F72" s="53"/>
      <c r="G72" s="29" t="s">
        <v>36</v>
      </c>
      <c r="H72" s="30">
        <v>56.7</v>
      </c>
      <c r="I72" s="102">
        <v>56.707999999999998</v>
      </c>
      <c r="J72" s="78">
        <f t="shared" si="5"/>
        <v>7.9999999999955662E-3</v>
      </c>
    </row>
    <row r="73" spans="1:13" x14ac:dyDescent="0.25">
      <c r="A73" s="59">
        <v>6</v>
      </c>
      <c r="B73" s="62" t="s">
        <v>64</v>
      </c>
      <c r="C73" s="40"/>
      <c r="D73" s="40"/>
      <c r="E73" s="40"/>
      <c r="F73" s="53"/>
      <c r="G73" s="29" t="s">
        <v>36</v>
      </c>
      <c r="H73" s="30">
        <v>103.1</v>
      </c>
      <c r="I73" s="102">
        <v>100.666</v>
      </c>
      <c r="J73" s="78">
        <f t="shared" si="5"/>
        <v>-2.4339999999999975</v>
      </c>
    </row>
    <row r="74" spans="1:13" x14ac:dyDescent="0.25">
      <c r="A74" s="59">
        <v>7</v>
      </c>
      <c r="B74" s="62" t="s">
        <v>65</v>
      </c>
      <c r="C74" s="40"/>
      <c r="D74" s="40"/>
      <c r="E74" s="40"/>
      <c r="F74" s="53"/>
      <c r="G74" s="29" t="s">
        <v>36</v>
      </c>
      <c r="H74" s="30">
        <v>51</v>
      </c>
      <c r="I74" s="67">
        <v>51</v>
      </c>
      <c r="J74" s="110">
        <f t="shared" si="5"/>
        <v>0</v>
      </c>
    </row>
    <row r="75" spans="1:13" x14ac:dyDescent="0.25">
      <c r="A75" s="59">
        <v>8</v>
      </c>
      <c r="B75" s="62" t="s">
        <v>66</v>
      </c>
      <c r="C75" s="40"/>
      <c r="D75" s="40"/>
      <c r="E75" s="40"/>
      <c r="F75" s="53"/>
      <c r="G75" s="29" t="s">
        <v>36</v>
      </c>
      <c r="H75" s="30">
        <v>10</v>
      </c>
      <c r="I75" s="67">
        <v>10</v>
      </c>
      <c r="J75" s="110">
        <f t="shared" si="5"/>
        <v>0</v>
      </c>
    </row>
    <row r="76" spans="1:13" x14ac:dyDescent="0.25">
      <c r="A76" s="59">
        <v>9</v>
      </c>
      <c r="B76" s="122" t="s">
        <v>67</v>
      </c>
      <c r="C76" s="120"/>
      <c r="D76" s="120"/>
      <c r="E76" s="120"/>
      <c r="F76" s="121"/>
      <c r="G76" s="29" t="s">
        <v>36</v>
      </c>
      <c r="H76" s="30">
        <v>87.47</v>
      </c>
      <c r="I76" s="39">
        <v>87.48</v>
      </c>
      <c r="J76" s="110">
        <f t="shared" si="5"/>
        <v>1.0000000000005116E-2</v>
      </c>
    </row>
    <row r="77" spans="1:13" x14ac:dyDescent="0.25">
      <c r="A77" s="39"/>
      <c r="B77" s="45" t="s">
        <v>68</v>
      </c>
      <c r="C77" s="32"/>
      <c r="D77" s="32"/>
      <c r="E77" s="32"/>
      <c r="F77" s="32"/>
      <c r="G77" s="46"/>
      <c r="H77" s="47"/>
      <c r="I77" s="39"/>
      <c r="J77" s="39"/>
    </row>
    <row r="78" spans="1:13" x14ac:dyDescent="0.25">
      <c r="A78" s="57" t="s">
        <v>69</v>
      </c>
      <c r="B78" s="58" t="s">
        <v>70</v>
      </c>
      <c r="C78" s="40"/>
      <c r="D78" s="40"/>
      <c r="E78" s="40"/>
      <c r="F78" s="40"/>
      <c r="G78" s="40"/>
      <c r="H78" s="40"/>
      <c r="I78" s="39"/>
      <c r="J78" s="109"/>
    </row>
    <row r="79" spans="1:13" x14ac:dyDescent="0.25">
      <c r="A79" s="59">
        <v>1</v>
      </c>
      <c r="B79" s="60" t="s">
        <v>71</v>
      </c>
      <c r="C79" s="37"/>
      <c r="D79" s="37"/>
      <c r="E79" s="37"/>
      <c r="F79" s="61"/>
      <c r="G79" s="50" t="s">
        <v>36</v>
      </c>
      <c r="H79" s="51">
        <v>34.39</v>
      </c>
      <c r="I79" s="39">
        <v>34.39</v>
      </c>
      <c r="J79" s="110">
        <f t="shared" ref="J79:J95" si="6">I79-H79</f>
        <v>0</v>
      </c>
    </row>
    <row r="80" spans="1:13" x14ac:dyDescent="0.25">
      <c r="A80" s="59">
        <v>2</v>
      </c>
      <c r="B80" s="62" t="s">
        <v>72</v>
      </c>
      <c r="C80" s="40"/>
      <c r="D80" s="40"/>
      <c r="E80" s="40"/>
      <c r="F80" s="53"/>
      <c r="G80" s="29" t="s">
        <v>36</v>
      </c>
      <c r="H80" s="30">
        <v>66.28</v>
      </c>
      <c r="I80" s="39">
        <v>66.28</v>
      </c>
      <c r="J80" s="110">
        <f t="shared" si="6"/>
        <v>0</v>
      </c>
    </row>
    <row r="81" spans="1:10" x14ac:dyDescent="0.25">
      <c r="A81" s="59">
        <v>3</v>
      </c>
      <c r="B81" s="62" t="s">
        <v>73</v>
      </c>
      <c r="C81" s="40"/>
      <c r="D81" s="40"/>
      <c r="E81" s="40"/>
      <c r="F81" s="53"/>
      <c r="G81" s="29" t="s">
        <v>36</v>
      </c>
      <c r="H81" s="30">
        <v>74.709999999999994</v>
      </c>
      <c r="I81" s="39">
        <v>57.66</v>
      </c>
      <c r="J81" s="78">
        <f t="shared" si="6"/>
        <v>-17.049999999999997</v>
      </c>
    </row>
    <row r="82" spans="1:10" x14ac:dyDescent="0.25">
      <c r="A82" s="59">
        <v>4</v>
      </c>
      <c r="B82" s="62" t="s">
        <v>74</v>
      </c>
      <c r="C82" s="40"/>
      <c r="D82" s="40"/>
      <c r="E82" s="40"/>
      <c r="F82" s="53"/>
      <c r="G82" s="29" t="s">
        <v>36</v>
      </c>
      <c r="H82" s="30">
        <v>31.05</v>
      </c>
      <c r="I82" s="65" t="s">
        <v>100</v>
      </c>
      <c r="J82" s="78"/>
    </row>
    <row r="83" spans="1:10" x14ac:dyDescent="0.25">
      <c r="A83" s="59">
        <v>5</v>
      </c>
      <c r="B83" s="62" t="s">
        <v>75</v>
      </c>
      <c r="C83" s="40"/>
      <c r="D83" s="40"/>
      <c r="E83" s="40"/>
      <c r="F83" s="53"/>
      <c r="G83" s="29" t="s">
        <v>36</v>
      </c>
      <c r="H83" s="30">
        <v>23.66</v>
      </c>
      <c r="I83" s="39">
        <v>23.66</v>
      </c>
      <c r="J83" s="110">
        <f t="shared" si="6"/>
        <v>0</v>
      </c>
    </row>
    <row r="84" spans="1:10" x14ac:dyDescent="0.25">
      <c r="A84" s="59">
        <v>6</v>
      </c>
      <c r="B84" s="62" t="s">
        <v>76</v>
      </c>
      <c r="C84" s="40"/>
      <c r="D84" s="40"/>
      <c r="E84" s="40"/>
      <c r="F84" s="53"/>
      <c r="G84" s="29" t="s">
        <v>36</v>
      </c>
      <c r="H84" s="30">
        <v>36.659999999999997</v>
      </c>
      <c r="I84" s="39">
        <v>20.66</v>
      </c>
      <c r="J84" s="78">
        <f t="shared" si="6"/>
        <v>-15.999999999999996</v>
      </c>
    </row>
    <row r="85" spans="1:10" x14ac:dyDescent="0.25">
      <c r="A85" s="59">
        <v>7</v>
      </c>
      <c r="B85" s="114" t="s">
        <v>77</v>
      </c>
      <c r="C85" s="115"/>
      <c r="D85" s="115"/>
      <c r="E85" s="115"/>
      <c r="F85" s="116"/>
      <c r="G85" s="29" t="s">
        <v>36</v>
      </c>
      <c r="H85" s="30">
        <v>21.94</v>
      </c>
      <c r="I85" s="39">
        <v>21.94</v>
      </c>
      <c r="J85" s="110">
        <f t="shared" si="6"/>
        <v>0</v>
      </c>
    </row>
    <row r="86" spans="1:10" x14ac:dyDescent="0.25">
      <c r="A86" s="59">
        <v>8</v>
      </c>
      <c r="B86" s="114" t="s">
        <v>78</v>
      </c>
      <c r="C86" s="115"/>
      <c r="D86" s="115"/>
      <c r="E86" s="115"/>
      <c r="F86" s="116"/>
      <c r="G86" s="29" t="s">
        <v>36</v>
      </c>
      <c r="H86" s="30">
        <v>21.94</v>
      </c>
      <c r="I86" s="39">
        <v>21.94</v>
      </c>
      <c r="J86" s="110">
        <f t="shared" si="6"/>
        <v>0</v>
      </c>
    </row>
    <row r="87" spans="1:10" x14ac:dyDescent="0.25">
      <c r="A87" s="59">
        <v>9</v>
      </c>
      <c r="B87" s="114" t="s">
        <v>79</v>
      </c>
      <c r="C87" s="115"/>
      <c r="D87" s="115"/>
      <c r="E87" s="115"/>
      <c r="F87" s="116"/>
      <c r="G87" s="29" t="s">
        <v>36</v>
      </c>
      <c r="H87" s="30">
        <v>21.94</v>
      </c>
      <c r="I87" s="39">
        <v>21.94</v>
      </c>
      <c r="J87" s="110">
        <f t="shared" si="6"/>
        <v>0</v>
      </c>
    </row>
    <row r="88" spans="1:10" x14ac:dyDescent="0.25">
      <c r="A88" s="59">
        <v>10</v>
      </c>
      <c r="B88" s="114" t="s">
        <v>80</v>
      </c>
      <c r="C88" s="115"/>
      <c r="D88" s="115"/>
      <c r="E88" s="115"/>
      <c r="F88" s="116"/>
      <c r="G88" s="29" t="s">
        <v>36</v>
      </c>
      <c r="H88" s="30">
        <v>21.94</v>
      </c>
      <c r="I88" s="39">
        <v>21.94</v>
      </c>
      <c r="J88" s="110">
        <f t="shared" si="6"/>
        <v>0</v>
      </c>
    </row>
    <row r="89" spans="1:10" x14ac:dyDescent="0.25">
      <c r="A89" s="59">
        <v>11</v>
      </c>
      <c r="B89" s="114" t="s">
        <v>81</v>
      </c>
      <c r="C89" s="115"/>
      <c r="D89" s="115"/>
      <c r="E89" s="115"/>
      <c r="F89" s="116"/>
      <c r="G89" s="29" t="s">
        <v>36</v>
      </c>
      <c r="H89" s="30">
        <v>21.94</v>
      </c>
      <c r="I89" s="39">
        <v>21.94</v>
      </c>
      <c r="J89" s="110">
        <f t="shared" si="6"/>
        <v>0</v>
      </c>
    </row>
    <row r="90" spans="1:10" x14ac:dyDescent="0.25">
      <c r="A90" s="59">
        <v>12</v>
      </c>
      <c r="B90" s="114" t="s">
        <v>82</v>
      </c>
      <c r="C90" s="115"/>
      <c r="D90" s="115"/>
      <c r="E90" s="115"/>
      <c r="F90" s="116"/>
      <c r="G90" s="29" t="s">
        <v>36</v>
      </c>
      <c r="H90" s="30">
        <v>21.94</v>
      </c>
      <c r="I90" s="39">
        <v>21.94</v>
      </c>
      <c r="J90" s="110">
        <f t="shared" si="6"/>
        <v>0</v>
      </c>
    </row>
    <row r="91" spans="1:10" x14ac:dyDescent="0.25">
      <c r="A91" s="59">
        <v>13</v>
      </c>
      <c r="B91" s="114" t="s">
        <v>83</v>
      </c>
      <c r="C91" s="115"/>
      <c r="D91" s="115"/>
      <c r="E91" s="115"/>
      <c r="F91" s="116"/>
      <c r="G91" s="29" t="s">
        <v>36</v>
      </c>
      <c r="H91" s="30">
        <v>21.94</v>
      </c>
      <c r="I91" s="39">
        <v>21.94</v>
      </c>
      <c r="J91" s="110">
        <f t="shared" si="6"/>
        <v>0</v>
      </c>
    </row>
    <row r="92" spans="1:10" x14ac:dyDescent="0.25">
      <c r="A92" s="59">
        <v>14</v>
      </c>
      <c r="B92" s="114" t="s">
        <v>84</v>
      </c>
      <c r="C92" s="115"/>
      <c r="D92" s="115"/>
      <c r="E92" s="115"/>
      <c r="F92" s="116"/>
      <c r="G92" s="29" t="s">
        <v>36</v>
      </c>
      <c r="H92" s="30">
        <v>21.94</v>
      </c>
      <c r="I92" s="39">
        <v>21.94</v>
      </c>
      <c r="J92" s="110">
        <f t="shared" si="6"/>
        <v>0</v>
      </c>
    </row>
    <row r="93" spans="1:10" x14ac:dyDescent="0.25">
      <c r="A93" s="59">
        <v>15</v>
      </c>
      <c r="B93" s="114" t="s">
        <v>85</v>
      </c>
      <c r="C93" s="115"/>
      <c r="D93" s="115"/>
      <c r="E93" s="115"/>
      <c r="F93" s="116"/>
      <c r="G93" s="29" t="s">
        <v>36</v>
      </c>
      <c r="H93" s="30">
        <v>21.94</v>
      </c>
      <c r="I93" s="39">
        <v>21.94</v>
      </c>
      <c r="J93" s="110">
        <f t="shared" si="6"/>
        <v>0</v>
      </c>
    </row>
    <row r="94" spans="1:10" x14ac:dyDescent="0.25">
      <c r="A94" s="59">
        <v>16</v>
      </c>
      <c r="B94" s="114" t="s">
        <v>86</v>
      </c>
      <c r="C94" s="115"/>
      <c r="D94" s="115"/>
      <c r="E94" s="115"/>
      <c r="F94" s="116"/>
      <c r="G94" s="29" t="s">
        <v>36</v>
      </c>
      <c r="H94" s="30">
        <v>21.94</v>
      </c>
      <c r="I94" s="39">
        <v>21.94</v>
      </c>
      <c r="J94" s="110">
        <f t="shared" si="6"/>
        <v>0</v>
      </c>
    </row>
    <row r="95" spans="1:10" x14ac:dyDescent="0.25">
      <c r="A95" s="59">
        <v>17</v>
      </c>
      <c r="B95" s="114" t="s">
        <v>87</v>
      </c>
      <c r="C95" s="115"/>
      <c r="D95" s="115"/>
      <c r="E95" s="115"/>
      <c r="F95" s="116"/>
      <c r="G95" s="29" t="s">
        <v>36</v>
      </c>
      <c r="H95" s="30">
        <v>103.4</v>
      </c>
      <c r="I95" s="67">
        <v>103.4</v>
      </c>
      <c r="J95" s="110">
        <f t="shared" si="6"/>
        <v>0</v>
      </c>
    </row>
    <row r="96" spans="1:10" x14ac:dyDescent="0.25">
      <c r="A96" s="39"/>
      <c r="B96" s="45" t="s">
        <v>88</v>
      </c>
      <c r="C96" s="32"/>
      <c r="D96" s="32"/>
      <c r="E96" s="32"/>
      <c r="F96" s="32"/>
      <c r="G96" s="46"/>
      <c r="H96" s="47"/>
      <c r="I96" s="39"/>
      <c r="J96" s="39"/>
    </row>
    <row r="97" spans="1:10" x14ac:dyDescent="0.25">
      <c r="A97" s="57" t="s">
        <v>89</v>
      </c>
      <c r="B97" s="58" t="s">
        <v>90</v>
      </c>
      <c r="C97" s="40"/>
      <c r="D97" s="40"/>
      <c r="E97" s="40"/>
      <c r="F97" s="40"/>
      <c r="G97" s="40"/>
      <c r="H97" s="40"/>
      <c r="I97" s="39"/>
      <c r="J97" s="109"/>
    </row>
    <row r="98" spans="1:10" x14ac:dyDescent="0.25">
      <c r="A98" s="39">
        <v>1</v>
      </c>
      <c r="B98" s="37" t="s">
        <v>91</v>
      </c>
      <c r="C98" s="37"/>
      <c r="D98" s="37"/>
      <c r="E98" s="37"/>
      <c r="F98" s="37"/>
      <c r="G98" s="63" t="s">
        <v>36</v>
      </c>
      <c r="H98" s="64">
        <v>112</v>
      </c>
      <c r="I98" s="67">
        <v>112</v>
      </c>
      <c r="J98" s="110">
        <f t="shared" ref="J98:J99" si="7">I98-H98</f>
        <v>0</v>
      </c>
    </row>
    <row r="99" spans="1:10" x14ac:dyDescent="0.25">
      <c r="A99" s="39">
        <v>3</v>
      </c>
      <c r="B99" s="40" t="s">
        <v>92</v>
      </c>
      <c r="C99" s="40"/>
      <c r="D99" s="40"/>
      <c r="E99" s="40"/>
      <c r="F99" s="40"/>
      <c r="G99" s="65" t="s">
        <v>93</v>
      </c>
      <c r="H99" s="39">
        <v>3.85</v>
      </c>
      <c r="I99" s="39">
        <f>((112/2)+1)*0.5*0.5*0.4</f>
        <v>5.7</v>
      </c>
      <c r="J99" s="113">
        <f t="shared" si="7"/>
        <v>1.85</v>
      </c>
    </row>
    <row r="100" spans="1:10" x14ac:dyDescent="0.25">
      <c r="A100" s="39"/>
      <c r="B100" s="45" t="s">
        <v>94</v>
      </c>
      <c r="C100" s="32"/>
      <c r="D100" s="32"/>
      <c r="E100" s="32"/>
      <c r="F100" s="32"/>
      <c r="G100" s="46"/>
      <c r="H100" s="47"/>
      <c r="I100" s="39"/>
      <c r="J100" s="39"/>
    </row>
    <row r="101" spans="1:10" x14ac:dyDescent="0.25">
      <c r="A101" s="57" t="s">
        <v>95</v>
      </c>
      <c r="B101" s="58" t="s">
        <v>96</v>
      </c>
      <c r="C101" s="40"/>
      <c r="D101" s="40"/>
      <c r="E101" s="40"/>
      <c r="F101" s="40"/>
      <c r="G101" s="40"/>
      <c r="H101" s="40"/>
      <c r="I101" s="39"/>
      <c r="J101" s="109"/>
    </row>
    <row r="102" spans="1:10" x14ac:dyDescent="0.25">
      <c r="A102" s="66">
        <v>1</v>
      </c>
      <c r="B102" s="40" t="s">
        <v>97</v>
      </c>
      <c r="C102" s="40"/>
      <c r="D102" s="40"/>
      <c r="E102" s="40"/>
      <c r="F102" s="40"/>
      <c r="G102" s="65" t="s">
        <v>27</v>
      </c>
      <c r="H102" s="39">
        <v>60</v>
      </c>
      <c r="I102" s="39">
        <v>60</v>
      </c>
      <c r="J102" s="110">
        <f t="shared" ref="J102" si="8">I102-H102</f>
        <v>0</v>
      </c>
    </row>
    <row r="103" spans="1:10" x14ac:dyDescent="0.25">
      <c r="A103" s="39"/>
      <c r="B103" s="42" t="s">
        <v>98</v>
      </c>
      <c r="C103" s="40"/>
      <c r="D103" s="40"/>
      <c r="E103" s="40"/>
      <c r="F103" s="40"/>
      <c r="G103" s="43"/>
      <c r="H103" s="44"/>
      <c r="I103" s="39"/>
      <c r="J103" s="64"/>
    </row>
  </sheetData>
  <mergeCells count="16">
    <mergeCell ref="B92:F92"/>
    <mergeCell ref="B93:F93"/>
    <mergeCell ref="B94:F94"/>
    <mergeCell ref="B95:F95"/>
    <mergeCell ref="B86:F86"/>
    <mergeCell ref="B87:F87"/>
    <mergeCell ref="B88:F88"/>
    <mergeCell ref="B89:F89"/>
    <mergeCell ref="B90:F90"/>
    <mergeCell ref="B91:F91"/>
    <mergeCell ref="B85:F85"/>
    <mergeCell ref="B10:F10"/>
    <mergeCell ref="B25:F25"/>
    <mergeCell ref="B45:F45"/>
    <mergeCell ref="B66:F66"/>
    <mergeCell ref="B76:F76"/>
  </mergeCells>
  <pageMargins left="0.31496062992125984" right="0.23622047244094491" top="0.74803149606299213" bottom="0.74803149606299213" header="0.31496062992125984" footer="0.31496062992125984"/>
  <pageSetup paperSize="9"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1" workbookViewId="0">
      <selection activeCell="B40" sqref="B40"/>
    </sheetView>
  </sheetViews>
  <sheetFormatPr defaultRowHeight="15" x14ac:dyDescent="0.25"/>
  <cols>
    <col min="1" max="1" width="9.140625" style="76"/>
    <col min="2" max="3" width="11.5703125" style="76" bestFit="1" customWidth="1"/>
    <col min="4" max="4" width="10.5703125" style="76" bestFit="1" customWidth="1"/>
    <col min="5" max="5" width="9.140625" style="76"/>
    <col min="8" max="8" width="10.5703125" bestFit="1" customWidth="1"/>
  </cols>
  <sheetData>
    <row r="1" spans="1:11" x14ac:dyDescent="0.25">
      <c r="A1" s="84" t="s">
        <v>102</v>
      </c>
      <c r="G1" s="84" t="s">
        <v>137</v>
      </c>
      <c r="H1" s="76"/>
      <c r="I1" s="76"/>
      <c r="J1" s="76"/>
      <c r="K1" s="76"/>
    </row>
    <row r="2" spans="1:11" x14ac:dyDescent="0.25">
      <c r="G2" s="76"/>
      <c r="H2" s="76"/>
      <c r="I2" s="76"/>
      <c r="J2" s="76"/>
      <c r="K2" s="76"/>
    </row>
    <row r="3" spans="1:11" x14ac:dyDescent="0.25">
      <c r="A3" s="65" t="s">
        <v>101</v>
      </c>
      <c r="B3" s="65" t="s">
        <v>104</v>
      </c>
      <c r="C3" s="65" t="s">
        <v>105</v>
      </c>
      <c r="D3" s="65" t="s">
        <v>106</v>
      </c>
      <c r="E3" s="65" t="s">
        <v>107</v>
      </c>
      <c r="G3" s="65" t="s">
        <v>101</v>
      </c>
      <c r="H3" s="65" t="s">
        <v>104</v>
      </c>
      <c r="I3" s="65" t="s">
        <v>105</v>
      </c>
      <c r="J3" s="65" t="s">
        <v>106</v>
      </c>
      <c r="K3" s="65" t="s">
        <v>107</v>
      </c>
    </row>
    <row r="4" spans="1:11" x14ac:dyDescent="0.25">
      <c r="A4" s="65" t="s">
        <v>103</v>
      </c>
      <c r="B4" s="65">
        <v>271.98</v>
      </c>
      <c r="C4" s="65">
        <v>284.17</v>
      </c>
      <c r="D4" s="65">
        <f t="shared" ref="D4:D30" si="0">-B4+C4</f>
        <v>12.189999999999998</v>
      </c>
      <c r="E4" s="65" t="s">
        <v>108</v>
      </c>
      <c r="G4" s="65" t="s">
        <v>138</v>
      </c>
      <c r="H4" s="65">
        <v>0</v>
      </c>
      <c r="I4" s="86">
        <v>2446</v>
      </c>
      <c r="J4" s="85">
        <f t="shared" ref="J4:J35" si="1">-H4+I4</f>
        <v>2446</v>
      </c>
      <c r="K4" s="79" t="s">
        <v>108</v>
      </c>
    </row>
    <row r="5" spans="1:11" x14ac:dyDescent="0.25">
      <c r="A5" s="65" t="s">
        <v>109</v>
      </c>
      <c r="B5" s="77">
        <v>5070.62</v>
      </c>
      <c r="C5" s="65">
        <v>275.14</v>
      </c>
      <c r="D5" s="78">
        <f t="shared" si="0"/>
        <v>-4795.4799999999996</v>
      </c>
      <c r="E5" s="65" t="s">
        <v>110</v>
      </c>
      <c r="G5" s="65" t="s">
        <v>139</v>
      </c>
      <c r="H5" s="65">
        <v>0</v>
      </c>
      <c r="I5" s="86">
        <v>1280</v>
      </c>
      <c r="J5" s="85">
        <f t="shared" si="1"/>
        <v>1280</v>
      </c>
      <c r="K5" s="79" t="s">
        <v>108</v>
      </c>
    </row>
    <row r="6" spans="1:11" x14ac:dyDescent="0.25">
      <c r="A6" s="65" t="s">
        <v>111</v>
      </c>
      <c r="B6" s="65">
        <v>30.48</v>
      </c>
      <c r="C6" s="65">
        <v>576.29999999999995</v>
      </c>
      <c r="D6" s="77">
        <f t="shared" si="0"/>
        <v>545.81999999999994</v>
      </c>
      <c r="E6" s="65" t="s">
        <v>108</v>
      </c>
      <c r="G6" s="65" t="s">
        <v>140</v>
      </c>
      <c r="H6" s="65">
        <v>0</v>
      </c>
      <c r="I6" s="86">
        <v>2122</v>
      </c>
      <c r="J6" s="85">
        <f t="shared" si="1"/>
        <v>2122</v>
      </c>
      <c r="K6" s="79" t="s">
        <v>108</v>
      </c>
    </row>
    <row r="7" spans="1:11" x14ac:dyDescent="0.25">
      <c r="A7" s="65" t="s">
        <v>112</v>
      </c>
      <c r="B7" s="65">
        <v>17.149999999999999</v>
      </c>
      <c r="C7" s="65">
        <v>188.89</v>
      </c>
      <c r="D7" s="77">
        <f t="shared" si="0"/>
        <v>171.73999999999998</v>
      </c>
      <c r="E7" s="65" t="s">
        <v>108</v>
      </c>
      <c r="G7" s="65" t="s">
        <v>141</v>
      </c>
      <c r="H7" s="65">
        <v>0</v>
      </c>
      <c r="I7" s="86">
        <v>1791</v>
      </c>
      <c r="J7" s="85">
        <f t="shared" si="1"/>
        <v>1791</v>
      </c>
      <c r="K7" s="79" t="s">
        <v>108</v>
      </c>
    </row>
    <row r="8" spans="1:11" x14ac:dyDescent="0.25">
      <c r="A8" s="65" t="s">
        <v>113</v>
      </c>
      <c r="B8" s="77">
        <v>1102.43</v>
      </c>
      <c r="C8" s="65">
        <v>199.55</v>
      </c>
      <c r="D8" s="78">
        <f t="shared" si="0"/>
        <v>-902.88000000000011</v>
      </c>
      <c r="E8" s="65" t="s">
        <v>110</v>
      </c>
      <c r="G8" s="65" t="s">
        <v>142</v>
      </c>
      <c r="H8" s="65">
        <v>187</v>
      </c>
      <c r="I8" s="86">
        <v>1433</v>
      </c>
      <c r="J8" s="85">
        <f t="shared" si="1"/>
        <v>1246</v>
      </c>
      <c r="K8" s="79" t="s">
        <v>108</v>
      </c>
    </row>
    <row r="9" spans="1:11" x14ac:dyDescent="0.25">
      <c r="A9" s="65" t="s">
        <v>114</v>
      </c>
      <c r="B9" s="65">
        <v>81.760000000000005</v>
      </c>
      <c r="C9" s="65">
        <v>256.14999999999998</v>
      </c>
      <c r="D9" s="78">
        <f t="shared" si="0"/>
        <v>174.39</v>
      </c>
      <c r="E9" s="65" t="s">
        <v>108</v>
      </c>
      <c r="G9" s="65" t="s">
        <v>143</v>
      </c>
      <c r="H9" s="65">
        <v>910</v>
      </c>
      <c r="I9" s="65">
        <v>517</v>
      </c>
      <c r="J9" s="85">
        <f t="shared" si="1"/>
        <v>-393</v>
      </c>
      <c r="K9" s="65" t="s">
        <v>110</v>
      </c>
    </row>
    <row r="10" spans="1:11" x14ac:dyDescent="0.25">
      <c r="A10" s="65" t="s">
        <v>115</v>
      </c>
      <c r="B10" s="65">
        <v>0.55000000000000004</v>
      </c>
      <c r="C10" s="77">
        <v>3379.8</v>
      </c>
      <c r="D10" s="78">
        <f t="shared" si="0"/>
        <v>3379.25</v>
      </c>
      <c r="E10" s="65" t="s">
        <v>108</v>
      </c>
      <c r="G10" s="65" t="s">
        <v>144</v>
      </c>
      <c r="H10" s="86">
        <v>1200</v>
      </c>
      <c r="I10" s="65">
        <v>97</v>
      </c>
      <c r="J10" s="85">
        <f t="shared" si="1"/>
        <v>-1103</v>
      </c>
      <c r="K10" s="65" t="s">
        <v>110</v>
      </c>
    </row>
    <row r="11" spans="1:11" x14ac:dyDescent="0.25">
      <c r="A11" s="65" t="s">
        <v>116</v>
      </c>
      <c r="B11" s="65">
        <v>0</v>
      </c>
      <c r="C11" s="65">
        <v>1881.87</v>
      </c>
      <c r="D11" s="78">
        <f t="shared" si="0"/>
        <v>1881.87</v>
      </c>
      <c r="E11" s="65" t="s">
        <v>108</v>
      </c>
      <c r="G11" s="65" t="s">
        <v>145</v>
      </c>
      <c r="H11" s="87">
        <v>2758</v>
      </c>
      <c r="I11" s="65">
        <v>0</v>
      </c>
      <c r="J11" s="85">
        <f t="shared" si="1"/>
        <v>-2758</v>
      </c>
      <c r="K11" s="65" t="s">
        <v>110</v>
      </c>
    </row>
    <row r="12" spans="1:11" x14ac:dyDescent="0.25">
      <c r="A12" s="65" t="s">
        <v>117</v>
      </c>
      <c r="B12" s="65">
        <v>461.56</v>
      </c>
      <c r="C12" s="77">
        <v>1190.53</v>
      </c>
      <c r="D12" s="78">
        <f t="shared" si="0"/>
        <v>728.97</v>
      </c>
      <c r="E12" s="65" t="s">
        <v>108</v>
      </c>
      <c r="G12" s="65" t="s">
        <v>146</v>
      </c>
      <c r="H12" s="86">
        <v>2917</v>
      </c>
      <c r="I12" s="65">
        <v>0</v>
      </c>
      <c r="J12" s="85">
        <f t="shared" si="1"/>
        <v>-2917</v>
      </c>
      <c r="K12" s="65" t="s">
        <v>110</v>
      </c>
    </row>
    <row r="13" spans="1:11" x14ac:dyDescent="0.25">
      <c r="A13" s="65" t="s">
        <v>118</v>
      </c>
      <c r="B13" s="77">
        <v>1178.8499999999999</v>
      </c>
      <c r="C13" s="65">
        <v>928.28</v>
      </c>
      <c r="D13" s="78">
        <f t="shared" si="0"/>
        <v>-250.56999999999994</v>
      </c>
      <c r="E13" s="65" t="s">
        <v>110</v>
      </c>
      <c r="G13" s="65" t="s">
        <v>147</v>
      </c>
      <c r="H13" s="86">
        <v>2339</v>
      </c>
      <c r="I13" s="65">
        <v>0</v>
      </c>
      <c r="J13" s="85">
        <f t="shared" si="1"/>
        <v>-2339</v>
      </c>
      <c r="K13" s="65" t="s">
        <v>110</v>
      </c>
    </row>
    <row r="14" spans="1:11" x14ac:dyDescent="0.25">
      <c r="A14" s="65" t="s">
        <v>119</v>
      </c>
      <c r="B14" s="65">
        <v>367.93</v>
      </c>
      <c r="C14" s="77">
        <v>155.94</v>
      </c>
      <c r="D14" s="78">
        <f t="shared" si="0"/>
        <v>-211.99</v>
      </c>
      <c r="E14" s="65" t="s">
        <v>110</v>
      </c>
      <c r="G14" s="65" t="s">
        <v>148</v>
      </c>
      <c r="H14" s="86">
        <v>2353</v>
      </c>
      <c r="I14" s="65">
        <v>0</v>
      </c>
      <c r="J14" s="85">
        <f t="shared" si="1"/>
        <v>-2353</v>
      </c>
      <c r="K14" s="65" t="s">
        <v>110</v>
      </c>
    </row>
    <row r="15" spans="1:11" x14ac:dyDescent="0.25">
      <c r="A15" s="65" t="s">
        <v>120</v>
      </c>
      <c r="B15" s="77">
        <v>1604.73</v>
      </c>
      <c r="C15" s="65">
        <v>36.880000000000003</v>
      </c>
      <c r="D15" s="78">
        <f t="shared" si="0"/>
        <v>-1567.85</v>
      </c>
      <c r="E15" s="65" t="s">
        <v>110</v>
      </c>
      <c r="G15" s="65" t="s">
        <v>149</v>
      </c>
      <c r="H15" s="86">
        <v>2332</v>
      </c>
      <c r="I15" s="65">
        <v>0</v>
      </c>
      <c r="J15" s="85">
        <f t="shared" si="1"/>
        <v>-2332</v>
      </c>
      <c r="K15" s="65" t="s">
        <v>110</v>
      </c>
    </row>
    <row r="16" spans="1:11" x14ac:dyDescent="0.25">
      <c r="A16" s="65" t="s">
        <v>121</v>
      </c>
      <c r="B16" s="65">
        <v>277.54000000000002</v>
      </c>
      <c r="C16" s="77">
        <v>277.08999999999997</v>
      </c>
      <c r="D16" s="78">
        <f t="shared" si="0"/>
        <v>-0.45000000000004547</v>
      </c>
      <c r="E16" s="65" t="s">
        <v>110</v>
      </c>
      <c r="G16" s="65" t="s">
        <v>150</v>
      </c>
      <c r="H16" s="86">
        <v>1525</v>
      </c>
      <c r="I16" s="65">
        <v>154</v>
      </c>
      <c r="J16" s="85">
        <f t="shared" si="1"/>
        <v>-1371</v>
      </c>
      <c r="K16" s="65" t="s">
        <v>110</v>
      </c>
    </row>
    <row r="17" spans="1:11" x14ac:dyDescent="0.25">
      <c r="A17" s="65" t="s">
        <v>122</v>
      </c>
      <c r="B17" s="77">
        <v>4831.05</v>
      </c>
      <c r="C17" s="77">
        <v>1007.76</v>
      </c>
      <c r="D17" s="78">
        <f t="shared" si="0"/>
        <v>-3823.29</v>
      </c>
      <c r="E17" s="65" t="s">
        <v>110</v>
      </c>
      <c r="G17" s="65" t="s">
        <v>151</v>
      </c>
      <c r="H17" s="65">
        <v>132</v>
      </c>
      <c r="I17" s="65">
        <v>971</v>
      </c>
      <c r="J17" s="85">
        <f t="shared" si="1"/>
        <v>839</v>
      </c>
      <c r="K17" s="79" t="s">
        <v>108</v>
      </c>
    </row>
    <row r="18" spans="1:11" x14ac:dyDescent="0.25">
      <c r="A18" s="65" t="s">
        <v>123</v>
      </c>
      <c r="B18" s="65">
        <v>140.1</v>
      </c>
      <c r="C18" s="77">
        <v>172</v>
      </c>
      <c r="D18" s="78">
        <f t="shared" si="0"/>
        <v>31.900000000000006</v>
      </c>
      <c r="E18" s="65" t="s">
        <v>108</v>
      </c>
      <c r="G18" s="65" t="s">
        <v>152</v>
      </c>
      <c r="H18" s="65">
        <v>286</v>
      </c>
      <c r="I18" s="65">
        <v>390</v>
      </c>
      <c r="J18" s="85">
        <f t="shared" si="1"/>
        <v>104</v>
      </c>
      <c r="K18" s="79" t="s">
        <v>108</v>
      </c>
    </row>
    <row r="19" spans="1:11" x14ac:dyDescent="0.25">
      <c r="A19" s="65" t="s">
        <v>124</v>
      </c>
      <c r="B19" s="77">
        <v>1089.07</v>
      </c>
      <c r="C19" s="77">
        <v>484.02</v>
      </c>
      <c r="D19" s="78">
        <f t="shared" si="0"/>
        <v>-605.04999999999995</v>
      </c>
      <c r="E19" s="65" t="s">
        <v>110</v>
      </c>
      <c r="G19" s="65" t="s">
        <v>153</v>
      </c>
      <c r="H19" s="65">
        <v>106</v>
      </c>
      <c r="I19" s="65">
        <v>881</v>
      </c>
      <c r="J19" s="85">
        <f t="shared" si="1"/>
        <v>775</v>
      </c>
      <c r="K19" s="79" t="s">
        <v>108</v>
      </c>
    </row>
    <row r="20" spans="1:11" x14ac:dyDescent="0.25">
      <c r="A20" s="65" t="s">
        <v>125</v>
      </c>
      <c r="B20" s="65">
        <v>241.22</v>
      </c>
      <c r="C20" s="65">
        <v>0</v>
      </c>
      <c r="D20" s="78">
        <f t="shared" si="0"/>
        <v>-241.22</v>
      </c>
      <c r="E20" s="65" t="s">
        <v>110</v>
      </c>
      <c r="G20" s="65" t="s">
        <v>154</v>
      </c>
      <c r="H20" s="86">
        <v>1018</v>
      </c>
      <c r="I20" s="65">
        <v>360</v>
      </c>
      <c r="J20" s="85">
        <f t="shared" si="1"/>
        <v>-658</v>
      </c>
      <c r="K20" s="65" t="s">
        <v>110</v>
      </c>
    </row>
    <row r="21" spans="1:11" x14ac:dyDescent="0.25">
      <c r="A21" s="65" t="s">
        <v>126</v>
      </c>
      <c r="B21" s="77">
        <v>307.77999999999997</v>
      </c>
      <c r="C21" s="77">
        <v>3045.76</v>
      </c>
      <c r="D21" s="78">
        <f t="shared" si="0"/>
        <v>2737.9800000000005</v>
      </c>
      <c r="E21" s="65" t="s">
        <v>108</v>
      </c>
      <c r="G21" s="65" t="s">
        <v>155</v>
      </c>
      <c r="H21" s="86">
        <v>2016</v>
      </c>
      <c r="I21" s="65">
        <v>153</v>
      </c>
      <c r="J21" s="85">
        <f t="shared" si="1"/>
        <v>-1863</v>
      </c>
      <c r="K21" s="65" t="s">
        <v>110</v>
      </c>
    </row>
    <row r="22" spans="1:11" x14ac:dyDescent="0.25">
      <c r="A22" s="65" t="s">
        <v>127</v>
      </c>
      <c r="B22" s="65">
        <v>342.49</v>
      </c>
      <c r="C22" s="77">
        <v>401.08</v>
      </c>
      <c r="D22" s="78">
        <f t="shared" si="0"/>
        <v>58.589999999999975</v>
      </c>
      <c r="E22" s="65" t="s">
        <v>108</v>
      </c>
      <c r="G22" s="65" t="s">
        <v>156</v>
      </c>
      <c r="H22" s="86">
        <v>1414</v>
      </c>
      <c r="I22" s="65">
        <v>246</v>
      </c>
      <c r="J22" s="85">
        <f t="shared" si="1"/>
        <v>-1168</v>
      </c>
      <c r="K22" s="65" t="s">
        <v>110</v>
      </c>
    </row>
    <row r="23" spans="1:11" x14ac:dyDescent="0.25">
      <c r="A23" s="65" t="s">
        <v>128</v>
      </c>
      <c r="B23" s="77">
        <v>2194.36</v>
      </c>
      <c r="C23" s="77">
        <v>181.5</v>
      </c>
      <c r="D23" s="78">
        <f t="shared" si="0"/>
        <v>-2012.8600000000001</v>
      </c>
      <c r="E23" s="65" t="s">
        <v>110</v>
      </c>
      <c r="G23" s="65" t="s">
        <v>157</v>
      </c>
      <c r="H23" s="86">
        <v>1805</v>
      </c>
      <c r="I23" s="65">
        <v>264</v>
      </c>
      <c r="J23" s="85">
        <f t="shared" si="1"/>
        <v>-1541</v>
      </c>
      <c r="K23" s="65" t="s">
        <v>110</v>
      </c>
    </row>
    <row r="24" spans="1:11" x14ac:dyDescent="0.25">
      <c r="A24" s="65" t="s">
        <v>129</v>
      </c>
      <c r="B24" s="77">
        <v>1666.48</v>
      </c>
      <c r="C24" s="77">
        <v>491.7</v>
      </c>
      <c r="D24" s="78">
        <f t="shared" si="0"/>
        <v>-1174.78</v>
      </c>
      <c r="E24" s="65" t="s">
        <v>110</v>
      </c>
      <c r="G24" s="65" t="s">
        <v>158</v>
      </c>
      <c r="H24" s="86">
        <v>1533</v>
      </c>
      <c r="I24" s="65">
        <v>277</v>
      </c>
      <c r="J24" s="85">
        <f t="shared" si="1"/>
        <v>-1256</v>
      </c>
      <c r="K24" s="65" t="s">
        <v>110</v>
      </c>
    </row>
    <row r="25" spans="1:11" x14ac:dyDescent="0.25">
      <c r="A25" s="65" t="s">
        <v>130</v>
      </c>
      <c r="B25" s="77">
        <v>1841.64</v>
      </c>
      <c r="C25" s="77">
        <v>23.38</v>
      </c>
      <c r="D25" s="78">
        <f t="shared" si="0"/>
        <v>-1818.26</v>
      </c>
      <c r="E25" s="65" t="s">
        <v>110</v>
      </c>
      <c r="G25" s="65" t="s">
        <v>159</v>
      </c>
      <c r="H25" s="86">
        <v>1166</v>
      </c>
      <c r="I25" s="65">
        <v>273</v>
      </c>
      <c r="J25" s="85">
        <f t="shared" si="1"/>
        <v>-893</v>
      </c>
      <c r="K25" s="65" t="s">
        <v>110</v>
      </c>
    </row>
    <row r="26" spans="1:11" x14ac:dyDescent="0.25">
      <c r="A26" s="65" t="s">
        <v>131</v>
      </c>
      <c r="B26" s="77">
        <v>1325.35</v>
      </c>
      <c r="C26" s="77">
        <v>127.54</v>
      </c>
      <c r="D26" s="78">
        <f t="shared" si="0"/>
        <v>-1197.81</v>
      </c>
      <c r="E26" s="65" t="s">
        <v>110</v>
      </c>
      <c r="G26" s="65" t="s">
        <v>160</v>
      </c>
      <c r="H26" s="86">
        <v>1143</v>
      </c>
      <c r="I26" s="65">
        <v>8</v>
      </c>
      <c r="J26" s="85">
        <f t="shared" si="1"/>
        <v>-1135</v>
      </c>
      <c r="K26" s="65" t="s">
        <v>110</v>
      </c>
    </row>
    <row r="27" spans="1:11" x14ac:dyDescent="0.25">
      <c r="A27" s="65" t="s">
        <v>132</v>
      </c>
      <c r="B27" s="77">
        <v>30.51</v>
      </c>
      <c r="C27" s="77">
        <v>189.31</v>
      </c>
      <c r="D27" s="78">
        <f t="shared" si="0"/>
        <v>158.80000000000001</v>
      </c>
      <c r="E27" s="65" t="s">
        <v>108</v>
      </c>
      <c r="G27" s="65" t="s">
        <v>161</v>
      </c>
      <c r="H27" s="65">
        <v>750</v>
      </c>
      <c r="I27" s="65">
        <v>0</v>
      </c>
      <c r="J27" s="65">
        <f t="shared" si="1"/>
        <v>-750</v>
      </c>
      <c r="K27" s="65" t="s">
        <v>110</v>
      </c>
    </row>
    <row r="28" spans="1:11" x14ac:dyDescent="0.25">
      <c r="A28" s="65" t="s">
        <v>133</v>
      </c>
      <c r="B28" s="77">
        <v>1314</v>
      </c>
      <c r="C28" s="77">
        <v>1748.2</v>
      </c>
      <c r="D28" s="78">
        <f t="shared" si="0"/>
        <v>434.20000000000005</v>
      </c>
      <c r="E28" s="65" t="s">
        <v>108</v>
      </c>
      <c r="G28" s="65" t="s">
        <v>162</v>
      </c>
      <c r="H28" s="65">
        <v>134</v>
      </c>
      <c r="I28" s="65">
        <v>594</v>
      </c>
      <c r="J28" s="65">
        <f t="shared" si="1"/>
        <v>460</v>
      </c>
      <c r="K28" s="79" t="s">
        <v>108</v>
      </c>
    </row>
    <row r="29" spans="1:11" x14ac:dyDescent="0.25">
      <c r="A29" s="65" t="s">
        <v>134</v>
      </c>
      <c r="B29" s="65">
        <v>0</v>
      </c>
      <c r="C29" s="77">
        <v>2425.4</v>
      </c>
      <c r="D29" s="78">
        <f t="shared" si="0"/>
        <v>2425.4</v>
      </c>
      <c r="E29" s="65" t="s">
        <v>108</v>
      </c>
      <c r="G29" s="65" t="s">
        <v>163</v>
      </c>
      <c r="H29" s="65">
        <v>0</v>
      </c>
      <c r="I29" s="86">
        <v>7320</v>
      </c>
      <c r="J29" s="86">
        <f t="shared" si="1"/>
        <v>7320</v>
      </c>
      <c r="K29" s="79" t="s">
        <v>108</v>
      </c>
    </row>
    <row r="30" spans="1:11" ht="15.75" thickBot="1" x14ac:dyDescent="0.3">
      <c r="A30" s="79" t="s">
        <v>135</v>
      </c>
      <c r="B30" s="80">
        <v>0.03</v>
      </c>
      <c r="C30" s="80">
        <v>1348.75</v>
      </c>
      <c r="D30" s="81">
        <f t="shared" si="0"/>
        <v>1348.72</v>
      </c>
      <c r="E30" s="79" t="s">
        <v>108</v>
      </c>
      <c r="G30" s="65" t="s">
        <v>164</v>
      </c>
      <c r="H30" s="65">
        <v>191</v>
      </c>
      <c r="I30" s="86">
        <v>3673</v>
      </c>
      <c r="J30" s="86">
        <f t="shared" si="1"/>
        <v>3482</v>
      </c>
      <c r="K30" s="79" t="s">
        <v>108</v>
      </c>
    </row>
    <row r="31" spans="1:11" ht="16.5" thickTop="1" thickBot="1" x14ac:dyDescent="0.3">
      <c r="A31" s="82" t="s">
        <v>136</v>
      </c>
      <c r="B31" s="83">
        <f>SUM(B4:B30)</f>
        <v>25789.66</v>
      </c>
      <c r="C31" s="83">
        <f>SUM(C4:C30)</f>
        <v>21276.99</v>
      </c>
      <c r="D31" s="83">
        <f>SUM(D4:D30)</f>
        <v>-4512.670000000001</v>
      </c>
      <c r="E31" s="82" t="s">
        <v>110</v>
      </c>
      <c r="G31" s="65" t="s">
        <v>165</v>
      </c>
      <c r="H31" s="86">
        <v>4908</v>
      </c>
      <c r="I31" s="86">
        <v>1125</v>
      </c>
      <c r="J31" s="85">
        <f t="shared" si="1"/>
        <v>-3783</v>
      </c>
      <c r="K31" s="65" t="s">
        <v>110</v>
      </c>
    </row>
    <row r="32" spans="1:11" ht="15.75" thickTop="1" x14ac:dyDescent="0.25">
      <c r="G32" s="65" t="s">
        <v>166</v>
      </c>
      <c r="H32" s="86">
        <v>4441</v>
      </c>
      <c r="I32" s="65">
        <v>373</v>
      </c>
      <c r="J32" s="85">
        <f t="shared" si="1"/>
        <v>-4068</v>
      </c>
      <c r="K32" s="65" t="s">
        <v>110</v>
      </c>
    </row>
    <row r="33" spans="1:11" x14ac:dyDescent="0.25">
      <c r="G33" s="65" t="s">
        <v>167</v>
      </c>
      <c r="H33" s="86">
        <v>2521</v>
      </c>
      <c r="I33" s="65">
        <v>792</v>
      </c>
      <c r="J33" s="85">
        <f t="shared" si="1"/>
        <v>-1729</v>
      </c>
      <c r="K33" s="65" t="s">
        <v>110</v>
      </c>
    </row>
    <row r="34" spans="1:11" x14ac:dyDescent="0.25">
      <c r="G34" s="65" t="s">
        <v>168</v>
      </c>
      <c r="H34" s="86">
        <v>1355</v>
      </c>
      <c r="I34" s="65">
        <v>331</v>
      </c>
      <c r="J34" s="85">
        <f t="shared" si="1"/>
        <v>-1024</v>
      </c>
      <c r="K34" s="65" t="s">
        <v>110</v>
      </c>
    </row>
    <row r="35" spans="1:11" ht="15.75" thickBot="1" x14ac:dyDescent="0.3">
      <c r="A35" s="89"/>
      <c r="B35" s="89"/>
      <c r="C35" s="89"/>
      <c r="D35" s="89"/>
      <c r="E35" s="89"/>
      <c r="G35" s="65" t="s">
        <v>172</v>
      </c>
      <c r="H35" s="106">
        <v>1060</v>
      </c>
      <c r="I35" s="65">
        <v>10</v>
      </c>
      <c r="J35" s="107">
        <f t="shared" si="1"/>
        <v>-1050</v>
      </c>
      <c r="K35" s="65" t="s">
        <v>110</v>
      </c>
    </row>
    <row r="36" spans="1:11" ht="16.5" thickTop="1" thickBot="1" x14ac:dyDescent="0.3">
      <c r="G36" s="82" t="s">
        <v>136</v>
      </c>
      <c r="H36" s="88">
        <f>SUM(H4:H35)</f>
        <v>42500</v>
      </c>
      <c r="I36" s="108">
        <f>SUM(I4:I35)</f>
        <v>27881</v>
      </c>
      <c r="J36" s="88">
        <f>SUM(J4:J35)</f>
        <v>-14619</v>
      </c>
      <c r="K36" s="82" t="s">
        <v>110</v>
      </c>
    </row>
    <row r="37" spans="1:11" ht="15.75" thickTop="1" x14ac:dyDescent="0.25">
      <c r="A37" s="123" t="s">
        <v>169</v>
      </c>
      <c r="B37" s="123"/>
      <c r="C37" s="123"/>
      <c r="D37" s="123"/>
      <c r="E37" s="123"/>
    </row>
    <row r="39" spans="1:11" x14ac:dyDescent="0.25">
      <c r="B39" s="65" t="s">
        <v>104</v>
      </c>
      <c r="C39" s="65" t="s">
        <v>105</v>
      </c>
      <c r="D39" s="65" t="s">
        <v>106</v>
      </c>
      <c r="E39" s="65" t="s">
        <v>107</v>
      </c>
    </row>
    <row r="40" spans="1:11" x14ac:dyDescent="0.25">
      <c r="B40" s="105">
        <f>B31+H36</f>
        <v>68289.66</v>
      </c>
      <c r="C40" s="105">
        <f>C31+I36</f>
        <v>49157.990000000005</v>
      </c>
      <c r="D40" s="105">
        <f>D31+J36</f>
        <v>-19131.670000000002</v>
      </c>
      <c r="E40" s="104" t="s">
        <v>170</v>
      </c>
      <c r="G40" s="124">
        <f>-B40+C40</f>
        <v>-19131.669999999998</v>
      </c>
      <c r="H40" s="124"/>
      <c r="I40" t="s">
        <v>171</v>
      </c>
    </row>
  </sheetData>
  <mergeCells count="2">
    <mergeCell ref="A37:E37"/>
    <mergeCell ref="G40:H40"/>
  </mergeCells>
  <pageMargins left="0.70866141732283472" right="0.70866141732283472" top="0.74803149606299213" bottom="0.11811023622047245" header="0.31496062992125984" footer="0.31496062992125984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BQ</vt:lpstr>
      <vt:lpstr>Cut and Fill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Hendi Lim</dc:creator>
  <cp:lastModifiedBy>Yuli</cp:lastModifiedBy>
  <cp:lastPrinted>2019-09-23T04:04:41Z</cp:lastPrinted>
  <dcterms:created xsi:type="dcterms:W3CDTF">2019-09-04T06:32:19Z</dcterms:created>
  <dcterms:modified xsi:type="dcterms:W3CDTF">2019-09-23T10:07:14Z</dcterms:modified>
</cp:coreProperties>
</file>