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IRA\VIRA'S TENDER\005. CITRAGRAN CIBUBUR\RUKO BLOK GR\PENAWARAN I\INPUT SISTEM\"/>
    </mc:Choice>
  </mc:AlternateContent>
  <bookViews>
    <workbookView xWindow="7635" yWindow="360" windowWidth="12855" windowHeight="7410" tabRatio="917"/>
  </bookViews>
  <sheets>
    <sheet name=" Ruko 2 Lantai Kombinasi" sheetId="22" r:id="rId1"/>
    <sheet name="Volume overall (GR02)" sheetId="2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 localSheetId="1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">#REF!</definedName>
    <definedName name="___1A" localSheetId="0">'[2]I-KAMAR'!#REF!</definedName>
    <definedName name="___1A" localSheetId="1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0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0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0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AD3">#N/A</definedName>
    <definedName name="_abs100" localSheetId="0">#REF!</definedName>
    <definedName name="_abs100">#REF!</definedName>
    <definedName name="_ADD1">#N/A</definedName>
    <definedName name="_ADD2">#N/A</definedName>
    <definedName name="_ADD3">#N/A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lt1" localSheetId="0">' Ruko 2 Lantai Kombinasi'!_alt1</definedName>
    <definedName name="_alt1" localSheetId="1">'Volume overall (GR02)'!_alt1</definedName>
    <definedName name="_alt1">[0]!_alt1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APP3" localSheetId="0">' Ruko 2 Lantai Kombinasi'!_APP3</definedName>
    <definedName name="_APP3" localSheetId="1">'Volume overall (GR02)'!_APP3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CV6">#REF!</definedName>
    <definedName name="_bet350">#REF!</definedName>
    <definedName name="_bet400">#REF!</definedName>
    <definedName name="_Bjl28" localSheetId="0">'[6]Bahan '!$F$281</definedName>
    <definedName name="_Bjl28" localSheetId="1">'[6]Bahan '!$F$281</definedName>
    <definedName name="_Bjl28">'[7]Bahan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0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0">#REF!</definedName>
    <definedName name="_cas80">#REF!</definedName>
    <definedName name="_CCF2">#REF!</definedName>
    <definedName name="_CH1..H1___C__R" localSheetId="0">[8]BQ!#REF!</definedName>
    <definedName name="_CH1..H1___C__R" localSheetId="1">[8]BQ!#REF!</definedName>
    <definedName name="_CH1..H1___C__R">[8]BQ!#REF!</definedName>
    <definedName name="_CH11..H11___C_" localSheetId="0">[8]BQ!#REF!</definedName>
    <definedName name="_CH11..H11___C_" localSheetId="1">[8]BQ!#REF!</definedName>
    <definedName name="_CH11..H11___C_">[8]BQ!#REF!</definedName>
    <definedName name="_CH13..H13___C_" localSheetId="0">[8]BQ!#REF!</definedName>
    <definedName name="_CH13..H13___C_" localSheetId="1">[8]BQ!#REF!</definedName>
    <definedName name="_CH13..H13___C_">[8]BQ!#REF!</definedName>
    <definedName name="_CH15..H15___C_" localSheetId="0">[8]BQ!#REF!</definedName>
    <definedName name="_CH15..H15___C_" localSheetId="1">[8]BQ!#REF!</definedName>
    <definedName name="_CH15..H15___C_">[8]BQ!#REF!</definedName>
    <definedName name="_CH17..H17___C_" localSheetId="0">[8]BQ!#REF!</definedName>
    <definedName name="_CH17..H17___C_" localSheetId="1">[8]BQ!#REF!</definedName>
    <definedName name="_CH17..H17___C_">[8]BQ!#REF!</definedName>
    <definedName name="_CH19..H19___C_" localSheetId="0">[8]BQ!#REF!</definedName>
    <definedName name="_CH19..H19___C_" localSheetId="1">[8]BQ!#REF!</definedName>
    <definedName name="_CH19..H19___C_">[8]BQ!#REF!</definedName>
    <definedName name="_CH21..H21___C_" localSheetId="0">[8]BQ!#REF!</definedName>
    <definedName name="_CH21..H21___C_" localSheetId="1">[8]BQ!#REF!</definedName>
    <definedName name="_CH21..H21___C_">[8]BQ!#REF!</definedName>
    <definedName name="_CH23..H23___C_" localSheetId="0">[8]BQ!#REF!</definedName>
    <definedName name="_CH23..H23___C_" localSheetId="1">[8]BQ!#REF!</definedName>
    <definedName name="_CH23..H23___C_">[8]BQ!#REF!</definedName>
    <definedName name="_CH25..H25___C_" localSheetId="0">[8]BQ!#REF!</definedName>
    <definedName name="_CH25..H25___C_" localSheetId="1">[8]BQ!#REF!</definedName>
    <definedName name="_CH25..H25___C_">[8]BQ!#REF!</definedName>
    <definedName name="_CH27..H27___C_" localSheetId="0">[8]BQ!#REF!</definedName>
    <definedName name="_CH27..H27___C_" localSheetId="1">[8]BQ!#REF!</definedName>
    <definedName name="_CH27..H27___C_">[8]BQ!#REF!</definedName>
    <definedName name="_CH29..H29___C_" localSheetId="0">[8]BQ!#REF!</definedName>
    <definedName name="_CH29..H29___C_" localSheetId="1">[8]BQ!#REF!</definedName>
    <definedName name="_CH29..H29___C_">[8]BQ!#REF!</definedName>
    <definedName name="_CH3..H3___C__R" localSheetId="0">[8]BQ!#REF!</definedName>
    <definedName name="_CH3..H3___C__R" localSheetId="1">[8]BQ!#REF!</definedName>
    <definedName name="_CH3..H3___C__R">[8]BQ!#REF!</definedName>
    <definedName name="_CH31..H31___C_" localSheetId="0">[8]BQ!#REF!</definedName>
    <definedName name="_CH31..H31___C_" localSheetId="1">[8]BQ!#REF!</definedName>
    <definedName name="_CH31..H31___C_">[8]BQ!#REF!</definedName>
    <definedName name="_CH33..H33___C_" localSheetId="0">[8]BQ!#REF!</definedName>
    <definedName name="_CH33..H33___C_" localSheetId="1">[8]BQ!#REF!</definedName>
    <definedName name="_CH33..H33___C_">[8]BQ!#REF!</definedName>
    <definedName name="_CH35..H35___C_" localSheetId="0">[8]BQ!#REF!</definedName>
    <definedName name="_CH35..H35___C_" localSheetId="1">[8]BQ!#REF!</definedName>
    <definedName name="_CH35..H35___C_">[8]BQ!#REF!</definedName>
    <definedName name="_CH37..H37___C_" localSheetId="0">[8]BQ!#REF!</definedName>
    <definedName name="_CH37..H37___C_" localSheetId="1">[8]BQ!#REF!</definedName>
    <definedName name="_CH37..H37___C_">[8]BQ!#REF!</definedName>
    <definedName name="_CH39..H39___C_" localSheetId="0">[8]BQ!#REF!</definedName>
    <definedName name="_CH39..H39___C_" localSheetId="1">[8]BQ!#REF!</definedName>
    <definedName name="_CH39..H39___C_">[8]BQ!#REF!</definedName>
    <definedName name="_CH41..H41___C_" localSheetId="0">[8]BQ!#REF!</definedName>
    <definedName name="_CH41..H41___C_" localSheetId="1">[8]BQ!#REF!</definedName>
    <definedName name="_CH41..H41___C_">[8]BQ!#REF!</definedName>
    <definedName name="_CH43..H43___C_" localSheetId="0">[8]BQ!#REF!</definedName>
    <definedName name="_CH43..H43___C_" localSheetId="1">[8]BQ!#REF!</definedName>
    <definedName name="_CH43..H43___C_">[8]BQ!#REF!</definedName>
    <definedName name="_CH45..H45___C_" localSheetId="0">[8]BQ!#REF!</definedName>
    <definedName name="_CH45..H45___C_" localSheetId="1">[8]BQ!#REF!</definedName>
    <definedName name="_CH45..H45___C_">[8]BQ!#REF!</definedName>
    <definedName name="_CH5..H5___C__R" localSheetId="0">[8]BQ!#REF!</definedName>
    <definedName name="_CH5..H5___C__R" localSheetId="1">[8]BQ!#REF!</definedName>
    <definedName name="_CH5..H5___C__R">[8]BQ!#REF!</definedName>
    <definedName name="_CH7..H7___C__R" localSheetId="0">[8]BQ!#REF!</definedName>
    <definedName name="_CH7..H7___C__R" localSheetId="1">[8]BQ!#REF!</definedName>
    <definedName name="_CH7..H7___C__R">[8]BQ!#REF!</definedName>
    <definedName name="_CH9..H9___C__R" localSheetId="0">[8]BQ!#REF!</definedName>
    <definedName name="_CH9..H9___C__R" localSheetId="1">[8]BQ!#REF!</definedName>
    <definedName name="_CH9..H9___C__R">[8]BQ!#REF!</definedName>
    <definedName name="_CLP2">#REF!</definedName>
    <definedName name="_ctb4">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0">#REF!</definedName>
    <definedName name="_daf1">#REF!</definedName>
    <definedName name="_DAF10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 localSheetId="0">'[6]Bahan '!$F$125</definedName>
    <definedName name="_Dlk10" localSheetId="1">'[6]Bahan '!$F$125</definedName>
    <definedName name="_Dlk10">'[7]Bahan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0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0">#REF!</definedName>
    <definedName name="_G">#REF!</definedName>
    <definedName name="_gen1000">[9]Ahs.2!$L$313</definedName>
    <definedName name="_Gfu20" localSheetId="0">'[6]Bahan '!$F$217</definedName>
    <definedName name="_Gfu20" localSheetId="1">'[6]Bahan '!$F$217</definedName>
    <definedName name="_Gfu20">'[7]Bahan '!$F$217</definedName>
    <definedName name="_Gfu30" localSheetId="0">'[6]Bahan '!$F$218</definedName>
    <definedName name="_Gfu30" localSheetId="1">'[6]Bahan '!$F$218</definedName>
    <definedName name="_Gfu30">'[7]Bahan '!$F$218</definedName>
    <definedName name="_GiM06" localSheetId="0">'[6]Bahan '!$F$336</definedName>
    <definedName name="_GiM06" localSheetId="1">'[6]Bahan '!$F$336</definedName>
    <definedName name="_GiM06">'[7]Bahan '!$F$336</definedName>
    <definedName name="_gk2" hidden="1">#REF!</definedName>
    <definedName name="_GNB1" localSheetId="0">'[6]Bahan '!$F$443</definedName>
    <definedName name="_GNB1" localSheetId="1">'[6]Bahan '!$F$443</definedName>
    <definedName name="_GNB1">'[7]Bahan '!$F$443</definedName>
    <definedName name="_grc1" localSheetId="0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gvp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BC25">#REF!</definedName>
    <definedName name="_KBC35">#REF!</definedName>
    <definedName name="_kco7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 localSheetId="0">'[6]Bahan '!$F$192</definedName>
    <definedName name="_Krp12" localSheetId="1">'[6]Bahan '!$F$192</definedName>
    <definedName name="_Krp12">'[7]Bahan '!$F$192</definedName>
    <definedName name="_Krp33" localSheetId="0">'[6]Bahan '!$F$196</definedName>
    <definedName name="_Krp33" localSheetId="1">'[6]Bahan '!$F$196</definedName>
    <definedName name="_Krp33">'[7]Bahan '!$F$196</definedName>
    <definedName name="_Krw12" localSheetId="0">'[6]Bahan '!$F$193</definedName>
    <definedName name="_Krw12" localSheetId="1">'[6]Bahan '!$F$193</definedName>
    <definedName name="_Krw12">'[7]Bahan '!$F$193</definedName>
    <definedName name="_Krw22" localSheetId="0">'[6]Bahan '!$F$195</definedName>
    <definedName name="_Krw22" localSheetId="1">'[6]Bahan '!$F$195</definedName>
    <definedName name="_Krw22">'[7]Bahan '!$F$195</definedName>
    <definedName name="_Krw33" localSheetId="0">'[6]Bahan '!$F$197</definedName>
    <definedName name="_Krw33" localSheetId="1">'[6]Bahan '!$F$197</definedName>
    <definedName name="_Krw33">'[7]Bahan '!$F$197</definedName>
    <definedName name="_L" localSheetId="0">#REF!</definedName>
    <definedName name="_L">#REF!</definedName>
    <definedName name="_Lad1" localSheetId="0">[6]Upah!$E$8</definedName>
    <definedName name="_Lad1" localSheetId="1">[6]Upah!$E$8</definedName>
    <definedName name="_Lad1">[7]Upah!$E$8</definedName>
    <definedName name="_Lad2" localSheetId="0">[6]Upah!$E$9</definedName>
    <definedName name="_Lad2" localSheetId="1">[6]Upah!$E$9</definedName>
    <definedName name="_Lad2">[7]Upah!$E$9</definedName>
    <definedName name="_Lad3" localSheetId="0">[6]Upah!$E$10</definedName>
    <definedName name="_Lad3" localSheetId="1">[6]Upah!$E$10</definedName>
    <definedName name="_Lad3">[7]Upah!$E$10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 localSheetId="0">'[6]Bahan '!$F$127</definedName>
    <definedName name="_Lpk02" localSheetId="1">'[6]Bahan '!$F$127</definedName>
    <definedName name="_Lpk02">'[7]Bahan '!$F$127</definedName>
    <definedName name="_Lpk10" localSheetId="0">'[6]Bahan '!$F$130</definedName>
    <definedName name="_Lpk10" localSheetId="1">'[6]Bahan '!$F$130</definedName>
    <definedName name="_Lpk10">'[7]Bahan '!$F$130</definedName>
    <definedName name="_lpl11">#REF!</definedName>
    <definedName name="_LW36">#REF!</definedName>
    <definedName name="_M" localSheetId="0">#REF!</definedName>
    <definedName name="_M">#REF!</definedName>
    <definedName name="_mp3">[9]Ahs.1!$N$1149</definedName>
    <definedName name="_Mpk12" localSheetId="0">'[6]Bahan '!$F$161</definedName>
    <definedName name="_Mpk12" localSheetId="1">'[6]Bahan '!$F$161</definedName>
    <definedName name="_Mpk12">'[7]Bahan '!$F$161</definedName>
    <definedName name="_Mpk9" localSheetId="0">'[6]Bahan '!$F$160</definedName>
    <definedName name="_Mpk9" localSheetId="1">'[6]Bahan '!$F$160</definedName>
    <definedName name="_Mpk9">'[7]Bahan '!$F$160</definedName>
    <definedName name="_mu1">#REF!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0">#REF!</definedName>
    <definedName name="_O">#REF!</definedName>
    <definedName name="_Opa1" localSheetId="0">[6]Upah!$E$28</definedName>
    <definedName name="_Opa1" localSheetId="1">[6]Upah!$E$28</definedName>
    <definedName name="_Opa1">[7]Upah!$E$28</definedName>
    <definedName name="_Opa2" localSheetId="0">[6]Upah!$E$27</definedName>
    <definedName name="_Opa2" localSheetId="1">[6]Upah!$E$27</definedName>
    <definedName name="_Opa2">[7]Upah!$E$27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C012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l2828">#REF!</definedName>
    <definedName name="_pam120">[9]Ahs.1!$N$1163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 localSheetId="0">#REF!</definedName>
    <definedName name="_PP63" localSheetId="1">#REF!</definedName>
    <definedName name="_PP63">#REF!</definedName>
    <definedName name="_PP71" localSheetId="0">#REF!</definedName>
    <definedName name="_PP71" localSheetId="1">#REF!</definedName>
    <definedName name="_PP71">#REF!</definedName>
    <definedName name="_PP72" localSheetId="0">#REF!</definedName>
    <definedName name="_PP72" localSheetId="1">#REF!</definedName>
    <definedName name="_PP72">#REF!</definedName>
    <definedName name="_PP73" localSheetId="0">#REF!</definedName>
    <definedName name="_PP73" localSheetId="1">#REF!</definedName>
    <definedName name="_PP73">#REF!</definedName>
    <definedName name="_PPU1" localSheetId="0">#REF!</definedName>
    <definedName name="_PPU1" localSheetId="1">#REF!</definedName>
    <definedName name="_PPU1">#REF!</definedName>
    <definedName name="_PPU2" localSheetId="0">#REF!</definedName>
    <definedName name="_PPU2" localSheetId="1">#REF!</definedName>
    <definedName name="_PPU2">#REF!</definedName>
    <definedName name="_PPU3" localSheetId="0">#REF!</definedName>
    <definedName name="_PPU3" localSheetId="1">#REF!</definedName>
    <definedName name="_PPU3">#REF!</definedName>
    <definedName name="_PRC019" localSheetId="0">#REF!</definedName>
    <definedName name="_PRC019" localSheetId="1">#REF!</definedName>
    <definedName name="_PRC019">#REF!</definedName>
    <definedName name="_PSC052" localSheetId="0">#REF!</definedName>
    <definedName name="_PSC052" localSheetId="1">#REF!</definedName>
    <definedName name="_PSC052">#REF!</definedName>
    <definedName name="_PSC084" localSheetId="0">#REF!</definedName>
    <definedName name="_PSC084" localSheetId="1">#REF!</definedName>
    <definedName name="_PSC084">#REF!</definedName>
    <definedName name="_pv100" localSheetId="0">#REF!</definedName>
    <definedName name="_pv100" localSheetId="1">#REF!</definedName>
    <definedName name="_pv100">#REF!</definedName>
    <definedName name="_pv40" localSheetId="0">#REF!</definedName>
    <definedName name="_pv40" localSheetId="1">#REF!</definedName>
    <definedName name="_pv40">#REF!</definedName>
    <definedName name="_pv50" localSheetId="0">#REF!</definedName>
    <definedName name="_pv50" localSheetId="1">#REF!</definedName>
    <definedName name="_pv50">#REF!</definedName>
    <definedName name="_pv80" localSheetId="0">#REF!</definedName>
    <definedName name="_pv80" localSheetId="1">#REF!</definedName>
    <definedName name="_pv80">#REF!</definedName>
    <definedName name="_pvf100" localSheetId="0">#REF!</definedName>
    <definedName name="_pvf100" localSheetId="1">#REF!</definedName>
    <definedName name="_pvf100">#REF!</definedName>
    <definedName name="_pvf80" localSheetId="0">#REF!</definedName>
    <definedName name="_pvf80" localSheetId="1">#REF!</definedName>
    <definedName name="_pvf80">#REF!</definedName>
    <definedName name="_Q" localSheetId="0">#REF!</definedName>
    <definedName name="_Q" localSheetId="1">#REF!</definedName>
    <definedName name="_Q">#REF!</definedName>
    <definedName name="_Q_1" localSheetId="0">#REF!</definedName>
    <definedName name="_Q_1">#REF!</definedName>
    <definedName name="_Q_10">#REF!</definedName>
    <definedName name="_Q_11">#REF!</definedName>
    <definedName name="_Q_2" localSheetId="0">#REF!</definedName>
    <definedName name="_Q_2">#REF!</definedName>
    <definedName name="_Q_32">#REF!</definedName>
    <definedName name="_Q_5">#REF!</definedName>
    <definedName name="_Q_9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150">#REF!</definedName>
    <definedName name="_rk200" localSheetId="0">#REF!</definedName>
    <definedName name="_rk200" localSheetId="1">#REF!</definedName>
    <definedName name="_rk200">#REF!</definedName>
    <definedName name="_rk300" localSheetId="0">#REF!</definedName>
    <definedName name="_rk300" localSheetId="1">#REF!</definedName>
    <definedName name="_rk300">#REF!</definedName>
    <definedName name="_rk400" localSheetId="0">#REF!</definedName>
    <definedName name="_rk400" localSheetId="1">#REF!</definedName>
    <definedName name="_rk400">#REF!</definedName>
    <definedName name="_rk500" localSheetId="0">#REF!</definedName>
    <definedName name="_rk500" localSheetId="1">#REF!</definedName>
    <definedName name="_rk500">#REF!</definedName>
    <definedName name="_rk600" localSheetId="0">#REF!</definedName>
    <definedName name="_rk600" localSheetId="1">#REF!</definedName>
    <definedName name="_rk600">#REF!</definedName>
    <definedName name="_rkl1000" localSheetId="0">#REF!</definedName>
    <definedName name="_rkl1000" localSheetId="1">#REF!</definedName>
    <definedName name="_rkl1000">#REF!</definedName>
    <definedName name="_rkl1200" localSheetId="0">#REF!</definedName>
    <definedName name="_rkl1200" localSheetId="1">#REF!</definedName>
    <definedName name="_rkl1200">#REF!</definedName>
    <definedName name="_rkl200" localSheetId="0">#REF!</definedName>
    <definedName name="_rkl200" localSheetId="1">#REF!</definedName>
    <definedName name="_rkl200">#REF!</definedName>
    <definedName name="_rkl300" localSheetId="0">#REF!</definedName>
    <definedName name="_rkl300" localSheetId="1">#REF!</definedName>
    <definedName name="_rkl300">#REF!</definedName>
    <definedName name="_rkl400" localSheetId="0">#REF!</definedName>
    <definedName name="_rkl400" localSheetId="1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0">#REF!</definedName>
    <definedName name="_S">#REF!</definedName>
    <definedName name="_S_1" localSheetId="0">#REF!</definedName>
    <definedName name="_S_1">#REF!</definedName>
    <definedName name="_S_10">"$#REF!.$S$1"</definedName>
    <definedName name="_S_2" localSheetId="0">#REF!</definedName>
    <definedName name="_S_2">#REF!</definedName>
    <definedName name="_sad1010" localSheetId="0">#REF!</definedName>
    <definedName name="_sad1010" localSheetId="1">#REF!</definedName>
    <definedName name="_sad1010">#REF!</definedName>
    <definedName name="_sad1212" localSheetId="0">#REF!</definedName>
    <definedName name="_sad1212" localSheetId="1">#REF!</definedName>
    <definedName name="_sad1212">#REF!</definedName>
    <definedName name="_sad1414" localSheetId="0">#REF!</definedName>
    <definedName name="_sad1414" localSheetId="1">#REF!</definedName>
    <definedName name="_sad1414">#REF!</definedName>
    <definedName name="_sad1717" localSheetId="0">#REF!</definedName>
    <definedName name="_sad1717" localSheetId="1">#REF!</definedName>
    <definedName name="_sad1717">#REF!</definedName>
    <definedName name="_sad266" localSheetId="0">#REF!</definedName>
    <definedName name="_sad266" localSheetId="1">#REF!</definedName>
    <definedName name="_sad266">#REF!</definedName>
    <definedName name="_sad88" localSheetId="0">#REF!</definedName>
    <definedName name="_sad88" localSheetId="1">#REF!</definedName>
    <definedName name="_sad88">#REF!</definedName>
    <definedName name="_SCH401" localSheetId="0">#REF!</definedName>
    <definedName name="_SCH401" localSheetId="1">#REF!</definedName>
    <definedName name="_SCH401">#REF!</definedName>
    <definedName name="_SCH4010" localSheetId="0">#REF!</definedName>
    <definedName name="_SCH4010" localSheetId="1">#REF!</definedName>
    <definedName name="_SCH4010">#REF!</definedName>
    <definedName name="_SCH402" localSheetId="0">#REF!</definedName>
    <definedName name="_SCH402" localSheetId="1">#REF!</definedName>
    <definedName name="_SCH402">#REF!</definedName>
    <definedName name="_SCH403" localSheetId="0">#REF!</definedName>
    <definedName name="_SCH403" localSheetId="1">#REF!</definedName>
    <definedName name="_SCH403">#REF!</definedName>
    <definedName name="_SCH404" localSheetId="0">#REF!</definedName>
    <definedName name="_SCH404" localSheetId="1">#REF!</definedName>
    <definedName name="_SCH404">#REF!</definedName>
    <definedName name="_SCH405" localSheetId="0">#REF!</definedName>
    <definedName name="_SCH405" localSheetId="1">#REF!</definedName>
    <definedName name="_SCH405">#REF!</definedName>
    <definedName name="_SCH406" localSheetId="0">#REF!</definedName>
    <definedName name="_SCH406" localSheetId="1">#REF!</definedName>
    <definedName name="_SCH406">#REF!</definedName>
    <definedName name="_SCH408" localSheetId="0">#REF!</definedName>
    <definedName name="_SCH408" localSheetId="1">#REF!</definedName>
    <definedName name="_SCH408">#REF!</definedName>
    <definedName name="_SDB11" localSheetId="0">#REF!</definedName>
    <definedName name="_SDB11" localSheetId="1">#REF!</definedName>
    <definedName name="_SDB11">#REF!</definedName>
    <definedName name="_SDB41" localSheetId="0">#REF!</definedName>
    <definedName name="_SDB41" localSheetId="1">#REF!</definedName>
    <definedName name="_SDB41">#REF!</definedName>
    <definedName name="_SDB42" localSheetId="0">#REF!</definedName>
    <definedName name="_SDB42" localSheetId="1">#REF!</definedName>
    <definedName name="_SDB42">#REF!</definedName>
    <definedName name="_SFL1" localSheetId="0">#REF!</definedName>
    <definedName name="_SFL1" localSheetId="1">#REF!</definedName>
    <definedName name="_SFL1">#REF!</definedName>
    <definedName name="_SFL2" localSheetId="0">#REF!</definedName>
    <definedName name="_SFL2" localSheetId="1">#REF!</definedName>
    <definedName name="_SFL2">#REF!</definedName>
    <definedName name="_SFL3" localSheetId="0">#REF!</definedName>
    <definedName name="_SFL3" localSheetId="1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0">#REF!</definedName>
    <definedName name="_sfv150">#REF!</definedName>
    <definedName name="_SK1000">#REF!</definedName>
    <definedName name="_SKK1000">#REF!</definedName>
    <definedName name="_SM175">#REF!</definedName>
    <definedName name="_Sort" localSheetId="0" hidden="1">#REF!</definedName>
    <definedName name="_Sort" hidden="1">#REF!</definedName>
    <definedName name="_Spl12" localSheetId="0">'[6]Bahan '!$F$20</definedName>
    <definedName name="_Spl12" localSheetId="1">'[6]Bahan '!$F$20</definedName>
    <definedName name="_Spl12">'[7]Bahan '!$F$20</definedName>
    <definedName name="_Spl23" localSheetId="0">'[6]Bahan '!$F$21</definedName>
    <definedName name="_Spl23" localSheetId="1">'[6]Bahan '!$F$21</definedName>
    <definedName name="_Spl23">'[7]Bahan '!$F$21</definedName>
    <definedName name="_Spl57" localSheetId="0">'[6]Bahan '!$F$23</definedName>
    <definedName name="_Spl57" localSheetId="1">'[6]Bahan '!$F$23</definedName>
    <definedName name="_Spl57">'[7]Bahan '!$F$23</definedName>
    <definedName name="_st1" localSheetId="0">#REF!</definedName>
    <definedName name="_st1">#REF!</definedName>
    <definedName name="_st2" localSheetId="0">#REF!</definedName>
    <definedName name="_st2" localSheetId="1">#REF!</definedName>
    <definedName name="_st2">#REF!</definedName>
    <definedName name="_st3" localSheetId="0">#REF!</definedName>
    <definedName name="_st3" localSheetId="1">#REF!</definedName>
    <definedName name="_st3">#REF!</definedName>
    <definedName name="_std100" localSheetId="0">#REF!</definedName>
    <definedName name="_std100" localSheetId="1">#REF!</definedName>
    <definedName name="_std100">#REF!</definedName>
    <definedName name="_std150" localSheetId="0">#REF!</definedName>
    <definedName name="_std150" localSheetId="1">#REF!</definedName>
    <definedName name="_std150">#REF!</definedName>
    <definedName name="_STD4" localSheetId="0">#REF!</definedName>
    <definedName name="_STD4" localSheetId="1">#REF!</definedName>
    <definedName name="_STD4">#REF!</definedName>
    <definedName name="_std50" localSheetId="0">#REF!</definedName>
    <definedName name="_std50" localSheetId="1">#REF!</definedName>
    <definedName name="_std50">#REF!</definedName>
    <definedName name="_std65" localSheetId="0">#REF!</definedName>
    <definedName name="_std65" localSheetId="1">#REF!</definedName>
    <definedName name="_std65">#REF!</definedName>
    <definedName name="_SUM1" localSheetId="0">#REF!</definedName>
    <definedName name="_SUM1" localSheetId="1">#REF!</definedName>
    <definedName name="_SUM1">#REF!</definedName>
    <definedName name="_SUM2" localSheetId="0">#REF!</definedName>
    <definedName name="_SUM2" localSheetId="1">#REF!</definedName>
    <definedName name="_SUM2">#REF!</definedName>
    <definedName name="_SUM3" localSheetId="0">#REF!</definedName>
    <definedName name="_SUM3" localSheetId="1">#REF!</definedName>
    <definedName name="_SUM3">#REF!</definedName>
    <definedName name="_T" localSheetId="0">#REF!</definedName>
    <definedName name="_T" localSheetId="1">#REF!</definedName>
    <definedName name="_T">#REF!</definedName>
    <definedName name="_TA01" localSheetId="0">#REF!</definedName>
    <definedName name="_TA01" localSheetId="1">#REF!</definedName>
    <definedName name="_TA01">#REF!</definedName>
    <definedName name="_TA67" localSheetId="0">#REF!</definedName>
    <definedName name="_TA67" localSheetId="1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100">#REF!</definedName>
    <definedName name="_tb12">#REF!</definedName>
    <definedName name="_tb9">#REF!</definedName>
    <definedName name="_Tbb1" localSheetId="0">[6]Upah!$E$23</definedName>
    <definedName name="_Tbb1" localSheetId="1">[6]Upah!$E$23</definedName>
    <definedName name="_Tbb1">[7]Upah!$E$23</definedName>
    <definedName name="_Tbb2" localSheetId="0">[6]Upah!$E$24</definedName>
    <definedName name="_Tbb2" localSheetId="1">[6]Upah!$E$24</definedName>
    <definedName name="_Tbb2">[7]Upah!$E$24</definedName>
    <definedName name="_Tbs1" localSheetId="0">[6]Upah!$E$20</definedName>
    <definedName name="_Tbs1" localSheetId="1">[6]Upah!$E$20</definedName>
    <definedName name="_Tbs1">[7]Upah!$E$20</definedName>
    <definedName name="_Tbs2" localSheetId="0">[6]Upah!$E$21</definedName>
    <definedName name="_Tbs2" localSheetId="1">[6]Upah!$E$21</definedName>
    <definedName name="_Tbs2">[7]Upah!$E$21</definedName>
    <definedName name="_Tbt1" localSheetId="0">[6]Upah!$E$11</definedName>
    <definedName name="_Tbt1" localSheetId="1">[6]Upah!$E$11</definedName>
    <definedName name="_Tbt1">[7]Upah!$E$11</definedName>
    <definedName name="_Tbt2" localSheetId="0">[6]Upah!$E$12</definedName>
    <definedName name="_Tbt2" localSheetId="1">[6]Upah!$E$12</definedName>
    <definedName name="_Tbt2">[7]Upah!$E$12</definedName>
    <definedName name="_TCa1" localSheetId="0">[6]Upah!$E$17</definedName>
    <definedName name="_TCa1" localSheetId="1">[6]Upah!$E$17</definedName>
    <definedName name="_TCa1">[7]Upah!$E$17</definedName>
    <definedName name="_Tca2" localSheetId="0">[6]Upah!$E$18</definedName>
    <definedName name="_Tca2" localSheetId="1">[6]Upah!$E$18</definedName>
    <definedName name="_Tca2">[7]Upah!$E$18</definedName>
    <definedName name="_THP2">#N/A</definedName>
    <definedName name="_Tky1" localSheetId="0">[6]Upah!$E$14</definedName>
    <definedName name="_Tky1" localSheetId="1">[6]Upah!$E$14</definedName>
    <definedName name="_Tky1">[7]Upah!$E$14</definedName>
    <definedName name="_Tky2" localSheetId="0">[6]Upah!$E$15</definedName>
    <definedName name="_Tky2" localSheetId="1">[6]Upah!$E$15</definedName>
    <definedName name="_Tky2">[7]Upah!$E$15</definedName>
    <definedName name="_tlc20" localSheetId="0">#REF!</definedName>
    <definedName name="_tlc20">#REF!</definedName>
    <definedName name="_TOP2">#REF!</definedName>
    <definedName name="_Tpk03" localSheetId="0">'[6]Bahan '!$F$150</definedName>
    <definedName name="_Tpk03" localSheetId="1">'[6]Bahan '!$F$150</definedName>
    <definedName name="_Tpk03">'[7]Bahan '!$F$150</definedName>
    <definedName name="_Tpk04" localSheetId="0">'[6]Bahan '!$F$151</definedName>
    <definedName name="_Tpk04" localSheetId="1">'[6]Bahan '!$F$151</definedName>
    <definedName name="_Tpk04">'[7]Bahan '!$F$151</definedName>
    <definedName name="_Tpk06" localSheetId="0">'[6]Bahan '!$F$153</definedName>
    <definedName name="_Tpk06" localSheetId="1">'[6]Bahan '!$F$153</definedName>
    <definedName name="_Tpk06">'[7]Bahan '!$F$153</definedName>
    <definedName name="_TRF2500">#REF!</definedName>
    <definedName name="_tsI3" localSheetId="0">' Ruko 2 Lantai Kombinasi'!_tsI3</definedName>
    <definedName name="_tsI3" localSheetId="1">'Volume overall (GR02)'!_tsI3</definedName>
    <definedName name="_tsI3">[0]!_tsI3</definedName>
    <definedName name="_tsv25" localSheetId="0">#REF!</definedName>
    <definedName name="_tsv25">#REF!</definedName>
    <definedName name="_Twd04" localSheetId="0">'[6]Bahan '!$F$165</definedName>
    <definedName name="_Twd04" localSheetId="1">'[6]Bahan '!$F$165</definedName>
    <definedName name="_Twd04">'[7]Bahan '!$F$165</definedName>
    <definedName name="_U" localSheetId="0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[9]Ahs.2!$L$525</definedName>
    <definedName name="_uRK400">#REF!</definedName>
    <definedName name="_uRK500">#REF!</definedName>
    <definedName name="_uRK600">#REF!</definedName>
    <definedName name="_uSK1000">#REF!</definedName>
    <definedName name="_V" localSheetId="0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10">#REF!</definedName>
    <definedName name="A_11">#REF!</definedName>
    <definedName name="A_2" localSheetId="0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 localSheetId="0">' Ruko 2 Lantai Kombinasi'!AAAAA</definedName>
    <definedName name="AAAAA" localSheetId="1">'Volume overall (GR02)'!AAAAA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0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0">#REF!</definedName>
    <definedName name="ADX">#REF!</definedName>
    <definedName name="AERIAL100">#REF!</definedName>
    <definedName name="AGAL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[9]Ahs.1!$K$1271</definedName>
    <definedName name="ALL">#REF!</definedName>
    <definedName name="alm">#REF!</definedName>
    <definedName name="alooo" localSheetId="0">' Ruko 2 Lantai Kombinasi'!alooo</definedName>
    <definedName name="alooo" localSheetId="1">'Volume overall (GR02)'!alooo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[9]Ahs.1!$M$1149</definedName>
    <definedName name="AMnr04">#REF!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[9]Ahs.1!$K$1284</definedName>
    <definedName name="ant.ryp">#REF!</definedName>
    <definedName name="ANTIRAYAP">#REF!</definedName>
    <definedName name="App" localSheetId="0">' Ruko 2 Lantai Kombinasi'!App</definedName>
    <definedName name="App" localSheetId="1">'Volume overall (GR02)'!App</definedName>
    <definedName name="App">[0]!App</definedName>
    <definedName name="aproval" localSheetId="0">' Ruko 2 Lantai Kombinasi'!aproval</definedName>
    <definedName name="aproval" localSheetId="1">'Volume overall (GR02)'!aproval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 localSheetId="0">'[6]Bahan '!$F$141</definedName>
    <definedName name="Asbs4" localSheetId="1">'[6]Bahan '!$F$141</definedName>
    <definedName name="Asbs4">'[7]Bahan '!$F$141</definedName>
    <definedName name="asder" localSheetId="0">#REF!</definedName>
    <definedName name="asder">#REF!</definedName>
    <definedName name="AsESO" localSheetId="0">'[6]Bahan '!$F$570</definedName>
    <definedName name="AsESO" localSheetId="1">'[6]Bahan '!$F$570</definedName>
    <definedName name="AsESO">'[7]Bahan '!$F$570</definedName>
    <definedName name="Aspalan" localSheetId="0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0">#REF!</definedName>
    <definedName name="B">#REF!</definedName>
    <definedName name="B_1" localSheetId="0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'[10]Daf 1'!$K$423</definedName>
    <definedName name="BAHAN" localSheetId="0">#REF!</definedName>
    <definedName name="BAHAN">#REF!</definedName>
    <definedName name="baja">#REF!</definedName>
    <definedName name="balok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 localSheetId="0">'[6]Bahan '!$F$33</definedName>
    <definedName name="Bata1" localSheetId="1">'[6]Bahan '!$F$33</definedName>
    <definedName name="Bata1">'[7]Bahan '!$F$33</definedName>
    <definedName name="Bata2" localSheetId="0">'[6]Bahan '!$F$34</definedName>
    <definedName name="Bata2" localSheetId="1">'[6]Bahan '!$F$34</definedName>
    <definedName name="Bata2">'[7]Bahan '!$F$34</definedName>
    <definedName name="bataco">#REF!</definedName>
    <definedName name="BatAp" localSheetId="0">'[6]Bahan '!$F$19</definedName>
    <definedName name="BatAp" localSheetId="1">'[6]Bahan '!$F$19</definedName>
    <definedName name="BatAp">'[7]Bahan '!$F$19</definedName>
    <definedName name="batubat">#REF!</definedName>
    <definedName name="batubel">#REF!</definedName>
    <definedName name="batukali">#REF!</definedName>
    <definedName name="BAX" localSheetId="0">#REF!</definedName>
    <definedName name="BAX">#REF!</definedName>
    <definedName name="BBX" localSheetId="0">#REF!</definedName>
    <definedName name="BBX">#REF!</definedName>
    <definedName name="bc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6">#REF!</definedName>
    <definedName name="BESI8">#REF!</definedName>
    <definedName name="besibton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 localSheetId="0">' Ruko 2 Lantai Kombinasi'!biaya</definedName>
    <definedName name="biaya" localSheetId="1">'Volume overall (GR02)'!biaya</definedName>
    <definedName name="biaya">[0]!biaya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 localSheetId="0">'[6]Bahan '!$F$109</definedName>
    <definedName name="BlkBr" localSheetId="1">'[6]Bahan '!$F$109</definedName>
    <definedName name="BlkBr">'[7]Bahan '!$F$109</definedName>
    <definedName name="BlkKb" localSheetId="0">'[6]Bahan '!$F$113</definedName>
    <definedName name="BlkKb" localSheetId="1">'[6]Bahan '!$F$113</definedName>
    <definedName name="BlkKb">'[7]Bahan '!$F$113</definedName>
    <definedName name="BlkKm" localSheetId="0">'[6]Bahan '!$F$111</definedName>
    <definedName name="BlkKm" localSheetId="1">'[6]Bahan '!$F$111</definedName>
    <definedName name="BlkKm">'[7]Bahan '!$F$111</definedName>
    <definedName name="BlkKs" localSheetId="0">'[6]Bahan '!$F$115</definedName>
    <definedName name="BlkKs" localSheetId="1">'[6]Bahan '!$F$115</definedName>
    <definedName name="BlkKs">'[7]Bahan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 localSheetId="0">'[6]Bahan '!$F$241</definedName>
    <definedName name="Bondx" localSheetId="1">'[6]Bahan '!$F$241</definedName>
    <definedName name="Bondx">'[7]Bahan '!$F$241</definedName>
    <definedName name="book" localSheetId="0">' Ruko 2 Lantai Kombinasi'!book</definedName>
    <definedName name="book" localSheetId="1">'Volume overall (GR02)'!book</definedName>
    <definedName name="book">[0]!book</definedName>
    <definedName name="book2" localSheetId="0">' Ruko 2 Lantai Kombinasi'!book2</definedName>
    <definedName name="book2" localSheetId="1">'Volume overall (GR02)'!book2</definedName>
    <definedName name="book2">[0]!book2</definedName>
    <definedName name="book3" localSheetId="0">' Ruko 2 Lantai Kombinasi'!book3</definedName>
    <definedName name="book3" localSheetId="1">'Volume overall (GR02)'!book3</definedName>
    <definedName name="book3">[0]!book3</definedName>
    <definedName name="BOQ" localSheetId="0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0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 localSheetId="0">'[6]Bahan '!$F$24</definedName>
    <definedName name="BtPch" localSheetId="1">'[6]Bahan '!$F$24</definedName>
    <definedName name="BtPch">'[7]Bahan '!$F$24</definedName>
    <definedName name="Bttph" localSheetId="0">'[6]Bahan '!$F$26</definedName>
    <definedName name="Bttph" localSheetId="1">'[6]Bahan '!$F$26</definedName>
    <definedName name="Bttph">'[7]Bahan '!$F$26</definedName>
    <definedName name="BTUB">#REF!</definedName>
    <definedName name="BU_24" localSheetId="0">'[6]Bahan '!$F$234</definedName>
    <definedName name="BU_24" localSheetId="1">'[6]Bahan '!$F$234</definedName>
    <definedName name="BU_24">'[7]Bahan '!$F$234</definedName>
    <definedName name="BU_39" localSheetId="0">'[6]Bahan '!$F$235</definedName>
    <definedName name="BU_39" localSheetId="1">'[6]Bahan '!$F$235</definedName>
    <definedName name="BU_39">'[7]Bahan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0">'[11]DAF-2'!#REF!</definedName>
    <definedName name="bvd0.5">'[11]DAF-2'!#REF!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'[11]DAF-2'!#REF!</definedName>
    <definedName name="bvd1.25">'[11]DAF-2'!#REF!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'[11]DAF-2'!#REF!</definedName>
    <definedName name="bvd1.5">'[11]DAF-2'!#REF!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0">#REF!</definedName>
    <definedName name="C_1">#REF!</definedName>
    <definedName name="C_2" localSheetId="0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 localSheetId="0">'[6]Bahan '!$F$99</definedName>
    <definedName name="CatBs" localSheetId="1">'[6]Bahan '!$F$99</definedName>
    <definedName name="CatBs">'[7]Bahan '!$F$99</definedName>
    <definedName name="catdsr" localSheetId="0">'[6]Bahan '!$F$66</definedName>
    <definedName name="catdsr" localSheetId="1">'[6]Bahan '!$F$66</definedName>
    <definedName name="catdsr">'[7]Bahan '!$F$66</definedName>
    <definedName name="CatIc" localSheetId="0">'[6]Bahan '!$F$61</definedName>
    <definedName name="CatIc" localSheetId="1">'[6]Bahan '!$F$61</definedName>
    <definedName name="CatIc">'[7]Bahan '!$F$61</definedName>
    <definedName name="catkayu" localSheetId="0">#REF!</definedName>
    <definedName name="catkayu">#REF!</definedName>
    <definedName name="CatKs" localSheetId="0">'[6]Bahan '!$F$98</definedName>
    <definedName name="CatKs" localSheetId="1">'[6]Bahan '!$F$98</definedName>
    <definedName name="CatKs">'[7]Bahan '!$F$98</definedName>
    <definedName name="CatSl" localSheetId="0">'[6]Bahan '!$F$63</definedName>
    <definedName name="CatSl" localSheetId="1">'[6]Bahan '!$F$63</definedName>
    <definedName name="CatSl">'[7]Bahan '!$F$63</definedName>
    <definedName name="CatVn" localSheetId="0">'[6]Bahan '!$F$62</definedName>
    <definedName name="CatVn" localSheetId="1">'[6]Bahan '!$F$62</definedName>
    <definedName name="CatVn">'[7]Bahan '!$F$62</definedName>
    <definedName name="cc" localSheetId="0">#REF!</definedName>
    <definedName name="cc">#REF!</definedName>
    <definedName name="cccr">[9]Ahs.1!$M$1189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0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[9]Ahs.1!$I$1189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0">#REF!</definedName>
    <definedName name="D">#REF!</definedName>
    <definedName name="D_1" localSheetId="0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0">#REF!</definedName>
    <definedName name="daa">#REF!</definedName>
    <definedName name="daadd">#REF!</definedName>
    <definedName name="Daf.4" localSheetId="0">#REF!</definedName>
    <definedName name="Daf.4">#REF!</definedName>
    <definedName name="DAF_10">#REF!</definedName>
    <definedName name="DAF_4">#REF!</definedName>
    <definedName name="DAFTARPERSONIL">#REF!</definedName>
    <definedName name="dak" localSheetId="0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0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0">#REF!</definedName>
    <definedName name="DBX">#REF!</definedName>
    <definedName name="dc">#REF!</definedName>
    <definedName name="dcd">[9]Ahs.1!$I$1163</definedName>
    <definedName name="DCX" localSheetId="0">#REF!</definedName>
    <definedName name="DCX">#REF!</definedName>
    <definedName name="dd" localSheetId="0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0">#REF!</definedName>
    <definedName name="DDX">#REF!</definedName>
    <definedName name="dede">#REF!</definedName>
    <definedName name="def">#N/A</definedName>
    <definedName name="DETASIR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0">#REF!</definedName>
    <definedName name="df">#REF!</definedName>
    <definedName name="DFD">#REF!</definedName>
    <definedName name="DFDF" localSheetId="0">#REF!</definedName>
    <definedName name="DFDF">#REF!</definedName>
    <definedName name="dfg">#REF!</definedName>
    <definedName name="dfhh">#REF!</definedName>
    <definedName name="dg">#REF!</definedName>
    <definedName name="dgk" localSheetId="0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0">#REF!</definedName>
    <definedName name="dka">#REF!</definedName>
    <definedName name="dkk" localSheetId="0">#REF!</definedName>
    <definedName name="dkk">#REF!</definedName>
    <definedName name="DKKONV">#REF!</definedName>
    <definedName name="dl20dl">#REF!</definedName>
    <definedName name="dldl1100">'[12]Isolasi Luar Dalam'!$N$46</definedName>
    <definedName name="dldl160">'[12]Isolasi Luar Dalam'!$L$46</definedName>
    <definedName name="dldl180">'[12]Isolasi Luar Dalam'!$M$46</definedName>
    <definedName name="dldlg100">'[12]Isolasi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'[12]Isolasi Luar'!$N$342</definedName>
    <definedName name="dllg120">'[12]Isolasi Luar'!$O$342</definedName>
    <definedName name="dllg50">'[12]Isolasi Luar'!$K$342</definedName>
    <definedName name="dllg60">'[12]Isolasi Luar'!$L$342</definedName>
    <definedName name="dllg80">'[12]Isolasi Luar'!$M$342</definedName>
    <definedName name="dlpar150">#REF!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 localSheetId="0">'[6]Bahan '!$F$93</definedName>
    <definedName name="DmpKc" localSheetId="1">'[6]Bahan '!$F$93</definedName>
    <definedName name="DmpKc">'[7]Bahan '!$F$93</definedName>
    <definedName name="Dmppr" localSheetId="0">'[6]Bahan '!$F$83</definedName>
    <definedName name="Dmppr" localSheetId="1">'[6]Bahan '!$F$83</definedName>
    <definedName name="Dmppr">'[7]Bahan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'[13]D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0">#REF!</definedName>
    <definedName name="ee">#REF!</definedName>
    <definedName name="EEE">#REF!</definedName>
    <definedName name="EEX" localSheetId="0">#REF!</definedName>
    <definedName name="EEX">#REF!</definedName>
    <definedName name="efg">[9]Ahs.2!$L$371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">#REF!</definedName>
    <definedName name="elek" localSheetId="0">#REF!</definedName>
    <definedName name="elek">#REF!</definedName>
    <definedName name="ELEKTRD">#REF!</definedName>
    <definedName name="ELEKTRIKAL">#REF!</definedName>
    <definedName name="Elektronik">#REF!</definedName>
    <definedName name="ELX" localSheetId="0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 localSheetId="0">'[6]Bahan '!$F$139</definedName>
    <definedName name="Entr4" localSheetId="1">'[6]Bahan '!$F$139</definedName>
    <definedName name="Entr4">'[7]Bahan '!$F$139</definedName>
    <definedName name="ENTRANCE">#REF!</definedName>
    <definedName name="eol" localSheetId="0">#REF!</definedName>
    <definedName name="eol">#REF!</definedName>
    <definedName name="epoxyclear">#REF!</definedName>
    <definedName name="epoxyenamel">#REF!</definedName>
    <definedName name="equ">[9]Ahs.1!$K$1149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0">#REF!</definedName>
    <definedName name="Excel_BuiltIn_Print_Area">#REF!</definedName>
    <definedName name="Excel_BuiltIn_Print_Area_0">"$#REF!.$B$2:$K$149"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0">#REF!</definedName>
    <definedName name="Excel_BuiltIn_Print_Area_10_1">#REF!</definedName>
    <definedName name="Excel_BuiltIn_Print_Area_11">#REF!</definedName>
    <definedName name="Excel_BuiltIn_Print_Area_11_1" localSheetId="0">#REF!</definedName>
    <definedName name="Excel_BuiltIn_Print_Area_11_1">#REF!</definedName>
    <definedName name="Excel_BuiltIn_Print_Area_12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">#REF!</definedName>
    <definedName name="Excel_BuiltIn_Print_Titles_10_1" localSheetId="0">#REF!</definedName>
    <definedName name="Excel_BuiltIn_Print_Titles_10_1">#REF!</definedName>
    <definedName name="Excel_BuiltIn_Print_Titles_1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">#REF!</definedName>
    <definedName name="Excel_BuiltIn_Print_Titles_3_1" localSheetId="0">#REF!</definedName>
    <definedName name="Excel_BuiltIn_Print_Titles_3_1">#REF!</definedName>
    <definedName name="Excel_BuiltIn_Print_Titles_4">#REF!</definedName>
    <definedName name="Excel_BuiltIn_Print_Titles_4_1" localSheetId="0">#REF!</definedName>
    <definedName name="Excel_BuiltIn_Print_Titles_4_1">#REF!</definedName>
    <definedName name="Excel_BuiltIn_Print_Titles_5">#REF!</definedName>
    <definedName name="Excel_BuiltIn_Print_Titles_5_1" localSheetId="0">#REF!</definedName>
    <definedName name="Excel_BuiltIn_Print_Titles_5_1">#REF!</definedName>
    <definedName name="Excel_BuiltIn_Print_Titles_6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">#REF!</definedName>
    <definedName name="Excel_BuiltIn_Print_Titles_9_1" localSheetId="0">#REF!</definedName>
    <definedName name="Excel_BuiltIn_Print_Titles_9_1">#REF!</definedName>
    <definedName name="EXCLUDE">#REF!</definedName>
    <definedName name="expenses" localSheetId="0">'[14]L-Mechanical'!#REF!</definedName>
    <definedName name="expenses">'[14]L-Mechanical'!#REF!</definedName>
    <definedName name="EXTRA" localSheetId="0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0">#REF!</definedName>
    <definedName name="faki">#REF!</definedName>
    <definedName name="faktd" localSheetId="0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0">#REF!</definedName>
    <definedName name="fam">#REF!</definedName>
    <definedName name="famcp" localSheetId="0">#REF!</definedName>
    <definedName name="famcp">#REF!</definedName>
    <definedName name="Fan">#REF!</definedName>
    <definedName name="Fantec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B">#REF!</definedName>
    <definedName name="FCU">#REF!</definedName>
    <definedName name="fdgz" localSheetId="0">#REF!</definedName>
    <definedName name="fdgz">#REF!</definedName>
    <definedName name="fdTX1A">#REF!</definedName>
    <definedName name="fe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E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D">#REF!</definedName>
    <definedName name="fhr">#REF!</definedName>
    <definedName name="FHX" localSheetId="0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0">#REF!</definedName>
    <definedName name="FIRST_FLOOR">#REF!</definedName>
    <definedName name="FIT">#REF!</definedName>
    <definedName name="FITFS">#REF!</definedName>
    <definedName name="FITT">#REF!</definedName>
    <definedName name="FJX" localSheetId="0">#REF!</definedName>
    <definedName name="FJX">#REF!</definedName>
    <definedName name="fkx" localSheetId="0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0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 localSheetId="0">'[6]Bahan '!$F$173</definedName>
    <definedName name="Formk" localSheetId="1">'[6]Bahan '!$F$173</definedName>
    <definedName name="Formk">'[7]Bahan '!$F$173</definedName>
    <definedName name="formlt">#REF!</definedName>
    <definedName name="FP">#REF!</definedName>
    <definedName name="fr" localSheetId="0">#REF!</definedName>
    <definedName name="fr">#REF!</definedName>
    <definedName name="FRC">#REF!</definedName>
    <definedName name="FRC1X12">#REF!</definedName>
    <definedName name="FRC1X150">#REF!</definedName>
    <definedName name="frc2.1_5">[9]Ahs.1!$J$1315</definedName>
    <definedName name="FRC2X4X1X12BC70">#REF!</definedName>
    <definedName name="FRC3X2P5">#REF!</definedName>
    <definedName name="frc42115070">#REF!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B">#REF!</definedName>
    <definedName name="FSDATA">#REF!</definedName>
    <definedName name="FST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0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'[15]Bill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 localSheetId="0">'[6]Bahan '!$F$455</definedName>
    <definedName name="GlbS2" localSheetId="1">'[6]Bahan '!$F$455</definedName>
    <definedName name="GlbS2">'[7]Bahan '!$F$455</definedName>
    <definedName name="gm">#REF!</definedName>
    <definedName name="GNok0" localSheetId="0">'[6]Bahan '!$F$441</definedName>
    <definedName name="GNok0" localSheetId="1">'[6]Bahan '!$F$441</definedName>
    <definedName name="GNok0">'[7]Bahan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[9]Ahs.2!$L$325</definedName>
    <definedName name="gr">#REF!</definedName>
    <definedName name="GRAND_PALEMBANG_HOTEL___PALEMBANG" localSheetId="0">#REF!</definedName>
    <definedName name="GRAND_PALEMBANG_HOTEL___PALEMBANG">#REF!</definedName>
    <definedName name="granit">#REF!</definedName>
    <definedName name="GRANIT_LT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[9]Ahs.2!$L$54</definedName>
    <definedName name="GROUND_FLOOR" localSheetId="0">#REF!</definedName>
    <definedName name="GROUND_FLOOR">#REF!</definedName>
    <definedName name="grouting">#REF!</definedName>
    <definedName name="grstrpfc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'[16]Analisa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 localSheetId="0">'[6]Bahan '!$F$144</definedName>
    <definedName name="Gypsm" localSheetId="1">'[6]Bahan '!$F$144</definedName>
    <definedName name="Gypsm">'[7]Bahan '!$F$144</definedName>
    <definedName name="h" localSheetId="0">' Ruko 2 Lantai Kombinasi'!h</definedName>
    <definedName name="h" localSheetId="1">'Volume overall (GR02)'!h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 localSheetId="0">' Ruko 2 Lantai Kombinasi'!haha</definedName>
    <definedName name="haha" localSheetId="1">'Volume overall (GR02)'!haha</definedName>
    <definedName name="haha">[0]!haha</definedName>
    <definedName name="HAIII" localSheetId="0">' Ruko 2 Lantai Kombinasi'!HAIII</definedName>
    <definedName name="HAIII" localSheetId="1">'Volume overall (GR02)'!HAIII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 localSheetId="0">'[6]Bahan '!$F$140</definedName>
    <definedName name="Hdpx5" localSheetId="1">'[6]Bahan '!$F$140</definedName>
    <definedName name="Hdpx5">'[7]Bahan '!$F$140</definedName>
    <definedName name="hdw" localSheetId="0">#REF!</definedName>
    <definedName name="hdw">#REF!</definedName>
    <definedName name="HDY">#REF!</definedName>
    <definedName name="HEALTH___SAFETY">#REF!</definedName>
    <definedName name="helo" localSheetId="0">' Ruko 2 Lantai Kombinasi'!helo</definedName>
    <definedName name="helo" localSheetId="1">'Volume overall (GR02)'!helo</definedName>
    <definedName name="helo">[0]!helo</definedName>
    <definedName name="hgfj">#REF!</definedName>
    <definedName name="hil" localSheetId="0">#REF!</definedName>
    <definedName name="hil">#REF!</definedName>
    <definedName name="hit">#REF!</definedName>
    <definedName name="hj">#REF!</definedName>
    <definedName name="Hmppl" localSheetId="0">'[6]Bahan '!$F$92</definedName>
    <definedName name="Hmppl" localSheetId="1">'[6]Bahan '!$F$92</definedName>
    <definedName name="Hmppl">'[7]Bahan '!$F$92</definedName>
    <definedName name="HORRY">#REF!</definedName>
    <definedName name="hrnspk">#REF!</definedName>
    <definedName name="hsp">[9]Ahs.1!$J$1189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0">#REF!</definedName>
    <definedName name="ihb">#REF!</definedName>
    <definedName name="ihbl" localSheetId="0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[9]Ahs.1!$L$1271</definedName>
    <definedName name="im">#REF!</definedName>
    <definedName name="IMA" localSheetId="0">' Ruko 2 Lantai Kombinasi'!IMA</definedName>
    <definedName name="IMA" localSheetId="1">'Volume overall (GR02)'!IMA</definedName>
    <definedName name="IMA">[0]!IMA</definedName>
    <definedName name="Impra" localSheetId="0">'[6]Bahan '!$F$84</definedName>
    <definedName name="Impra" localSheetId="1">'[6]Bahan '!$F$84</definedName>
    <definedName name="Impra">'[7]Bahan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[9]Ahs.2!$L$625</definedName>
    <definedName name="insalb">[9]Ahs.2!$L$566</definedName>
    <definedName name="insbs">[9]Ahs.2!$L$519</definedName>
    <definedName name="inscs">[9]Ahs.2!$L$495</definedName>
    <definedName name="insdet">[9]Ahs.2!$L$554</definedName>
    <definedName name="insfs">[9]Ahs.2!$L$613</definedName>
    <definedName name="inshs">[9]Ahs.2!$L$507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0">#REF!</definedName>
    <definedName name="JASA">#REF!</definedName>
    <definedName name="jbfasb">[9]Ahs.1!$J$1284</definedName>
    <definedName name="jbts">[9]Ahs.1!$N$1189</definedName>
    <definedName name="JEFTA" localSheetId="0">#REF!</definedName>
    <definedName name="JEFTA">#REF!</definedName>
    <definedName name="JEND">#REF!</definedName>
    <definedName name="jhs">#REF!</definedName>
    <definedName name="jihjhkj">#REF!</definedName>
    <definedName name="jik" localSheetId="0">#REF!</definedName>
    <definedName name="jik">#REF!</definedName>
    <definedName name="jin">[9]Ahs.1!$M$1271</definedName>
    <definedName name="JJ" localSheetId="0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0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 localSheetId="0">'[6]Bahan '!$F$248</definedName>
    <definedName name="KawBt" localSheetId="1">'[6]Bahan '!$F$248</definedName>
    <definedName name="KawBt">'[7]Bahan '!$F$248</definedName>
    <definedName name="KawDr" localSheetId="0">'[6]Bahan '!$F$249</definedName>
    <definedName name="KawDr" localSheetId="1">'[6]Bahan '!$F$249</definedName>
    <definedName name="KawDr">'[7]Bahan '!$F$249</definedName>
    <definedName name="KawLl" localSheetId="0">'[6]Bahan '!$F$259</definedName>
    <definedName name="KawLl" localSheetId="1">'[6]Bahan '!$F$259</definedName>
    <definedName name="KawLl">'[7]Bahan '!$F$259</definedName>
    <definedName name="KayuK" localSheetId="0">'[6]Bahan '!$F$687</definedName>
    <definedName name="KayuK" localSheetId="1">'[6]Bahan '!$F$687</definedName>
    <definedName name="KayuK">'[7]Bahan '!$F$687</definedName>
    <definedName name="kb" localSheetId="0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0">#REF!</definedName>
    <definedName name="kcl">#REF!</definedName>
    <definedName name="kcs3w">#REF!</definedName>
    <definedName name="kcstw">#REF!</definedName>
    <definedName name="kd" localSheetId="0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0">#REF!</definedName>
    <definedName name="kkm">#REF!</definedName>
    <definedName name="kknym">#REF!</definedName>
    <definedName name="kknymhy" localSheetId="0">#REF!</definedName>
    <definedName name="kknymhy">#REF!</definedName>
    <definedName name="KKR">#REF!</definedName>
    <definedName name="kkt">#REF!</definedName>
    <definedName name="kkts" localSheetId="0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0">#REF!</definedName>
    <definedName name="km">#REF!</definedName>
    <definedName name="kmcs">#REF!</definedName>
    <definedName name="kmm" localSheetId="0">#REF!</definedName>
    <definedName name="kmm">#REF!</definedName>
    <definedName name="kmts">#REF!</definedName>
    <definedName name="Knek" localSheetId="0">#REF!</definedName>
    <definedName name="Knek">#REF!</definedName>
    <definedName name="KNTRK2">#REF!</definedName>
    <definedName name="KNTRL">#REF!</definedName>
    <definedName name="KODE" localSheetId="0">#REF!</definedName>
    <definedName name="KODE">#REF!</definedName>
    <definedName name="KODE_BQ">#REF!</definedName>
    <definedName name="Kode_Wil">#REF!</definedName>
    <definedName name="KOEF">[17]Analisa!$L$10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i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0">[8]BQ!#REF!</definedName>
    <definedName name="krypton">[8]BQ!#REF!</definedName>
    <definedName name="KSAN">#REF!</definedName>
    <definedName name="KSINK_S">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 localSheetId="0">[6]Upah!$E$25</definedName>
    <definedName name="Ktbb" localSheetId="1">[6]Upah!$E$25</definedName>
    <definedName name="Ktbb">[7]Upah!$E$25</definedName>
    <definedName name="Ktbs" localSheetId="0">[6]Upah!$E$22</definedName>
    <definedName name="Ktbs" localSheetId="1">[6]Upah!$E$22</definedName>
    <definedName name="Ktbs">[7]Upah!$E$22</definedName>
    <definedName name="Ktbt" localSheetId="0">[6]Upah!$E$13</definedName>
    <definedName name="Ktbt" localSheetId="1">[6]Upah!$E$13</definedName>
    <definedName name="Ktbt">[7]Upah!$E$13</definedName>
    <definedName name="Ktca" localSheetId="0">[6]Upah!$E$19</definedName>
    <definedName name="Ktca" localSheetId="1">[6]Upah!$E$19</definedName>
    <definedName name="Ktca">[7]Upah!$E$19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 localSheetId="0">[6]Upah!$E$16</definedName>
    <definedName name="Ktky" localSheetId="1">[6]Upah!$E$16</definedName>
    <definedName name="Ktky">[7]Upah!$E$16</definedName>
    <definedName name="ktpm" localSheetId="0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0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 localSheetId="0">'[6]Bahan '!$F$76</definedName>
    <definedName name="Kwas3" localSheetId="1">'[6]Bahan '!$F$76</definedName>
    <definedName name="Kwas3">'[7]Bahan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0">#REF!</definedName>
    <definedName name="ky">#REF!</definedName>
    <definedName name="Kytrt" localSheetId="0">'[6]Bahan '!$F$108</definedName>
    <definedName name="Kytrt" localSheetId="1">'[6]Bahan '!$F$108</definedName>
    <definedName name="Kytrt">'[7]Bahan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0">#REF!</definedName>
    <definedName name="LANTAI_P3">#REF!</definedName>
    <definedName name="lantkrj">#REF!</definedName>
    <definedName name="LAPISI" localSheetId="0">#REF!</definedName>
    <definedName name="LAPISI">#REF!</definedName>
    <definedName name="LDPL9">#REF!</definedName>
    <definedName name="LE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 localSheetId="0">'[6]Bahan '!$F$386</definedName>
    <definedName name="LemKn" localSheetId="1">'[6]Bahan '!$F$386</definedName>
    <definedName name="LemKn">'[7]Bahan '!$F$386</definedName>
    <definedName name="LemPt" localSheetId="0">'[6]Bahan '!$F$385</definedName>
    <definedName name="LemPt" localSheetId="1">'[6]Bahan '!$F$385</definedName>
    <definedName name="LemPt">'[7]Bahan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0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0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0">#REF!</definedName>
    <definedName name="ltkerja">#REF!</definedName>
    <definedName name="luas">#REF!</definedName>
    <definedName name="Luas_Bangunan" localSheetId="0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0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 localSheetId="0">#REF!</definedName>
    <definedName name="M.126" localSheetId="1">#REF!</definedName>
    <definedName name="M.126">#REF!</definedName>
    <definedName name="M.127" localSheetId="0">#REF!</definedName>
    <definedName name="M.127" localSheetId="1">#REF!</definedName>
    <definedName name="M.127">#REF!</definedName>
    <definedName name="M.128" localSheetId="0">#REF!</definedName>
    <definedName name="M.128" localSheetId="1">#REF!</definedName>
    <definedName name="M.128">#REF!</definedName>
    <definedName name="M.129" localSheetId="0">#REF!</definedName>
    <definedName name="M.129" localSheetId="1">#REF!</definedName>
    <definedName name="M.129">#REF!</definedName>
    <definedName name="M.13" localSheetId="0">#REF!</definedName>
    <definedName name="M.13" localSheetId="1">#REF!</definedName>
    <definedName name="M.13">#REF!</definedName>
    <definedName name="M.130" localSheetId="0">#REF!</definedName>
    <definedName name="M.130" localSheetId="1">#REF!</definedName>
    <definedName name="M.130">#REF!</definedName>
    <definedName name="M.131" localSheetId="0">#REF!</definedName>
    <definedName name="M.131" localSheetId="1">#REF!</definedName>
    <definedName name="M.131">#REF!</definedName>
    <definedName name="M.132" localSheetId="0">#REF!</definedName>
    <definedName name="M.132" localSheetId="1">#REF!</definedName>
    <definedName name="M.132">#REF!</definedName>
    <definedName name="M.133" localSheetId="0">#REF!</definedName>
    <definedName name="M.133" localSheetId="1">#REF!</definedName>
    <definedName name="M.133">#REF!</definedName>
    <definedName name="M.134" localSheetId="0">#REF!</definedName>
    <definedName name="M.134" localSheetId="1">#REF!</definedName>
    <definedName name="M.134">#REF!</definedName>
    <definedName name="M.135" localSheetId="0">#REF!</definedName>
    <definedName name="M.135" localSheetId="1">#REF!</definedName>
    <definedName name="M.135">#REF!</definedName>
    <definedName name="M.136" localSheetId="0">#REF!</definedName>
    <definedName name="M.136" localSheetId="1">#REF!</definedName>
    <definedName name="M.136">#REF!</definedName>
    <definedName name="M.137" localSheetId="0">#REF!</definedName>
    <definedName name="M.137" localSheetId="1">#REF!</definedName>
    <definedName name="M.137">#REF!</definedName>
    <definedName name="M.138" localSheetId="0">#REF!</definedName>
    <definedName name="M.138" localSheetId="1">#REF!</definedName>
    <definedName name="M.138">#REF!</definedName>
    <definedName name="M.139" localSheetId="0">#REF!</definedName>
    <definedName name="M.139" localSheetId="1">#REF!</definedName>
    <definedName name="M.139">#REF!</definedName>
    <definedName name="M.14" localSheetId="0">#REF!</definedName>
    <definedName name="M.14" localSheetId="1">#REF!</definedName>
    <definedName name="M.14">#REF!</definedName>
    <definedName name="M.140" localSheetId="0">#REF!</definedName>
    <definedName name="M.140" localSheetId="1">#REF!</definedName>
    <definedName name="M.140">#REF!</definedName>
    <definedName name="M.141" localSheetId="0">#REF!</definedName>
    <definedName name="M.141" localSheetId="1">#REF!</definedName>
    <definedName name="M.141">#REF!</definedName>
    <definedName name="M.142" localSheetId="0">#REF!</definedName>
    <definedName name="M.142" localSheetId="1">#REF!</definedName>
    <definedName name="M.142">#REF!</definedName>
    <definedName name="M.143" localSheetId="0">#REF!</definedName>
    <definedName name="M.143" localSheetId="1">#REF!</definedName>
    <definedName name="M.143">#REF!</definedName>
    <definedName name="M.144" localSheetId="0">#REF!</definedName>
    <definedName name="M.144" localSheetId="1">#REF!</definedName>
    <definedName name="M.144">#REF!</definedName>
    <definedName name="M.145" localSheetId="0">#REF!</definedName>
    <definedName name="M.145" localSheetId="1">#REF!</definedName>
    <definedName name="M.145">#REF!</definedName>
    <definedName name="M.146" localSheetId="0">#REF!</definedName>
    <definedName name="M.146" localSheetId="1">#REF!</definedName>
    <definedName name="M.146">#REF!</definedName>
    <definedName name="M.147" localSheetId="0">#REF!</definedName>
    <definedName name="M.147" localSheetId="1">#REF!</definedName>
    <definedName name="M.147">#REF!</definedName>
    <definedName name="M.148" localSheetId="0">#REF!</definedName>
    <definedName name="M.148" localSheetId="1">#REF!</definedName>
    <definedName name="M.148">#REF!</definedName>
    <definedName name="M.149" localSheetId="0">#REF!</definedName>
    <definedName name="M.149" localSheetId="1">#REF!</definedName>
    <definedName name="M.149">#REF!</definedName>
    <definedName name="M.15" localSheetId="0">#REF!</definedName>
    <definedName name="M.15" localSheetId="1">#REF!</definedName>
    <definedName name="M.15">#REF!</definedName>
    <definedName name="M.150" localSheetId="0">#REF!</definedName>
    <definedName name="M.150" localSheetId="1">#REF!</definedName>
    <definedName name="M.150">#REF!</definedName>
    <definedName name="M.151" localSheetId="0">#REF!</definedName>
    <definedName name="M.151" localSheetId="1">#REF!</definedName>
    <definedName name="M.151">#REF!</definedName>
    <definedName name="M.152" localSheetId="0">#REF!</definedName>
    <definedName name="M.152" localSheetId="1">#REF!</definedName>
    <definedName name="M.152">#REF!</definedName>
    <definedName name="M.153" localSheetId="0">#REF!</definedName>
    <definedName name="M.153" localSheetId="1">#REF!</definedName>
    <definedName name="M.153">#REF!</definedName>
    <definedName name="M.16" localSheetId="0">#REF!</definedName>
    <definedName name="M.16" localSheetId="1">#REF!</definedName>
    <definedName name="M.16">#REF!</definedName>
    <definedName name="M.17" localSheetId="0">#REF!</definedName>
    <definedName name="M.17" localSheetId="1">#REF!</definedName>
    <definedName name="M.17">#REF!</definedName>
    <definedName name="M.18" localSheetId="0">#REF!</definedName>
    <definedName name="M.18" localSheetId="1">#REF!</definedName>
    <definedName name="M.18">#REF!</definedName>
    <definedName name="M.19" localSheetId="0">#REF!</definedName>
    <definedName name="M.19" localSheetId="1">#REF!</definedName>
    <definedName name="M.19">#REF!</definedName>
    <definedName name="M.2" localSheetId="0">#REF!</definedName>
    <definedName name="M.2" localSheetId="1">#REF!</definedName>
    <definedName name="M.2">#REF!</definedName>
    <definedName name="M.20" localSheetId="0">#REF!</definedName>
    <definedName name="M.20" localSheetId="1">#REF!</definedName>
    <definedName name="M.20">#REF!</definedName>
    <definedName name="M.21" localSheetId="0">#REF!</definedName>
    <definedName name="M.21" localSheetId="1">#REF!</definedName>
    <definedName name="M.21">#REF!</definedName>
    <definedName name="M.22" localSheetId="0">#REF!</definedName>
    <definedName name="M.22" localSheetId="1">#REF!</definedName>
    <definedName name="M.22">#REF!</definedName>
    <definedName name="M.23" localSheetId="0">#REF!</definedName>
    <definedName name="M.23" localSheetId="1">#REF!</definedName>
    <definedName name="M.23">#REF!</definedName>
    <definedName name="M.24" localSheetId="0">#REF!</definedName>
    <definedName name="M.24" localSheetId="1">#REF!</definedName>
    <definedName name="M.24">#REF!</definedName>
    <definedName name="M.25" localSheetId="0">#REF!</definedName>
    <definedName name="M.25" localSheetId="1">#REF!</definedName>
    <definedName name="M.25">#REF!</definedName>
    <definedName name="M.26" localSheetId="0">#REF!</definedName>
    <definedName name="M.26" localSheetId="1">#REF!</definedName>
    <definedName name="M.26">#REF!</definedName>
    <definedName name="M.27" localSheetId="0">#REF!</definedName>
    <definedName name="M.27" localSheetId="1">#REF!</definedName>
    <definedName name="M.27">#REF!</definedName>
    <definedName name="M.28" localSheetId="0">#REF!</definedName>
    <definedName name="M.28" localSheetId="1">#REF!</definedName>
    <definedName name="M.28">#REF!</definedName>
    <definedName name="M.29" localSheetId="0">#REF!</definedName>
    <definedName name="M.29" localSheetId="1">#REF!</definedName>
    <definedName name="M.29">#REF!</definedName>
    <definedName name="M.3" localSheetId="0">#REF!</definedName>
    <definedName name="M.3" localSheetId="1">#REF!</definedName>
    <definedName name="M.3">#REF!</definedName>
    <definedName name="M.30" localSheetId="0">#REF!</definedName>
    <definedName name="M.30" localSheetId="1">#REF!</definedName>
    <definedName name="M.30">#REF!</definedName>
    <definedName name="M.31" localSheetId="0">#REF!</definedName>
    <definedName name="M.31" localSheetId="1">#REF!</definedName>
    <definedName name="M.31">#REF!</definedName>
    <definedName name="M.32" localSheetId="0">#REF!</definedName>
    <definedName name="M.32" localSheetId="1">#REF!</definedName>
    <definedName name="M.32">#REF!</definedName>
    <definedName name="M.33" localSheetId="0">#REF!</definedName>
    <definedName name="M.33" localSheetId="1">#REF!</definedName>
    <definedName name="M.33">#REF!</definedName>
    <definedName name="M.34" localSheetId="0">#REF!</definedName>
    <definedName name="M.34" localSheetId="1">#REF!</definedName>
    <definedName name="M.34">#REF!</definedName>
    <definedName name="M.35" localSheetId="0">#REF!</definedName>
    <definedName name="M.35" localSheetId="1">#REF!</definedName>
    <definedName name="M.35">#REF!</definedName>
    <definedName name="M.36" localSheetId="0">#REF!</definedName>
    <definedName name="M.36" localSheetId="1">#REF!</definedName>
    <definedName name="M.36">#REF!</definedName>
    <definedName name="M.37" localSheetId="0">#REF!</definedName>
    <definedName name="M.37" localSheetId="1">#REF!</definedName>
    <definedName name="M.37">#REF!</definedName>
    <definedName name="M.38" localSheetId="0">#REF!</definedName>
    <definedName name="M.38" localSheetId="1">#REF!</definedName>
    <definedName name="M.38">#REF!</definedName>
    <definedName name="M.39" localSheetId="0">#REF!</definedName>
    <definedName name="M.39" localSheetId="1">#REF!</definedName>
    <definedName name="M.39">#REF!</definedName>
    <definedName name="M.4" localSheetId="0">#REF!</definedName>
    <definedName name="M.4" localSheetId="1">#REF!</definedName>
    <definedName name="M.4">#REF!</definedName>
    <definedName name="M.40" localSheetId="0">#REF!</definedName>
    <definedName name="M.40" localSheetId="1">#REF!</definedName>
    <definedName name="M.40">#REF!</definedName>
    <definedName name="M.41" localSheetId="0">#REF!</definedName>
    <definedName name="M.41" localSheetId="1">#REF!</definedName>
    <definedName name="M.41">#REF!</definedName>
    <definedName name="M.42" localSheetId="0">#REF!</definedName>
    <definedName name="M.42" localSheetId="1">#REF!</definedName>
    <definedName name="M.42">#REF!</definedName>
    <definedName name="M.43" localSheetId="0">#REF!</definedName>
    <definedName name="M.43" localSheetId="1">#REF!</definedName>
    <definedName name="M.43">#REF!</definedName>
    <definedName name="M.44" localSheetId="0">#REF!</definedName>
    <definedName name="M.44" localSheetId="1">#REF!</definedName>
    <definedName name="M.44">#REF!</definedName>
    <definedName name="M.45" localSheetId="0">#REF!</definedName>
    <definedName name="M.45" localSheetId="1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 localSheetId="0">#REF!</definedName>
    <definedName name="M_US_Wil" localSheetId="1">#REF!</definedName>
    <definedName name="M_US_Wil">#REF!</definedName>
    <definedName name="M_US_Will" localSheetId="0">#REF!</definedName>
    <definedName name="M_US_Will" localSheetId="1">#REF!</definedName>
    <definedName name="M_US_Will">#REF!</definedName>
    <definedName name="MA" localSheetId="0">' Ruko 2 Lantai Kombinasi'!MA</definedName>
    <definedName name="MA" localSheetId="1">'Volume overall (GR02)'!MA</definedName>
    <definedName name="MA">[0]!MA</definedName>
    <definedName name="ma3.240">[9]Ahs.1!$L$1163</definedName>
    <definedName name="MAINTENANCE" localSheetId="0">#REF!</definedName>
    <definedName name="MAINTENANCE" localSheetId="1">#REF!</definedName>
    <definedName name="MAINTENANCE">#REF!</definedName>
    <definedName name="Malat" localSheetId="0">#REF!</definedName>
    <definedName name="Malat" localSheetId="1">#REF!</definedName>
    <definedName name="Malat">#REF!</definedName>
    <definedName name="MAN" localSheetId="0">' Ruko 2 Lantai Kombinasi'!MAN</definedName>
    <definedName name="MAN" localSheetId="1">'Volume overall (GR02)'!MAN</definedName>
    <definedName name="MAN">[0]!MAN</definedName>
    <definedName name="Mand" localSheetId="0">[6]Upah!$E$26</definedName>
    <definedName name="Mand" localSheetId="1">[6]Upah!$E$26</definedName>
    <definedName name="Mand">[7]Upah!$E$26</definedName>
    <definedName name="MANDOR" localSheetId="0">#REF!</definedName>
    <definedName name="MANDOR" localSheetId="1">#REF!</definedName>
    <definedName name="MANDOR">#REF!</definedName>
    <definedName name="mar" localSheetId="0">#REF!</definedName>
    <definedName name="mar" localSheetId="1">#REF!</definedName>
    <definedName name="mar">#REF!</definedName>
    <definedName name="mark_up" localSheetId="0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 localSheetId="0">#REF!</definedName>
    <definedName name="Mark_UpA" localSheetId="1">#REF!</definedName>
    <definedName name="Mark_UpA">#REF!</definedName>
    <definedName name="Mark_UpB" localSheetId="0">#REF!</definedName>
    <definedName name="Mark_UpB" localSheetId="1">#REF!</definedName>
    <definedName name="Mark_UpB">#REF!</definedName>
    <definedName name="MARKUP" localSheetId="0">#REF!</definedName>
    <definedName name="MARKUP" localSheetId="1">#REF!</definedName>
    <definedName name="MARKUP">#REF!</definedName>
    <definedName name="Markup_Pek" localSheetId="0">#REF!</definedName>
    <definedName name="Markup_Pek" localSheetId="1">#REF!</definedName>
    <definedName name="Markup_Pek">#REF!</definedName>
    <definedName name="Markup_Upah" localSheetId="0">#REF!</definedName>
    <definedName name="Markup_Upah" localSheetId="1">#REF!</definedName>
    <definedName name="Markup_Upah">#REF!</definedName>
    <definedName name="marmer" localSheetId="0">#REF!</definedName>
    <definedName name="marmer" localSheetId="1">#REF!</definedName>
    <definedName name="marmer">#REF!</definedName>
    <definedName name="mat" localSheetId="0">#REF!</definedName>
    <definedName name="mat" localSheetId="1">#REF!</definedName>
    <definedName name="mat">#REF!</definedName>
    <definedName name="Material_List" localSheetId="0">#REF!</definedName>
    <definedName name="Material_List" localSheetId="1">#REF!</definedName>
    <definedName name="Material_List">#REF!</definedName>
    <definedName name="matrix" localSheetId="0">#REF!</definedName>
    <definedName name="matrix" localSheetId="1">#REF!</definedName>
    <definedName name="matrix">#REF!</definedName>
    <definedName name="mbesi" localSheetId="0">#REF!</definedName>
    <definedName name="mbesi" localSheetId="1">#REF!</definedName>
    <definedName name="mbesi">#REF!</definedName>
    <definedName name="Mbeton" localSheetId="0">#REF!</definedName>
    <definedName name="Mbeton" localSheetId="1">#REF!</definedName>
    <definedName name="Mbeton">#REF!</definedName>
    <definedName name="mcfa">[9]Ahs.2!$L$633</definedName>
    <definedName name="mcs" localSheetId="0">#REF!</definedName>
    <definedName name="mcs" localSheetId="1">#REF!</definedName>
    <definedName name="mcs">#REF!</definedName>
    <definedName name="MD" localSheetId="0">#REF!</definedName>
    <definedName name="MD" localSheetId="1">#REF!</definedName>
    <definedName name="MD">#REF!</definedName>
    <definedName name="mdffa">[9]Ahs.1!$I$1284</definedName>
    <definedName name="mdfts">[9]Ahs.1!$I$1202</definedName>
    <definedName name="MDR" localSheetId="0">#REF!</definedName>
    <definedName name="MDR" localSheetId="1">#REF!</definedName>
    <definedName name="MDR">#REF!</definedName>
    <definedName name="ME" localSheetId="0">#REF!</definedName>
    <definedName name="ME" localSheetId="1">#REF!</definedName>
    <definedName name="ME">#REF!</definedName>
    <definedName name="mekanik" localSheetId="0">#REF!</definedName>
    <definedName name="mekanik" localSheetId="1">#REF!</definedName>
    <definedName name="mekanik">#REF!</definedName>
    <definedName name="MEKANIKAL" localSheetId="0">#REF!</definedName>
    <definedName name="MEKANIKAL" localSheetId="1">#REF!</definedName>
    <definedName name="MEKANIKAL">#REF!</definedName>
    <definedName name="Menik" localSheetId="0">'[6]Bahan '!$F$94</definedName>
    <definedName name="Menik" localSheetId="1">'[6]Bahan '!$F$94</definedName>
    <definedName name="Menik">'[7]Bahan '!$F$94</definedName>
    <definedName name="meranti" localSheetId="0">#REF!</definedName>
    <definedName name="meranti" localSheetId="1">#REF!</definedName>
    <definedName name="meranti">#REF!</definedName>
    <definedName name="MESS_JAKARTA" localSheetId="0">#REF!</definedName>
    <definedName name="MESS_JAKARTA" localSheetId="1">#REF!</definedName>
    <definedName name="MESS_JAKARTA">#REF!</definedName>
    <definedName name="MESS_U.PANDANG" localSheetId="0">#REF!</definedName>
    <definedName name="MESS_U.PANDANG" localSheetId="1">#REF!</definedName>
    <definedName name="MESS_U.PANDANG">#REF!</definedName>
    <definedName name="mff" localSheetId="0">#REF!</definedName>
    <definedName name="mff" localSheetId="1">#REF!</definedName>
    <definedName name="mff">#REF!</definedName>
    <definedName name="MG" localSheetId="0">#REF!</definedName>
    <definedName name="MG" localSheetId="1">#REF!</definedName>
    <definedName name="MG">#REF!</definedName>
    <definedName name="MISC" localSheetId="0">#REF!</definedName>
    <definedName name="MISC" localSheetId="1">#REF!</definedName>
    <definedName name="MISC">#REF!</definedName>
    <definedName name="MISC._FEILD_EXP" localSheetId="0">#REF!</definedName>
    <definedName name="MISC._FEILD_EXP" localSheetId="1">#REF!</definedName>
    <definedName name="MISC._FEILD_EXP">#REF!</definedName>
    <definedName name="MISC._TEMP" localSheetId="0">#REF!</definedName>
    <definedName name="MISC._TEMP" localSheetId="1">#REF!</definedName>
    <definedName name="MISC._TEMP">#REF!</definedName>
    <definedName name="MiSol" localSheetId="0">'[6]Bahan '!$F$689</definedName>
    <definedName name="MiSol" localSheetId="1">'[6]Bahan '!$F$689</definedName>
    <definedName name="MiSol">'[7]Bahan '!$F$689</definedName>
    <definedName name="mjasa" localSheetId="0">#REF!</definedName>
    <definedName name="mjasa" localSheetId="1">#REF!</definedName>
    <definedName name="mjasa">#REF!</definedName>
    <definedName name="Mlmik" localSheetId="0">'[6]Bahan '!$F$89</definedName>
    <definedName name="Mlmik" localSheetId="1">'[6]Bahan '!$F$89</definedName>
    <definedName name="Mlmik">'[7]Bahan '!$F$89</definedName>
    <definedName name="MM" localSheetId="0">#REF!</definedName>
    <definedName name="MM" localSheetId="1">#REF!</definedName>
    <definedName name="MM">#REF!</definedName>
    <definedName name="m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 localSheetId="0">#REF!</definedName>
    <definedName name="mme" localSheetId="1">#REF!</definedName>
    <definedName name="mme">#REF!</definedName>
    <definedName name="MMM" localSheetId="0">#REF!</definedName>
    <definedName name="MMM" localSheetId="1">#REF!</definedName>
    <definedName name="MMM">#REF!</definedName>
    <definedName name="MMMMM" localSheetId="0">#REF!</definedName>
    <definedName name="MMMMM" localSheetId="1">#REF!</definedName>
    <definedName name="MMMMM">#REF!</definedName>
    <definedName name="MNTR" localSheetId="0">#REF!</definedName>
    <definedName name="MNTR" localSheetId="1">#REF!</definedName>
    <definedName name="MNTR">#REF!</definedName>
    <definedName name="mould_oil" localSheetId="0">#REF!</definedName>
    <definedName name="mould_oil" localSheetId="1">#REF!</definedName>
    <definedName name="mould_oil">#REF!</definedName>
    <definedName name="MP" localSheetId="0">#REF!</definedName>
    <definedName name="MP" localSheetId="1">#REF!</definedName>
    <definedName name="MP">#REF!</definedName>
    <definedName name="mpa">[9]Ahs.1!$J$1149</definedName>
    <definedName name="mpb">[9]Ahs.1!$J$1271</definedName>
    <definedName name="mpl" localSheetId="0">#REF!</definedName>
    <definedName name="mpl" localSheetId="1">#REF!</definedName>
    <definedName name="mpl">#REF!</definedName>
    <definedName name="MRT" localSheetId="0">#REF!</definedName>
    <definedName name="MRT" localSheetId="1">#REF!</definedName>
    <definedName name="MRT">#REF!</definedName>
    <definedName name="MRT_MCB" localSheetId="0">#REF!</definedName>
    <definedName name="MRT_MCB" localSheetId="1">#REF!</definedName>
    <definedName name="MRT_MCB">#REF!</definedName>
    <definedName name="MRT_MCP" localSheetId="0">#REF!</definedName>
    <definedName name="MRT_MCP" localSheetId="1">#REF!</definedName>
    <definedName name="MRT_MCP">#REF!</definedName>
    <definedName name="mrtr" localSheetId="0">#REF!</definedName>
    <definedName name="mrtr" localSheetId="1">#REF!</definedName>
    <definedName name="mrtr">#REF!</definedName>
    <definedName name="mts" localSheetId="0">#REF!</definedName>
    <definedName name="mts" localSheetId="1">#REF!</definedName>
    <definedName name="mts">#REF!</definedName>
    <definedName name="multiplek_12" localSheetId="0">#REF!</definedName>
    <definedName name="multiplek_12" localSheetId="1">#REF!</definedName>
    <definedName name="multiplek_12">#REF!</definedName>
    <definedName name="multiplek_15" localSheetId="0">#REF!</definedName>
    <definedName name="multiplek_15" localSheetId="1">#REF!</definedName>
    <definedName name="multiplek_15">#REF!</definedName>
    <definedName name="multiplek_18" localSheetId="0">#REF!</definedName>
    <definedName name="multiplek_18" localSheetId="1">#REF!</definedName>
    <definedName name="multiplek_18">#REF!</definedName>
    <definedName name="multiplek_9" localSheetId="0">#REF!</definedName>
    <definedName name="multiplek_9" localSheetId="1">#REF!</definedName>
    <definedName name="multiplek_9">#REF!</definedName>
    <definedName name="mum" localSheetId="0">#REF!</definedName>
    <definedName name="mum" localSheetId="1">#REF!</definedName>
    <definedName name="mum">#REF!</definedName>
    <definedName name="Muph" localSheetId="0">#REF!</definedName>
    <definedName name="Muph" localSheetId="1">#REF!</definedName>
    <definedName name="Muph">#REF!</definedName>
    <definedName name="N">#N/A</definedName>
    <definedName name="N2XSBY1X1X95" localSheetId="0">#REF!</definedName>
    <definedName name="N2XSBY1X1X95" localSheetId="1">#REF!</definedName>
    <definedName name="N2XSBY1X1X95">#REF!</definedName>
    <definedName name="N2XSY1X95" localSheetId="0">#REF!</definedName>
    <definedName name="N2XSY1X95" localSheetId="1">#REF!</definedName>
    <definedName name="N2XSY1X95">#REF!</definedName>
    <definedName name="NA" localSheetId="0">#REF!</definedName>
    <definedName name="NA" localSheetId="1">#REF!</definedName>
    <definedName name="NA">#REF!</definedName>
    <definedName name="natimah" localSheetId="0">#REF!</definedName>
    <definedName name="natimah" localSheetId="1">#REF!</definedName>
    <definedName name="natimah">#REF!</definedName>
    <definedName name="nbm" localSheetId="0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 localSheetId="0">' Ruko 2 Lantai Kombinasi'!Nusagolfres</definedName>
    <definedName name="Nusagolfres" localSheetId="1">'Volume overall (GR02)'!Nusagolfres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0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 localSheetId="0">#REF!</definedName>
    <definedName name="nym41.5" localSheetId="1">#REF!</definedName>
    <definedName name="nym41.5">#REF!</definedName>
    <definedName name="nym42.5" localSheetId="0">#REF!</definedName>
    <definedName name="nym42.5" localSheetId="1">#REF!</definedName>
    <definedName name="nym42.5">#REF!</definedName>
    <definedName name="nymhy" localSheetId="0">#REF!</definedName>
    <definedName name="nymhy" localSheetId="1">#REF!</definedName>
    <definedName name="nymhy">#REF!</definedName>
    <definedName name="nymhy3x1p5" localSheetId="0">#REF!</definedName>
    <definedName name="nymhy3x1p5" localSheetId="1">#REF!</definedName>
    <definedName name="nymhy3x1p5">#REF!</definedName>
    <definedName name="nymhy3x2p5" localSheetId="0">#REF!</definedName>
    <definedName name="nymhy3x2p5" localSheetId="1">#REF!</definedName>
    <definedName name="nymhy3x2p5">#REF!</definedName>
    <definedName name="nymhy51.5con" localSheetId="0">#REF!</definedName>
    <definedName name="nymhy51.5con" localSheetId="1">#REF!</definedName>
    <definedName name="nymhy51.5con">#REF!</definedName>
    <definedName name="nyy11x1x500" localSheetId="0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 localSheetId="0">#REF!</definedName>
    <definedName name="NYY1X185" localSheetId="1">#REF!</definedName>
    <definedName name="NYY1X185">#REF!</definedName>
    <definedName name="NYY1X240" localSheetId="0">#REF!</definedName>
    <definedName name="NYY1X240" localSheetId="1">#REF!</definedName>
    <definedName name="NYY1X240">#REF!</definedName>
    <definedName name="NYY1X300" localSheetId="0">#REF!</definedName>
    <definedName name="NYY1X300" localSheetId="1">#REF!</definedName>
    <definedName name="NYY1X300">#REF!</definedName>
    <definedName name="NYY1X400" localSheetId="0">#REF!</definedName>
    <definedName name="NYY1X400" localSheetId="1">#REF!</definedName>
    <definedName name="NYY1X400">#REF!</definedName>
    <definedName name="NYY1X500" localSheetId="0">#REF!</definedName>
    <definedName name="NYY1X500" localSheetId="1">#REF!</definedName>
    <definedName name="NYY1X500">#REF!</definedName>
    <definedName name="nyy2.40.1_5">[9]Ahs.1!$I$1315</definedName>
    <definedName name="nyy21.5" localSheetId="0">#REF!</definedName>
    <definedName name="nyy21.5" localSheetId="1">#REF!</definedName>
    <definedName name="nyy21.5">#REF!</definedName>
    <definedName name="nyy21x1x500" localSheetId="0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 localSheetId="0">#REF!</definedName>
    <definedName name="nyy22.5" localSheetId="1">#REF!</definedName>
    <definedName name="nyy22.5">#REF!</definedName>
    <definedName name="nyy2415070" localSheetId="0">#REF!</definedName>
    <definedName name="nyy2415070" localSheetId="1">#REF!</definedName>
    <definedName name="nyy2415070">#REF!</definedName>
    <definedName name="nyy25x1x500" localSheetId="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 localSheetId="0">#REF!</definedName>
    <definedName name="NYY2X4X4X185BC70" localSheetId="1">#REF!</definedName>
    <definedName name="NYY2X4X4X185BC70">#REF!</definedName>
    <definedName name="nyy3.2_5">[9]Ahs.1!$I$1230</definedName>
    <definedName name="nyy31.5" localSheetId="0">#REF!</definedName>
    <definedName name="nyy31.5" localSheetId="1">#REF!</definedName>
    <definedName name="nyy31.5">#REF!</definedName>
    <definedName name="nyy32.5" localSheetId="0">#REF!</definedName>
    <definedName name="nyy32.5" localSheetId="1">#REF!</definedName>
    <definedName name="nyy32.5">#REF!</definedName>
    <definedName name="nyy34con" localSheetId="0">#REF!</definedName>
    <definedName name="nyy34con" localSheetId="1">#REF!</definedName>
    <definedName name="nyy34con">#REF!</definedName>
    <definedName name="NYY3X4X1X240" localSheetId="0">#REF!</definedName>
    <definedName name="NYY3X4X1X240" localSheetId="1">#REF!</definedName>
    <definedName name="NYY3X4X1X240">#REF!</definedName>
    <definedName name="NYY3X4X1X400BC70" localSheetId="0">#REF!</definedName>
    <definedName name="NYY3X4X1X400BC70" localSheetId="1">#REF!</definedName>
    <definedName name="NYY3X4X1X400BC70">#REF!</definedName>
    <definedName name="nyy3x6" localSheetId="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 localSheetId="0">#REF!</definedName>
    <definedName name="nyy41.5" localSheetId="1">#REF!</definedName>
    <definedName name="nyy41.5">#REF!</definedName>
    <definedName name="nyy410nya10" localSheetId="0">#REF!</definedName>
    <definedName name="nyy410nya10" localSheetId="1">#REF!</definedName>
    <definedName name="nyy410nya10">#REF!</definedName>
    <definedName name="nyy4120nya70" localSheetId="0">#REF!</definedName>
    <definedName name="nyy4120nya70" localSheetId="1">#REF!</definedName>
    <definedName name="nyy4120nya70">#REF!</definedName>
    <definedName name="nyy41240nya120" localSheetId="0">#REF!</definedName>
    <definedName name="nyy41240nya120" localSheetId="1">#REF!</definedName>
    <definedName name="nyy41240nya120">#REF!</definedName>
    <definedName name="nyy416nya16" localSheetId="0">#REF!</definedName>
    <definedName name="nyy416nya16" localSheetId="1">#REF!</definedName>
    <definedName name="nyy416nya16">#REF!</definedName>
    <definedName name="nyy42.5" localSheetId="0">#REF!</definedName>
    <definedName name="nyy42.5" localSheetId="1">#REF!</definedName>
    <definedName name="nyy42.5">#REF!</definedName>
    <definedName name="nyy42.5nya2.5" localSheetId="0">#REF!</definedName>
    <definedName name="nyy42.5nya2.5" localSheetId="1">#REF!</definedName>
    <definedName name="nyy42.5nya2.5">#REF!</definedName>
    <definedName name="nyy42115070" localSheetId="0">#REF!</definedName>
    <definedName name="nyy42115070" localSheetId="1">#REF!</definedName>
    <definedName name="nyy42115070">#REF!</definedName>
    <definedName name="nyy4212470" localSheetId="0">#REF!</definedName>
    <definedName name="nyy4212470" localSheetId="1">#REF!</definedName>
    <definedName name="nyy4212470">#REF!</definedName>
    <definedName name="nyy435nya35" localSheetId="0">#REF!</definedName>
    <definedName name="nyy435nya35" localSheetId="1">#REF!</definedName>
    <definedName name="nyy435nya35">#REF!</definedName>
    <definedName name="nyy44nya4" localSheetId="0">#REF!</definedName>
    <definedName name="nyy44nya4" localSheetId="1">#REF!</definedName>
    <definedName name="nyy44nya4">#REF!</definedName>
    <definedName name="nyy46nya6" localSheetId="0">#REF!</definedName>
    <definedName name="nyy46nya6" localSheetId="1">#REF!</definedName>
    <definedName name="nyy46nya6">#REF!</definedName>
    <definedName name="nyy4x10" localSheetId="0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 localSheetId="0">#REF!</definedName>
    <definedName name="NYY4X10BC10" localSheetId="1">#REF!</definedName>
    <definedName name="NYY4X10BC10">#REF!</definedName>
    <definedName name="nyy4x120" localSheetId="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 localSheetId="0">#REF!</definedName>
    <definedName name="NYY4X16BC16" localSheetId="1">#REF!</definedName>
    <definedName name="NYY4X16BC16">#REF!</definedName>
    <definedName name="nyy4x185" localSheetId="0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 localSheetId="0">#REF!</definedName>
    <definedName name="OFFICE_SUPPLY" localSheetId="1">#REF!</definedName>
    <definedName name="OFFICE_SUPPLY">#REF!</definedName>
    <definedName name="ofoot1" localSheetId="0">#REF!</definedName>
    <definedName name="ofoot1" localSheetId="1">#REF!</definedName>
    <definedName name="ofoot1">#REF!</definedName>
    <definedName name="ofoot10" localSheetId="0">#REF!</definedName>
    <definedName name="ofoot10" localSheetId="1">#REF!</definedName>
    <definedName name="ofoot10">#REF!</definedName>
    <definedName name="ofoot2" localSheetId="0">#REF!</definedName>
    <definedName name="ofoot2" localSheetId="1">#REF!</definedName>
    <definedName name="ofoot2">#REF!</definedName>
    <definedName name="ofoot3" localSheetId="0">#REF!</definedName>
    <definedName name="ofoot3" localSheetId="1">#REF!</definedName>
    <definedName name="ofoot3">#REF!</definedName>
    <definedName name="ofoot4" localSheetId="0">#REF!</definedName>
    <definedName name="ofoot4" localSheetId="1">#REF!</definedName>
    <definedName name="ofoot4">#REF!</definedName>
    <definedName name="ofoot5" localSheetId="0">#REF!</definedName>
    <definedName name="ofoot5" localSheetId="1">#REF!</definedName>
    <definedName name="ofoot5">#REF!</definedName>
    <definedName name="ofoot6" localSheetId="0">#REF!</definedName>
    <definedName name="ofoot6" localSheetId="1">#REF!</definedName>
    <definedName name="ofoot6">#REF!</definedName>
    <definedName name="ofoot7" localSheetId="0">#REF!</definedName>
    <definedName name="ofoot7" localSheetId="1">#REF!</definedName>
    <definedName name="ofoot7">#REF!</definedName>
    <definedName name="ofoot8" localSheetId="0">#REF!</definedName>
    <definedName name="ofoot8" localSheetId="1">#REF!</definedName>
    <definedName name="ofoot8">#REF!</definedName>
    <definedName name="ofoot9" localSheetId="0">#REF!</definedName>
    <definedName name="ofoot9" localSheetId="1">#REF!</definedName>
    <definedName name="ofoot9">#REF!</definedName>
    <definedName name="ofset" localSheetId="0">#REF!</definedName>
    <definedName name="ofset" localSheetId="1">#REF!</definedName>
    <definedName name="ofset">#REF!</definedName>
    <definedName name="ohd" localSheetId="0">#REF!</definedName>
    <definedName name="ohd" localSheetId="1">#REF!</definedName>
    <definedName name="ohd">#REF!</definedName>
    <definedName name="OIL___FUEL" localSheetId="0">#REF!</definedName>
    <definedName name="OIL___FUEL" localSheetId="1">#REF!</definedName>
    <definedName name="OIL___FUEL">#REF!</definedName>
    <definedName name="ok" localSheetId="0">#REF!</definedName>
    <definedName name="ok" localSheetId="1">#REF!</definedName>
    <definedName name="ok">#REF!</definedName>
    <definedName name="Oker_" localSheetId="0">'[6]Bahan '!$F$77</definedName>
    <definedName name="Oker_" localSheetId="1">'[6]Bahan '!$F$77</definedName>
    <definedName name="Oker_">'[7]Bahan '!$F$77</definedName>
    <definedName name="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 localSheetId="0">#REF!</definedName>
    <definedName name="OP" localSheetId="1">#REF!</definedName>
    <definedName name="OP">#REF!</definedName>
    <definedName name="OPERATING_EQUIPMENT" localSheetId="0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 localSheetId="0">#REF!</definedName>
    <definedName name="OPERATION_COST" localSheetId="1">#REF!</definedName>
    <definedName name="OPERATION_COST">#REF!</definedName>
    <definedName name="operator" localSheetId="0">#REF!</definedName>
    <definedName name="operator" localSheetId="1">#REF!</definedName>
    <definedName name="operator">#REF!</definedName>
    <definedName name="OPERATOR_ALAT_BESAR" localSheetId="0">#REF!</definedName>
    <definedName name="OPERATOR_ALAT_BESAR" localSheetId="1">#REF!</definedName>
    <definedName name="OPERATOR_ALAT_BESAR">#REF!</definedName>
    <definedName name="OPR" localSheetId="0">#REF!</definedName>
    <definedName name="OPR" localSheetId="1">#REF!</definedName>
    <definedName name="OPR">#REF!</definedName>
    <definedName name="oprpt1" localSheetId="0">#REF!</definedName>
    <definedName name="oprpt1" localSheetId="1">#REF!</definedName>
    <definedName name="oprpt1">#REF!</definedName>
    <definedName name="oprpt10" localSheetId="0">#REF!</definedName>
    <definedName name="oprpt10" localSheetId="1">#REF!</definedName>
    <definedName name="oprpt10">#REF!</definedName>
    <definedName name="oprpt2" localSheetId="0">#REF!</definedName>
    <definedName name="oprpt2" localSheetId="1">#REF!</definedName>
    <definedName name="oprpt2">#REF!</definedName>
    <definedName name="oprpt3" localSheetId="0">#REF!</definedName>
    <definedName name="oprpt3" localSheetId="1">#REF!</definedName>
    <definedName name="oprpt3">#REF!</definedName>
    <definedName name="oprpt4" localSheetId="0">#REF!</definedName>
    <definedName name="oprpt4" localSheetId="1">#REF!</definedName>
    <definedName name="oprpt4">#REF!</definedName>
    <definedName name="oprpt5" localSheetId="0">#REF!</definedName>
    <definedName name="oprpt5" localSheetId="1">#REF!</definedName>
    <definedName name="oprpt5">#REF!</definedName>
    <definedName name="oprpt6" localSheetId="0">#REF!</definedName>
    <definedName name="oprpt6" localSheetId="1">#REF!</definedName>
    <definedName name="oprpt6">#REF!</definedName>
    <definedName name="oprpt7" localSheetId="0">#REF!</definedName>
    <definedName name="oprpt7" localSheetId="1">#REF!</definedName>
    <definedName name="oprpt7">#REF!</definedName>
    <definedName name="oprpt8" localSheetId="0">#REF!</definedName>
    <definedName name="oprpt8" localSheetId="1">#REF!</definedName>
    <definedName name="oprpt8">#REF!</definedName>
    <definedName name="oprpt9" localSheetId="0">#REF!</definedName>
    <definedName name="oprpt9" localSheetId="1">#REF!</definedName>
    <definedName name="oprpt9">#REF!</definedName>
    <definedName name="OSAE4" localSheetId="0">'[6]Bahan '!$F$692</definedName>
    <definedName name="OSAE4" localSheetId="1">'[6]Bahan '!$F$692</definedName>
    <definedName name="OSAE4">'[7]Bahan '!$F$692</definedName>
    <definedName name="oslab1" localSheetId="0">#REF!</definedName>
    <definedName name="oslab1" localSheetId="1">#REF!</definedName>
    <definedName name="oslab1">#REF!</definedName>
    <definedName name="oslab10" localSheetId="0">#REF!</definedName>
    <definedName name="oslab10" localSheetId="1">#REF!</definedName>
    <definedName name="oslab10">#REF!</definedName>
    <definedName name="oslab11" localSheetId="0">#REF!</definedName>
    <definedName name="oslab11" localSheetId="1">#REF!</definedName>
    <definedName name="oslab11">#REF!</definedName>
    <definedName name="oslab12" localSheetId="0">#REF!</definedName>
    <definedName name="oslab12" localSheetId="1">#REF!</definedName>
    <definedName name="oslab12">#REF!</definedName>
    <definedName name="oslab13" localSheetId="0">#REF!</definedName>
    <definedName name="oslab13" localSheetId="1">#REF!</definedName>
    <definedName name="oslab13">#REF!</definedName>
    <definedName name="oslab14" localSheetId="0">#REF!</definedName>
    <definedName name="oslab14" localSheetId="1">#REF!</definedName>
    <definedName name="oslab14">#REF!</definedName>
    <definedName name="oslab15" localSheetId="0">#REF!</definedName>
    <definedName name="oslab15" localSheetId="1">#REF!</definedName>
    <definedName name="oslab15">#REF!</definedName>
    <definedName name="oslab2" localSheetId="0">#REF!</definedName>
    <definedName name="oslab2" localSheetId="1">#REF!</definedName>
    <definedName name="oslab2">#REF!</definedName>
    <definedName name="oslab3" localSheetId="0">#REF!</definedName>
    <definedName name="oslab3" localSheetId="1">#REF!</definedName>
    <definedName name="oslab3">#REF!</definedName>
    <definedName name="oslab4" localSheetId="0">#REF!</definedName>
    <definedName name="oslab4" localSheetId="1">#REF!</definedName>
    <definedName name="oslab4">#REF!</definedName>
    <definedName name="oslab5" localSheetId="0">#REF!</definedName>
    <definedName name="oslab5" localSheetId="1">#REF!</definedName>
    <definedName name="oslab5">#REF!</definedName>
    <definedName name="oslab6" localSheetId="0">#REF!</definedName>
    <definedName name="oslab6" localSheetId="1">#REF!</definedName>
    <definedName name="oslab6">#REF!</definedName>
    <definedName name="oslab7" localSheetId="0">#REF!</definedName>
    <definedName name="oslab7" localSheetId="1">#REF!</definedName>
    <definedName name="oslab7">#REF!</definedName>
    <definedName name="oslab8" localSheetId="0">#REF!</definedName>
    <definedName name="oslab8" localSheetId="1">#REF!</definedName>
    <definedName name="oslab8">#REF!</definedName>
    <definedName name="oslab9" localSheetId="0">#REF!</definedName>
    <definedName name="oslab9" localSheetId="1">#REF!</definedName>
    <definedName name="oslab9">#REF!</definedName>
    <definedName name="ot" localSheetId="0">#REF!</definedName>
    <definedName name="ot" localSheetId="1">#REF!</definedName>
    <definedName name="ot">#REF!</definedName>
    <definedName name="OUT" localSheetId="0">#REF!</definedName>
    <definedName name="OUT" localSheetId="1">#REF!</definedName>
    <definedName name="OUT">#REF!</definedName>
    <definedName name="OUTLT" localSheetId="0">#REF!</definedName>
    <definedName name="OUTLT" localSheetId="1">#REF!</definedName>
    <definedName name="OUTLT">#REF!</definedName>
    <definedName name="outv" localSheetId="0">#REF!</definedName>
    <definedName name="outv" localSheetId="1">#REF!</definedName>
    <definedName name="outv">#REF!</definedName>
    <definedName name="outvl" localSheetId="0">#REF!</definedName>
    <definedName name="outvl" localSheetId="1">#REF!</definedName>
    <definedName name="outvl">#REF!</definedName>
    <definedName name="overpal" localSheetId="0">#REF!</definedName>
    <definedName name="overpal" localSheetId="1">#REF!</definedName>
    <definedName name="overpal">#REF!</definedName>
    <definedName name="owall1" localSheetId="0">#REF!</definedName>
    <definedName name="owall1" localSheetId="1">#REF!</definedName>
    <definedName name="owall1">#REF!</definedName>
    <definedName name="owall10" localSheetId="0">#REF!</definedName>
    <definedName name="owall10" localSheetId="1">#REF!</definedName>
    <definedName name="owall10">#REF!</definedName>
    <definedName name="owall2" localSheetId="0">#REF!</definedName>
    <definedName name="owall2" localSheetId="1">#REF!</definedName>
    <definedName name="owall2">#REF!</definedName>
    <definedName name="owall3" localSheetId="0">#REF!</definedName>
    <definedName name="owall3" localSheetId="1">#REF!</definedName>
    <definedName name="owall3">#REF!</definedName>
    <definedName name="owall4" localSheetId="0">#REF!</definedName>
    <definedName name="owall4" localSheetId="1">#REF!</definedName>
    <definedName name="owall4">#REF!</definedName>
    <definedName name="owall5" localSheetId="0">#REF!</definedName>
    <definedName name="owall5" localSheetId="1">#REF!</definedName>
    <definedName name="owall5">#REF!</definedName>
    <definedName name="owall6" localSheetId="0">#REF!</definedName>
    <definedName name="owall6" localSheetId="1">#REF!</definedName>
    <definedName name="owall6">#REF!</definedName>
    <definedName name="owall7" localSheetId="0">#REF!</definedName>
    <definedName name="owall7" localSheetId="1">#REF!</definedName>
    <definedName name="owall7">#REF!</definedName>
    <definedName name="owall8" localSheetId="0">#REF!</definedName>
    <definedName name="owall8" localSheetId="1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_TR">#REF!</definedName>
    <definedName name="pa6.240">[9]Ahs.1!$I$1149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0">#REF!</definedName>
    <definedName name="PAciDd">#REF!</definedName>
    <definedName name="pacr">[9]Ahs.1!$L$1189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 localSheetId="0">'[6]Bahan '!$F$305</definedName>
    <definedName name="Paku1" localSheetId="1">'[6]Bahan '!$F$305</definedName>
    <definedName name="Paku1">'[7]Bahan '!$F$305</definedName>
    <definedName name="Paku4" localSheetId="0">'[6]Bahan '!$F$306</definedName>
    <definedName name="Paku4" localSheetId="1">'[6]Bahan '!$F$306</definedName>
    <definedName name="Paku4">'[7]Bahan '!$F$306</definedName>
    <definedName name="Paku8" localSheetId="0">'[6]Bahan '!$F$307</definedName>
    <definedName name="Paku8" localSheetId="1">'[6]Bahan '!$F$307</definedName>
    <definedName name="Paku8">'[7]Bahan '!$F$307</definedName>
    <definedName name="pamf">[9]Ahs.2!$L$259</definedName>
    <definedName name="PAN">#REF!</definedName>
    <definedName name="panel">#REF!</definedName>
    <definedName name="PANJ">#REF!</definedName>
    <definedName name="papan" localSheetId="0">#REF!</definedName>
    <definedName name="papan">#REF!</definedName>
    <definedName name="part">#REF!</definedName>
    <definedName name="PARTISI">#REF!</definedName>
    <definedName name="pas" localSheetId="0">' Ruko 2 Lantai Kombinasi'!pas</definedName>
    <definedName name="pas" localSheetId="1">'Volume overall (GR02)'!pas</definedName>
    <definedName name="pas">[0]!pas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IR_P">#REF!</definedName>
    <definedName name="PasPk" localSheetId="0">'[6]Bahan '!$F$16</definedName>
    <definedName name="PasPk" localSheetId="1">'[6]Bahan '!$F$16</definedName>
    <definedName name="PasPk">'[7]Bahan '!$F$16</definedName>
    <definedName name="pavblock6">#REF!</definedName>
    <definedName name="pavblock8">#REF!</definedName>
    <definedName name="Pavn6" localSheetId="0">'[6]Bahan '!$F$42</definedName>
    <definedName name="Pavn6" localSheetId="1">'[6]Bahan '!$F$42</definedName>
    <definedName name="Pavn6">'[7]Bahan '!$F$42</definedName>
    <definedName name="Pavn8" localSheetId="0">'[6]Bahan '!$F$40</definedName>
    <definedName name="Pavn8" localSheetId="1">'[6]Bahan '!$F$40</definedName>
    <definedName name="Pavn8">'[7]Bahan '!$F$40</definedName>
    <definedName name="Pavw6" localSheetId="0">'[6]Bahan '!$F$43</definedName>
    <definedName name="Pavw6" localSheetId="1">'[6]Bahan '!$F$43</definedName>
    <definedName name="Pavw6">'[7]Bahan '!$F$43</definedName>
    <definedName name="Pavw8" localSheetId="0">'[6]Bahan '!$F$41</definedName>
    <definedName name="Pavw8" localSheetId="1">'[6]Bahan '!$F$41</definedName>
    <definedName name="Pavw8">'[7]Bahan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[9]Ahs.2!$L$387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RC_M4">#REF!</definedName>
    <definedName name="PBRC_M5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 localSheetId="0">'[6]Bahan '!$F$45</definedName>
    <definedName name="Pcmtr" localSheetId="1">'[6]Bahan '!$F$45</definedName>
    <definedName name="Pcmtr">'[7]Bahan '!$F$45</definedName>
    <definedName name="Pcmwr" localSheetId="0">'[6]Bahan '!$F$55</definedName>
    <definedName name="Pcmwr" localSheetId="1">'[6]Bahan '!$F$55</definedName>
    <definedName name="Pcmwr">'[7]Bahan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0">#REF!</definedName>
    <definedName name="PDnKc">#REF!</definedName>
    <definedName name="PDnKcJt" localSheetId="0">#REF!</definedName>
    <definedName name="PDnKcJt">#REF!</definedName>
    <definedName name="PDRP">#REF!</definedName>
    <definedName name="PDS" localSheetId="0">#REF!</definedName>
    <definedName name="PDS">#REF!</definedName>
    <definedName name="PE">#REF!</definedName>
    <definedName name="PECF">#REF!</definedName>
    <definedName name="PECL">#REF!</definedName>
    <definedName name="PEK" localSheetId="0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RP">#REF!</definedName>
    <definedName name="persiapan">#REF!</definedName>
    <definedName name="pesd">[9]Ahs.1!$L$1284</definedName>
    <definedName name="PETC">#REF!</definedName>
    <definedName name="pf" localSheetId="0">#REF!</definedName>
    <definedName name="pf">#REF!</definedName>
    <definedName name="PF_S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L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lkl">#REF!</definedName>
    <definedName name="PKmpS" localSheetId="0">#REF!</definedName>
    <definedName name="PKmpS">#REF!</definedName>
    <definedName name="pkp">[9]Ahs.2!$L$343</definedName>
    <definedName name="pl">#REF!</definedName>
    <definedName name="PlAl3" localSheetId="0">'[6]Bahan '!$F$268</definedName>
    <definedName name="PlAl3" localSheetId="1">'[6]Bahan '!$F$268</definedName>
    <definedName name="PlAl3">'[7]Bahan '!$F$268</definedName>
    <definedName name="plamur">#REF!</definedName>
    <definedName name="Plap">#REF!</definedName>
    <definedName name="PLas" localSheetId="0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0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0">#REF!</definedName>
    <definedName name="PLKerja">#REF!</definedName>
    <definedName name="Plmtb" localSheetId="0">'[6]Bahan '!$F$60</definedName>
    <definedName name="Plmtb" localSheetId="1">'[6]Bahan '!$F$60</definedName>
    <definedName name="Plmtb">'[7]Bahan '!$F$60</definedName>
    <definedName name="PLP">#REF!</definedName>
    <definedName name="plum" localSheetId="0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0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 localSheetId="0">' Ruko 2 Lantai Kombinasi'!pompa</definedName>
    <definedName name="pompa" localSheetId="1">'Volume overall (GR02)'!pompa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0">#REF!</definedName>
    <definedName name="Ppadat">#REF!</definedName>
    <definedName name="pph" localSheetId="0">#REF!</definedName>
    <definedName name="pph">#REF!</definedName>
    <definedName name="PPI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 localSheetId="1">'[6]Pekerjaan '!#REF!</definedName>
    <definedName name="PPls2">'[7]Pekerjaan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 localSheetId="0">'[6]Bahan '!$F$110</definedName>
    <definedName name="PpnBr" localSheetId="1">'[6]Bahan '!$F$110</definedName>
    <definedName name="PpnBr">'[7]Bahan '!$F$110</definedName>
    <definedName name="PpnKb" localSheetId="0">'[6]Bahan '!$F$114</definedName>
    <definedName name="PpnKb" localSheetId="1">'[6]Bahan '!$F$114</definedName>
    <definedName name="PpnKb">'[7]Bahan '!$F$114</definedName>
    <definedName name="PpnKs" localSheetId="0">'[6]Bahan '!$F$116</definedName>
    <definedName name="PpnKs" localSheetId="1">'[6]Bahan '!$F$116</definedName>
    <definedName name="PpnKs">'[7]Bahan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PRP">#REF!</definedName>
    <definedName name="PPUE">#REF!</definedName>
    <definedName name="Pralon">#REF!</definedName>
    <definedName name="PRangP" localSheetId="0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 localSheetId="0">'[6]Bahan '!$F$244</definedName>
    <definedName name="PrfDn" localSheetId="1">'[6]Bahan '!$F$244</definedName>
    <definedName name="PrfDn">'[7]Bahan '!$F$244</definedName>
    <definedName name="print">#REF!</definedName>
    <definedName name="_xlnm.Print_Area" localSheetId="0">' Ruko 2 Lantai Kombinasi'!$B$2:$H$165</definedName>
    <definedName name="_xlnm.Print_Area" localSheetId="1">'Volume overall (GR02)'!$B$2:$I$196</definedName>
    <definedName name="_xlnm.Print_Area">#REF!</definedName>
    <definedName name="Print_Area_MI" localSheetId="0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0">' Ruko 2 Lantai Kombinasi'!$6:$6</definedName>
    <definedName name="_xlnm.Print_Titles" localSheetId="1">'Volume overall (GR02)'!$6:$8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.psg">#REF!</definedName>
    <definedName name="PsBt1" localSheetId="0">'[6]Bahan '!$F$17</definedName>
    <definedName name="PsBt1" localSheetId="1">'[6]Bahan '!$F$17</definedName>
    <definedName name="PsBt1">'[7]Bahan '!$F$17</definedName>
    <definedName name="PSC">#REF!</definedName>
    <definedName name="PSP">#REF!</definedName>
    <definedName name="psrpsng">#REF!</definedName>
    <definedName name="PStoot" localSheetId="0">#REF!</definedName>
    <definedName name="PStoot">#REF!</definedName>
    <definedName name="PSU">#REF!</definedName>
    <definedName name="PsUrg" localSheetId="0">'[6]Bahan '!$F$13</definedName>
    <definedName name="PsUrg" localSheetId="1">'[6]Bahan '!$F$13</definedName>
    <definedName name="PsUrg">'[7]Bahan '!$F$13</definedName>
    <definedName name="PTK">#REF!</definedName>
    <definedName name="PTM">#REF!</definedName>
    <definedName name="PTump">#REF!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mp">#REF!</definedName>
    <definedName name="PUP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 localSheetId="1">'[6]Pekerjaan '!#REF!</definedName>
    <definedName name="pwmesh">'[7]Pekerjaan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0">#REF!</definedName>
    <definedName name="RAP">#REF!</definedName>
    <definedName name="raq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DU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CAP">#REF!</definedName>
    <definedName name="recap2">#REF!</definedName>
    <definedName name="RECORD" localSheetId="0">' Ruko 2 Lantai Kombinasi'!RECORD</definedName>
    <definedName name="RECORD" localSheetId="1">'Volume overall (GR02)'!RECORD</definedName>
    <definedName name="RECORD">[0]!RECORD</definedName>
    <definedName name="Record1" localSheetId="0">' Ruko 2 Lantai Kombinasi'!Record1</definedName>
    <definedName name="Record1" localSheetId="1">'Volume overall (GR02)'!Record1</definedName>
    <definedName name="Record1">[0]!Record1</definedName>
    <definedName name="Record10" localSheetId="0">' Ruko 2 Lantai Kombinasi'!Record10</definedName>
    <definedName name="Record10" localSheetId="1">'Volume overall (GR02)'!Record10</definedName>
    <definedName name="Record10">[0]!Record10</definedName>
    <definedName name="Record11" localSheetId="0">' Ruko 2 Lantai Kombinasi'!Record11</definedName>
    <definedName name="Record11" localSheetId="1">'Volume overall (GR02)'!Record11</definedName>
    <definedName name="Record11">[0]!Record11</definedName>
    <definedName name="Record12" localSheetId="0">' Ruko 2 Lantai Kombinasi'!Record12</definedName>
    <definedName name="Record12" localSheetId="1">'Volume overall (GR02)'!Record12</definedName>
    <definedName name="Record12">[0]!Record12</definedName>
    <definedName name="Record13" localSheetId="0">' Ruko 2 Lantai Kombinasi'!Record13</definedName>
    <definedName name="Record13" localSheetId="1">'Volume overall (GR02)'!Record13</definedName>
    <definedName name="Record13">[0]!Record13</definedName>
    <definedName name="Record14" localSheetId="0">' Ruko 2 Lantai Kombinasi'!Record14</definedName>
    <definedName name="Record14" localSheetId="1">'Volume overall (GR02)'!Record14</definedName>
    <definedName name="Record14">[0]!Record14</definedName>
    <definedName name="Record15" localSheetId="0">' Ruko 2 Lantai Kombinasi'!Record15</definedName>
    <definedName name="Record15" localSheetId="1">'Volume overall (GR02)'!Record15</definedName>
    <definedName name="Record15">[0]!Record15</definedName>
    <definedName name="Record16" localSheetId="0">' Ruko 2 Lantai Kombinasi'!Record16</definedName>
    <definedName name="Record16" localSheetId="1">'Volume overall (GR02)'!Record16</definedName>
    <definedName name="Record16">[0]!Record16</definedName>
    <definedName name="Record17" localSheetId="0">' Ruko 2 Lantai Kombinasi'!Record17</definedName>
    <definedName name="Record17" localSheetId="1">'Volume overall (GR02)'!Record17</definedName>
    <definedName name="Record17">[0]!Record17</definedName>
    <definedName name="Record18" localSheetId="0">' Ruko 2 Lantai Kombinasi'!Record18</definedName>
    <definedName name="Record18" localSheetId="1">'Volume overall (GR02)'!Record18</definedName>
    <definedName name="Record18">[0]!Record18</definedName>
    <definedName name="Record19" localSheetId="0">' Ruko 2 Lantai Kombinasi'!Record19</definedName>
    <definedName name="Record19" localSheetId="1">'Volume overall (GR02)'!Record19</definedName>
    <definedName name="Record19">[0]!Record19</definedName>
    <definedName name="Record2" localSheetId="0">' Ruko 2 Lantai Kombinasi'!Record2</definedName>
    <definedName name="Record2" localSheetId="1">'Volume overall (GR02)'!Record2</definedName>
    <definedName name="Record2">[0]!Record2</definedName>
    <definedName name="Record20" localSheetId="0">' Ruko 2 Lantai Kombinasi'!Record20</definedName>
    <definedName name="Record20" localSheetId="1">'Volume overall (GR02)'!Record20</definedName>
    <definedName name="Record20">[0]!Record20</definedName>
    <definedName name="Record21" localSheetId="0">' Ruko 2 Lantai Kombinasi'!Record21</definedName>
    <definedName name="Record21" localSheetId="1">'Volume overall (GR02)'!Record21</definedName>
    <definedName name="Record21">[0]!Record21</definedName>
    <definedName name="Record22" localSheetId="0">' Ruko 2 Lantai Kombinasi'!Record22</definedName>
    <definedName name="Record22" localSheetId="1">'Volume overall (GR02)'!Record22</definedName>
    <definedName name="Record22">[0]!Record22</definedName>
    <definedName name="Record23" localSheetId="0">' Ruko 2 Lantai Kombinasi'!Record23</definedName>
    <definedName name="Record23" localSheetId="1">'Volume overall (GR02)'!Record23</definedName>
    <definedName name="Record23">[0]!Record23</definedName>
    <definedName name="Record3" localSheetId="0">' Ruko 2 Lantai Kombinasi'!Record3</definedName>
    <definedName name="Record3" localSheetId="1">'Volume overall (GR02)'!Record3</definedName>
    <definedName name="Record3">[0]!Record3</definedName>
    <definedName name="Record4" localSheetId="0">' Ruko 2 Lantai Kombinasi'!Record4</definedName>
    <definedName name="Record4" localSheetId="1">'Volume overall (GR02)'!Record4</definedName>
    <definedName name="Record4">[0]!Record4</definedName>
    <definedName name="Record5" localSheetId="0">' Ruko 2 Lantai Kombinasi'!Record5</definedName>
    <definedName name="Record5" localSheetId="1">'Volume overall (GR02)'!Record5</definedName>
    <definedName name="Record5">[0]!Record5</definedName>
    <definedName name="Record6" localSheetId="0">' Ruko 2 Lantai Kombinasi'!Record6</definedName>
    <definedName name="Record6" localSheetId="1">'Volume overall (GR02)'!Record6</definedName>
    <definedName name="Record6">[0]!Record6</definedName>
    <definedName name="Record7" localSheetId="0">' Ruko 2 Lantai Kombinasi'!Record7</definedName>
    <definedName name="Record7" localSheetId="1">'Volume overall (GR02)'!Record7</definedName>
    <definedName name="Record7">[0]!Record7</definedName>
    <definedName name="Record8" localSheetId="0">' Ruko 2 Lantai Kombinasi'!Record8</definedName>
    <definedName name="Record8" localSheetId="1">'Volume overall (GR02)'!Record8</definedName>
    <definedName name="Record8">[0]!Record8</definedName>
    <definedName name="Record9" localSheetId="0">' Ruko 2 Lantai Kombinasi'!Record9</definedName>
    <definedName name="Record9" localSheetId="1">'Volume overall (GR02)'!Record9</definedName>
    <definedName name="Record9">[0]!Record9</definedName>
    <definedName name="red" localSheetId="0">' Ruko 2 Lantai Kombinasi'!red</definedName>
    <definedName name="red" localSheetId="1">'Volume overall (GR02)'!red</definedName>
    <definedName name="red">[0]!red</definedName>
    <definedName name="redoxideprimer">#REF!</definedName>
    <definedName name="ref">#REF!</definedName>
    <definedName name="REK">#REF!</definedName>
    <definedName name="remic">[9]Ahs.1!$M$1163</definedName>
    <definedName name="REQUEST_FOR_APPROVAL_OF_CONTRACT">#REF!</definedName>
    <definedName name="RESULT">#REF!</definedName>
    <definedName name="retainingwall">#REF!</definedName>
    <definedName name="RFQ" localSheetId="0">#REF!</definedName>
    <definedName name="RFQ">#REF!</definedName>
    <definedName name="RFSL">#REF!</definedName>
    <definedName name="RINSU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0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[9]Ahs.1!$I$1271</definedName>
    <definedName name="ROUND" localSheetId="0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[9]Ahs.1!$J$1163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0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 localSheetId="0">' Ruko 2 Lantai Kombinasi'!SA</definedName>
    <definedName name="SA" localSheetId="1">'Volume overall (GR02)'!SA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[9]Ahs.2!$L$349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 localSheetId="0">'[6]Bahan '!$F$447</definedName>
    <definedName name="Sirap" localSheetId="1">'[6]Bahan '!$F$447</definedName>
    <definedName name="Sirap">'[7]Bahan '!$F$447</definedName>
    <definedName name="sirbatu">#REF!</definedName>
    <definedName name="Sirlk" localSheetId="0">'[6]Bahan '!$F$81</definedName>
    <definedName name="Sirlk" localSheetId="1">'[6]Bahan '!$F$81</definedName>
    <definedName name="Sirlk">'[7]Bahan '!$F$81</definedName>
    <definedName name="sirsang">#REF!</definedName>
    <definedName name="sirton">#REF!</definedName>
    <definedName name="Sirtu" localSheetId="0">'[6]Bahan '!$F$14</definedName>
    <definedName name="Sirtu" localSheetId="1">'[6]Bahan '!$F$14</definedName>
    <definedName name="Sirtu">'[7]Bahan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[9]Ahs.1!$K$1163</definedName>
    <definedName name="SO">#REF!</definedName>
    <definedName name="SOARE_PARTS">#REF!</definedName>
    <definedName name="SOH">#REF!</definedName>
    <definedName name="sol">[9]Ahs.2!$L$317</definedName>
    <definedName name="Solar">#REF!</definedName>
    <definedName name="sopir">#REF!</definedName>
    <definedName name="Sopr" localSheetId="0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[9]Ahs.1!$K$1189</definedName>
    <definedName name="spf">[9]Ahs.2!$L$334</definedName>
    <definedName name="Spirt" localSheetId="0">'[6]Bahan '!$F$80</definedName>
    <definedName name="Spirt" localSheetId="1">'[6]Bahan '!$F$80</definedName>
    <definedName name="Spirt">'[7]Bahan '!$F$80</definedName>
    <definedName name="SPL">#REF!</definedName>
    <definedName name="SPP">#REF!</definedName>
    <definedName name="sps">[9]Ahs.1!$L$1149</definedName>
    <definedName name="ss" localSheetId="0">#REF!</definedName>
    <definedName name="ss">#REF!</definedName>
    <definedName name="SSE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0">#REF!</definedName>
    <definedName name="STD4_11">#REF!</definedName>
    <definedName name="stepnos">#REF!</definedName>
    <definedName name="stepnos_kerampolis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 localSheetId="0">' Ruko 2 Lantai Kombinasi'!SUGENG</definedName>
    <definedName name="SUGENG" localSheetId="1">'Volume overall (GR02)'!SUGENG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0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0">#REF!</definedName>
    <definedName name="tawg16">#REF!</definedName>
    <definedName name="TB">#REF!</definedName>
    <definedName name="TB_4070">#REF!</definedName>
    <definedName name="tbb4000.10000">[9]Ahs.2!$L$379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0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0">'[14]L-Mechanical'!#REF!</definedName>
    <definedName name="temp.work">'[14]L-Mechanical'!#REF!</definedName>
    <definedName name="TEMPORARY_WORK">#REF!</definedName>
    <definedName name="Terpn" localSheetId="0">'[6]Bahan '!$F$85</definedName>
    <definedName name="Terpn" localSheetId="1">'[6]Bahan '!$F$85</definedName>
    <definedName name="Terpn">'[7]Bahan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 localSheetId="0">' Ruko 2 Lantai Kombinasi'!th</definedName>
    <definedName name="th" localSheetId="1">'Volume overall (GR02)'!th</definedName>
    <definedName name="th">[0]!th</definedName>
    <definedName name="Thina" localSheetId="0">'[6]Bahan '!$F$86</definedName>
    <definedName name="Thina" localSheetId="1">'[6]Bahan '!$F$86</definedName>
    <definedName name="Thina">'[7]Bahan '!$F$86</definedName>
    <definedName name="thinner">#REF!</definedName>
    <definedName name="TI">#REF!</definedName>
    <definedName name="tidak">#REF!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0">#REF!</definedName>
    <definedName name="tlidf250p">#REF!</definedName>
    <definedName name="tl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L">#REF!</definedName>
    <definedName name="tpm" localSheetId="0">#REF!</definedName>
    <definedName name="tpm">#REF!</definedName>
    <definedName name="TPP">#REF!</definedName>
    <definedName name="tr" localSheetId="0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0">#REF!</definedName>
    <definedName name="TRIX">#REF!</definedName>
    <definedName name="TRL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0">#REF!</definedName>
    <definedName name="tv">#REF!</definedName>
    <definedName name="TV1P5">#REF!</definedName>
    <definedName name="Twd4k" localSheetId="0">'[6]Bahan '!$F$167</definedName>
    <definedName name="Twd4k" localSheetId="1">'[6]Bahan '!$F$167</definedName>
    <definedName name="Twd4k">'[7]Bahan '!$F$167</definedName>
    <definedName name="TWSTD">#REF!</definedName>
    <definedName name="Tyco">#REF!</definedName>
    <definedName name="Tyler">#REF!</definedName>
    <definedName name="TYPICAL_FLOOR___7_LEVEL" localSheetId="0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 localSheetId="0">' Ruko 2 Lantai Kombinasi'!umum</definedName>
    <definedName name="umum" localSheetId="1">'Volume overall (GR02)'!umum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0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0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0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0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0">[8]BQ!#REF!</definedName>
    <definedName name="viva">[8]BQ!#REF!</definedName>
    <definedName name="vl" localSheetId="0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 localSheetId="0">'[6]Bahan '!$F$242</definedName>
    <definedName name="Wf_Dn" localSheetId="1">'[6]Bahan '!$F$242</definedName>
    <definedName name="Wf_Dn">'[7]Bahan '!$F$242</definedName>
    <definedName name="Wf_Jp" localSheetId="0">'[6]Bahan '!$F$243</definedName>
    <definedName name="Wf_Jp" localSheetId="1">'[6]Bahan '!$F$243</definedName>
    <definedName name="Wf_Jp">'[7]Bahan '!$F$243</definedName>
    <definedName name="wife" localSheetId="0">[8]BQ!#REF!</definedName>
    <definedName name="wife">[8]BQ!#REF!</definedName>
    <definedName name="Window">'[13]D &amp; W sizes'!$G$3:$I$19</definedName>
    <definedName name="wire8" localSheetId="0">'[6]Bahan '!$F$260</definedName>
    <definedName name="wire8" localSheetId="1">'[6]Bahan '!$F$260</definedName>
    <definedName name="wire8">'[7]Bahan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0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0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0">#REF!</definedName>
    <definedName name="Z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0" i="22" l="1"/>
  <c r="J160" i="22" s="1"/>
  <c r="J38" i="22"/>
  <c r="J37" i="22"/>
  <c r="I37" i="22"/>
  <c r="I41" i="23" l="1"/>
  <c r="H31" i="23"/>
  <c r="H32" i="23"/>
  <c r="H33" i="23"/>
  <c r="H34" i="23"/>
  <c r="H35" i="23"/>
  <c r="H36" i="23"/>
  <c r="H37" i="23"/>
  <c r="H38" i="23"/>
  <c r="H39" i="23"/>
  <c r="H40" i="23"/>
  <c r="H41" i="23"/>
  <c r="G31" i="23"/>
  <c r="G32" i="23"/>
  <c r="G33" i="23"/>
  <c r="G34" i="23"/>
  <c r="G35" i="23"/>
  <c r="G36" i="23"/>
  <c r="G37" i="23"/>
  <c r="G38" i="23"/>
  <c r="G39" i="23"/>
  <c r="G40" i="23"/>
  <c r="G41" i="23"/>
  <c r="F31" i="23"/>
  <c r="F32" i="23"/>
  <c r="F33" i="23"/>
  <c r="F34" i="23"/>
  <c r="F35" i="23"/>
  <c r="F36" i="23"/>
  <c r="F37" i="23"/>
  <c r="F38" i="23"/>
  <c r="F39" i="23"/>
  <c r="F40" i="23"/>
  <c r="F41" i="23"/>
  <c r="F30" i="23"/>
  <c r="H30" i="23"/>
  <c r="F175" i="23"/>
  <c r="F176" i="23"/>
  <c r="F177" i="23"/>
  <c r="F178" i="23"/>
  <c r="F179" i="23"/>
  <c r="F180" i="23"/>
  <c r="F181" i="23"/>
  <c r="F182" i="23"/>
  <c r="F183" i="23"/>
  <c r="F184" i="23"/>
  <c r="F185" i="23"/>
  <c r="F174" i="23"/>
  <c r="H79" i="23"/>
  <c r="H80" i="23"/>
  <c r="H81" i="23"/>
  <c r="H82" i="23"/>
  <c r="H83" i="23"/>
  <c r="H78" i="23"/>
  <c r="H73" i="23"/>
  <c r="H74" i="23"/>
  <c r="H75" i="23"/>
  <c r="H72" i="23"/>
  <c r="H63" i="23"/>
  <c r="H64" i="23"/>
  <c r="H65" i="23"/>
  <c r="H66" i="23"/>
  <c r="H62" i="23"/>
  <c r="H46" i="23"/>
  <c r="H47" i="23"/>
  <c r="H48" i="23"/>
  <c r="H49" i="23"/>
  <c r="H50" i="23"/>
  <c r="H51" i="23"/>
  <c r="H52" i="23"/>
  <c r="H53" i="23"/>
  <c r="H54" i="23"/>
  <c r="H45" i="23"/>
  <c r="H175" i="23"/>
  <c r="H176" i="23"/>
  <c r="H177" i="23"/>
  <c r="H178" i="23"/>
  <c r="H179" i="23"/>
  <c r="H180" i="23"/>
  <c r="H181" i="23"/>
  <c r="H182" i="23"/>
  <c r="H183" i="23"/>
  <c r="H184" i="23"/>
  <c r="H185" i="23"/>
  <c r="H174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55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32" i="23"/>
  <c r="H125" i="23"/>
  <c r="H126" i="23"/>
  <c r="H127" i="23"/>
  <c r="H128" i="23"/>
  <c r="H124" i="23"/>
  <c r="H121" i="23"/>
  <c r="H120" i="23"/>
  <c r="H118" i="23"/>
  <c r="H96" i="23"/>
  <c r="H97" i="23"/>
  <c r="H98" i="23"/>
  <c r="H99" i="23"/>
  <c r="H95" i="23"/>
  <c r="H90" i="23"/>
  <c r="H87" i="23"/>
  <c r="H88" i="23"/>
  <c r="H86" i="23"/>
  <c r="H55" i="23"/>
  <c r="H56" i="23"/>
  <c r="H57" i="23"/>
  <c r="H25" i="23"/>
  <c r="H26" i="23"/>
  <c r="H27" i="23"/>
  <c r="H28" i="23"/>
  <c r="H29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11" i="23"/>
  <c r="I40" i="23" l="1"/>
  <c r="H12" i="22"/>
  <c r="H16" i="22"/>
  <c r="H17" i="22"/>
  <c r="H20" i="22"/>
  <c r="H24" i="22"/>
  <c r="H28" i="22"/>
  <c r="H36" i="22"/>
  <c r="H44" i="22"/>
  <c r="H45" i="22"/>
  <c r="H48" i="22"/>
  <c r="H49" i="22"/>
  <c r="H52" i="22"/>
  <c r="H56" i="22"/>
  <c r="H57" i="22"/>
  <c r="H60" i="22"/>
  <c r="H61" i="22"/>
  <c r="H64" i="22"/>
  <c r="H68" i="22"/>
  <c r="H72" i="22"/>
  <c r="H76" i="22"/>
  <c r="H80" i="22"/>
  <c r="H84" i="22"/>
  <c r="H88" i="22"/>
  <c r="H97" i="22"/>
  <c r="H101" i="22"/>
  <c r="H105" i="22"/>
  <c r="H117" i="22"/>
  <c r="H120" i="22"/>
  <c r="H124" i="22"/>
  <c r="H128" i="22"/>
  <c r="H132" i="22"/>
  <c r="H136" i="22"/>
  <c r="H140" i="22"/>
  <c r="H144" i="22"/>
  <c r="H148" i="22"/>
  <c r="H152" i="22"/>
  <c r="H156" i="22"/>
  <c r="I193" i="23"/>
  <c r="G185" i="23"/>
  <c r="I185" i="23" s="1"/>
  <c r="G184" i="23"/>
  <c r="I184" i="23" s="1"/>
  <c r="G183" i="23"/>
  <c r="I183" i="23" s="1"/>
  <c r="G182" i="23"/>
  <c r="I182" i="23" s="1"/>
  <c r="G181" i="23"/>
  <c r="I181" i="23" s="1"/>
  <c r="G180" i="23"/>
  <c r="I180" i="23" s="1"/>
  <c r="G179" i="23"/>
  <c r="I179" i="23" s="1"/>
  <c r="G178" i="23"/>
  <c r="I178" i="23" s="1"/>
  <c r="G177" i="23"/>
  <c r="I177" i="23" s="1"/>
  <c r="G176" i="23"/>
  <c r="I176" i="23" s="1"/>
  <c r="G175" i="23"/>
  <c r="I175" i="23" s="1"/>
  <c r="G174" i="23"/>
  <c r="I174" i="23" s="1"/>
  <c r="F171" i="23"/>
  <c r="G171" i="23" s="1"/>
  <c r="I171" i="23" s="1"/>
  <c r="F170" i="23"/>
  <c r="G170" i="23" s="1"/>
  <c r="I170" i="23" s="1"/>
  <c r="F169" i="23"/>
  <c r="G169" i="23" s="1"/>
  <c r="I169" i="23" s="1"/>
  <c r="F168" i="23"/>
  <c r="G168" i="23" s="1"/>
  <c r="I168" i="23" s="1"/>
  <c r="F167" i="23"/>
  <c r="G167" i="23" s="1"/>
  <c r="I167" i="23" s="1"/>
  <c r="F166" i="23"/>
  <c r="G166" i="23" s="1"/>
  <c r="I166" i="23" s="1"/>
  <c r="F165" i="23"/>
  <c r="G165" i="23" s="1"/>
  <c r="I165" i="23" s="1"/>
  <c r="G164" i="23"/>
  <c r="I164" i="23" s="1"/>
  <c r="F164" i="23"/>
  <c r="F163" i="23"/>
  <c r="G163" i="23" s="1"/>
  <c r="I163" i="23" s="1"/>
  <c r="F162" i="23"/>
  <c r="G162" i="23" s="1"/>
  <c r="I162" i="23" s="1"/>
  <c r="F161" i="23"/>
  <c r="G161" i="23" s="1"/>
  <c r="I161" i="23" s="1"/>
  <c r="F160" i="23"/>
  <c r="G160" i="23" s="1"/>
  <c r="I160" i="23" s="1"/>
  <c r="F159" i="23"/>
  <c r="G159" i="23" s="1"/>
  <c r="I159" i="23" s="1"/>
  <c r="F158" i="23"/>
  <c r="G158" i="23" s="1"/>
  <c r="I158" i="23" s="1"/>
  <c r="F157" i="23"/>
  <c r="G157" i="23" s="1"/>
  <c r="I157" i="23" s="1"/>
  <c r="F156" i="23"/>
  <c r="G156" i="23" s="1"/>
  <c r="I156" i="23" s="1"/>
  <c r="F155" i="23"/>
  <c r="G155" i="23" s="1"/>
  <c r="I155" i="23" s="1"/>
  <c r="F151" i="23"/>
  <c r="G151" i="23" s="1"/>
  <c r="I151" i="23" s="1"/>
  <c r="F150" i="23"/>
  <c r="G150" i="23" s="1"/>
  <c r="I150" i="23" s="1"/>
  <c r="F149" i="23"/>
  <c r="G149" i="23" s="1"/>
  <c r="I149" i="23" s="1"/>
  <c r="F148" i="23"/>
  <c r="G148" i="23" s="1"/>
  <c r="I148" i="23" s="1"/>
  <c r="F147" i="23"/>
  <c r="G147" i="23" s="1"/>
  <c r="I147" i="23" s="1"/>
  <c r="F146" i="23"/>
  <c r="G146" i="23" s="1"/>
  <c r="I146" i="23" s="1"/>
  <c r="F145" i="23"/>
  <c r="G145" i="23" s="1"/>
  <c r="I145" i="23" s="1"/>
  <c r="I144" i="23"/>
  <c r="F143" i="23"/>
  <c r="G143" i="23" s="1"/>
  <c r="I143" i="23" s="1"/>
  <c r="I142" i="23"/>
  <c r="F141" i="23"/>
  <c r="G141" i="23" s="1"/>
  <c r="I141" i="23" s="1"/>
  <c r="F140" i="23"/>
  <c r="G140" i="23" s="1"/>
  <c r="I140" i="23" s="1"/>
  <c r="F139" i="23"/>
  <c r="G139" i="23" s="1"/>
  <c r="I139" i="23" s="1"/>
  <c r="I138" i="23"/>
  <c r="I137" i="23"/>
  <c r="I136" i="23"/>
  <c r="I135" i="23"/>
  <c r="F134" i="23"/>
  <c r="G134" i="23" s="1"/>
  <c r="I134" i="23" s="1"/>
  <c r="F133" i="23"/>
  <c r="G133" i="23" s="1"/>
  <c r="I133" i="23" s="1"/>
  <c r="F132" i="23"/>
  <c r="G132" i="23" s="1"/>
  <c r="I132" i="23" s="1"/>
  <c r="F128" i="23"/>
  <c r="G128" i="23" s="1"/>
  <c r="I128" i="23" s="1"/>
  <c r="F127" i="23"/>
  <c r="G127" i="23" s="1"/>
  <c r="I127" i="23" s="1"/>
  <c r="F126" i="23"/>
  <c r="G126" i="23" s="1"/>
  <c r="I126" i="23" s="1"/>
  <c r="F125" i="23"/>
  <c r="G125" i="23" s="1"/>
  <c r="I125" i="23" s="1"/>
  <c r="F124" i="23"/>
  <c r="G124" i="23" s="1"/>
  <c r="I124" i="23" s="1"/>
  <c r="F121" i="23"/>
  <c r="G121" i="23" s="1"/>
  <c r="I121" i="23" s="1"/>
  <c r="F120" i="23"/>
  <c r="G120" i="23" s="1"/>
  <c r="I120" i="23" s="1"/>
  <c r="F118" i="23"/>
  <c r="G118" i="23" s="1"/>
  <c r="I118" i="23" s="1"/>
  <c r="G115" i="23"/>
  <c r="I115" i="23" s="1"/>
  <c r="G114" i="23"/>
  <c r="I114" i="23" s="1"/>
  <c r="G113" i="23"/>
  <c r="I113" i="23" s="1"/>
  <c r="I112" i="23"/>
  <c r="G112" i="23"/>
  <c r="G111" i="23"/>
  <c r="I111" i="23" s="1"/>
  <c r="G110" i="23"/>
  <c r="I110" i="23" s="1"/>
  <c r="G109" i="23"/>
  <c r="I109" i="23" s="1"/>
  <c r="I108" i="23"/>
  <c r="G108" i="23"/>
  <c r="G107" i="23"/>
  <c r="I107" i="23" s="1"/>
  <c r="G106" i="23"/>
  <c r="I106" i="23" s="1"/>
  <c r="G105" i="23"/>
  <c r="I105" i="23" s="1"/>
  <c r="I104" i="23"/>
  <c r="G104" i="23"/>
  <c r="G103" i="23"/>
  <c r="I103" i="23" s="1"/>
  <c r="G102" i="23"/>
  <c r="I102" i="23" s="1"/>
  <c r="G101" i="23"/>
  <c r="I101" i="23" s="1"/>
  <c r="F99" i="23"/>
  <c r="G99" i="23" s="1"/>
  <c r="I99" i="23" s="1"/>
  <c r="F98" i="23"/>
  <c r="G98" i="23" s="1"/>
  <c r="I98" i="23" s="1"/>
  <c r="F97" i="23"/>
  <c r="G97" i="23" s="1"/>
  <c r="I97" i="23" s="1"/>
  <c r="F96" i="23"/>
  <c r="G96" i="23" s="1"/>
  <c r="I96" i="23" s="1"/>
  <c r="F95" i="23"/>
  <c r="G95" i="23" s="1"/>
  <c r="I95" i="23" s="1"/>
  <c r="F90" i="23"/>
  <c r="G90" i="23" s="1"/>
  <c r="I90" i="23" s="1"/>
  <c r="F89" i="23"/>
  <c r="G89" i="23" s="1"/>
  <c r="I89" i="23" s="1"/>
  <c r="F88" i="23"/>
  <c r="G88" i="23" s="1"/>
  <c r="I88" i="23" s="1"/>
  <c r="F87" i="23"/>
  <c r="G87" i="23" s="1"/>
  <c r="I87" i="23" s="1"/>
  <c r="F86" i="23"/>
  <c r="G86" i="23" s="1"/>
  <c r="I86" i="23" s="1"/>
  <c r="F83" i="23"/>
  <c r="G83" i="23" s="1"/>
  <c r="I83" i="23" s="1"/>
  <c r="F82" i="23"/>
  <c r="G82" i="23" s="1"/>
  <c r="I82" i="23" s="1"/>
  <c r="F81" i="23"/>
  <c r="G81" i="23" s="1"/>
  <c r="I81" i="23" s="1"/>
  <c r="F80" i="23"/>
  <c r="G80" i="23" s="1"/>
  <c r="I80" i="23" s="1"/>
  <c r="F79" i="23"/>
  <c r="G79" i="23" s="1"/>
  <c r="I79" i="23" s="1"/>
  <c r="F78" i="23"/>
  <c r="G78" i="23" s="1"/>
  <c r="I78" i="23" s="1"/>
  <c r="F75" i="23"/>
  <c r="G75" i="23" s="1"/>
  <c r="I75" i="23" s="1"/>
  <c r="F74" i="23"/>
  <c r="G74" i="23" s="1"/>
  <c r="I74" i="23" s="1"/>
  <c r="F73" i="23"/>
  <c r="G73" i="23" s="1"/>
  <c r="I73" i="23" s="1"/>
  <c r="F72" i="23"/>
  <c r="G72" i="23" s="1"/>
  <c r="I72" i="23" s="1"/>
  <c r="G69" i="23"/>
  <c r="I69" i="23" s="1"/>
  <c r="G68" i="23"/>
  <c r="I68" i="23" s="1"/>
  <c r="F66" i="23"/>
  <c r="G66" i="23" s="1"/>
  <c r="I66" i="23" s="1"/>
  <c r="F65" i="23"/>
  <c r="G65" i="23" s="1"/>
  <c r="I65" i="23" s="1"/>
  <c r="F63" i="23"/>
  <c r="G63" i="23" s="1"/>
  <c r="I63" i="23" s="1"/>
  <c r="F62" i="23"/>
  <c r="G62" i="23" s="1"/>
  <c r="I62" i="23" s="1"/>
  <c r="I58" i="23"/>
  <c r="G58" i="23"/>
  <c r="G57" i="23"/>
  <c r="I57" i="23" s="1"/>
  <c r="I55" i="23"/>
  <c r="G55" i="23"/>
  <c r="F54" i="23"/>
  <c r="G54" i="23" s="1"/>
  <c r="I54" i="23" s="1"/>
  <c r="F53" i="23"/>
  <c r="G53" i="23" s="1"/>
  <c r="I53" i="23" s="1"/>
  <c r="F51" i="23"/>
  <c r="G51" i="23" s="1"/>
  <c r="I51" i="23" s="1"/>
  <c r="F50" i="23"/>
  <c r="G50" i="23" s="1"/>
  <c r="I50" i="23" s="1"/>
  <c r="F49" i="23"/>
  <c r="G49" i="23" s="1"/>
  <c r="I49" i="23" s="1"/>
  <c r="F48" i="23"/>
  <c r="G48" i="23" s="1"/>
  <c r="I48" i="23" s="1"/>
  <c r="F47" i="23"/>
  <c r="G47" i="23" s="1"/>
  <c r="I47" i="23" s="1"/>
  <c r="F45" i="23"/>
  <c r="G45" i="23" s="1"/>
  <c r="I45" i="23" s="1"/>
  <c r="I39" i="23"/>
  <c r="I38" i="23"/>
  <c r="I37" i="23"/>
  <c r="I36" i="23"/>
  <c r="I35" i="23"/>
  <c r="I34" i="23"/>
  <c r="I33" i="23"/>
  <c r="I32" i="23"/>
  <c r="I31" i="23"/>
  <c r="G30" i="23"/>
  <c r="I30" i="23" s="1"/>
  <c r="F27" i="23"/>
  <c r="G27" i="23" s="1"/>
  <c r="I27" i="23" s="1"/>
  <c r="F24" i="23"/>
  <c r="G24" i="23" s="1"/>
  <c r="I24" i="23" s="1"/>
  <c r="F23" i="23"/>
  <c r="G23" i="23" s="1"/>
  <c r="I23" i="23" s="1"/>
  <c r="F22" i="23"/>
  <c r="G22" i="23" s="1"/>
  <c r="I22" i="23" s="1"/>
  <c r="F21" i="23"/>
  <c r="G21" i="23" s="1"/>
  <c r="I21" i="23" s="1"/>
  <c r="F20" i="23"/>
  <c r="G20" i="23" s="1"/>
  <c r="I20" i="23" s="1"/>
  <c r="F19" i="23"/>
  <c r="G19" i="23" s="1"/>
  <c r="I19" i="23" s="1"/>
  <c r="F16" i="23"/>
  <c r="G16" i="23" s="1"/>
  <c r="I16" i="23" s="1"/>
  <c r="F14" i="23"/>
  <c r="G14" i="23" s="1"/>
  <c r="I14" i="23" s="1"/>
  <c r="F13" i="23"/>
  <c r="G13" i="23" s="1"/>
  <c r="I13" i="23" s="1"/>
  <c r="F12" i="23"/>
  <c r="G12" i="23" s="1"/>
  <c r="I12" i="23" s="1"/>
  <c r="F11" i="23"/>
  <c r="G11" i="23" s="1"/>
  <c r="I11" i="23" s="1"/>
  <c r="H159" i="22"/>
  <c r="H158" i="22"/>
  <c r="H157" i="22"/>
  <c r="H155" i="22"/>
  <c r="H154" i="22"/>
  <c r="H153" i="22"/>
  <c r="H151" i="22"/>
  <c r="H150" i="22"/>
  <c r="H149" i="22"/>
  <c r="H147" i="22"/>
  <c r="H146" i="22"/>
  <c r="H145" i="22"/>
  <c r="H143" i="22"/>
  <c r="H142" i="22"/>
  <c r="H141" i="22"/>
  <c r="H139" i="22"/>
  <c r="H138" i="22"/>
  <c r="H137" i="22"/>
  <c r="H135" i="22"/>
  <c r="H134" i="22"/>
  <c r="H133" i="22"/>
  <c r="H131" i="22"/>
  <c r="H130" i="22"/>
  <c r="H129" i="22"/>
  <c r="H127" i="22"/>
  <c r="H126" i="22"/>
  <c r="H125" i="22"/>
  <c r="H123" i="22"/>
  <c r="H122" i="22"/>
  <c r="H121" i="22"/>
  <c r="H119" i="22"/>
  <c r="H115" i="22"/>
  <c r="H114" i="22"/>
  <c r="H106" i="22"/>
  <c r="H104" i="22"/>
  <c r="H103" i="22"/>
  <c r="H102" i="22"/>
  <c r="H100" i="22"/>
  <c r="H99" i="22"/>
  <c r="H98" i="22"/>
  <c r="H96" i="22"/>
  <c r="H95" i="22"/>
  <c r="H94" i="22"/>
  <c r="H90" i="22"/>
  <c r="H89" i="22"/>
  <c r="H87" i="22"/>
  <c r="H86" i="22"/>
  <c r="H85" i="22"/>
  <c r="H83" i="22"/>
  <c r="H82" i="22"/>
  <c r="H81" i="22"/>
  <c r="H79" i="22"/>
  <c r="H78" i="22"/>
  <c r="H77" i="22"/>
  <c r="H75" i="22"/>
  <c r="H74" i="22"/>
  <c r="H73" i="22"/>
  <c r="H70" i="22"/>
  <c r="H69" i="22"/>
  <c r="H67" i="22"/>
  <c r="H66" i="22"/>
  <c r="H65" i="22"/>
  <c r="H63" i="22"/>
  <c r="E62" i="22"/>
  <c r="H58" i="22"/>
  <c r="H55" i="22"/>
  <c r="H54" i="22"/>
  <c r="H46" i="22"/>
  <c r="H43" i="22"/>
  <c r="H42" i="22"/>
  <c r="H34" i="22"/>
  <c r="H27" i="22"/>
  <c r="H26" i="22"/>
  <c r="H25" i="22"/>
  <c r="H23" i="22"/>
  <c r="H22" i="22"/>
  <c r="H21" i="22"/>
  <c r="H19" i="22"/>
  <c r="H18" i="22"/>
  <c r="H15" i="22"/>
  <c r="H13" i="22"/>
  <c r="H11" i="22"/>
  <c r="H10" i="22"/>
  <c r="H9" i="22"/>
  <c r="I187" i="23" l="1"/>
  <c r="I188" i="23" s="1"/>
  <c r="I190" i="23" s="1"/>
  <c r="I194" i="23" l="1"/>
  <c r="I191" i="23"/>
  <c r="I192" i="23" s="1"/>
  <c r="H14" i="22" l="1"/>
  <c r="H35" i="22" l="1"/>
  <c r="H30" i="22" l="1"/>
  <c r="H38" i="22"/>
  <c r="H37" i="22"/>
  <c r="H40" i="22"/>
  <c r="H33" i="22" l="1"/>
  <c r="H29" i="22" l="1"/>
  <c r="H31" i="22" l="1"/>
  <c r="H39" i="22"/>
  <c r="H32" i="22" l="1"/>
  <c r="H92" i="22" l="1"/>
  <c r="H50" i="22"/>
  <c r="H51" i="22"/>
  <c r="H71" i="22" l="1"/>
  <c r="H47" i="22"/>
  <c r="H59" i="22" l="1"/>
  <c r="H53" i="22"/>
  <c r="H62" i="22" l="1"/>
  <c r="H113" i="22"/>
  <c r="H107" i="22"/>
  <c r="H108" i="22"/>
  <c r="H160" i="22" l="1"/>
  <c r="H161" i="22" s="1"/>
  <c r="H162" i="22" s="1"/>
  <c r="H163" i="22" l="1"/>
  <c r="H164" i="22" s="1"/>
</calcChain>
</file>

<file path=xl/sharedStrings.xml><?xml version="1.0" encoding="utf-8"?>
<sst xmlns="http://schemas.openxmlformats.org/spreadsheetml/2006/main" count="827" uniqueCount="290">
  <si>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</si>
  <si>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</si>
  <si>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</si>
  <si>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</si>
  <si>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</si>
  <si>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</si>
  <si>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</si>
  <si>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</si>
  <si>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</si>
  <si>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</si>
  <si>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</si>
  <si>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</si>
  <si>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</si>
  <si>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</si>
  <si>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</si>
  <si>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</si>
  <si>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</si>
  <si>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</si>
  <si>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</si>
  <si>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</si>
  <si>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</si>
  <si>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</si>
  <si>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</si>
  <si>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</si>
  <si>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</si>
  <si>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</si>
  <si>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</si>
  <si>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</si>
  <si>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</si>
  <si>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</si>
  <si>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</si>
  <si>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</si>
  <si>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</si>
  <si>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</si>
  <si>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</si>
  <si>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</si>
  <si>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</si>
  <si>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</si>
  <si>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</si>
  <si>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</si>
  <si>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</si>
  <si>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</si>
  <si>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</si>
  <si>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</si>
  <si>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</si>
  <si>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</si>
  <si>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</si>
  <si>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</si>
  <si>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</si>
  <si>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</si>
  <si>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</si>
  <si>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</si>
  <si>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</si>
  <si>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</si>
  <si>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</si>
  <si>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</si>
  <si>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</si>
  <si>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</si>
  <si>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</si>
  <si>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</si>
  <si>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</si>
  <si>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</si>
  <si>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</si>
  <si>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</si>
  <si>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</si>
  <si>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</si>
  <si>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</si>
  <si>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</si>
  <si>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</si>
  <si>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</si>
  <si>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</si>
  <si>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</si>
  <si>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</si>
  <si>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</si>
  <si>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</si>
  <si>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</si>
  <si>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</si>
  <si>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</si>
  <si>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</si>
  <si>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</si>
  <si>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</si>
  <si>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</si>
  <si>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</si>
  <si>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</si>
  <si>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</si>
  <si>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</si>
  <si>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</si>
  <si>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</si>
  <si>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</si>
  <si>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</si>
  <si>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</si>
  <si>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</si>
  <si>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</si>
  <si>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</si>
  <si>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</si>
  <si>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</si>
  <si>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</si>
  <si>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</si>
  <si>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</si>
  <si>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</si>
  <si>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</si>
  <si>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</si>
  <si>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</si>
  <si>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</si>
  <si>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</si>
  <si>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</si>
  <si>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</si>
  <si>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</si>
  <si>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</si>
  <si>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</si>
  <si>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</si>
  <si>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</si>
  <si>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</si>
  <si>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</si>
  <si>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</si>
  <si>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</si>
  <si>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</si>
  <si>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</si>
  <si>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</si>
  <si>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</si>
  <si>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</si>
  <si>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</si>
  <si>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</si>
  <si>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</si>
  <si>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</si>
  <si>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</si>
  <si>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</si>
  <si>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</si>
  <si>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</si>
  <si>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</si>
  <si>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</si>
  <si>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</si>
  <si>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</si>
  <si>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</si>
  <si>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</si>
  <si>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</si>
  <si>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>J3a</t>
  </si>
  <si>
    <t>J3b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</si>
  <si>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</si>
  <si>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</si>
  <si>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</si>
  <si>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</si>
  <si>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</si>
  <si>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</si>
  <si>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</si>
  <si>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</si>
  <si>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</si>
  <si>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</si>
  <si>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</si>
  <si>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</si>
  <si>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</si>
  <si>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</si>
  <si>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</si>
  <si>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</si>
  <si>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</si>
  <si>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</si>
  <si>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</si>
  <si>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</si>
  <si>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</si>
  <si>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</si>
  <si>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</si>
  <si>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</si>
  <si>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</si>
  <si>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</si>
  <si>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</si>
  <si>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</si>
  <si>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</si>
  <si>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</si>
  <si>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</si>
  <si>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</si>
  <si>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</si>
  <si>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</si>
  <si>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</si>
  <si>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</si>
  <si>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</si>
  <si>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</si>
  <si>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</si>
  <si>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</si>
  <si>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</si>
  <si>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</si>
  <si>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</si>
  <si>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</si>
  <si>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</si>
  <si>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</si>
  <si>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</si>
  <si>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</si>
  <si>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</si>
  <si>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</si>
  <si>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</si>
  <si>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</si>
  <si>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</si>
  <si>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</si>
  <si>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</si>
  <si>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</si>
  <si>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</si>
  <si>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</si>
  <si>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</si>
  <si>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</si>
  <si>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</si>
  <si>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</si>
  <si>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</si>
  <si>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</si>
  <si>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</si>
  <si>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</si>
  <si>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</si>
  <si>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</si>
  <si>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</si>
  <si>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</si>
  <si>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</si>
  <si>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</si>
  <si>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</si>
  <si>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</si>
  <si>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</si>
  <si>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</si>
  <si>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</si>
  <si>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</si>
  <si>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</si>
  <si>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</si>
  <si>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</si>
  <si>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</si>
  <si>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</si>
  <si>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</si>
  <si>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</si>
  <si>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</si>
  <si>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</si>
  <si>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</si>
  <si>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</si>
  <si>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</si>
  <si>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</si>
  <si>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</si>
  <si>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</si>
  <si>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</si>
  <si>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</si>
  <si>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</si>
  <si>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</si>
  <si>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</si>
  <si>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</si>
  <si>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</si>
  <si>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</si>
  <si>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</si>
  <si>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</si>
  <si>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</si>
  <si>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</si>
  <si>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</t>
  </si>
  <si>
    <t>Uk. 30x60 cm + tutup plat bordes 1.2mm + engsel</t>
  </si>
  <si>
    <t>RUKO 2 LANTAI KOMBINASI</t>
  </si>
  <si>
    <t>BANGUNAN RUKO CLUSTER LAGOON RESIDENCE FR03</t>
  </si>
  <si>
    <t>PEMBULATAN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</si>
  <si>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</si>
  <si>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</si>
  <si>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</si>
  <si>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</si>
  <si>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</si>
  <si>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</si>
  <si>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</si>
  <si>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</si>
  <si>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</si>
  <si>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</si>
  <si>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</si>
  <si>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</si>
  <si>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</si>
  <si>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</si>
  <si>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</si>
  <si>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</si>
  <si>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</si>
  <si>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</si>
  <si>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</si>
  <si>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Spandek Sarana Deck ex. PT. Nugraha Purnama / Jaya Deck</t>
  </si>
  <si>
    <t>Ex. Trinitas Omni Prima / PT. Mytruss Pilar Indonesia</t>
  </si>
  <si>
    <t>Anak Tangga Teras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</si>
  <si>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</si>
  <si>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</si>
  <si>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</si>
  <si>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</si>
  <si>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</si>
  <si>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</si>
  <si>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</si>
  <si>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Pas. Bata + Plester +Keramik dAtlanta Sand 50x50 G557363 ex. Roman, Perekat Keramik Ex. MU 450</t>
  </si>
  <si>
    <t>PCS</t>
  </si>
  <si>
    <t>Pcs</t>
  </si>
  <si>
    <t>BANGUNAN RUKO CLUSTER LAGOON RESIDENCE GR02</t>
  </si>
  <si>
    <t>Balok Lt.1</t>
  </si>
  <si>
    <t>Kolom Struktur Lt. 1, Lt.2</t>
  </si>
  <si>
    <t>Kolom Praktis Lt. 1, Lt.2</t>
  </si>
  <si>
    <t xml:space="preserve">Tangga Lt.1 </t>
  </si>
  <si>
    <t>Pelat lantai 1,2 dan dak</t>
  </si>
  <si>
    <t>Jakarta, 14 Februari 2020</t>
  </si>
  <si>
    <t>PT. ARTHURINDO ARTHAMAS GRAHA</t>
  </si>
  <si>
    <t>Ir. Gerry Arthur</t>
  </si>
  <si>
    <t>Direktur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</si>
</sst>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u val="singleAccounting"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8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6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10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7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11" applyFont="0" applyFill="0" applyBorder="0" applyAlignment="0"/>
    <xf numFmtId="179" fontId="36" fillId="0" borderId="0">
      <alignment horizontal="left"/>
    </xf>
    <xf numFmtId="0" fontId="11" fillId="0" borderId="12" applyNumberFormat="0" applyAlignment="0" applyProtection="0">
      <alignment horizontal="left" vertical="center"/>
    </xf>
    <xf numFmtId="0" fontId="11" fillId="0" borderId="13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4">
      <alignment horizontal="center"/>
    </xf>
    <xf numFmtId="0" fontId="38" fillId="0" borderId="0">
      <alignment horizontal="center"/>
    </xf>
    <xf numFmtId="10" fontId="35" fillId="4" borderId="2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10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1">
      <alignment horizontal="center"/>
    </xf>
    <xf numFmtId="179" fontId="3" fillId="0" borderId="0" applyFill="0" applyBorder="0">
      <alignment horizontal="left"/>
    </xf>
    <xf numFmtId="0" fontId="41" fillId="0" borderId="11">
      <alignment horizontal="center"/>
    </xf>
    <xf numFmtId="0" fontId="41" fillId="0" borderId="11">
      <alignment horizontal="center"/>
    </xf>
    <xf numFmtId="0" fontId="41" fillId="0" borderId="11">
      <alignment horizontal="center"/>
    </xf>
    <xf numFmtId="0" fontId="41" fillId="0" borderId="11">
      <alignment horizontal="center"/>
    </xf>
    <xf numFmtId="0" fontId="41" fillId="0" borderId="11">
      <alignment horizontal="center"/>
    </xf>
    <xf numFmtId="179" fontId="3" fillId="0" borderId="0" applyFill="0" applyBorder="0">
      <alignment horizontal="left"/>
    </xf>
    <xf numFmtId="0" fontId="41" fillId="0" borderId="11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1">
      <alignment horizontal="center"/>
    </xf>
    <xf numFmtId="0" fontId="41" fillId="0" borderId="11">
      <alignment horizontal="center"/>
    </xf>
    <xf numFmtId="0" fontId="41" fillId="0" borderId="11">
      <alignment horizontal="center"/>
    </xf>
    <xf numFmtId="0" fontId="41" fillId="0" borderId="11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5" applyNumberFormat="0" applyBorder="0"/>
    <xf numFmtId="200" fontId="3" fillId="0" borderId="0" applyFont="0" applyFill="0" applyBorder="0" applyAlignment="0" applyProtection="0"/>
    <xf numFmtId="39" fontId="46" fillId="7" borderId="10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3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10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16" applyNumberFormat="0" applyFill="0" applyProtection="0">
      <alignment horizontal="center"/>
    </xf>
    <xf numFmtId="184" fontId="36" fillId="0" borderId="0"/>
    <xf numFmtId="0" fontId="40" fillId="0" borderId="17"/>
    <xf numFmtId="0" fontId="40" fillId="0" borderId="10"/>
    <xf numFmtId="0" fontId="3" fillId="2" borderId="13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164" fontId="7" fillId="0" borderId="0" xfId="1" applyFont="1" applyFill="1"/>
    <xf numFmtId="164" fontId="11" fillId="0" borderId="0" xfId="1" applyFont="1" applyFill="1"/>
    <xf numFmtId="0" fontId="11" fillId="0" borderId="0" xfId="38" applyFont="1" applyFill="1" applyAlignment="1">
      <alignment horizontal="left"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8" fillId="0" borderId="0" xfId="38" applyFont="1" applyFill="1" applyAlignment="1">
      <alignment vertical="center" wrapText="1"/>
    </xf>
    <xf numFmtId="164" fontId="11" fillId="0" borderId="28" xfId="1" applyFont="1" applyFill="1" applyBorder="1" applyAlignment="1">
      <alignment horizontal="center" vertical="center"/>
    </xf>
    <xf numFmtId="0" fontId="7" fillId="0" borderId="32" xfId="38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164" fontId="8" fillId="0" borderId="22" xfId="1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19" xfId="1" applyFont="1" applyBorder="1"/>
    <xf numFmtId="0" fontId="8" fillId="0" borderId="0" xfId="0" applyFont="1" applyBorder="1" applyAlignment="1">
      <alignment horizontal="center" vertical="center"/>
    </xf>
    <xf numFmtId="164" fontId="11" fillId="0" borderId="24" xfId="1" applyFont="1" applyBorder="1" applyAlignment="1">
      <alignment horizontal="center"/>
    </xf>
    <xf numFmtId="164" fontId="8" fillId="0" borderId="31" xfId="1" applyFont="1" applyBorder="1"/>
    <xf numFmtId="164" fontId="7" fillId="0" borderId="31" xfId="1" applyFont="1" applyBorder="1"/>
    <xf numFmtId="164" fontId="7" fillId="0" borderId="31" xfId="1" applyFont="1" applyFill="1" applyBorder="1"/>
    <xf numFmtId="0" fontId="14" fillId="0" borderId="0" xfId="0" applyFont="1" applyFill="1"/>
    <xf numFmtId="0" fontId="7" fillId="0" borderId="3" xfId="0" applyFont="1" applyBorder="1"/>
    <xf numFmtId="0" fontId="7" fillId="0" borderId="3" xfId="0" applyFont="1" applyBorder="1" applyAlignment="1">
      <alignment vertical="center"/>
    </xf>
    <xf numFmtId="0" fontId="7" fillId="0" borderId="33" xfId="0" applyFont="1" applyBorder="1"/>
    <xf numFmtId="0" fontId="7" fillId="0" borderId="4" xfId="0" applyFont="1" applyBorder="1"/>
    <xf numFmtId="0" fontId="7" fillId="0" borderId="4" xfId="0" applyFont="1" applyBorder="1" applyAlignment="1">
      <alignment vertical="center"/>
    </xf>
    <xf numFmtId="0" fontId="11" fillId="0" borderId="4" xfId="0" applyFont="1" applyBorder="1"/>
    <xf numFmtId="169" fontId="11" fillId="0" borderId="34" xfId="37" applyNumberFormat="1" applyFont="1" applyBorder="1"/>
    <xf numFmtId="169" fontId="7" fillId="0" borderId="19" xfId="37" applyNumberFormat="1" applyFont="1" applyBorder="1"/>
    <xf numFmtId="169" fontId="7" fillId="0" borderId="34" xfId="37" applyNumberFormat="1" applyFont="1" applyBorder="1"/>
    <xf numFmtId="164" fontId="11" fillId="0" borderId="34" xfId="1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6" xfId="0" applyFont="1" applyBorder="1" applyAlignment="1">
      <alignment vertical="center"/>
    </xf>
    <xf numFmtId="0" fontId="11" fillId="0" borderId="36" xfId="0" applyFont="1" applyBorder="1"/>
    <xf numFmtId="164" fontId="11" fillId="0" borderId="37" xfId="1" applyFont="1" applyBorder="1"/>
    <xf numFmtId="0" fontId="7" fillId="0" borderId="0" xfId="38" applyFont="1" applyFill="1" applyAlignment="1">
      <alignment vertical="center"/>
    </xf>
    <xf numFmtId="0" fontId="7" fillId="0" borderId="0" xfId="0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8" xfId="38" applyNumberFormat="1" applyFont="1" applyFill="1" applyBorder="1" applyAlignment="1">
      <alignment horizontal="center" vertical="center"/>
    </xf>
    <xf numFmtId="164" fontId="7" fillId="0" borderId="38" xfId="1" applyFont="1" applyFill="1" applyBorder="1"/>
    <xf numFmtId="0" fontId="8" fillId="0" borderId="0" xfId="38" applyFont="1" applyFill="1" applyBorder="1" applyAlignment="1">
      <alignment horizontal="center"/>
    </xf>
    <xf numFmtId="0" fontId="7" fillId="0" borderId="30" xfId="38" applyFont="1" applyFill="1" applyBorder="1" applyAlignment="1">
      <alignment vertical="center"/>
    </xf>
    <xf numFmtId="0" fontId="7" fillId="0" borderId="30" xfId="38" applyFont="1" applyFill="1" applyBorder="1" applyAlignment="1">
      <alignment vertical="center" wrapText="1"/>
    </xf>
    <xf numFmtId="0" fontId="7" fillId="0" borderId="38" xfId="38" applyFont="1" applyFill="1" applyBorder="1" applyAlignment="1">
      <alignment horizontal="center" vertical="center"/>
    </xf>
    <xf numFmtId="0" fontId="11" fillId="0" borderId="38" xfId="38" applyFont="1" applyFill="1" applyBorder="1" applyAlignment="1">
      <alignment horizontal="left" vertical="center"/>
    </xf>
    <xf numFmtId="0" fontId="11" fillId="0" borderId="38" xfId="38" applyFont="1" applyFill="1" applyBorder="1" applyAlignment="1">
      <alignment horizontal="left" vertical="center" wrapText="1"/>
    </xf>
    <xf numFmtId="164" fontId="7" fillId="0" borderId="38" xfId="1" applyFont="1" applyFill="1" applyBorder="1" applyAlignment="1">
      <alignment horizontal="center"/>
    </xf>
    <xf numFmtId="0" fontId="7" fillId="0" borderId="38" xfId="38" applyFont="1" applyFill="1" applyBorder="1" applyAlignment="1">
      <alignment vertical="center"/>
    </xf>
    <xf numFmtId="0" fontId="7" fillId="0" borderId="38" xfId="38" applyFont="1" applyFill="1" applyBorder="1" applyAlignment="1">
      <alignment vertical="center" wrapText="1"/>
    </xf>
    <xf numFmtId="164" fontId="7" fillId="0" borderId="40" xfId="1" applyFont="1" applyFill="1" applyBorder="1"/>
    <xf numFmtId="0" fontId="7" fillId="0" borderId="38" xfId="38" applyFont="1" applyFill="1" applyBorder="1"/>
    <xf numFmtId="0" fontId="11" fillId="0" borderId="38" xfId="38" applyFont="1" applyFill="1" applyBorder="1" applyAlignment="1">
      <alignment vertical="center"/>
    </xf>
    <xf numFmtId="0" fontId="11" fillId="0" borderId="38" xfId="38" applyFont="1" applyFill="1" applyBorder="1" applyAlignment="1">
      <alignment vertical="center" wrapText="1"/>
    </xf>
    <xf numFmtId="166" fontId="7" fillId="0" borderId="38" xfId="1" applyNumberFormat="1" applyFont="1" applyFill="1" applyBorder="1" applyAlignment="1">
      <alignment vertical="center" wrapText="1"/>
    </xf>
    <xf numFmtId="0" fontId="11" fillId="0" borderId="38" xfId="38" applyFont="1" applyFill="1" applyBorder="1"/>
    <xf numFmtId="166" fontId="7" fillId="0" borderId="38" xfId="1" applyNumberFormat="1" applyFont="1" applyFill="1" applyBorder="1"/>
    <xf numFmtId="0" fontId="7" fillId="0" borderId="38" xfId="38" applyFont="1" applyFill="1" applyBorder="1" applyAlignment="1">
      <alignment wrapText="1"/>
    </xf>
    <xf numFmtId="0" fontId="7" fillId="0" borderId="38" xfId="0" applyFont="1" applyFill="1" applyBorder="1"/>
    <xf numFmtId="0" fontId="11" fillId="0" borderId="38" xfId="0" applyFont="1" applyFill="1" applyBorder="1"/>
    <xf numFmtId="0" fontId="7" fillId="0" borderId="39" xfId="38" applyFont="1" applyFill="1" applyBorder="1" applyAlignment="1">
      <alignment horizontal="center" vertical="center" wrapText="1"/>
    </xf>
    <xf numFmtId="0" fontId="7" fillId="0" borderId="38" xfId="38" applyFont="1" applyFill="1" applyBorder="1" applyAlignment="1">
      <alignment horizontal="center" vertical="center" wrapText="1"/>
    </xf>
    <xf numFmtId="2" fontId="7" fillId="0" borderId="38" xfId="38" applyNumberFormat="1" applyFont="1" applyFill="1" applyBorder="1" applyAlignment="1">
      <alignment horizontal="center" vertical="center" wrapText="1"/>
    </xf>
    <xf numFmtId="164" fontId="7" fillId="0" borderId="38" xfId="1" applyFont="1" applyFill="1" applyBorder="1" applyAlignment="1">
      <alignment vertical="center"/>
    </xf>
    <xf numFmtId="166" fontId="7" fillId="0" borderId="38" xfId="1" applyNumberFormat="1" applyFont="1" applyFill="1" applyBorder="1" applyAlignment="1">
      <alignment vertical="center"/>
    </xf>
    <xf numFmtId="0" fontId="7" fillId="0" borderId="38" xfId="0" applyFont="1" applyFill="1" applyBorder="1" applyAlignment="1">
      <alignment vertical="center"/>
    </xf>
    <xf numFmtId="164" fontId="7" fillId="0" borderId="41" xfId="1" applyFont="1" applyFill="1" applyBorder="1" applyAlignment="1">
      <alignment horizontal="center" vertical="center"/>
    </xf>
    <xf numFmtId="0" fontId="63" fillId="0" borderId="0" xfId="38" applyFont="1" applyFill="1"/>
    <xf numFmtId="0" fontId="7" fillId="0" borderId="38" xfId="0" applyFont="1" applyFill="1" applyBorder="1" applyAlignment="1">
      <alignment vertical="center" wrapText="1"/>
    </xf>
    <xf numFmtId="0" fontId="11" fillId="0" borderId="38" xfId="0" applyFont="1" applyFill="1" applyBorder="1" applyAlignment="1">
      <alignment horizontal="center" vertical="center"/>
    </xf>
    <xf numFmtId="166" fontId="11" fillId="0" borderId="38" xfId="1" applyNumberFormat="1" applyFont="1" applyFill="1" applyBorder="1"/>
    <xf numFmtId="0" fontId="7" fillId="0" borderId="30" xfId="38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vertical="center"/>
    </xf>
    <xf numFmtId="0" fontId="11" fillId="0" borderId="0" xfId="38" applyFont="1" applyFill="1" applyAlignment="1">
      <alignment wrapText="1"/>
    </xf>
    <xf numFmtId="0" fontId="7" fillId="0" borderId="0" xfId="38" applyFont="1" applyFill="1" applyAlignment="1">
      <alignment vertical="center" wrapText="1"/>
    </xf>
    <xf numFmtId="0" fontId="11" fillId="0" borderId="0" xfId="38" applyFont="1" applyFill="1" applyAlignment="1">
      <alignment vertical="center"/>
    </xf>
    <xf numFmtId="0" fontId="7" fillId="0" borderId="0" xfId="38" applyFont="1" applyFill="1" applyAlignment="1">
      <alignment wrapText="1"/>
    </xf>
    <xf numFmtId="0" fontId="7" fillId="0" borderId="1" xfId="38" applyFont="1" applyFill="1" applyBorder="1" applyAlignment="1">
      <alignment vertical="center"/>
    </xf>
    <xf numFmtId="0" fontId="7" fillId="0" borderId="1" xfId="38" applyFont="1" applyFill="1" applyBorder="1" applyAlignment="1">
      <alignment horizontal="center" vertical="center"/>
    </xf>
    <xf numFmtId="0" fontId="7" fillId="0" borderId="0" xfId="38" applyFont="1" applyFill="1" applyBorder="1" applyAlignment="1">
      <alignment horizontal="center"/>
    </xf>
    <xf numFmtId="0" fontId="11" fillId="0" borderId="42" xfId="38" applyFont="1" applyFill="1" applyBorder="1" applyAlignment="1">
      <alignment horizontal="center" vertical="center" wrapText="1"/>
    </xf>
    <xf numFmtId="0" fontId="7" fillId="0" borderId="42" xfId="38" applyFont="1" applyFill="1" applyBorder="1" applyAlignment="1">
      <alignment horizontal="center" vertical="center" wrapText="1"/>
    </xf>
    <xf numFmtId="0" fontId="11" fillId="0" borderId="42" xfId="38" applyFont="1" applyFill="1" applyBorder="1" applyAlignment="1">
      <alignment horizontal="center" vertical="center"/>
    </xf>
    <xf numFmtId="164" fontId="11" fillId="0" borderId="42" xfId="1" applyFont="1" applyFill="1" applyBorder="1" applyAlignment="1">
      <alignment horizontal="center" vertical="center" wrapText="1"/>
    </xf>
    <xf numFmtId="164" fontId="11" fillId="0" borderId="42" xfId="1" applyFont="1" applyFill="1" applyBorder="1" applyAlignment="1">
      <alignment horizontal="center" vertical="center"/>
    </xf>
    <xf numFmtId="164" fontId="7" fillId="0" borderId="30" xfId="1" applyFont="1" applyFill="1" applyBorder="1"/>
    <xf numFmtId="0" fontId="11" fillId="0" borderId="38" xfId="38" applyFont="1" applyFill="1" applyBorder="1" applyAlignment="1">
      <alignment horizontal="center" vertical="center"/>
    </xf>
    <xf numFmtId="0" fontId="7" fillId="0" borderId="38" xfId="38" applyFont="1" applyFill="1" applyBorder="1" applyAlignment="1">
      <alignment horizontal="left" vertical="center" wrapText="1"/>
    </xf>
    <xf numFmtId="164" fontId="11" fillId="0" borderId="38" xfId="1" applyFont="1" applyFill="1" applyBorder="1" applyAlignment="1">
      <alignment horizontal="center"/>
    </xf>
    <xf numFmtId="0" fontId="7" fillId="0" borderId="38" xfId="38" quotePrefix="1" applyFont="1" applyFill="1" applyBorder="1" applyAlignment="1">
      <alignment horizontal="center" vertical="center"/>
    </xf>
    <xf numFmtId="164" fontId="11" fillId="0" borderId="38" xfId="1" applyFont="1" applyFill="1" applyBorder="1"/>
    <xf numFmtId="0" fontId="11" fillId="0" borderId="38" xfId="38" applyFont="1" applyFill="1" applyBorder="1" applyAlignment="1">
      <alignment wrapText="1"/>
    </xf>
    <xf numFmtId="0" fontId="8" fillId="0" borderId="38" xfId="38" applyFont="1" applyFill="1" applyBorder="1" applyAlignment="1">
      <alignment vertical="center" wrapText="1"/>
    </xf>
    <xf numFmtId="166" fontId="8" fillId="0" borderId="38" xfId="19" applyNumberFormat="1" applyFont="1" applyFill="1" applyBorder="1" applyAlignment="1">
      <alignment vertical="center" wrapText="1"/>
    </xf>
    <xf numFmtId="0" fontId="11" fillId="0" borderId="38" xfId="0" applyFont="1" applyFill="1" applyBorder="1" applyAlignment="1">
      <alignment wrapText="1"/>
    </xf>
    <xf numFmtId="0" fontId="7" fillId="0" borderId="38" xfId="0" applyFont="1" applyFill="1" applyBorder="1" applyAlignment="1">
      <alignment horizontal="center" vertical="center"/>
    </xf>
    <xf numFmtId="0" fontId="12" fillId="0" borderId="21" xfId="38" applyFont="1" applyFill="1" applyBorder="1" applyAlignment="1">
      <alignment horizontal="left" vertical="center"/>
    </xf>
    <xf numFmtId="0" fontId="62" fillId="0" borderId="20" xfId="38" applyFont="1" applyBorder="1"/>
    <xf numFmtId="0" fontId="8" fillId="0" borderId="20" xfId="38" applyFont="1" applyBorder="1"/>
    <xf numFmtId="0" fontId="8" fillId="0" borderId="20" xfId="38" applyFont="1" applyBorder="1" applyAlignment="1">
      <alignment vertical="center"/>
    </xf>
    <xf numFmtId="0" fontId="8" fillId="0" borderId="20" xfId="0" applyFont="1" applyBorder="1"/>
    <xf numFmtId="0" fontId="12" fillId="0" borderId="18" xfId="38" applyFont="1" applyFill="1" applyBorder="1" applyAlignment="1">
      <alignment horizontal="left" vertical="center"/>
    </xf>
    <xf numFmtId="0" fontId="62" fillId="0" borderId="0" xfId="38" applyFont="1" applyBorder="1"/>
    <xf numFmtId="0" fontId="8" fillId="0" borderId="0" xfId="38" applyFont="1" applyBorder="1"/>
    <xf numFmtId="0" fontId="8" fillId="0" borderId="0" xfId="38" applyFont="1" applyBorder="1" applyAlignment="1">
      <alignment vertical="center"/>
    </xf>
    <xf numFmtId="0" fontId="8" fillId="0" borderId="18" xfId="38" applyFont="1" applyBorder="1"/>
    <xf numFmtId="0" fontId="4" fillId="0" borderId="43" xfId="38" applyFont="1" applyFill="1" applyBorder="1" applyAlignment="1">
      <alignment horizontal="center" vertical="center"/>
    </xf>
    <xf numFmtId="0" fontId="11" fillId="0" borderId="43" xfId="38" applyFont="1" applyFill="1" applyBorder="1" applyAlignment="1">
      <alignment horizontal="center"/>
    </xf>
    <xf numFmtId="0" fontId="4" fillId="0" borderId="6" xfId="38" applyFont="1" applyFill="1" applyBorder="1" applyAlignment="1">
      <alignment horizontal="center" vertical="center" wrapText="1"/>
    </xf>
    <xf numFmtId="0" fontId="11" fillId="0" borderId="6" xfId="38" applyFont="1" applyFill="1" applyBorder="1" applyAlignment="1">
      <alignment horizontal="center"/>
    </xf>
    <xf numFmtId="0" fontId="11" fillId="0" borderId="26" xfId="38" applyFont="1" applyFill="1" applyBorder="1" applyAlignment="1">
      <alignment horizontal="center"/>
    </xf>
    <xf numFmtId="0" fontId="4" fillId="0" borderId="5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vertical="center"/>
    </xf>
    <xf numFmtId="0" fontId="7" fillId="0" borderId="29" xfId="38" applyFont="1" applyFill="1" applyBorder="1" applyAlignment="1">
      <alignment horizontal="center" vertical="center"/>
    </xf>
    <xf numFmtId="0" fontId="7" fillId="0" borderId="41" xfId="38" applyFont="1" applyFill="1" applyBorder="1" applyAlignment="1">
      <alignment horizontal="center" vertical="center"/>
    </xf>
    <xf numFmtId="0" fontId="11" fillId="0" borderId="32" xfId="38" applyFont="1" applyFill="1" applyBorder="1" applyAlignment="1">
      <alignment horizontal="center" vertical="center"/>
    </xf>
    <xf numFmtId="2" fontId="7" fillId="0" borderId="41" xfId="38" applyNumberFormat="1" applyFont="1" applyFill="1" applyBorder="1" applyAlignment="1">
      <alignment horizontal="center" vertical="center"/>
    </xf>
    <xf numFmtId="0" fontId="7" fillId="0" borderId="32" xfId="38" quotePrefix="1" applyFont="1" applyFill="1" applyBorder="1" applyAlignment="1">
      <alignment horizontal="center" vertical="center"/>
    </xf>
    <xf numFmtId="0" fontId="7" fillId="0" borderId="32" xfId="38" applyFont="1" applyFill="1" applyBorder="1" applyAlignment="1">
      <alignment horizontal="center"/>
    </xf>
    <xf numFmtId="0" fontId="11" fillId="0" borderId="32" xfId="38" applyFont="1" applyFill="1" applyBorder="1" applyAlignment="1">
      <alignment horizontal="center"/>
    </xf>
    <xf numFmtId="0" fontId="7" fillId="0" borderId="38" xfId="0" applyFont="1" applyBorder="1"/>
    <xf numFmtId="0" fontId="7" fillId="0" borderId="41" xfId="0" applyFont="1" applyBorder="1"/>
    <xf numFmtId="0" fontId="7" fillId="0" borderId="32" xfId="38" applyFont="1" applyFill="1" applyBorder="1" applyAlignment="1">
      <alignment horizontal="center" vertical="center" wrapText="1"/>
    </xf>
    <xf numFmtId="0" fontId="7" fillId="0" borderId="32" xfId="38" quotePrefix="1" applyFont="1" applyFill="1" applyBorder="1" applyAlignment="1">
      <alignment horizontal="center"/>
    </xf>
    <xf numFmtId="0" fontId="63" fillId="0" borderId="0" xfId="38" applyFont="1"/>
    <xf numFmtId="0" fontId="8" fillId="0" borderId="0" xfId="38" applyFont="1"/>
    <xf numFmtId="0" fontId="8" fillId="0" borderId="0" xfId="38" applyFont="1" applyAlignment="1">
      <alignment vertical="center"/>
    </xf>
    <xf numFmtId="0" fontId="11" fillId="0" borderId="43" xfId="38" applyFont="1" applyFill="1" applyBorder="1" applyAlignment="1">
      <alignment horizontal="center" vertical="center"/>
    </xf>
    <xf numFmtId="0" fontId="11" fillId="0" borderId="6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 vertical="center"/>
    </xf>
    <xf numFmtId="0" fontId="4" fillId="0" borderId="38" xfId="38" applyFont="1" applyFill="1" applyBorder="1" applyAlignment="1">
      <alignment wrapText="1"/>
    </xf>
    <xf numFmtId="0" fontId="8" fillId="0" borderId="38" xfId="38" applyFont="1" applyFill="1" applyBorder="1" applyAlignment="1">
      <alignment vertical="center"/>
    </xf>
    <xf numFmtId="0" fontId="7" fillId="0" borderId="44" xfId="0" applyFont="1" applyBorder="1"/>
    <xf numFmtId="164" fontId="7" fillId="0" borderId="45" xfId="1" applyFont="1" applyBorder="1"/>
    <xf numFmtId="43" fontId="14" fillId="0" borderId="0" xfId="37" applyFont="1"/>
    <xf numFmtId="43" fontId="14" fillId="0" borderId="0" xfId="0" applyNumberFormat="1" applyFont="1"/>
    <xf numFmtId="0" fontId="11" fillId="0" borderId="0" xfId="38" applyFont="1" applyFill="1" applyAlignment="1">
      <alignment horizontal="center"/>
    </xf>
    <xf numFmtId="0" fontId="11" fillId="0" borderId="23" xfId="38" applyFont="1" applyFill="1" applyBorder="1" applyAlignment="1">
      <alignment horizontal="center" vertical="center" wrapText="1"/>
    </xf>
    <xf numFmtId="0" fontId="11" fillId="0" borderId="25" xfId="38" applyFont="1" applyFill="1" applyBorder="1" applyAlignment="1">
      <alignment horizontal="center" vertical="center" wrapText="1"/>
    </xf>
    <xf numFmtId="0" fontId="11" fillId="0" borderId="27" xfId="38" applyFont="1" applyFill="1" applyBorder="1" applyAlignment="1">
      <alignment horizontal="center" vertical="center" wrapText="1"/>
    </xf>
    <xf numFmtId="0" fontId="11" fillId="0" borderId="43" xfId="38" applyFont="1" applyFill="1" applyBorder="1" applyAlignment="1">
      <alignment horizontal="center" vertical="center" wrapText="1"/>
    </xf>
    <xf numFmtId="0" fontId="11" fillId="0" borderId="6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 vertical="center" wrapText="1"/>
    </xf>
    <xf numFmtId="0" fontId="11" fillId="0" borderId="43" xfId="38" applyFont="1" applyFill="1" applyBorder="1" applyAlignment="1">
      <alignment horizontal="center" vertical="center"/>
    </xf>
    <xf numFmtId="0" fontId="11" fillId="0" borderId="6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 vertical="center"/>
    </xf>
    <xf numFmtId="2" fontId="14" fillId="0" borderId="0" xfId="0" applyNumberFormat="1" applyFont="1" applyFill="1"/>
    <xf numFmtId="164" fontId="14" fillId="0" borderId="0" xfId="0" applyNumberFormat="1" applyFont="1" applyFill="1"/>
    <xf numFmtId="43" fontId="14" fillId="0" borderId="0" xfId="37" applyFont="1" applyFill="1"/>
    <xf numFmtId="43" fontId="14" fillId="0" borderId="0" xfId="0" applyNumberFormat="1" applyFont="1" applyFill="1"/>
    <xf numFmtId="164" fontId="7" fillId="0" borderId="0" xfId="1" applyFont="1" applyFill="1" applyAlignment="1">
      <alignment horizontal="center"/>
    </xf>
    <xf numFmtId="164" fontId="11" fillId="0" borderId="0" xfId="1" applyFont="1" applyFill="1" applyAlignment="1">
      <alignment horizontal="center"/>
    </xf>
    <xf numFmtId="164" fontId="64" fillId="0" borderId="0" xfId="1" applyFont="1" applyFill="1" applyAlignment="1">
      <alignment horizont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/VIRA'S%20TENDER/005.%20CITRAGRAN%20CIBUBUR/RUKO%20BLOK%20GR/RAB%20RUKO%20GR02%20-%20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Volume overall (GR02)"/>
    </sheetNames>
    <sheetDataSet>
      <sheetData sheetId="0">
        <row r="9">
          <cell r="F9">
            <v>43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1</v>
          </cell>
        </row>
        <row r="14">
          <cell r="F14">
            <v>117.68</v>
          </cell>
        </row>
        <row r="17">
          <cell r="F17">
            <v>8.9631999999999987</v>
          </cell>
        </row>
        <row r="18">
          <cell r="F18">
            <v>4.2142999999999979</v>
          </cell>
        </row>
        <row r="19">
          <cell r="F19">
            <v>17.407139999999998</v>
          </cell>
        </row>
        <row r="20">
          <cell r="F20">
            <v>0</v>
          </cell>
        </row>
        <row r="21">
          <cell r="F21">
            <v>0.53642500000000015</v>
          </cell>
        </row>
        <row r="22">
          <cell r="F22">
            <v>0</v>
          </cell>
        </row>
        <row r="25">
          <cell r="F25">
            <v>8</v>
          </cell>
        </row>
        <row r="45">
          <cell r="F45">
            <v>4.5</v>
          </cell>
        </row>
        <row r="47">
          <cell r="F47">
            <v>54.985378867000001</v>
          </cell>
        </row>
        <row r="48">
          <cell r="F48">
            <v>2.7731172659999999</v>
          </cell>
        </row>
        <row r="49">
          <cell r="F49">
            <v>9.5839976869000019</v>
          </cell>
        </row>
        <row r="50">
          <cell r="F50">
            <v>7.7</v>
          </cell>
        </row>
        <row r="51">
          <cell r="F51">
            <v>2.5499999999999998</v>
          </cell>
        </row>
        <row r="53">
          <cell r="F53">
            <v>54.879509729900001</v>
          </cell>
        </row>
        <row r="54">
          <cell r="F54">
            <v>2.7732250000000001</v>
          </cell>
        </row>
        <row r="58">
          <cell r="F58">
            <v>11.8163622412</v>
          </cell>
        </row>
        <row r="59">
          <cell r="F59">
            <v>32.455124400000003</v>
          </cell>
        </row>
        <row r="61">
          <cell r="F61">
            <v>11.8163622412</v>
          </cell>
        </row>
        <row r="62">
          <cell r="F62">
            <v>36.625</v>
          </cell>
        </row>
        <row r="65">
          <cell r="F65">
            <v>99.438039730499995</v>
          </cell>
        </row>
        <row r="66">
          <cell r="F66">
            <v>116.36</v>
          </cell>
        </row>
        <row r="67">
          <cell r="F67">
            <v>15.239649999999999</v>
          </cell>
        </row>
        <row r="68">
          <cell r="F68">
            <v>85.774653999999984</v>
          </cell>
        </row>
        <row r="71">
          <cell r="F71">
            <v>189.82639999999998</v>
          </cell>
        </row>
        <row r="72">
          <cell r="F72">
            <v>19.71</v>
          </cell>
        </row>
        <row r="73">
          <cell r="F73">
            <v>376.04644999999999</v>
          </cell>
        </row>
        <row r="74">
          <cell r="F74">
            <v>345.42019999999997</v>
          </cell>
        </row>
        <row r="75">
          <cell r="F75">
            <v>41.145000000000003</v>
          </cell>
        </row>
        <row r="76">
          <cell r="F76">
            <v>41.145000000000003</v>
          </cell>
        </row>
        <row r="79">
          <cell r="F79">
            <v>54</v>
          </cell>
        </row>
        <row r="80">
          <cell r="F80">
            <v>55</v>
          </cell>
        </row>
        <row r="81">
          <cell r="F81">
            <v>25</v>
          </cell>
        </row>
        <row r="82">
          <cell r="F82">
            <v>5</v>
          </cell>
        </row>
        <row r="86">
          <cell r="F86">
            <v>1</v>
          </cell>
        </row>
        <row r="87">
          <cell r="F87">
            <v>2</v>
          </cell>
        </row>
        <row r="88">
          <cell r="F88">
            <v>1</v>
          </cell>
        </row>
        <row r="89">
          <cell r="F89">
            <v>1</v>
          </cell>
        </row>
        <row r="90">
          <cell r="F90">
            <v>1</v>
          </cell>
        </row>
        <row r="92">
          <cell r="F92">
            <v>2</v>
          </cell>
        </row>
        <row r="94">
          <cell r="F94">
            <v>2</v>
          </cell>
        </row>
        <row r="95">
          <cell r="F95">
            <v>6</v>
          </cell>
        </row>
        <row r="98">
          <cell r="F98">
            <v>204.219234</v>
          </cell>
        </row>
        <row r="99">
          <cell r="F99">
            <v>83.652420000000006</v>
          </cell>
        </row>
        <row r="100">
          <cell r="F100">
            <v>114.67768973049999</v>
          </cell>
        </row>
        <row r="101">
          <cell r="F101">
            <v>5</v>
          </cell>
        </row>
        <row r="102">
          <cell r="F102">
            <v>47.316749999999999</v>
          </cell>
        </row>
        <row r="106">
          <cell r="F106">
            <v>2</v>
          </cell>
        </row>
        <row r="107">
          <cell r="F107">
            <v>2</v>
          </cell>
        </row>
        <row r="108">
          <cell r="F108">
            <v>2</v>
          </cell>
        </row>
        <row r="113">
          <cell r="F113">
            <v>2</v>
          </cell>
        </row>
        <row r="114">
          <cell r="F114">
            <v>2</v>
          </cell>
        </row>
        <row r="115">
          <cell r="F115">
            <v>4</v>
          </cell>
        </row>
        <row r="117">
          <cell r="F117">
            <v>33.973993199999995</v>
          </cell>
        </row>
        <row r="119">
          <cell r="F119">
            <v>1.3704800000000001</v>
          </cell>
        </row>
        <row r="120">
          <cell r="F120">
            <v>12.662528</v>
          </cell>
        </row>
        <row r="121">
          <cell r="F121">
            <v>64.19353439999999</v>
          </cell>
        </row>
        <row r="122">
          <cell r="F122">
            <v>28.3</v>
          </cell>
        </row>
        <row r="123">
          <cell r="F123">
            <v>1</v>
          </cell>
        </row>
        <row r="124">
          <cell r="F124">
            <v>3</v>
          </cell>
        </row>
        <row r="125">
          <cell r="F125">
            <v>1</v>
          </cell>
        </row>
        <row r="129">
          <cell r="F129">
            <v>27</v>
          </cell>
        </row>
        <row r="130">
          <cell r="F130">
            <v>2</v>
          </cell>
        </row>
        <row r="131">
          <cell r="F131">
            <v>8</v>
          </cell>
        </row>
        <row r="132">
          <cell r="F132">
            <v>1</v>
          </cell>
        </row>
        <row r="133">
          <cell r="F133">
            <v>2</v>
          </cell>
        </row>
        <row r="134">
          <cell r="F134">
            <v>2</v>
          </cell>
        </row>
        <row r="135">
          <cell r="F135">
            <v>2</v>
          </cell>
        </row>
        <row r="136">
          <cell r="F136">
            <v>4</v>
          </cell>
        </row>
        <row r="137">
          <cell r="F137">
            <v>2</v>
          </cell>
        </row>
        <row r="138">
          <cell r="F138">
            <v>8</v>
          </cell>
        </row>
        <row r="139">
          <cell r="F139">
            <v>2</v>
          </cell>
        </row>
        <row r="140">
          <cell r="F140">
            <v>1</v>
          </cell>
        </row>
        <row r="141">
          <cell r="F141">
            <v>2</v>
          </cell>
        </row>
        <row r="142">
          <cell r="F142">
            <v>2</v>
          </cell>
        </row>
        <row r="143">
          <cell r="F143">
            <v>1</v>
          </cell>
        </row>
        <row r="144">
          <cell r="F144">
            <v>2</v>
          </cell>
        </row>
        <row r="145">
          <cell r="F145">
            <v>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7"/>
  <sheetViews>
    <sheetView tabSelected="1" view="pageBreakPreview" topLeftCell="A156" zoomScale="60" zoomScaleNormal="85" workbookViewId="0">
      <selection activeCell="G168" sqref="G168:G177"/>
    </sheetView>
  </sheetViews>
  <sheetFormatPr defaultRowHeight="15.75"/>
  <cols>
    <col min="1" max="1" width="5" style="24" customWidth="1"/>
    <col min="2" max="2" width="9.140625" style="41"/>
    <col min="3" max="3" width="51" style="43" bestFit="1" customWidth="1"/>
    <col min="4" max="4" width="90.140625" style="44" hidden="1" customWidth="1"/>
    <col min="5" max="5" width="9.140625" style="41" customWidth="1"/>
    <col min="6" max="6" width="12" style="41" bestFit="1" customWidth="1"/>
    <col min="7" max="7" width="19.42578125" style="1" customWidth="1"/>
    <col min="8" max="8" width="22" style="1" customWidth="1"/>
    <col min="9" max="10" width="17.28515625" style="24" bestFit="1" customWidth="1"/>
    <col min="11" max="16384" width="9.140625" style="24"/>
  </cols>
  <sheetData>
    <row r="2" spans="2:8">
      <c r="B2" s="3" t="s">
        <v>0</v>
      </c>
      <c r="C2" s="79"/>
      <c r="D2" s="80"/>
      <c r="E2" s="81"/>
      <c r="G2" s="2"/>
      <c r="H2" s="2"/>
    </row>
    <row r="3" spans="2:8">
      <c r="B3" s="3" t="s">
        <v>246</v>
      </c>
      <c r="C3" s="79"/>
      <c r="D3" s="80"/>
      <c r="E3" s="81"/>
      <c r="G3" s="2"/>
      <c r="H3" s="42"/>
    </row>
    <row r="4" spans="2:8">
      <c r="B4" s="3" t="s">
        <v>1</v>
      </c>
      <c r="C4" s="79"/>
      <c r="D4" s="80"/>
      <c r="E4" s="142" t="s">
        <v>245</v>
      </c>
      <c r="F4" s="142"/>
      <c r="G4" s="142"/>
      <c r="H4" s="142"/>
    </row>
    <row r="5" spans="2:8">
      <c r="B5" s="40"/>
      <c r="C5" s="82"/>
      <c r="D5" s="80"/>
      <c r="E5" s="83"/>
      <c r="F5" s="84"/>
      <c r="G5" s="85"/>
      <c r="H5" s="85"/>
    </row>
    <row r="6" spans="2:8" ht="32.25" thickBot="1">
      <c r="B6" s="86" t="s">
        <v>2</v>
      </c>
      <c r="C6" s="86" t="s">
        <v>3</v>
      </c>
      <c r="D6" s="87" t="s">
        <v>152</v>
      </c>
      <c r="E6" s="88" t="s">
        <v>4</v>
      </c>
      <c r="F6" s="88" t="s">
        <v>153</v>
      </c>
      <c r="G6" s="89" t="s">
        <v>5</v>
      </c>
      <c r="H6" s="90" t="s">
        <v>150</v>
      </c>
    </row>
    <row r="7" spans="2:8" ht="16.5" thickTop="1">
      <c r="B7" s="77"/>
      <c r="C7" s="49"/>
      <c r="D7" s="49"/>
      <c r="E7" s="77"/>
      <c r="F7" s="50"/>
      <c r="G7" s="91"/>
      <c r="H7" s="91"/>
    </row>
    <row r="8" spans="2:8">
      <c r="B8" s="92" t="s">
        <v>6</v>
      </c>
      <c r="C8" s="52" t="s">
        <v>7</v>
      </c>
      <c r="D8" s="93"/>
      <c r="E8" s="50"/>
      <c r="F8" s="50"/>
      <c r="G8" s="53"/>
      <c r="H8" s="94"/>
    </row>
    <row r="9" spans="2:8">
      <c r="B9" s="50">
        <v>1</v>
      </c>
      <c r="C9" s="55" t="s">
        <v>8</v>
      </c>
      <c r="D9" s="55"/>
      <c r="E9" s="50" t="s">
        <v>9</v>
      </c>
      <c r="F9" s="45">
        <v>43</v>
      </c>
      <c r="G9" s="46">
        <v>48400</v>
      </c>
      <c r="H9" s="46">
        <f t="shared" ref="H9:H40" si="0">F9*G9</f>
        <v>2081200</v>
      </c>
    </row>
    <row r="10" spans="2:8">
      <c r="B10" s="50">
        <v>2</v>
      </c>
      <c r="C10" s="55" t="s">
        <v>10</v>
      </c>
      <c r="D10" s="55"/>
      <c r="E10" s="50" t="s">
        <v>11</v>
      </c>
      <c r="F10" s="45">
        <v>1</v>
      </c>
      <c r="G10" s="46">
        <v>4620000</v>
      </c>
      <c r="H10" s="46">
        <f t="shared" si="0"/>
        <v>4620000</v>
      </c>
    </row>
    <row r="11" spans="2:8">
      <c r="B11" s="50">
        <v>3</v>
      </c>
      <c r="C11" s="55" t="s">
        <v>12</v>
      </c>
      <c r="D11" s="55"/>
      <c r="E11" s="50" t="s">
        <v>11</v>
      </c>
      <c r="F11" s="45">
        <v>1</v>
      </c>
      <c r="G11" s="46">
        <v>2300000</v>
      </c>
      <c r="H11" s="46">
        <f t="shared" si="0"/>
        <v>2300000</v>
      </c>
    </row>
    <row r="12" spans="2:8">
      <c r="B12" s="50">
        <v>4</v>
      </c>
      <c r="C12" s="55" t="s">
        <v>13</v>
      </c>
      <c r="D12" s="55"/>
      <c r="E12" s="50" t="s">
        <v>11</v>
      </c>
      <c r="F12" s="45">
        <v>1</v>
      </c>
      <c r="G12" s="46">
        <v>1750000</v>
      </c>
      <c r="H12" s="46">
        <f t="shared" si="0"/>
        <v>1750000</v>
      </c>
    </row>
    <row r="13" spans="2:8">
      <c r="B13" s="50">
        <v>5</v>
      </c>
      <c r="C13" s="55" t="s">
        <v>87</v>
      </c>
      <c r="D13" s="55"/>
      <c r="E13" s="50"/>
      <c r="F13" s="45"/>
      <c r="G13" s="46">
        <v>0</v>
      </c>
      <c r="H13" s="46">
        <f t="shared" si="0"/>
        <v>0</v>
      </c>
    </row>
    <row r="14" spans="2:8">
      <c r="B14" s="95" t="s">
        <v>14</v>
      </c>
      <c r="C14" s="55" t="s">
        <v>155</v>
      </c>
      <c r="D14" s="55" t="s">
        <v>156</v>
      </c>
      <c r="E14" s="50" t="s">
        <v>15</v>
      </c>
      <c r="F14" s="45">
        <v>117.68</v>
      </c>
      <c r="G14" s="46">
        <v>8250</v>
      </c>
      <c r="H14" s="46">
        <f t="shared" si="0"/>
        <v>970860</v>
      </c>
    </row>
    <row r="15" spans="2:8">
      <c r="B15" s="50"/>
      <c r="C15" s="63"/>
      <c r="D15" s="55"/>
      <c r="E15" s="50"/>
      <c r="F15" s="45"/>
      <c r="G15" s="46">
        <v>0</v>
      </c>
      <c r="H15" s="46">
        <f t="shared" si="0"/>
        <v>0</v>
      </c>
    </row>
    <row r="16" spans="2:8">
      <c r="B16" s="92" t="s">
        <v>16</v>
      </c>
      <c r="C16" s="59" t="s">
        <v>17</v>
      </c>
      <c r="D16" s="55"/>
      <c r="E16" s="50"/>
      <c r="F16" s="45"/>
      <c r="G16" s="46">
        <v>0</v>
      </c>
      <c r="H16" s="46">
        <f t="shared" si="0"/>
        <v>0</v>
      </c>
    </row>
    <row r="17" spans="2:8">
      <c r="B17" s="50">
        <v>1</v>
      </c>
      <c r="C17" s="55" t="s">
        <v>18</v>
      </c>
      <c r="D17" s="55"/>
      <c r="E17" s="50" t="s">
        <v>19</v>
      </c>
      <c r="F17" s="45">
        <v>8.9631999999999987</v>
      </c>
      <c r="G17" s="46">
        <v>46200</v>
      </c>
      <c r="H17" s="46">
        <f t="shared" si="0"/>
        <v>414099.83999999997</v>
      </c>
    </row>
    <row r="18" spans="2:8">
      <c r="B18" s="50">
        <v>2</v>
      </c>
      <c r="C18" s="63" t="s">
        <v>20</v>
      </c>
      <c r="D18" s="55"/>
      <c r="E18" s="50" t="s">
        <v>19</v>
      </c>
      <c r="F18" s="45">
        <v>4.2142999999999979</v>
      </c>
      <c r="G18" s="46">
        <v>17600</v>
      </c>
      <c r="H18" s="46">
        <f t="shared" si="0"/>
        <v>74171.679999999964</v>
      </c>
    </row>
    <row r="19" spans="2:8">
      <c r="B19" s="50">
        <v>3</v>
      </c>
      <c r="C19" s="136" t="s">
        <v>228</v>
      </c>
      <c r="D19" s="55"/>
      <c r="E19" s="50" t="s">
        <v>19</v>
      </c>
      <c r="F19" s="45">
        <v>17.407139999999998</v>
      </c>
      <c r="G19" s="46">
        <v>35000</v>
      </c>
      <c r="H19" s="46">
        <f t="shared" si="0"/>
        <v>609249.89999999991</v>
      </c>
    </row>
    <row r="20" spans="2:8">
      <c r="B20" s="50">
        <v>4</v>
      </c>
      <c r="C20" s="63" t="s">
        <v>21</v>
      </c>
      <c r="D20" s="55"/>
      <c r="E20" s="50" t="s">
        <v>19</v>
      </c>
      <c r="F20" s="45">
        <v>0</v>
      </c>
      <c r="G20" s="46">
        <v>0</v>
      </c>
      <c r="H20" s="46">
        <f t="shared" si="0"/>
        <v>0</v>
      </c>
    </row>
    <row r="21" spans="2:8">
      <c r="B21" s="50">
        <v>5</v>
      </c>
      <c r="C21" s="63" t="s">
        <v>88</v>
      </c>
      <c r="D21" s="60" t="s">
        <v>205</v>
      </c>
      <c r="E21" s="50" t="s">
        <v>19</v>
      </c>
      <c r="F21" s="45">
        <v>0.53642500000000015</v>
      </c>
      <c r="G21" s="46">
        <v>734073</v>
      </c>
      <c r="H21" s="46">
        <f t="shared" si="0"/>
        <v>393775.10902500013</v>
      </c>
    </row>
    <row r="22" spans="2:8">
      <c r="B22" s="50">
        <v>6</v>
      </c>
      <c r="C22" s="63" t="s">
        <v>89</v>
      </c>
      <c r="D22" s="55"/>
      <c r="E22" s="50" t="s">
        <v>19</v>
      </c>
      <c r="F22" s="45">
        <v>0</v>
      </c>
      <c r="G22" s="46">
        <v>0</v>
      </c>
      <c r="H22" s="46">
        <f t="shared" si="0"/>
        <v>0</v>
      </c>
    </row>
    <row r="23" spans="2:8">
      <c r="B23" s="50"/>
      <c r="C23" s="63"/>
      <c r="D23" s="55"/>
      <c r="E23" s="50"/>
      <c r="F23" s="45"/>
      <c r="G23" s="46">
        <v>0</v>
      </c>
      <c r="H23" s="46">
        <f t="shared" si="0"/>
        <v>0</v>
      </c>
    </row>
    <row r="24" spans="2:8">
      <c r="B24" s="92" t="s">
        <v>22</v>
      </c>
      <c r="C24" s="97" t="s">
        <v>23</v>
      </c>
      <c r="D24" s="55"/>
      <c r="E24" s="50"/>
      <c r="F24" s="45"/>
      <c r="G24" s="46">
        <v>0</v>
      </c>
      <c r="H24" s="46">
        <f t="shared" si="0"/>
        <v>0</v>
      </c>
    </row>
    <row r="25" spans="2:8">
      <c r="B25" s="50">
        <v>1</v>
      </c>
      <c r="C25" s="63" t="s">
        <v>90</v>
      </c>
      <c r="D25" s="55"/>
      <c r="E25" s="50" t="s">
        <v>72</v>
      </c>
      <c r="F25" s="45">
        <v>8</v>
      </c>
      <c r="G25" s="46">
        <v>40000</v>
      </c>
      <c r="H25" s="46">
        <f t="shared" si="0"/>
        <v>320000</v>
      </c>
    </row>
    <row r="26" spans="2:8">
      <c r="B26" s="50">
        <v>2</v>
      </c>
      <c r="C26" s="63" t="s">
        <v>24</v>
      </c>
      <c r="D26" s="60" t="s">
        <v>158</v>
      </c>
      <c r="E26" s="50" t="s">
        <v>19</v>
      </c>
      <c r="F26" s="45">
        <v>0</v>
      </c>
      <c r="G26" s="46">
        <v>0</v>
      </c>
      <c r="H26" s="46">
        <f t="shared" si="0"/>
        <v>0</v>
      </c>
    </row>
    <row r="27" spans="2:8">
      <c r="B27" s="50"/>
      <c r="C27" s="63"/>
      <c r="D27" s="55"/>
      <c r="E27" s="50"/>
      <c r="F27" s="45"/>
      <c r="G27" s="46">
        <v>0</v>
      </c>
      <c r="H27" s="46">
        <f t="shared" si="0"/>
        <v>0</v>
      </c>
    </row>
    <row r="28" spans="2:8">
      <c r="B28" s="92" t="s">
        <v>25</v>
      </c>
      <c r="C28" s="97" t="s">
        <v>26</v>
      </c>
      <c r="D28" s="55"/>
      <c r="E28" s="50"/>
      <c r="F28" s="45"/>
      <c r="G28" s="46">
        <v>0</v>
      </c>
      <c r="H28" s="46">
        <f t="shared" si="0"/>
        <v>0</v>
      </c>
    </row>
    <row r="29" spans="2:8">
      <c r="B29" s="50">
        <v>1</v>
      </c>
      <c r="C29" s="63" t="s">
        <v>27</v>
      </c>
      <c r="D29" s="60" t="s">
        <v>159</v>
      </c>
      <c r="E29" s="50" t="s">
        <v>19</v>
      </c>
      <c r="F29" s="45">
        <v>3.5089000000000001</v>
      </c>
      <c r="G29" s="46">
        <v>4393902.2496376811</v>
      </c>
      <c r="H29" s="46">
        <f t="shared" si="0"/>
        <v>15417763.60375366</v>
      </c>
    </row>
    <row r="30" spans="2:8">
      <c r="B30" s="50">
        <v>2</v>
      </c>
      <c r="C30" s="63" t="s">
        <v>91</v>
      </c>
      <c r="D30" s="60" t="s">
        <v>159</v>
      </c>
      <c r="E30" s="50" t="s">
        <v>19</v>
      </c>
      <c r="F30" s="45">
        <v>1.24</v>
      </c>
      <c r="G30" s="46">
        <v>4433941.9759043837</v>
      </c>
      <c r="H30" s="46">
        <f t="shared" si="0"/>
        <v>5498088.0501214359</v>
      </c>
    </row>
    <row r="31" spans="2:8">
      <c r="B31" s="50">
        <v>3</v>
      </c>
      <c r="C31" s="63" t="s">
        <v>148</v>
      </c>
      <c r="D31" s="60" t="s">
        <v>159</v>
      </c>
      <c r="E31" s="50" t="s">
        <v>19</v>
      </c>
      <c r="F31" s="45">
        <v>3.693171</v>
      </c>
      <c r="G31" s="46">
        <v>6358828.6774596237</v>
      </c>
      <c r="H31" s="46">
        <f t="shared" si="0"/>
        <v>23484241.665562235</v>
      </c>
    </row>
    <row r="32" spans="2:8">
      <c r="B32" s="50">
        <v>4</v>
      </c>
      <c r="C32" s="63" t="s">
        <v>157</v>
      </c>
      <c r="D32" s="60" t="s">
        <v>159</v>
      </c>
      <c r="E32" s="50" t="s">
        <v>19</v>
      </c>
      <c r="F32" s="45">
        <v>2.3545132857142899</v>
      </c>
      <c r="G32" s="46">
        <v>5951767.0005614944</v>
      </c>
      <c r="H32" s="46">
        <f t="shared" si="0"/>
        <v>14013514.476297928</v>
      </c>
    </row>
    <row r="33" spans="2:10">
      <c r="B33" s="50">
        <v>5</v>
      </c>
      <c r="C33" s="63" t="s">
        <v>93</v>
      </c>
      <c r="D33" s="60" t="s">
        <v>159</v>
      </c>
      <c r="E33" s="50" t="s">
        <v>19</v>
      </c>
      <c r="F33" s="45">
        <v>3.1909999999999998</v>
      </c>
      <c r="G33" s="46">
        <v>6641223.2256333828</v>
      </c>
      <c r="H33" s="46">
        <f t="shared" si="0"/>
        <v>21192143.312996123</v>
      </c>
    </row>
    <row r="34" spans="2:10">
      <c r="B34" s="50">
        <v>6</v>
      </c>
      <c r="C34" s="63" t="s">
        <v>94</v>
      </c>
      <c r="D34" s="60" t="s">
        <v>160</v>
      </c>
      <c r="E34" s="50" t="s">
        <v>19</v>
      </c>
      <c r="F34" s="45">
        <v>0</v>
      </c>
      <c r="G34" s="46">
        <v>0</v>
      </c>
      <c r="H34" s="46">
        <f t="shared" si="0"/>
        <v>0</v>
      </c>
    </row>
    <row r="35" spans="2:10">
      <c r="B35" s="50">
        <v>7</v>
      </c>
      <c r="C35" s="63" t="s">
        <v>95</v>
      </c>
      <c r="D35" s="60" t="s">
        <v>159</v>
      </c>
      <c r="E35" s="50" t="s">
        <v>19</v>
      </c>
      <c r="F35" s="45">
        <v>1.1747780000000001</v>
      </c>
      <c r="G35" s="46">
        <v>4089414.2159624202</v>
      </c>
      <c r="H35" s="46">
        <f t="shared" si="0"/>
        <v>4804153.853799901</v>
      </c>
    </row>
    <row r="36" spans="2:10">
      <c r="B36" s="50">
        <v>8</v>
      </c>
      <c r="C36" s="63" t="s">
        <v>237</v>
      </c>
      <c r="D36" s="60" t="s">
        <v>236</v>
      </c>
      <c r="E36" s="50" t="s">
        <v>19</v>
      </c>
      <c r="F36" s="45">
        <v>4.6419040000000003</v>
      </c>
      <c r="G36" s="46">
        <v>1376964.7149999999</v>
      </c>
      <c r="H36" s="46">
        <f t="shared" si="0"/>
        <v>6391738.0184173593</v>
      </c>
    </row>
    <row r="37" spans="2:10">
      <c r="B37" s="50">
        <v>9</v>
      </c>
      <c r="C37" s="63" t="s">
        <v>235</v>
      </c>
      <c r="D37" s="60" t="s">
        <v>159</v>
      </c>
      <c r="E37" s="50" t="s">
        <v>19</v>
      </c>
      <c r="F37" s="45">
        <v>7.2264840000000001</v>
      </c>
      <c r="G37" s="46">
        <v>3517022.3150517368</v>
      </c>
      <c r="H37" s="46">
        <f t="shared" si="0"/>
        <v>25415705.487364337</v>
      </c>
      <c r="I37" s="152">
        <f>+F37+F36</f>
        <v>11.868387999999999</v>
      </c>
      <c r="J37" s="153">
        <f>+H36+H37</f>
        <v>31807443.505781695</v>
      </c>
    </row>
    <row r="38" spans="2:10">
      <c r="B38" s="50">
        <v>10</v>
      </c>
      <c r="C38" s="63" t="s">
        <v>96</v>
      </c>
      <c r="D38" s="60" t="s">
        <v>161</v>
      </c>
      <c r="E38" s="50" t="s">
        <v>19</v>
      </c>
      <c r="F38" s="45">
        <v>2.13903</v>
      </c>
      <c r="G38" s="46">
        <v>4173275.67736329</v>
      </c>
      <c r="H38" s="46">
        <f t="shared" si="0"/>
        <v>8926761.8721503988</v>
      </c>
      <c r="J38" s="24">
        <f>+J37/I37</f>
        <v>2680013.7900599218</v>
      </c>
    </row>
    <row r="39" spans="2:10" ht="30.75">
      <c r="B39" s="50">
        <v>11</v>
      </c>
      <c r="C39" s="63" t="s">
        <v>230</v>
      </c>
      <c r="D39" s="60"/>
      <c r="E39" s="50" t="s">
        <v>19</v>
      </c>
      <c r="F39" s="45">
        <v>0.38250000000000001</v>
      </c>
      <c r="G39" s="46">
        <v>6358828.6774596237</v>
      </c>
      <c r="H39" s="46">
        <f t="shared" si="0"/>
        <v>2432251.969128306</v>
      </c>
    </row>
    <row r="40" spans="2:10">
      <c r="B40" s="50">
        <v>12</v>
      </c>
      <c r="C40" s="63" t="s">
        <v>234</v>
      </c>
      <c r="D40" s="60"/>
      <c r="E40" s="50" t="s">
        <v>19</v>
      </c>
      <c r="F40" s="45">
        <v>8.1692307692307703E-2</v>
      </c>
      <c r="G40" s="46">
        <v>6641223.2256333828</v>
      </c>
      <c r="H40" s="46">
        <f t="shared" si="0"/>
        <v>542536.85120174254</v>
      </c>
    </row>
    <row r="41" spans="2:10">
      <c r="B41" s="50"/>
      <c r="C41" s="63"/>
      <c r="D41" s="60"/>
      <c r="E41" s="50"/>
      <c r="F41" s="45"/>
      <c r="G41" s="46">
        <v>0</v>
      </c>
      <c r="H41" s="46"/>
    </row>
    <row r="42" spans="2:10">
      <c r="B42" s="50"/>
      <c r="C42" s="63"/>
      <c r="D42" s="55"/>
      <c r="E42" s="50"/>
      <c r="F42" s="45"/>
      <c r="G42" s="46">
        <v>0</v>
      </c>
      <c r="H42" s="46">
        <f t="shared" ref="H42:H76" si="1">F42*G42</f>
        <v>0</v>
      </c>
    </row>
    <row r="43" spans="2:10">
      <c r="B43" s="92" t="s">
        <v>28</v>
      </c>
      <c r="C43" s="97" t="s">
        <v>29</v>
      </c>
      <c r="D43" s="55"/>
      <c r="E43" s="50"/>
      <c r="F43" s="45"/>
      <c r="G43" s="46">
        <v>0</v>
      </c>
      <c r="H43" s="46">
        <f t="shared" si="1"/>
        <v>0</v>
      </c>
    </row>
    <row r="44" spans="2:10">
      <c r="B44" s="92"/>
      <c r="C44" s="97" t="s">
        <v>97</v>
      </c>
      <c r="D44" s="55"/>
      <c r="E44" s="50"/>
      <c r="F44" s="45"/>
      <c r="G44" s="46">
        <v>0</v>
      </c>
      <c r="H44" s="46">
        <f t="shared" si="1"/>
        <v>0</v>
      </c>
    </row>
    <row r="45" spans="2:10">
      <c r="B45" s="50">
        <v>1</v>
      </c>
      <c r="C45" s="63" t="s">
        <v>98</v>
      </c>
      <c r="D45" s="60" t="s">
        <v>162</v>
      </c>
      <c r="E45" s="50" t="s">
        <v>15</v>
      </c>
      <c r="F45" s="45">
        <v>4.5</v>
      </c>
      <c r="G45" s="46">
        <v>185851.24346249999</v>
      </c>
      <c r="H45" s="46">
        <f t="shared" si="1"/>
        <v>836330.59558124992</v>
      </c>
    </row>
    <row r="46" spans="2:10">
      <c r="B46" s="50">
        <v>2</v>
      </c>
      <c r="C46" s="63" t="s">
        <v>99</v>
      </c>
      <c r="D46" s="60"/>
      <c r="E46" s="50"/>
      <c r="F46" s="45"/>
      <c r="G46" s="46">
        <v>0</v>
      </c>
      <c r="H46" s="46">
        <f t="shared" si="1"/>
        <v>0</v>
      </c>
    </row>
    <row r="47" spans="2:10">
      <c r="B47" s="50">
        <v>3</v>
      </c>
      <c r="C47" s="63" t="s">
        <v>100</v>
      </c>
      <c r="D47" s="60" t="s">
        <v>163</v>
      </c>
      <c r="E47" s="50" t="s">
        <v>15</v>
      </c>
      <c r="F47" s="45">
        <v>54.985378867000001</v>
      </c>
      <c r="G47" s="46">
        <v>164293.85424375001</v>
      </c>
      <c r="H47" s="46">
        <f t="shared" si="1"/>
        <v>9033759.8211122714</v>
      </c>
    </row>
    <row r="48" spans="2:10">
      <c r="B48" s="50">
        <v>4</v>
      </c>
      <c r="C48" s="63" t="s">
        <v>101</v>
      </c>
      <c r="D48" s="60" t="s">
        <v>164</v>
      </c>
      <c r="E48" s="50" t="s">
        <v>15</v>
      </c>
      <c r="F48" s="45">
        <v>2.7731172659999999</v>
      </c>
      <c r="G48" s="46">
        <v>178460.1385875</v>
      </c>
      <c r="H48" s="46">
        <f t="shared" si="1"/>
        <v>494890.89160974906</v>
      </c>
    </row>
    <row r="49" spans="2:8">
      <c r="B49" s="50">
        <v>5</v>
      </c>
      <c r="C49" s="63" t="s">
        <v>102</v>
      </c>
      <c r="D49" s="60" t="s">
        <v>163</v>
      </c>
      <c r="E49" s="50" t="s">
        <v>15</v>
      </c>
      <c r="F49" s="45">
        <v>9.5839976869000019</v>
      </c>
      <c r="G49" s="46">
        <v>236129.1304625</v>
      </c>
      <c r="H49" s="46">
        <f t="shared" si="1"/>
        <v>2263061.0401623086</v>
      </c>
    </row>
    <row r="50" spans="2:8">
      <c r="B50" s="50">
        <v>6</v>
      </c>
      <c r="C50" s="63" t="s">
        <v>238</v>
      </c>
      <c r="D50" s="60" t="s">
        <v>239</v>
      </c>
      <c r="E50" s="50" t="s">
        <v>9</v>
      </c>
      <c r="F50" s="45">
        <v>7.7</v>
      </c>
      <c r="G50" s="46">
        <v>32177.119821000004</v>
      </c>
      <c r="H50" s="46">
        <f t="shared" si="1"/>
        <v>247763.82262170003</v>
      </c>
    </row>
    <row r="51" spans="2:8">
      <c r="B51" s="50">
        <v>7</v>
      </c>
      <c r="C51" s="63" t="s">
        <v>240</v>
      </c>
      <c r="D51" s="60" t="s">
        <v>162</v>
      </c>
      <c r="E51" s="50" t="s">
        <v>15</v>
      </c>
      <c r="F51" s="45">
        <v>2.5499999999999998</v>
      </c>
      <c r="G51" s="46">
        <v>164293.85424375001</v>
      </c>
      <c r="H51" s="46">
        <f t="shared" si="1"/>
        <v>418949.3283215625</v>
      </c>
    </row>
    <row r="52" spans="2:8">
      <c r="B52" s="92"/>
      <c r="C52" s="97" t="s">
        <v>103</v>
      </c>
      <c r="D52" s="60"/>
      <c r="E52" s="50"/>
      <c r="F52" s="45"/>
      <c r="G52" s="46">
        <v>0</v>
      </c>
      <c r="H52" s="46">
        <f t="shared" si="1"/>
        <v>0</v>
      </c>
    </row>
    <row r="53" spans="2:8">
      <c r="B53" s="50">
        <v>1</v>
      </c>
      <c r="C53" s="63" t="s">
        <v>100</v>
      </c>
      <c r="D53" s="60" t="s">
        <v>163</v>
      </c>
      <c r="E53" s="50" t="s">
        <v>15</v>
      </c>
      <c r="F53" s="45">
        <v>54.879509729900001</v>
      </c>
      <c r="G53" s="46">
        <v>164293.85424375001</v>
      </c>
      <c r="H53" s="46">
        <f t="shared" si="1"/>
        <v>9016366.1725326516</v>
      </c>
    </row>
    <row r="54" spans="2:8">
      <c r="B54" s="50">
        <v>2</v>
      </c>
      <c r="C54" s="63" t="s">
        <v>101</v>
      </c>
      <c r="D54" s="60" t="s">
        <v>164</v>
      </c>
      <c r="E54" s="50" t="s">
        <v>15</v>
      </c>
      <c r="F54" s="45">
        <v>2.7732250000000001</v>
      </c>
      <c r="G54" s="46">
        <v>178460.1385875</v>
      </c>
      <c r="H54" s="46">
        <f t="shared" si="1"/>
        <v>494910.11783431971</v>
      </c>
    </row>
    <row r="55" spans="2:8">
      <c r="B55" s="50"/>
      <c r="C55" s="63"/>
      <c r="D55" s="74"/>
      <c r="E55" s="50"/>
      <c r="F55" s="45"/>
      <c r="G55" s="46">
        <v>0</v>
      </c>
      <c r="H55" s="46">
        <f t="shared" si="1"/>
        <v>0</v>
      </c>
    </row>
    <row r="56" spans="2:8">
      <c r="B56" s="92" t="s">
        <v>30</v>
      </c>
      <c r="C56" s="97" t="s">
        <v>31</v>
      </c>
      <c r="D56" s="60"/>
      <c r="E56" s="50"/>
      <c r="F56" s="45"/>
      <c r="G56" s="46">
        <v>0</v>
      </c>
      <c r="H56" s="46">
        <f t="shared" si="1"/>
        <v>0</v>
      </c>
    </row>
    <row r="57" spans="2:8">
      <c r="B57" s="92"/>
      <c r="C57" s="97" t="s">
        <v>97</v>
      </c>
      <c r="D57" s="60"/>
      <c r="E57" s="50"/>
      <c r="F57" s="45"/>
      <c r="G57" s="46">
        <v>0</v>
      </c>
      <c r="H57" s="46">
        <f t="shared" si="1"/>
        <v>0</v>
      </c>
    </row>
    <row r="58" spans="2:8">
      <c r="B58" s="50">
        <v>1</v>
      </c>
      <c r="C58" s="63" t="s">
        <v>101</v>
      </c>
      <c r="D58" s="60" t="s">
        <v>165</v>
      </c>
      <c r="E58" s="50" t="s">
        <v>15</v>
      </c>
      <c r="F58" s="45">
        <v>11.8163622412</v>
      </c>
      <c r="G58" s="46">
        <v>181500.00000000003</v>
      </c>
      <c r="H58" s="46">
        <f t="shared" si="1"/>
        <v>2144669.7467778004</v>
      </c>
    </row>
    <row r="59" spans="2:8">
      <c r="B59" s="50">
        <v>2</v>
      </c>
      <c r="C59" s="63" t="s">
        <v>104</v>
      </c>
      <c r="D59" s="60" t="s">
        <v>166</v>
      </c>
      <c r="E59" s="50" t="s">
        <v>206</v>
      </c>
      <c r="F59" s="45">
        <v>32.455124400000003</v>
      </c>
      <c r="G59" s="46">
        <v>32177.119821000004</v>
      </c>
      <c r="H59" s="46">
        <f t="shared" si="1"/>
        <v>1044312.426624261</v>
      </c>
    </row>
    <row r="60" spans="2:8">
      <c r="B60" s="92"/>
      <c r="C60" s="97" t="s">
        <v>103</v>
      </c>
      <c r="D60" s="60"/>
      <c r="E60" s="50"/>
      <c r="F60" s="45"/>
      <c r="G60" s="46">
        <v>0</v>
      </c>
      <c r="H60" s="46">
        <f t="shared" si="1"/>
        <v>0</v>
      </c>
    </row>
    <row r="61" spans="2:8">
      <c r="B61" s="50">
        <v>1</v>
      </c>
      <c r="C61" s="63" t="s">
        <v>101</v>
      </c>
      <c r="D61" s="60" t="s">
        <v>165</v>
      </c>
      <c r="E61" s="50" t="s">
        <v>15</v>
      </c>
      <c r="F61" s="45">
        <v>11.8163622412</v>
      </c>
      <c r="G61" s="46">
        <v>181500.00000000003</v>
      </c>
      <c r="H61" s="46">
        <f t="shared" si="1"/>
        <v>2144669.7467778004</v>
      </c>
    </row>
    <row r="62" spans="2:8">
      <c r="B62" s="50">
        <v>2</v>
      </c>
      <c r="C62" s="63" t="s">
        <v>104</v>
      </c>
      <c r="D62" s="60" t="s">
        <v>166</v>
      </c>
      <c r="E62" s="50" t="str">
        <f>E59</f>
        <v>m1</v>
      </c>
      <c r="F62" s="45">
        <v>36.625</v>
      </c>
      <c r="G62" s="46">
        <v>32177.119821000004</v>
      </c>
      <c r="H62" s="46">
        <f t="shared" si="1"/>
        <v>1178487.0134441252</v>
      </c>
    </row>
    <row r="63" spans="2:8">
      <c r="B63" s="50"/>
      <c r="C63" s="63"/>
      <c r="D63" s="60"/>
      <c r="E63" s="50"/>
      <c r="F63" s="45"/>
      <c r="G63" s="46">
        <v>0</v>
      </c>
      <c r="H63" s="46">
        <f t="shared" si="1"/>
        <v>0</v>
      </c>
    </row>
    <row r="64" spans="2:8">
      <c r="B64" s="92" t="s">
        <v>32</v>
      </c>
      <c r="C64" s="97" t="s">
        <v>33</v>
      </c>
      <c r="D64" s="60"/>
      <c r="E64" s="50"/>
      <c r="F64" s="45"/>
      <c r="G64" s="46">
        <v>0</v>
      </c>
      <c r="H64" s="46">
        <f t="shared" si="1"/>
        <v>0</v>
      </c>
    </row>
    <row r="65" spans="2:8">
      <c r="B65" s="67">
        <v>1</v>
      </c>
      <c r="C65" s="55" t="s">
        <v>34</v>
      </c>
      <c r="D65" s="55" t="s">
        <v>262</v>
      </c>
      <c r="E65" s="67" t="s">
        <v>15</v>
      </c>
      <c r="F65" s="68">
        <v>99.438039730499995</v>
      </c>
      <c r="G65" s="46">
        <v>66150</v>
      </c>
      <c r="H65" s="46">
        <f t="shared" si="1"/>
        <v>6577826.3281725748</v>
      </c>
    </row>
    <row r="66" spans="2:8">
      <c r="B66" s="50">
        <v>2</v>
      </c>
      <c r="C66" s="63" t="s">
        <v>105</v>
      </c>
      <c r="D66" s="55" t="s">
        <v>263</v>
      </c>
      <c r="E66" s="50" t="s">
        <v>9</v>
      </c>
      <c r="F66" s="45">
        <v>116.36</v>
      </c>
      <c r="G66" s="46">
        <v>22000</v>
      </c>
      <c r="H66" s="46">
        <f t="shared" si="1"/>
        <v>2559920</v>
      </c>
    </row>
    <row r="67" spans="2:8">
      <c r="B67" s="67">
        <v>3</v>
      </c>
      <c r="C67" s="55" t="s">
        <v>35</v>
      </c>
      <c r="D67" s="55" t="s">
        <v>264</v>
      </c>
      <c r="E67" s="67" t="s">
        <v>15</v>
      </c>
      <c r="F67" s="68">
        <v>15.239649999999999</v>
      </c>
      <c r="G67" s="46">
        <v>92750</v>
      </c>
      <c r="H67" s="46">
        <f t="shared" si="1"/>
        <v>1413477.5374999999</v>
      </c>
    </row>
    <row r="68" spans="2:8">
      <c r="B68" s="50">
        <v>4</v>
      </c>
      <c r="C68" s="63" t="s">
        <v>36</v>
      </c>
      <c r="D68" s="55" t="s">
        <v>167</v>
      </c>
      <c r="E68" s="50" t="s">
        <v>15</v>
      </c>
      <c r="F68" s="45">
        <v>85.774653999999984</v>
      </c>
      <c r="G68" s="46">
        <v>85000</v>
      </c>
      <c r="H68" s="46">
        <f t="shared" si="1"/>
        <v>7290845.5899999989</v>
      </c>
    </row>
    <row r="69" spans="2:8">
      <c r="B69" s="50"/>
      <c r="C69" s="63"/>
      <c r="D69" s="55"/>
      <c r="E69" s="50"/>
      <c r="F69" s="45"/>
      <c r="G69" s="46">
        <v>0</v>
      </c>
      <c r="H69" s="46">
        <f t="shared" si="1"/>
        <v>0</v>
      </c>
    </row>
    <row r="70" spans="2:8">
      <c r="B70" s="92" t="s">
        <v>37</v>
      </c>
      <c r="C70" s="97" t="s">
        <v>38</v>
      </c>
      <c r="D70" s="55"/>
      <c r="E70" s="50"/>
      <c r="F70" s="45"/>
      <c r="G70" s="46">
        <v>0</v>
      </c>
      <c r="H70" s="46">
        <f t="shared" si="1"/>
        <v>0</v>
      </c>
    </row>
    <row r="71" spans="2:8" ht="30">
      <c r="B71" s="50">
        <v>1</v>
      </c>
      <c r="C71" s="55" t="s">
        <v>39</v>
      </c>
      <c r="D71" s="55" t="s">
        <v>171</v>
      </c>
      <c r="E71" s="50" t="s">
        <v>15</v>
      </c>
      <c r="F71" s="45">
        <v>189.82639999999998</v>
      </c>
      <c r="G71" s="46">
        <v>96580.000000000015</v>
      </c>
      <c r="H71" s="46">
        <f t="shared" si="1"/>
        <v>18333433.712000001</v>
      </c>
    </row>
    <row r="72" spans="2:8">
      <c r="B72" s="50">
        <v>2</v>
      </c>
      <c r="C72" s="63" t="s">
        <v>106</v>
      </c>
      <c r="D72" s="55" t="s">
        <v>168</v>
      </c>
      <c r="E72" s="50" t="s">
        <v>15</v>
      </c>
      <c r="F72" s="45">
        <v>19.71</v>
      </c>
      <c r="G72" s="46">
        <v>74506.753125000017</v>
      </c>
      <c r="H72" s="46">
        <f t="shared" si="1"/>
        <v>1468528.1040937505</v>
      </c>
    </row>
    <row r="73" spans="2:8">
      <c r="B73" s="50">
        <v>3</v>
      </c>
      <c r="C73" s="63" t="s">
        <v>40</v>
      </c>
      <c r="D73" s="55" t="s">
        <v>169</v>
      </c>
      <c r="E73" s="50" t="s">
        <v>15</v>
      </c>
      <c r="F73" s="45">
        <v>376.04644999999999</v>
      </c>
      <c r="G73" s="46">
        <v>64465.14375000001</v>
      </c>
      <c r="H73" s="46">
        <f t="shared" si="1"/>
        <v>24241888.455927189</v>
      </c>
    </row>
    <row r="74" spans="2:8">
      <c r="B74" s="50">
        <v>4</v>
      </c>
      <c r="C74" s="63" t="s">
        <v>41</v>
      </c>
      <c r="D74" s="55" t="s">
        <v>170</v>
      </c>
      <c r="E74" s="50" t="s">
        <v>15</v>
      </c>
      <c r="F74" s="45">
        <v>345.42019999999997</v>
      </c>
      <c r="G74" s="46">
        <v>26056.360312500001</v>
      </c>
      <c r="H74" s="46">
        <f t="shared" si="1"/>
        <v>9000393.1904158127</v>
      </c>
    </row>
    <row r="75" spans="2:8">
      <c r="B75" s="50">
        <v>5</v>
      </c>
      <c r="C75" s="63" t="s">
        <v>231</v>
      </c>
      <c r="D75" s="55"/>
      <c r="E75" s="50" t="s">
        <v>15</v>
      </c>
      <c r="F75" s="45">
        <v>41.145000000000003</v>
      </c>
      <c r="G75" s="46">
        <v>64465.14375000001</v>
      </c>
      <c r="H75" s="46">
        <f t="shared" si="1"/>
        <v>2652418.3395937504</v>
      </c>
    </row>
    <row r="76" spans="2:8">
      <c r="B76" s="50">
        <v>6</v>
      </c>
      <c r="C76" s="63" t="s">
        <v>232</v>
      </c>
      <c r="D76" s="55"/>
      <c r="E76" s="50" t="s">
        <v>15</v>
      </c>
      <c r="F76" s="45">
        <v>41.145000000000003</v>
      </c>
      <c r="G76" s="46">
        <v>26056.360312500001</v>
      </c>
      <c r="H76" s="46">
        <f t="shared" si="1"/>
        <v>1072088.9450578126</v>
      </c>
    </row>
    <row r="77" spans="2:8">
      <c r="B77" s="50"/>
      <c r="C77" s="63"/>
      <c r="D77" s="55"/>
      <c r="E77" s="50"/>
      <c r="F77" s="45"/>
      <c r="G77" s="46">
        <v>0</v>
      </c>
      <c r="H77" s="46">
        <f>F77*G77</f>
        <v>0</v>
      </c>
    </row>
    <row r="78" spans="2:8">
      <c r="B78" s="92" t="s">
        <v>42</v>
      </c>
      <c r="C78" s="97" t="s">
        <v>43</v>
      </c>
      <c r="D78" s="55"/>
      <c r="E78" s="50"/>
      <c r="F78" s="45"/>
      <c r="G78" s="46">
        <v>0</v>
      </c>
      <c r="H78" s="46">
        <f>F78*G78</f>
        <v>0</v>
      </c>
    </row>
    <row r="79" spans="2:8">
      <c r="B79" s="50">
        <v>1</v>
      </c>
      <c r="C79" s="63" t="s">
        <v>107</v>
      </c>
      <c r="D79" s="60" t="s">
        <v>268</v>
      </c>
      <c r="E79" s="50" t="s">
        <v>15</v>
      </c>
      <c r="F79" s="45">
        <v>54</v>
      </c>
      <c r="G79" s="46">
        <v>110000</v>
      </c>
      <c r="H79" s="46">
        <f>F79*G79</f>
        <v>5940000</v>
      </c>
    </row>
    <row r="80" spans="2:8">
      <c r="B80" s="50">
        <v>2</v>
      </c>
      <c r="C80" s="55" t="s">
        <v>108</v>
      </c>
      <c r="D80" s="62" t="s">
        <v>267</v>
      </c>
      <c r="E80" s="50" t="s">
        <v>15</v>
      </c>
      <c r="F80" s="45">
        <v>55</v>
      </c>
      <c r="G80" s="46">
        <v>95000</v>
      </c>
      <c r="H80" s="46">
        <f>F80*G80</f>
        <v>5225000</v>
      </c>
    </row>
    <row r="81" spans="2:8">
      <c r="B81" s="50">
        <v>3</v>
      </c>
      <c r="C81" s="63" t="s">
        <v>143</v>
      </c>
      <c r="D81" s="55"/>
      <c r="E81" s="50" t="s">
        <v>9</v>
      </c>
      <c r="F81" s="45">
        <v>25</v>
      </c>
      <c r="G81" s="46">
        <v>30000</v>
      </c>
      <c r="H81" s="46">
        <f>F81*G81</f>
        <v>750000</v>
      </c>
    </row>
    <row r="82" spans="2:8">
      <c r="B82" s="50">
        <v>4</v>
      </c>
      <c r="C82" s="63" t="s">
        <v>109</v>
      </c>
      <c r="D82" s="55"/>
      <c r="E82" s="50" t="s">
        <v>9</v>
      </c>
      <c r="F82" s="45">
        <v>5</v>
      </c>
      <c r="G82" s="46">
        <v>48000</v>
      </c>
      <c r="H82" s="46">
        <f t="shared" ref="H82:H149" si="2">F82*G82</f>
        <v>240000</v>
      </c>
    </row>
    <row r="83" spans="2:8">
      <c r="B83" s="50"/>
      <c r="C83" s="63"/>
      <c r="D83" s="55"/>
      <c r="E83" s="50"/>
      <c r="F83" s="45"/>
      <c r="G83" s="46">
        <v>0</v>
      </c>
      <c r="H83" s="46">
        <f t="shared" si="2"/>
        <v>0</v>
      </c>
    </row>
    <row r="84" spans="2:8">
      <c r="B84" s="92" t="s">
        <v>45</v>
      </c>
      <c r="C84" s="97" t="s">
        <v>46</v>
      </c>
      <c r="D84" s="55"/>
      <c r="E84" s="50"/>
      <c r="F84" s="45"/>
      <c r="G84" s="46">
        <v>0</v>
      </c>
      <c r="H84" s="46">
        <f t="shared" si="2"/>
        <v>0</v>
      </c>
    </row>
    <row r="85" spans="2:8">
      <c r="B85" s="92">
        <v>1</v>
      </c>
      <c r="C85" s="97" t="s">
        <v>110</v>
      </c>
      <c r="D85" s="55"/>
      <c r="E85" s="50"/>
      <c r="F85" s="45"/>
      <c r="G85" s="46">
        <v>0</v>
      </c>
      <c r="H85" s="46">
        <f t="shared" si="2"/>
        <v>0</v>
      </c>
    </row>
    <row r="86" spans="2:8" ht="30">
      <c r="B86" s="50"/>
      <c r="C86" s="55" t="s">
        <v>111</v>
      </c>
      <c r="D86" s="60" t="s">
        <v>256</v>
      </c>
      <c r="E86" s="50" t="s">
        <v>48</v>
      </c>
      <c r="F86" s="45">
        <v>1</v>
      </c>
      <c r="G86" s="46">
        <v>8004000</v>
      </c>
      <c r="H86" s="46">
        <f t="shared" si="2"/>
        <v>8004000</v>
      </c>
    </row>
    <row r="87" spans="2:8" ht="15" customHeight="1">
      <c r="B87" s="50"/>
      <c r="C87" s="63" t="s">
        <v>86</v>
      </c>
      <c r="D87" s="60" t="s">
        <v>257</v>
      </c>
      <c r="E87" s="50" t="s">
        <v>48</v>
      </c>
      <c r="F87" s="45">
        <v>2</v>
      </c>
      <c r="G87" s="46">
        <v>861000</v>
      </c>
      <c r="H87" s="46">
        <f t="shared" si="2"/>
        <v>1722000</v>
      </c>
    </row>
    <row r="88" spans="2:8" ht="30">
      <c r="B88" s="50"/>
      <c r="C88" s="55" t="s">
        <v>112</v>
      </c>
      <c r="D88" s="60" t="s">
        <v>258</v>
      </c>
      <c r="E88" s="50" t="s">
        <v>48</v>
      </c>
      <c r="F88" s="45">
        <v>1</v>
      </c>
      <c r="G88" s="46">
        <v>2283750</v>
      </c>
      <c r="H88" s="46">
        <f t="shared" si="2"/>
        <v>2283750</v>
      </c>
    </row>
    <row r="89" spans="2:8" ht="30">
      <c r="B89" s="50"/>
      <c r="C89" s="55" t="s">
        <v>113</v>
      </c>
      <c r="D89" s="60" t="s">
        <v>258</v>
      </c>
      <c r="E89" s="50" t="s">
        <v>48</v>
      </c>
      <c r="F89" s="45">
        <v>1</v>
      </c>
      <c r="G89" s="46">
        <v>4888350</v>
      </c>
      <c r="H89" s="46">
        <f t="shared" si="2"/>
        <v>4888350</v>
      </c>
    </row>
    <row r="90" spans="2:8" ht="30">
      <c r="B90" s="50"/>
      <c r="C90" s="55" t="s">
        <v>133</v>
      </c>
      <c r="D90" s="60" t="s">
        <v>258</v>
      </c>
      <c r="E90" s="50" t="s">
        <v>48</v>
      </c>
      <c r="F90" s="45">
        <v>1</v>
      </c>
      <c r="G90" s="46">
        <v>6214400</v>
      </c>
      <c r="H90" s="46">
        <f t="shared" si="2"/>
        <v>6214400</v>
      </c>
    </row>
    <row r="91" spans="2:8">
      <c r="B91" s="92">
        <v>2</v>
      </c>
      <c r="C91" s="97" t="s">
        <v>114</v>
      </c>
      <c r="D91" s="55"/>
      <c r="E91" s="50"/>
      <c r="F91" s="45"/>
      <c r="G91" s="46">
        <v>0</v>
      </c>
      <c r="H91" s="46"/>
    </row>
    <row r="92" spans="2:8">
      <c r="B92" s="50"/>
      <c r="C92" s="63" t="s">
        <v>86</v>
      </c>
      <c r="D92" s="60" t="s">
        <v>265</v>
      </c>
      <c r="E92" s="50" t="s">
        <v>48</v>
      </c>
      <c r="F92" s="45">
        <v>2</v>
      </c>
      <c r="G92" s="46">
        <v>1650000.0000000002</v>
      </c>
      <c r="H92" s="46">
        <f t="shared" si="2"/>
        <v>3300000.0000000005</v>
      </c>
    </row>
    <row r="93" spans="2:8">
      <c r="B93" s="92">
        <v>3</v>
      </c>
      <c r="C93" s="97" t="s">
        <v>49</v>
      </c>
      <c r="D93" s="55"/>
      <c r="E93" s="50"/>
      <c r="F93" s="45"/>
      <c r="G93" s="46">
        <v>0</v>
      </c>
      <c r="H93" s="46"/>
    </row>
    <row r="94" spans="2:8">
      <c r="B94" s="95" t="s">
        <v>14</v>
      </c>
      <c r="C94" s="63" t="s">
        <v>51</v>
      </c>
      <c r="D94" s="60" t="s">
        <v>196</v>
      </c>
      <c r="E94" s="50" t="s">
        <v>50</v>
      </c>
      <c r="F94" s="45">
        <v>2</v>
      </c>
      <c r="G94" s="46">
        <v>326700</v>
      </c>
      <c r="H94" s="46">
        <f t="shared" si="2"/>
        <v>653400</v>
      </c>
    </row>
    <row r="95" spans="2:8">
      <c r="B95" s="95" t="s">
        <v>14</v>
      </c>
      <c r="C95" s="63" t="s">
        <v>52</v>
      </c>
      <c r="D95" s="60" t="s">
        <v>197</v>
      </c>
      <c r="E95" s="50" t="s">
        <v>50</v>
      </c>
      <c r="F95" s="45">
        <v>6</v>
      </c>
      <c r="G95" s="46">
        <v>50050.000000000007</v>
      </c>
      <c r="H95" s="46">
        <f t="shared" si="2"/>
        <v>300300.00000000006</v>
      </c>
    </row>
    <row r="96" spans="2:8">
      <c r="B96" s="50"/>
      <c r="C96" s="63"/>
      <c r="D96" s="55"/>
      <c r="E96" s="50"/>
      <c r="F96" s="45"/>
      <c r="G96" s="46">
        <v>0</v>
      </c>
      <c r="H96" s="46">
        <f t="shared" si="2"/>
        <v>0</v>
      </c>
    </row>
    <row r="97" spans="2:8">
      <c r="B97" s="92" t="s">
        <v>53</v>
      </c>
      <c r="C97" s="97" t="s">
        <v>54</v>
      </c>
      <c r="D97" s="55"/>
      <c r="E97" s="50"/>
      <c r="F97" s="45"/>
      <c r="G97" s="46">
        <v>0</v>
      </c>
      <c r="H97" s="46">
        <f t="shared" si="2"/>
        <v>0</v>
      </c>
    </row>
    <row r="98" spans="2:8" ht="15.75" customHeight="1">
      <c r="B98" s="50">
        <v>1</v>
      </c>
      <c r="C98" s="63" t="s">
        <v>55</v>
      </c>
      <c r="D98" s="60" t="s">
        <v>194</v>
      </c>
      <c r="E98" s="50" t="s">
        <v>15</v>
      </c>
      <c r="F98" s="45">
        <v>204.219234</v>
      </c>
      <c r="G98" s="46">
        <v>22000</v>
      </c>
      <c r="H98" s="46">
        <f t="shared" si="2"/>
        <v>4492823.148</v>
      </c>
    </row>
    <row r="99" spans="2:8">
      <c r="B99" s="50">
        <v>2</v>
      </c>
      <c r="C99" s="63" t="s">
        <v>56</v>
      </c>
      <c r="D99" s="60" t="s">
        <v>195</v>
      </c>
      <c r="E99" s="50" t="s">
        <v>15</v>
      </c>
      <c r="F99" s="45">
        <v>83.652420000000006</v>
      </c>
      <c r="G99" s="46">
        <v>35000</v>
      </c>
      <c r="H99" s="46">
        <f t="shared" si="2"/>
        <v>2927834.7</v>
      </c>
    </row>
    <row r="100" spans="2:8">
      <c r="B100" s="50">
        <v>3</v>
      </c>
      <c r="C100" s="63" t="s">
        <v>57</v>
      </c>
      <c r="D100" s="60" t="s">
        <v>194</v>
      </c>
      <c r="E100" s="50" t="s">
        <v>15</v>
      </c>
      <c r="F100" s="45">
        <v>114.67768973049999</v>
      </c>
      <c r="G100" s="46">
        <v>22000</v>
      </c>
      <c r="H100" s="46">
        <f t="shared" si="2"/>
        <v>2522909.174071</v>
      </c>
    </row>
    <row r="101" spans="2:8">
      <c r="B101" s="50">
        <v>4</v>
      </c>
      <c r="C101" s="63" t="s">
        <v>115</v>
      </c>
      <c r="D101" s="55"/>
      <c r="E101" s="50" t="s">
        <v>9</v>
      </c>
      <c r="F101" s="45">
        <v>5</v>
      </c>
      <c r="G101" s="46">
        <v>18750</v>
      </c>
      <c r="H101" s="46">
        <f t="shared" si="2"/>
        <v>93750</v>
      </c>
    </row>
    <row r="102" spans="2:8">
      <c r="B102" s="50">
        <v>5</v>
      </c>
      <c r="C102" s="63" t="s">
        <v>233</v>
      </c>
      <c r="D102" s="60"/>
      <c r="E102" s="50" t="s">
        <v>15</v>
      </c>
      <c r="F102" s="45">
        <v>47.316749999999999</v>
      </c>
      <c r="G102" s="46">
        <v>35000</v>
      </c>
      <c r="H102" s="46">
        <f t="shared" si="2"/>
        <v>1656086.25</v>
      </c>
    </row>
    <row r="103" spans="2:8">
      <c r="B103" s="50"/>
      <c r="C103" s="63"/>
      <c r="D103" s="55"/>
      <c r="E103" s="50"/>
      <c r="F103" s="45"/>
      <c r="G103" s="46">
        <v>0</v>
      </c>
      <c r="H103" s="46">
        <f t="shared" si="2"/>
        <v>0</v>
      </c>
    </row>
    <row r="104" spans="2:8">
      <c r="B104" s="92" t="s">
        <v>58</v>
      </c>
      <c r="C104" s="97" t="s">
        <v>59</v>
      </c>
      <c r="D104" s="55"/>
      <c r="E104" s="50"/>
      <c r="F104" s="45"/>
      <c r="G104" s="46">
        <v>0</v>
      </c>
      <c r="H104" s="46">
        <f t="shared" si="2"/>
        <v>0</v>
      </c>
    </row>
    <row r="105" spans="2:8">
      <c r="B105" s="50">
        <v>1</v>
      </c>
      <c r="C105" s="63" t="s">
        <v>116</v>
      </c>
      <c r="D105" s="55" t="s">
        <v>180</v>
      </c>
      <c r="E105" s="50"/>
      <c r="F105" s="45"/>
      <c r="G105" s="46">
        <v>0</v>
      </c>
      <c r="H105" s="46">
        <f t="shared" si="2"/>
        <v>0</v>
      </c>
    </row>
    <row r="106" spans="2:8">
      <c r="B106" s="95" t="s">
        <v>14</v>
      </c>
      <c r="C106" s="63" t="s">
        <v>117</v>
      </c>
      <c r="D106" s="55" t="s">
        <v>181</v>
      </c>
      <c r="E106" s="50" t="s">
        <v>50</v>
      </c>
      <c r="F106" s="45">
        <v>2</v>
      </c>
      <c r="G106" s="46">
        <v>1852248.1372500001</v>
      </c>
      <c r="H106" s="46">
        <f t="shared" si="2"/>
        <v>3704496.2745000003</v>
      </c>
    </row>
    <row r="107" spans="2:8">
      <c r="B107" s="95" t="s">
        <v>14</v>
      </c>
      <c r="C107" s="63" t="s">
        <v>60</v>
      </c>
      <c r="D107" s="55" t="s">
        <v>182</v>
      </c>
      <c r="E107" s="50" t="s">
        <v>50</v>
      </c>
      <c r="F107" s="45">
        <v>2</v>
      </c>
      <c r="G107" s="46">
        <v>1181269.396125</v>
      </c>
      <c r="H107" s="46">
        <f t="shared" si="2"/>
        <v>2362538.7922499999</v>
      </c>
    </row>
    <row r="108" spans="2:8">
      <c r="B108" s="95" t="s">
        <v>14</v>
      </c>
      <c r="C108" s="63" t="s">
        <v>118</v>
      </c>
      <c r="D108" s="55" t="s">
        <v>183</v>
      </c>
      <c r="E108" s="50" t="s">
        <v>50</v>
      </c>
      <c r="F108" s="45">
        <v>2</v>
      </c>
      <c r="G108" s="46">
        <v>253979.36891250001</v>
      </c>
      <c r="H108" s="46">
        <f t="shared" si="2"/>
        <v>507958.73782500002</v>
      </c>
    </row>
    <row r="109" spans="2:8">
      <c r="B109" s="95"/>
      <c r="C109" s="63"/>
      <c r="D109" s="55" t="s">
        <v>184</v>
      </c>
      <c r="E109" s="50"/>
      <c r="F109" s="45"/>
      <c r="G109" s="46">
        <v>0</v>
      </c>
      <c r="H109" s="46"/>
    </row>
    <row r="110" spans="2:8">
      <c r="B110" s="95"/>
      <c r="C110" s="63"/>
      <c r="D110" s="55" t="s">
        <v>185</v>
      </c>
      <c r="E110" s="50"/>
      <c r="F110" s="45"/>
      <c r="G110" s="46">
        <v>0</v>
      </c>
      <c r="H110" s="46"/>
    </row>
    <row r="111" spans="2:8">
      <c r="B111" s="95"/>
      <c r="C111" s="63"/>
      <c r="D111" s="55" t="s">
        <v>186</v>
      </c>
      <c r="E111" s="50"/>
      <c r="F111" s="45"/>
      <c r="G111" s="46">
        <v>0</v>
      </c>
      <c r="H111" s="46"/>
    </row>
    <row r="112" spans="2:8">
      <c r="B112" s="95"/>
      <c r="C112" s="63"/>
      <c r="D112" s="55" t="s">
        <v>187</v>
      </c>
      <c r="E112" s="50"/>
      <c r="F112" s="45"/>
      <c r="G112" s="46">
        <v>0</v>
      </c>
      <c r="H112" s="46"/>
    </row>
    <row r="113" spans="2:8">
      <c r="B113" s="95" t="s">
        <v>14</v>
      </c>
      <c r="C113" s="63" t="s">
        <v>119</v>
      </c>
      <c r="D113" s="55" t="s">
        <v>188</v>
      </c>
      <c r="E113" s="50" t="s">
        <v>50</v>
      </c>
      <c r="F113" s="45">
        <v>2</v>
      </c>
      <c r="G113" s="46">
        <v>134601.70762500001</v>
      </c>
      <c r="H113" s="46">
        <f t="shared" si="2"/>
        <v>269203.41525000002</v>
      </c>
    </row>
    <row r="114" spans="2:8">
      <c r="B114" s="95">
        <v>3</v>
      </c>
      <c r="C114" s="63" t="s">
        <v>61</v>
      </c>
      <c r="D114" s="55" t="s">
        <v>189</v>
      </c>
      <c r="E114" s="50" t="s">
        <v>50</v>
      </c>
      <c r="F114" s="45">
        <v>2</v>
      </c>
      <c r="G114" s="46">
        <v>223550.43375</v>
      </c>
      <c r="H114" s="46">
        <f t="shared" si="2"/>
        <v>447100.86749999999</v>
      </c>
    </row>
    <row r="115" spans="2:8">
      <c r="B115" s="95">
        <v>4</v>
      </c>
      <c r="C115" s="63" t="s">
        <v>62</v>
      </c>
      <c r="D115" s="55"/>
      <c r="E115" s="50" t="s">
        <v>50</v>
      </c>
      <c r="F115" s="45">
        <v>4</v>
      </c>
      <c r="G115" s="46">
        <v>245661.465</v>
      </c>
      <c r="H115" s="46">
        <f t="shared" si="2"/>
        <v>982645.86</v>
      </c>
    </row>
    <row r="116" spans="2:8">
      <c r="B116" s="50">
        <v>6</v>
      </c>
      <c r="C116" s="63" t="s">
        <v>63</v>
      </c>
      <c r="D116" s="55"/>
      <c r="E116" s="50"/>
      <c r="F116" s="45"/>
      <c r="G116" s="46">
        <v>0</v>
      </c>
      <c r="H116" s="46"/>
    </row>
    <row r="117" spans="2:8">
      <c r="B117" s="95" t="s">
        <v>14</v>
      </c>
      <c r="C117" s="63" t="s">
        <v>64</v>
      </c>
      <c r="D117" s="55" t="s">
        <v>190</v>
      </c>
      <c r="E117" s="50" t="s">
        <v>9</v>
      </c>
      <c r="F117" s="45">
        <v>33.973993199999995</v>
      </c>
      <c r="G117" s="46">
        <v>33128.992050000001</v>
      </c>
      <c r="H117" s="46">
        <f t="shared" si="2"/>
        <v>1125524.1506295539</v>
      </c>
    </row>
    <row r="118" spans="2:8">
      <c r="B118" s="95">
        <v>7</v>
      </c>
      <c r="C118" s="63" t="s">
        <v>65</v>
      </c>
      <c r="D118" s="55"/>
      <c r="E118" s="50"/>
      <c r="F118" s="45"/>
      <c r="G118" s="46">
        <v>0</v>
      </c>
      <c r="H118" s="46"/>
    </row>
    <row r="119" spans="2:8">
      <c r="B119" s="95" t="s">
        <v>14</v>
      </c>
      <c r="C119" s="63" t="s">
        <v>66</v>
      </c>
      <c r="D119" s="55" t="s">
        <v>191</v>
      </c>
      <c r="E119" s="50" t="s">
        <v>9</v>
      </c>
      <c r="F119" s="45">
        <v>1.3704800000000001</v>
      </c>
      <c r="G119" s="46">
        <v>67925</v>
      </c>
      <c r="H119" s="46">
        <f t="shared" si="2"/>
        <v>93089.854000000007</v>
      </c>
    </row>
    <row r="120" spans="2:8">
      <c r="B120" s="95" t="s">
        <v>14</v>
      </c>
      <c r="C120" s="63" t="s">
        <v>120</v>
      </c>
      <c r="D120" s="55" t="s">
        <v>191</v>
      </c>
      <c r="E120" s="50" t="s">
        <v>9</v>
      </c>
      <c r="F120" s="45">
        <v>12.662528</v>
      </c>
      <c r="G120" s="46">
        <v>88687.5</v>
      </c>
      <c r="H120" s="46">
        <f t="shared" si="2"/>
        <v>1123007.952</v>
      </c>
    </row>
    <row r="121" spans="2:8">
      <c r="B121" s="95" t="s">
        <v>14</v>
      </c>
      <c r="C121" s="63" t="s">
        <v>67</v>
      </c>
      <c r="D121" s="55" t="s">
        <v>191</v>
      </c>
      <c r="E121" s="50" t="s">
        <v>9</v>
      </c>
      <c r="F121" s="45">
        <v>64.19353439999999</v>
      </c>
      <c r="G121" s="46">
        <v>96250</v>
      </c>
      <c r="H121" s="46">
        <f t="shared" si="2"/>
        <v>6178627.6859999988</v>
      </c>
    </row>
    <row r="122" spans="2:8">
      <c r="B122" s="95" t="s">
        <v>14</v>
      </c>
      <c r="C122" s="63" t="s">
        <v>68</v>
      </c>
      <c r="D122" s="55" t="s">
        <v>191</v>
      </c>
      <c r="E122" s="50" t="s">
        <v>9</v>
      </c>
      <c r="F122" s="45">
        <v>28.3</v>
      </c>
      <c r="G122" s="46">
        <v>108908.90710507504</v>
      </c>
      <c r="H122" s="46">
        <f t="shared" si="2"/>
        <v>3082122.0710736234</v>
      </c>
    </row>
    <row r="123" spans="2:8">
      <c r="B123" s="95" t="s">
        <v>14</v>
      </c>
      <c r="C123" s="63" t="s">
        <v>121</v>
      </c>
      <c r="D123" s="55" t="s">
        <v>192</v>
      </c>
      <c r="E123" s="50" t="s">
        <v>50</v>
      </c>
      <c r="F123" s="45">
        <v>1</v>
      </c>
      <c r="G123" s="46">
        <v>225820.939575</v>
      </c>
      <c r="H123" s="46">
        <f t="shared" si="2"/>
        <v>225820.939575</v>
      </c>
    </row>
    <row r="124" spans="2:8">
      <c r="B124" s="95" t="s">
        <v>14</v>
      </c>
      <c r="C124" s="63" t="s">
        <v>69</v>
      </c>
      <c r="D124" s="55" t="s">
        <v>193</v>
      </c>
      <c r="E124" s="50" t="s">
        <v>50</v>
      </c>
      <c r="F124" s="45">
        <v>3</v>
      </c>
      <c r="G124" s="46">
        <v>339531.97514570429</v>
      </c>
      <c r="H124" s="46">
        <f t="shared" si="2"/>
        <v>1018595.9254371128</v>
      </c>
    </row>
    <row r="125" spans="2:8">
      <c r="B125" s="95" t="s">
        <v>14</v>
      </c>
      <c r="C125" s="63" t="s">
        <v>242</v>
      </c>
      <c r="D125" s="55" t="s">
        <v>244</v>
      </c>
      <c r="E125" s="50" t="s">
        <v>50</v>
      </c>
      <c r="F125" s="45">
        <v>1</v>
      </c>
      <c r="G125" s="46">
        <v>368408.57024999999</v>
      </c>
      <c r="H125" s="46">
        <f t="shared" si="2"/>
        <v>368408.57024999999</v>
      </c>
    </row>
    <row r="126" spans="2:8">
      <c r="B126" s="50"/>
      <c r="C126" s="63"/>
      <c r="D126" s="55"/>
      <c r="E126" s="50"/>
      <c r="F126" s="45"/>
      <c r="G126" s="46">
        <v>0</v>
      </c>
      <c r="H126" s="46">
        <f t="shared" si="2"/>
        <v>0</v>
      </c>
    </row>
    <row r="127" spans="2:8">
      <c r="B127" s="92" t="s">
        <v>70</v>
      </c>
      <c r="C127" s="97" t="s">
        <v>71</v>
      </c>
      <c r="D127" s="55"/>
      <c r="E127" s="50"/>
      <c r="F127" s="45"/>
      <c r="G127" s="46">
        <v>0</v>
      </c>
      <c r="H127" s="46">
        <f t="shared" si="2"/>
        <v>0</v>
      </c>
    </row>
    <row r="128" spans="2:8">
      <c r="B128" s="50"/>
      <c r="C128" s="63"/>
      <c r="D128" s="55"/>
      <c r="E128" s="50"/>
      <c r="F128" s="45"/>
      <c r="G128" s="46">
        <v>0</v>
      </c>
      <c r="H128" s="46">
        <f t="shared" si="2"/>
        <v>0</v>
      </c>
    </row>
    <row r="129" spans="1:8" ht="27.75" customHeight="1">
      <c r="B129" s="67">
        <v>1</v>
      </c>
      <c r="C129" s="98" t="s">
        <v>122</v>
      </c>
      <c r="D129" s="98" t="s">
        <v>215</v>
      </c>
      <c r="E129" s="67" t="s">
        <v>72</v>
      </c>
      <c r="F129" s="68">
        <v>27</v>
      </c>
      <c r="G129" s="46">
        <v>170000</v>
      </c>
      <c r="H129" s="46">
        <f t="shared" si="2"/>
        <v>4590000</v>
      </c>
    </row>
    <row r="130" spans="1:8" ht="28.5">
      <c r="B130" s="50">
        <v>2</v>
      </c>
      <c r="C130" s="98" t="s">
        <v>123</v>
      </c>
      <c r="D130" s="98" t="s">
        <v>216</v>
      </c>
      <c r="E130" s="67" t="s">
        <v>72</v>
      </c>
      <c r="F130" s="45">
        <v>2</v>
      </c>
      <c r="G130" s="46">
        <v>170000</v>
      </c>
      <c r="H130" s="46">
        <f t="shared" si="2"/>
        <v>340000</v>
      </c>
    </row>
    <row r="131" spans="1:8" ht="28.5">
      <c r="B131" s="67">
        <v>3</v>
      </c>
      <c r="C131" s="98" t="s">
        <v>73</v>
      </c>
      <c r="D131" s="98" t="s">
        <v>217</v>
      </c>
      <c r="E131" s="67" t="s">
        <v>72</v>
      </c>
      <c r="F131" s="45">
        <v>8</v>
      </c>
      <c r="G131" s="46">
        <v>231000</v>
      </c>
      <c r="H131" s="46">
        <f t="shared" si="2"/>
        <v>1848000</v>
      </c>
    </row>
    <row r="132" spans="1:8">
      <c r="B132" s="50">
        <v>4</v>
      </c>
      <c r="C132" s="98" t="s">
        <v>74</v>
      </c>
      <c r="D132" s="98" t="s">
        <v>218</v>
      </c>
      <c r="E132" s="67" t="s">
        <v>72</v>
      </c>
      <c r="F132" s="45">
        <v>1</v>
      </c>
      <c r="G132" s="46">
        <v>231000</v>
      </c>
      <c r="H132" s="46">
        <f t="shared" si="2"/>
        <v>231000</v>
      </c>
    </row>
    <row r="133" spans="1:8">
      <c r="B133" s="67">
        <v>5</v>
      </c>
      <c r="C133" s="98" t="s">
        <v>124</v>
      </c>
      <c r="D133" s="98" t="s">
        <v>219</v>
      </c>
      <c r="E133" s="67" t="s">
        <v>72</v>
      </c>
      <c r="F133" s="45">
        <v>2</v>
      </c>
      <c r="G133" s="46">
        <v>231000</v>
      </c>
      <c r="H133" s="46">
        <f t="shared" si="2"/>
        <v>462000</v>
      </c>
    </row>
    <row r="134" spans="1:8" ht="28.5">
      <c r="B134" s="50">
        <v>6</v>
      </c>
      <c r="C134" s="98" t="s">
        <v>220</v>
      </c>
      <c r="D134" s="98" t="s">
        <v>221</v>
      </c>
      <c r="E134" s="67" t="s">
        <v>72</v>
      </c>
      <c r="F134" s="45">
        <v>2</v>
      </c>
      <c r="G134" s="46">
        <v>210100.00000000003</v>
      </c>
      <c r="H134" s="46">
        <f t="shared" si="2"/>
        <v>420200.00000000006</v>
      </c>
    </row>
    <row r="135" spans="1:8">
      <c r="B135" s="67">
        <v>7</v>
      </c>
      <c r="C135" s="98" t="s">
        <v>75</v>
      </c>
      <c r="D135" s="98" t="s">
        <v>178</v>
      </c>
      <c r="E135" s="50" t="s">
        <v>50</v>
      </c>
      <c r="F135" s="45">
        <v>2</v>
      </c>
      <c r="G135" s="46">
        <v>24552.687500000004</v>
      </c>
      <c r="H135" s="46">
        <f t="shared" si="2"/>
        <v>49105.375000000007</v>
      </c>
    </row>
    <row r="136" spans="1:8">
      <c r="B136" s="50">
        <v>8</v>
      </c>
      <c r="C136" s="98" t="s">
        <v>76</v>
      </c>
      <c r="D136" s="98" t="s">
        <v>178</v>
      </c>
      <c r="E136" s="50" t="s">
        <v>50</v>
      </c>
      <c r="F136" s="45">
        <v>4</v>
      </c>
      <c r="G136" s="46">
        <v>38029.887500000004</v>
      </c>
      <c r="H136" s="46">
        <f t="shared" si="2"/>
        <v>152119.55000000002</v>
      </c>
    </row>
    <row r="137" spans="1:8">
      <c r="B137" s="67">
        <v>9</v>
      </c>
      <c r="C137" s="98" t="s">
        <v>125</v>
      </c>
      <c r="D137" s="98" t="s">
        <v>178</v>
      </c>
      <c r="E137" s="50" t="s">
        <v>50</v>
      </c>
      <c r="F137" s="45">
        <v>2</v>
      </c>
      <c r="G137" s="46">
        <v>28567.770000000004</v>
      </c>
      <c r="H137" s="46">
        <f t="shared" si="2"/>
        <v>57135.540000000008</v>
      </c>
    </row>
    <row r="138" spans="1:8">
      <c r="B138" s="50">
        <v>10</v>
      </c>
      <c r="C138" s="98" t="s">
        <v>77</v>
      </c>
      <c r="D138" s="98" t="s">
        <v>178</v>
      </c>
      <c r="E138" s="50" t="s">
        <v>50</v>
      </c>
      <c r="F138" s="45">
        <v>8</v>
      </c>
      <c r="G138" s="46">
        <v>71020.950000000012</v>
      </c>
      <c r="H138" s="46">
        <f t="shared" si="2"/>
        <v>568167.60000000009</v>
      </c>
    </row>
    <row r="139" spans="1:8">
      <c r="B139" s="67">
        <v>11</v>
      </c>
      <c r="C139" s="98" t="s">
        <v>222</v>
      </c>
      <c r="D139" s="98" t="s">
        <v>178</v>
      </c>
      <c r="E139" s="67" t="s">
        <v>72</v>
      </c>
      <c r="F139" s="45">
        <v>2</v>
      </c>
      <c r="G139" s="46">
        <v>71020.950000000012</v>
      </c>
      <c r="H139" s="46">
        <f t="shared" si="2"/>
        <v>142041.90000000002</v>
      </c>
    </row>
    <row r="140" spans="1:8" ht="32.25" customHeight="1">
      <c r="B140" s="50">
        <v>12</v>
      </c>
      <c r="C140" s="98" t="s">
        <v>126</v>
      </c>
      <c r="D140" s="98" t="s">
        <v>223</v>
      </c>
      <c r="E140" s="50" t="s">
        <v>78</v>
      </c>
      <c r="F140" s="45">
        <v>1</v>
      </c>
      <c r="G140" s="46">
        <v>275000</v>
      </c>
      <c r="H140" s="46">
        <f t="shared" si="2"/>
        <v>275000</v>
      </c>
    </row>
    <row r="141" spans="1:8" ht="28.5">
      <c r="B141" s="67">
        <v>13</v>
      </c>
      <c r="C141" s="98" t="s">
        <v>79</v>
      </c>
      <c r="D141" s="98" t="s">
        <v>224</v>
      </c>
      <c r="E141" s="50" t="s">
        <v>47</v>
      </c>
      <c r="F141" s="45">
        <v>2</v>
      </c>
      <c r="G141" s="46">
        <v>699640.09499999997</v>
      </c>
      <c r="H141" s="46">
        <f t="shared" si="2"/>
        <v>1399280.19</v>
      </c>
    </row>
    <row r="142" spans="1:8">
      <c r="A142" s="73"/>
      <c r="B142" s="50">
        <v>14</v>
      </c>
      <c r="C142" s="98" t="s">
        <v>127</v>
      </c>
      <c r="D142" s="98" t="s">
        <v>225</v>
      </c>
      <c r="E142" s="50" t="s">
        <v>47</v>
      </c>
      <c r="F142" s="45">
        <v>2</v>
      </c>
      <c r="G142" s="46">
        <v>416213.49000000005</v>
      </c>
      <c r="H142" s="46">
        <f t="shared" si="2"/>
        <v>832426.9800000001</v>
      </c>
    </row>
    <row r="143" spans="1:8">
      <c r="A143" s="73"/>
      <c r="B143" s="67">
        <v>15</v>
      </c>
      <c r="C143" s="98" t="s">
        <v>80</v>
      </c>
      <c r="D143" s="98" t="s">
        <v>179</v>
      </c>
      <c r="E143" s="50" t="s">
        <v>78</v>
      </c>
      <c r="F143" s="45">
        <v>1</v>
      </c>
      <c r="G143" s="46">
        <v>385000.00000000006</v>
      </c>
      <c r="H143" s="46">
        <f t="shared" si="2"/>
        <v>385000.00000000006</v>
      </c>
    </row>
    <row r="144" spans="1:8">
      <c r="A144" s="73"/>
      <c r="B144" s="50">
        <v>16</v>
      </c>
      <c r="C144" s="98" t="s">
        <v>203</v>
      </c>
      <c r="D144" s="98" t="s">
        <v>204</v>
      </c>
      <c r="E144" s="50" t="s">
        <v>72</v>
      </c>
      <c r="F144" s="45">
        <v>2</v>
      </c>
      <c r="G144" s="46">
        <v>1155000</v>
      </c>
      <c r="H144" s="46">
        <f t="shared" si="2"/>
        <v>2310000</v>
      </c>
    </row>
    <row r="145" spans="1:10">
      <c r="A145" s="73"/>
      <c r="B145" s="67">
        <v>17</v>
      </c>
      <c r="C145" s="55" t="s">
        <v>226</v>
      </c>
      <c r="D145" s="55"/>
      <c r="E145" s="67" t="s">
        <v>72</v>
      </c>
      <c r="F145" s="45">
        <v>2</v>
      </c>
      <c r="G145" s="46">
        <v>1000000</v>
      </c>
      <c r="H145" s="46">
        <f t="shared" si="2"/>
        <v>2000000</v>
      </c>
    </row>
    <row r="146" spans="1:10">
      <c r="A146" s="73"/>
      <c r="B146" s="50"/>
      <c r="C146" s="63"/>
      <c r="D146" s="55"/>
      <c r="E146" s="50"/>
      <c r="F146" s="45"/>
      <c r="G146" s="46">
        <v>0</v>
      </c>
      <c r="H146" s="46">
        <f t="shared" si="2"/>
        <v>0</v>
      </c>
    </row>
    <row r="147" spans="1:10">
      <c r="A147" s="73"/>
      <c r="B147" s="92" t="s">
        <v>81</v>
      </c>
      <c r="C147" s="97" t="s">
        <v>82</v>
      </c>
      <c r="D147" s="55"/>
      <c r="E147" s="50"/>
      <c r="F147" s="45"/>
      <c r="G147" s="46">
        <v>0</v>
      </c>
      <c r="H147" s="46">
        <f t="shared" si="2"/>
        <v>0</v>
      </c>
    </row>
    <row r="148" spans="1:10">
      <c r="A148" s="73"/>
      <c r="B148" s="50">
        <v>1</v>
      </c>
      <c r="C148" s="63" t="s">
        <v>83</v>
      </c>
      <c r="D148" s="55" t="s">
        <v>173</v>
      </c>
      <c r="E148" s="50" t="s">
        <v>47</v>
      </c>
      <c r="F148" s="45">
        <v>1</v>
      </c>
      <c r="G148" s="46">
        <v>4077665.5111500002</v>
      </c>
      <c r="H148" s="46">
        <f t="shared" si="2"/>
        <v>4077665.5111500002</v>
      </c>
    </row>
    <row r="149" spans="1:10">
      <c r="A149" s="73"/>
      <c r="B149" s="50">
        <v>2</v>
      </c>
      <c r="C149" s="63" t="s">
        <v>84</v>
      </c>
      <c r="D149" s="55" t="s">
        <v>174</v>
      </c>
      <c r="E149" s="50" t="s">
        <v>47</v>
      </c>
      <c r="F149" s="45">
        <v>1</v>
      </c>
      <c r="G149" s="46">
        <v>1285082.5</v>
      </c>
      <c r="H149" s="46">
        <f t="shared" si="2"/>
        <v>1285082.5</v>
      </c>
    </row>
    <row r="150" spans="1:10">
      <c r="A150" s="73"/>
      <c r="B150" s="50">
        <v>3</v>
      </c>
      <c r="C150" s="63" t="s">
        <v>128</v>
      </c>
      <c r="D150" s="55" t="s">
        <v>175</v>
      </c>
      <c r="E150" s="50" t="s">
        <v>9</v>
      </c>
      <c r="F150" s="45">
        <v>14.7616101</v>
      </c>
      <c r="G150" s="46">
        <v>550000</v>
      </c>
      <c r="H150" s="46">
        <f t="shared" ref="H150:H159" si="3">F150*G150</f>
        <v>8118885.5550000006</v>
      </c>
    </row>
    <row r="151" spans="1:10">
      <c r="A151" s="73"/>
      <c r="B151" s="50">
        <v>4</v>
      </c>
      <c r="C151" s="63" t="s">
        <v>44</v>
      </c>
      <c r="D151" s="99" t="s">
        <v>213</v>
      </c>
      <c r="E151" s="50" t="s">
        <v>15</v>
      </c>
      <c r="F151" s="45">
        <v>28.34</v>
      </c>
      <c r="G151" s="46">
        <v>109375</v>
      </c>
      <c r="H151" s="46">
        <f t="shared" si="3"/>
        <v>3099687.5</v>
      </c>
    </row>
    <row r="152" spans="1:10">
      <c r="A152" s="73"/>
      <c r="B152" s="50">
        <v>5</v>
      </c>
      <c r="C152" s="63" t="s">
        <v>142</v>
      </c>
      <c r="D152" s="99" t="s">
        <v>214</v>
      </c>
      <c r="E152" s="50" t="s">
        <v>15</v>
      </c>
      <c r="F152" s="45">
        <v>8.31</v>
      </c>
      <c r="G152" s="46">
        <v>116875</v>
      </c>
      <c r="H152" s="46">
        <f t="shared" si="3"/>
        <v>971231.25</v>
      </c>
    </row>
    <row r="153" spans="1:10">
      <c r="A153" s="6"/>
      <c r="B153" s="50">
        <v>6</v>
      </c>
      <c r="C153" s="55" t="s">
        <v>130</v>
      </c>
      <c r="D153" s="55" t="s">
        <v>176</v>
      </c>
      <c r="E153" s="67" t="s">
        <v>47</v>
      </c>
      <c r="F153" s="68">
        <v>2</v>
      </c>
      <c r="G153" s="46">
        <v>495000.00000000006</v>
      </c>
      <c r="H153" s="46">
        <f t="shared" si="3"/>
        <v>990000.00000000012</v>
      </c>
    </row>
    <row r="154" spans="1:10">
      <c r="A154" s="6"/>
      <c r="B154" s="50">
        <v>7</v>
      </c>
      <c r="C154" s="55" t="s">
        <v>85</v>
      </c>
      <c r="D154" s="55"/>
      <c r="E154" s="67" t="s">
        <v>9</v>
      </c>
      <c r="F154" s="68">
        <v>44.37</v>
      </c>
      <c r="G154" s="46">
        <v>39375</v>
      </c>
      <c r="H154" s="46">
        <f t="shared" si="3"/>
        <v>1747068.75</v>
      </c>
    </row>
    <row r="155" spans="1:10">
      <c r="A155" s="6"/>
      <c r="B155" s="50">
        <v>8</v>
      </c>
      <c r="C155" s="55" t="s">
        <v>131</v>
      </c>
      <c r="D155" s="60" t="s">
        <v>172</v>
      </c>
      <c r="E155" s="67" t="s">
        <v>47</v>
      </c>
      <c r="F155" s="68">
        <v>1</v>
      </c>
      <c r="G155" s="46">
        <v>425000</v>
      </c>
      <c r="H155" s="46">
        <f t="shared" si="3"/>
        <v>425000</v>
      </c>
    </row>
    <row r="156" spans="1:10">
      <c r="A156" s="6"/>
      <c r="B156" s="50">
        <v>9</v>
      </c>
      <c r="C156" s="55" t="s">
        <v>132</v>
      </c>
      <c r="D156" s="60" t="s">
        <v>266</v>
      </c>
      <c r="E156" s="67" t="s">
        <v>47</v>
      </c>
      <c r="F156" s="68">
        <v>1</v>
      </c>
      <c r="G156" s="46">
        <v>1200000</v>
      </c>
      <c r="H156" s="46">
        <f t="shared" si="3"/>
        <v>1200000</v>
      </c>
    </row>
    <row r="157" spans="1:10">
      <c r="A157" s="6"/>
      <c r="B157" s="50">
        <v>10</v>
      </c>
      <c r="C157" s="55" t="s">
        <v>134</v>
      </c>
      <c r="D157" s="55"/>
      <c r="E157" s="67" t="s">
        <v>9</v>
      </c>
      <c r="F157" s="68">
        <v>4.37</v>
      </c>
      <c r="G157" s="46">
        <v>72765</v>
      </c>
      <c r="H157" s="46">
        <f t="shared" si="3"/>
        <v>317983.05</v>
      </c>
    </row>
    <row r="158" spans="1:10">
      <c r="A158" s="6"/>
      <c r="B158" s="50">
        <v>11</v>
      </c>
      <c r="C158" s="55" t="s">
        <v>154</v>
      </c>
      <c r="D158" s="55" t="s">
        <v>177</v>
      </c>
      <c r="E158" s="67" t="s">
        <v>9</v>
      </c>
      <c r="F158" s="68">
        <v>2.85</v>
      </c>
      <c r="G158" s="46">
        <v>54120.000000000007</v>
      </c>
      <c r="H158" s="46">
        <f t="shared" si="3"/>
        <v>154242.00000000003</v>
      </c>
    </row>
    <row r="159" spans="1:10" ht="30">
      <c r="A159" s="6"/>
      <c r="B159" s="66">
        <v>12</v>
      </c>
      <c r="C159" s="55" t="s">
        <v>269</v>
      </c>
      <c r="D159" s="60" t="s">
        <v>277</v>
      </c>
      <c r="E159" s="67" t="s">
        <v>278</v>
      </c>
      <c r="F159" s="68">
        <v>1</v>
      </c>
      <c r="G159" s="46">
        <v>1426773.2804616475</v>
      </c>
      <c r="H159" s="56">
        <f t="shared" si="3"/>
        <v>1426773.2804616475</v>
      </c>
    </row>
    <row r="160" spans="1:10">
      <c r="B160" s="78"/>
      <c r="C160" s="100"/>
      <c r="D160" s="60"/>
      <c r="E160" s="75"/>
      <c r="F160" s="101"/>
      <c r="G160" s="76" t="s">
        <v>198</v>
      </c>
      <c r="H160" s="96">
        <f>SUM(H7:H159)</f>
        <v>358160087.51595217</v>
      </c>
      <c r="I160" s="154">
        <f>10315983+1625000+7201706+693000+562242+57136+201226+2416168+4930000+1387005+10476260+1125392+1655565+5362749+3139700+3704496+1656200+203750+2522960+4492840+6998669+990000+953700+13386500+9726000+3300000+750000+240000+5225000+5940000+1747069+36966813+1468533+18333781+8703960+9137876+2145330+2145330+2470872+1255280+2262116+494334+494334+18050982+5498088+8926637+4784614+31811766+14013435+25880434+21716799+15422596+393757+320000+970860+1097398+2081200+2300000+4620000+1750000</f>
        <v>358503441</v>
      </c>
      <c r="J160" s="155">
        <f>+H160-I160</f>
        <v>-343353.4840478301</v>
      </c>
    </row>
    <row r="161" spans="2:8">
      <c r="B161" s="78"/>
      <c r="C161" s="100"/>
      <c r="D161" s="60"/>
      <c r="E161" s="75"/>
      <c r="F161" s="101"/>
      <c r="G161" s="76" t="s">
        <v>199</v>
      </c>
      <c r="H161" s="96">
        <f>ROUNDDOWN(H160,-5)</f>
        <v>358100000</v>
      </c>
    </row>
    <row r="162" spans="2:8">
      <c r="B162" s="78"/>
      <c r="C162" s="100"/>
      <c r="D162" s="60"/>
      <c r="E162" s="75"/>
      <c r="F162" s="101"/>
      <c r="G162" s="76" t="s">
        <v>147</v>
      </c>
      <c r="H162" s="96">
        <f>H161</f>
        <v>358100000</v>
      </c>
    </row>
    <row r="163" spans="2:8">
      <c r="B163" s="78"/>
      <c r="C163" s="100"/>
      <c r="D163" s="60"/>
      <c r="E163" s="75"/>
      <c r="F163" s="101"/>
      <c r="G163" s="76" t="s">
        <v>200</v>
      </c>
      <c r="H163" s="96">
        <f>H162*0.1</f>
        <v>35810000</v>
      </c>
    </row>
    <row r="164" spans="2:8">
      <c r="B164" s="78"/>
      <c r="C164" s="100"/>
      <c r="D164" s="60"/>
      <c r="E164" s="75"/>
      <c r="F164" s="101"/>
      <c r="G164" s="76" t="s">
        <v>201</v>
      </c>
      <c r="H164" s="96">
        <f>H162+H163</f>
        <v>393910000</v>
      </c>
    </row>
    <row r="168" spans="2:8">
      <c r="G168" s="156" t="s">
        <v>286</v>
      </c>
    </row>
    <row r="169" spans="2:8">
      <c r="G169" s="157" t="s">
        <v>287</v>
      </c>
    </row>
    <row r="176" spans="2:8" ht="17.25">
      <c r="G176" s="158" t="s">
        <v>288</v>
      </c>
    </row>
    <row r="177" spans="7:7">
      <c r="G177" s="156" t="s">
        <v>289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view="pageBreakPreview" topLeftCell="A139" zoomScale="70" zoomScaleNormal="70" zoomScaleSheetLayoutView="70" workbookViewId="0">
      <selection activeCell="C186" sqref="C186"/>
    </sheetView>
  </sheetViews>
  <sheetFormatPr defaultRowHeight="15"/>
  <cols>
    <col min="1" max="1" width="5" style="14" customWidth="1"/>
    <col min="2" max="2" width="9.140625" style="11"/>
    <col min="3" max="3" width="51" style="11" bestFit="1" customWidth="1"/>
    <col min="4" max="4" width="110.42578125" style="11" hidden="1" customWidth="1"/>
    <col min="5" max="5" width="9.140625" style="12"/>
    <col min="6" max="6" width="14.85546875" style="11" customWidth="1"/>
    <col min="7" max="7" width="16" style="11" customWidth="1"/>
    <col min="8" max="8" width="21.5703125" style="11" customWidth="1"/>
    <col min="9" max="9" width="22.140625" style="13" customWidth="1"/>
    <col min="10" max="10" width="15.42578125" style="14" bestFit="1" customWidth="1"/>
    <col min="11" max="11" width="15.7109375" style="14" bestFit="1" customWidth="1"/>
    <col min="12" max="16384" width="9.140625" style="14"/>
  </cols>
  <sheetData>
    <row r="1" spans="2:9" ht="15.75" thickBot="1"/>
    <row r="2" spans="2:9" ht="18">
      <c r="B2" s="102" t="s">
        <v>0</v>
      </c>
      <c r="C2" s="103"/>
      <c r="D2" s="104"/>
      <c r="E2" s="105"/>
      <c r="F2" s="106"/>
      <c r="G2" s="106"/>
      <c r="H2" s="106"/>
      <c r="I2" s="15"/>
    </row>
    <row r="3" spans="2:9" ht="18">
      <c r="B3" s="107" t="s">
        <v>280</v>
      </c>
      <c r="C3" s="108"/>
      <c r="D3" s="109"/>
      <c r="E3" s="110"/>
      <c r="F3" s="17"/>
      <c r="G3" s="16"/>
      <c r="H3" s="16"/>
      <c r="I3" s="18"/>
    </row>
    <row r="4" spans="2:9" ht="18">
      <c r="B4" s="107" t="s">
        <v>1</v>
      </c>
      <c r="C4" s="108"/>
      <c r="D4" s="109"/>
      <c r="E4" s="110"/>
      <c r="F4" s="19"/>
      <c r="G4" s="5"/>
      <c r="H4" s="16"/>
      <c r="I4" s="18"/>
    </row>
    <row r="5" spans="2:9" ht="15.75" thickBot="1">
      <c r="B5" s="111"/>
      <c r="C5" s="109"/>
      <c r="D5" s="109"/>
      <c r="E5" s="4"/>
      <c r="F5" s="5">
        <v>1</v>
      </c>
      <c r="G5" s="5" t="s">
        <v>147</v>
      </c>
      <c r="H5" s="47"/>
      <c r="I5" s="18"/>
    </row>
    <row r="6" spans="2:9" ht="24" customHeight="1" thickTop="1">
      <c r="B6" s="143" t="s">
        <v>2</v>
      </c>
      <c r="C6" s="146" t="s">
        <v>3</v>
      </c>
      <c r="D6" s="146" t="s">
        <v>152</v>
      </c>
      <c r="E6" s="149" t="s">
        <v>4</v>
      </c>
      <c r="F6" s="112" t="s">
        <v>153</v>
      </c>
      <c r="G6" s="133" t="s">
        <v>153</v>
      </c>
      <c r="H6" s="113" t="s">
        <v>211</v>
      </c>
      <c r="I6" s="20" t="s">
        <v>150</v>
      </c>
    </row>
    <row r="7" spans="2:9" ht="24" customHeight="1">
      <c r="B7" s="144"/>
      <c r="C7" s="147"/>
      <c r="D7" s="147"/>
      <c r="E7" s="150"/>
      <c r="F7" s="114" t="s">
        <v>261</v>
      </c>
      <c r="G7" s="134" t="s">
        <v>149</v>
      </c>
      <c r="H7" s="115" t="s">
        <v>212</v>
      </c>
      <c r="I7" s="116" t="s">
        <v>211</v>
      </c>
    </row>
    <row r="8" spans="2:9" ht="24" customHeight="1" thickBot="1">
      <c r="B8" s="145"/>
      <c r="C8" s="148"/>
      <c r="D8" s="148"/>
      <c r="E8" s="151"/>
      <c r="F8" s="117" t="s">
        <v>210</v>
      </c>
      <c r="G8" s="118"/>
      <c r="H8" s="135"/>
      <c r="I8" s="7"/>
    </row>
    <row r="9" spans="2:9" ht="15.75" thickTop="1">
      <c r="B9" s="119"/>
      <c r="C9" s="48"/>
      <c r="D9" s="48"/>
      <c r="E9" s="77"/>
      <c r="F9" s="120"/>
      <c r="G9" s="120"/>
      <c r="H9" s="120"/>
      <c r="I9" s="21"/>
    </row>
    <row r="10" spans="2:9" ht="15.75">
      <c r="B10" s="121" t="s">
        <v>6</v>
      </c>
      <c r="C10" s="51" t="s">
        <v>7</v>
      </c>
      <c r="D10" s="51"/>
      <c r="E10" s="50"/>
      <c r="F10" s="120"/>
      <c r="G10" s="120"/>
      <c r="H10" s="120"/>
      <c r="I10" s="22"/>
    </row>
    <row r="11" spans="2:9" ht="15.75">
      <c r="B11" s="8">
        <v>1</v>
      </c>
      <c r="C11" s="54" t="s">
        <v>8</v>
      </c>
      <c r="D11" s="54"/>
      <c r="E11" s="50" t="s">
        <v>9</v>
      </c>
      <c r="F11" s="122">
        <f>'[18] Ruko 2 Lantai Kombinasi'!F9*$F$5</f>
        <v>43</v>
      </c>
      <c r="G11" s="122">
        <f>SUM(F11:F11)</f>
        <v>43</v>
      </c>
      <c r="H11" s="69">
        <f>+' Ruko 2 Lantai Kombinasi'!G9</f>
        <v>48400</v>
      </c>
      <c r="I11" s="22">
        <f>G11*H11</f>
        <v>2081200</v>
      </c>
    </row>
    <row r="12" spans="2:9" ht="15.75">
      <c r="B12" s="8">
        <v>2</v>
      </c>
      <c r="C12" s="54" t="s">
        <v>10</v>
      </c>
      <c r="D12" s="54"/>
      <c r="E12" s="50" t="s">
        <v>11</v>
      </c>
      <c r="F12" s="122">
        <f>'[18] Ruko 2 Lantai Kombinasi'!F10*$F$5</f>
        <v>1</v>
      </c>
      <c r="G12" s="122">
        <f>SUM(F12:F12)</f>
        <v>1</v>
      </c>
      <c r="H12" s="69">
        <f>+' Ruko 2 Lantai Kombinasi'!G10</f>
        <v>4620000</v>
      </c>
      <c r="I12" s="22">
        <f t="shared" ref="I12:I16" si="0">G12*H12</f>
        <v>4620000</v>
      </c>
    </row>
    <row r="13" spans="2:9" ht="15.75">
      <c r="B13" s="8">
        <v>3</v>
      </c>
      <c r="C13" s="54" t="s">
        <v>12</v>
      </c>
      <c r="D13" s="54"/>
      <c r="E13" s="50" t="s">
        <v>11</v>
      </c>
      <c r="F13" s="122">
        <f>'[18] Ruko 2 Lantai Kombinasi'!F11*$F$5</f>
        <v>1</v>
      </c>
      <c r="G13" s="122">
        <f>SUM(F13:F13)</f>
        <v>1</v>
      </c>
      <c r="H13" s="69">
        <f>+' Ruko 2 Lantai Kombinasi'!G11</f>
        <v>2300000</v>
      </c>
      <c r="I13" s="22">
        <f t="shared" si="0"/>
        <v>2300000</v>
      </c>
    </row>
    <row r="14" spans="2:9" ht="15.75">
      <c r="B14" s="8">
        <v>4</v>
      </c>
      <c r="C14" s="54" t="s">
        <v>13</v>
      </c>
      <c r="D14" s="54"/>
      <c r="E14" s="50" t="s">
        <v>11</v>
      </c>
      <c r="F14" s="122">
        <f>'[18] Ruko 2 Lantai Kombinasi'!F12*$F$5</f>
        <v>1</v>
      </c>
      <c r="G14" s="122">
        <f>SUM(F14:F14)</f>
        <v>1</v>
      </c>
      <c r="H14" s="69">
        <f>+' Ruko 2 Lantai Kombinasi'!G12</f>
        <v>1750000</v>
      </c>
      <c r="I14" s="22">
        <f t="shared" si="0"/>
        <v>1750000</v>
      </c>
    </row>
    <row r="15" spans="2:9" ht="15.75">
      <c r="B15" s="8">
        <v>5</v>
      </c>
      <c r="C15" s="54" t="s">
        <v>87</v>
      </c>
      <c r="D15" s="54"/>
      <c r="E15" s="50"/>
      <c r="F15" s="122"/>
      <c r="G15" s="122"/>
      <c r="H15" s="69">
        <f>+' Ruko 2 Lantai Kombinasi'!G13</f>
        <v>0</v>
      </c>
      <c r="I15" s="22"/>
    </row>
    <row r="16" spans="2:9" ht="15.75">
      <c r="B16" s="123" t="s">
        <v>14</v>
      </c>
      <c r="C16" s="54" t="s">
        <v>151</v>
      </c>
      <c r="D16" s="54" t="s">
        <v>156</v>
      </c>
      <c r="E16" s="50" t="s">
        <v>15</v>
      </c>
      <c r="F16" s="122">
        <f>'[18] Ruko 2 Lantai Kombinasi'!F14*$F$5</f>
        <v>117.68</v>
      </c>
      <c r="G16" s="122">
        <f>SUM(F16:F16)</f>
        <v>117.68</v>
      </c>
      <c r="H16" s="69">
        <f>+' Ruko 2 Lantai Kombinasi'!G14</f>
        <v>8250</v>
      </c>
      <c r="I16" s="22">
        <f t="shared" si="0"/>
        <v>970860</v>
      </c>
    </row>
    <row r="17" spans="2:11" ht="15.75">
      <c r="B17" s="124"/>
      <c r="C17" s="57"/>
      <c r="D17" s="57"/>
      <c r="E17" s="50"/>
      <c r="F17" s="122"/>
      <c r="G17" s="122"/>
      <c r="H17" s="69">
        <f>+' Ruko 2 Lantai Kombinasi'!G15</f>
        <v>0</v>
      </c>
      <c r="I17" s="22"/>
    </row>
    <row r="18" spans="2:11" ht="15.75">
      <c r="B18" s="125" t="s">
        <v>16</v>
      </c>
      <c r="C18" s="58" t="s">
        <v>17</v>
      </c>
      <c r="D18" s="58"/>
      <c r="E18" s="50"/>
      <c r="F18" s="122"/>
      <c r="G18" s="122"/>
      <c r="H18" s="69">
        <f>+' Ruko 2 Lantai Kombinasi'!G16</f>
        <v>0</v>
      </c>
      <c r="I18" s="22"/>
    </row>
    <row r="19" spans="2:11" ht="15.75">
      <c r="B19" s="124">
        <v>1</v>
      </c>
      <c r="C19" s="54" t="s">
        <v>18</v>
      </c>
      <c r="D19" s="54"/>
      <c r="E19" s="50" t="s">
        <v>19</v>
      </c>
      <c r="F19" s="122">
        <f>'[18] Ruko 2 Lantai Kombinasi'!F17*$F$5</f>
        <v>8.9631999999999987</v>
      </c>
      <c r="G19" s="122">
        <f t="shared" ref="G19:G24" si="1">SUM(F19:F19)</f>
        <v>8.9631999999999987</v>
      </c>
      <c r="H19" s="69">
        <f>+' Ruko 2 Lantai Kombinasi'!G17</f>
        <v>46200</v>
      </c>
      <c r="I19" s="22">
        <f t="shared" ref="I19:I24" si="2">G19*H19</f>
        <v>414099.83999999997</v>
      </c>
    </row>
    <row r="20" spans="2:11" ht="15.75">
      <c r="B20" s="124">
        <v>2</v>
      </c>
      <c r="C20" s="57" t="s">
        <v>20</v>
      </c>
      <c r="D20" s="57"/>
      <c r="E20" s="50" t="s">
        <v>19</v>
      </c>
      <c r="F20" s="122">
        <f>'[18] Ruko 2 Lantai Kombinasi'!F18*$F$5</f>
        <v>4.2142999999999979</v>
      </c>
      <c r="G20" s="122">
        <f t="shared" si="1"/>
        <v>4.2142999999999979</v>
      </c>
      <c r="H20" s="69">
        <f>+' Ruko 2 Lantai Kombinasi'!G18</f>
        <v>17600</v>
      </c>
      <c r="I20" s="22">
        <f t="shared" si="2"/>
        <v>74171.679999999964</v>
      </c>
    </row>
    <row r="21" spans="2:11" ht="15.75">
      <c r="B21" s="124"/>
      <c r="C21" s="57" t="s">
        <v>228</v>
      </c>
      <c r="D21" s="57"/>
      <c r="E21" s="50" t="s">
        <v>19</v>
      </c>
      <c r="F21" s="122">
        <f>'[18] Ruko 2 Lantai Kombinasi'!F19*$F$5</f>
        <v>17.407139999999998</v>
      </c>
      <c r="G21" s="122">
        <f t="shared" si="1"/>
        <v>17.407139999999998</v>
      </c>
      <c r="H21" s="69">
        <f>+' Ruko 2 Lantai Kombinasi'!G19</f>
        <v>35000</v>
      </c>
      <c r="I21" s="22">
        <f t="shared" si="2"/>
        <v>609249.89999999991</v>
      </c>
    </row>
    <row r="22" spans="2:11" ht="15.75">
      <c r="B22" s="124">
        <v>3</v>
      </c>
      <c r="C22" s="57" t="s">
        <v>21</v>
      </c>
      <c r="D22" s="57"/>
      <c r="E22" s="50" t="s">
        <v>19</v>
      </c>
      <c r="F22" s="122">
        <f>'[18] Ruko 2 Lantai Kombinasi'!F20*$F$5</f>
        <v>0</v>
      </c>
      <c r="G22" s="122">
        <f t="shared" si="1"/>
        <v>0</v>
      </c>
      <c r="H22" s="69">
        <f>+' Ruko 2 Lantai Kombinasi'!G20</f>
        <v>0</v>
      </c>
      <c r="I22" s="22">
        <f t="shared" si="2"/>
        <v>0</v>
      </c>
    </row>
    <row r="23" spans="2:11" ht="15.75">
      <c r="B23" s="124">
        <v>4</v>
      </c>
      <c r="C23" s="57" t="s">
        <v>88</v>
      </c>
      <c r="D23" s="62" t="s">
        <v>158</v>
      </c>
      <c r="E23" s="50" t="s">
        <v>19</v>
      </c>
      <c r="F23" s="122">
        <f>'[18] Ruko 2 Lantai Kombinasi'!F21*$F$5</f>
        <v>0.53642500000000015</v>
      </c>
      <c r="G23" s="122">
        <f t="shared" si="1"/>
        <v>0.53642500000000015</v>
      </c>
      <c r="H23" s="69">
        <f>+' Ruko 2 Lantai Kombinasi'!G21</f>
        <v>734073</v>
      </c>
      <c r="I23" s="22">
        <f t="shared" si="2"/>
        <v>393775.10902500013</v>
      </c>
    </row>
    <row r="24" spans="2:11" ht="15.75">
      <c r="B24" s="124">
        <v>5</v>
      </c>
      <c r="C24" s="57" t="s">
        <v>89</v>
      </c>
      <c r="D24" s="57"/>
      <c r="E24" s="50" t="s">
        <v>19</v>
      </c>
      <c r="F24" s="122">
        <f>'[18] Ruko 2 Lantai Kombinasi'!F22*$F$5</f>
        <v>0</v>
      </c>
      <c r="G24" s="122">
        <f t="shared" si="1"/>
        <v>0</v>
      </c>
      <c r="H24" s="69">
        <f>+' Ruko 2 Lantai Kombinasi'!G22</f>
        <v>0</v>
      </c>
      <c r="I24" s="22">
        <f t="shared" si="2"/>
        <v>0</v>
      </c>
    </row>
    <row r="25" spans="2:11" ht="15.75">
      <c r="B25" s="124"/>
      <c r="C25" s="57"/>
      <c r="D25" s="57"/>
      <c r="E25" s="50"/>
      <c r="F25" s="122"/>
      <c r="G25" s="122"/>
      <c r="H25" s="69">
        <f>+' Ruko 2 Lantai Kombinasi'!G23</f>
        <v>0</v>
      </c>
      <c r="I25" s="22"/>
    </row>
    <row r="26" spans="2:11" ht="15.75">
      <c r="B26" s="125" t="s">
        <v>22</v>
      </c>
      <c r="C26" s="61" t="s">
        <v>23</v>
      </c>
      <c r="D26" s="61"/>
      <c r="E26" s="50"/>
      <c r="F26" s="122"/>
      <c r="G26" s="122"/>
      <c r="H26" s="69">
        <f>+' Ruko 2 Lantai Kombinasi'!G24</f>
        <v>0</v>
      </c>
      <c r="I26" s="22"/>
    </row>
    <row r="27" spans="2:11" ht="15.75">
      <c r="B27" s="124">
        <v>1</v>
      </c>
      <c r="C27" s="54" t="s">
        <v>90</v>
      </c>
      <c r="D27" s="62" t="s">
        <v>158</v>
      </c>
      <c r="E27" s="50" t="s">
        <v>72</v>
      </c>
      <c r="F27" s="122">
        <f>'[18] Ruko 2 Lantai Kombinasi'!F25*$F$5</f>
        <v>8</v>
      </c>
      <c r="G27" s="122">
        <f>SUM(F27:F27)</f>
        <v>8</v>
      </c>
      <c r="H27" s="69">
        <f>+' Ruko 2 Lantai Kombinasi'!G25</f>
        <v>40000</v>
      </c>
      <c r="I27" s="22">
        <f t="shared" ref="I27" si="3">G27*H27</f>
        <v>320000</v>
      </c>
    </row>
    <row r="28" spans="2:11" ht="15.75">
      <c r="B28" s="124"/>
      <c r="C28" s="57"/>
      <c r="D28" s="57"/>
      <c r="E28" s="50"/>
      <c r="F28" s="122"/>
      <c r="G28" s="122"/>
      <c r="H28" s="69">
        <f>+' Ruko 2 Lantai Kombinasi'!G26</f>
        <v>0</v>
      </c>
      <c r="I28" s="22"/>
    </row>
    <row r="29" spans="2:11" ht="15.75">
      <c r="B29" s="125" t="s">
        <v>25</v>
      </c>
      <c r="C29" s="61" t="s">
        <v>26</v>
      </c>
      <c r="D29" s="61"/>
      <c r="E29" s="50"/>
      <c r="F29" s="122"/>
      <c r="G29" s="122"/>
      <c r="H29" s="69">
        <f>+' Ruko 2 Lantai Kombinasi'!G27</f>
        <v>0</v>
      </c>
      <c r="I29" s="22"/>
    </row>
    <row r="30" spans="2:11" ht="15.75">
      <c r="B30" s="124">
        <v>1</v>
      </c>
      <c r="C30" s="57" t="s">
        <v>27</v>
      </c>
      <c r="D30" s="62" t="s">
        <v>159</v>
      </c>
      <c r="E30" s="50" t="s">
        <v>19</v>
      </c>
      <c r="F30" s="122">
        <f>+' Ruko 2 Lantai Kombinasi'!F29</f>
        <v>3.5089000000000001</v>
      </c>
      <c r="G30" s="122">
        <f t="shared" ref="G30:G41" si="4">SUM(F30:F30)</f>
        <v>3.5089000000000001</v>
      </c>
      <c r="H30" s="69">
        <f>+' Ruko 2 Lantai Kombinasi'!G29</f>
        <v>4393902.2496376811</v>
      </c>
      <c r="I30" s="22">
        <f t="shared" ref="I30:I41" si="5">G30*H30</f>
        <v>15417763.60375366</v>
      </c>
      <c r="J30" s="140"/>
      <c r="K30" s="141"/>
    </row>
    <row r="31" spans="2:11" ht="15.75">
      <c r="B31" s="124">
        <v>2</v>
      </c>
      <c r="C31" s="54" t="s">
        <v>227</v>
      </c>
      <c r="D31" s="60" t="s">
        <v>159</v>
      </c>
      <c r="E31" s="50" t="s">
        <v>19</v>
      </c>
      <c r="F31" s="122">
        <f>+' Ruko 2 Lantai Kombinasi'!F30</f>
        <v>1.24</v>
      </c>
      <c r="G31" s="122">
        <f t="shared" si="4"/>
        <v>1.24</v>
      </c>
      <c r="H31" s="69">
        <f>+' Ruko 2 Lantai Kombinasi'!G30</f>
        <v>4433941.9759043837</v>
      </c>
      <c r="I31" s="22">
        <f t="shared" si="5"/>
        <v>5498088.0501214359</v>
      </c>
      <c r="J31" s="140"/>
      <c r="K31" s="141"/>
    </row>
    <row r="32" spans="2:11" ht="15.75">
      <c r="B32" s="124">
        <v>3</v>
      </c>
      <c r="C32" s="57" t="s">
        <v>281</v>
      </c>
      <c r="D32" s="62" t="s">
        <v>159</v>
      </c>
      <c r="E32" s="50" t="s">
        <v>19</v>
      </c>
      <c r="F32" s="122">
        <f>+' Ruko 2 Lantai Kombinasi'!F31</f>
        <v>3.693171</v>
      </c>
      <c r="G32" s="122">
        <f t="shared" si="4"/>
        <v>3.693171</v>
      </c>
      <c r="H32" s="69">
        <f>+' Ruko 2 Lantai Kombinasi'!G31</f>
        <v>6358828.6774596237</v>
      </c>
      <c r="I32" s="22">
        <f t="shared" si="5"/>
        <v>23484241.665562235</v>
      </c>
      <c r="J32" s="140"/>
      <c r="K32" s="141"/>
    </row>
    <row r="33" spans="2:11" ht="15.75">
      <c r="B33" s="124">
        <v>4</v>
      </c>
      <c r="C33" s="57" t="s">
        <v>92</v>
      </c>
      <c r="D33" s="62" t="s">
        <v>159</v>
      </c>
      <c r="E33" s="50" t="s">
        <v>19</v>
      </c>
      <c r="F33" s="122">
        <f>+' Ruko 2 Lantai Kombinasi'!F32</f>
        <v>2.3545132857142899</v>
      </c>
      <c r="G33" s="122">
        <f t="shared" si="4"/>
        <v>2.3545132857142899</v>
      </c>
      <c r="H33" s="69">
        <f>+' Ruko 2 Lantai Kombinasi'!G32</f>
        <v>5951767.0005614944</v>
      </c>
      <c r="I33" s="22">
        <f t="shared" si="5"/>
        <v>14013514.476297928</v>
      </c>
      <c r="J33" s="140"/>
      <c r="K33" s="141"/>
    </row>
    <row r="34" spans="2:11" ht="15.75">
      <c r="B34" s="124">
        <v>5</v>
      </c>
      <c r="C34" s="57" t="s">
        <v>282</v>
      </c>
      <c r="D34" s="62" t="s">
        <v>159</v>
      </c>
      <c r="E34" s="50" t="s">
        <v>19</v>
      </c>
      <c r="F34" s="122">
        <f>+' Ruko 2 Lantai Kombinasi'!F33</f>
        <v>3.1909999999999998</v>
      </c>
      <c r="G34" s="122">
        <f t="shared" si="4"/>
        <v>3.1909999999999998</v>
      </c>
      <c r="H34" s="69">
        <f>+' Ruko 2 Lantai Kombinasi'!G33</f>
        <v>6641223.2256333828</v>
      </c>
      <c r="I34" s="22">
        <f t="shared" si="5"/>
        <v>21192143.312996123</v>
      </c>
      <c r="J34" s="140"/>
      <c r="K34" s="141"/>
    </row>
    <row r="35" spans="2:11" ht="15.75">
      <c r="B35" s="124">
        <v>6</v>
      </c>
      <c r="C35" s="57" t="s">
        <v>283</v>
      </c>
      <c r="D35" s="62" t="s">
        <v>160</v>
      </c>
      <c r="E35" s="50" t="s">
        <v>19</v>
      </c>
      <c r="F35" s="122">
        <f>+' Ruko 2 Lantai Kombinasi'!F34</f>
        <v>0</v>
      </c>
      <c r="G35" s="122">
        <f t="shared" si="4"/>
        <v>0</v>
      </c>
      <c r="H35" s="69">
        <f>+' Ruko 2 Lantai Kombinasi'!G34</f>
        <v>0</v>
      </c>
      <c r="I35" s="22">
        <f t="shared" si="5"/>
        <v>0</v>
      </c>
      <c r="J35" s="140"/>
      <c r="K35" s="141"/>
    </row>
    <row r="36" spans="2:11" ht="15.75">
      <c r="B36" s="124">
        <v>7</v>
      </c>
      <c r="C36" s="57" t="s">
        <v>284</v>
      </c>
      <c r="D36" s="62" t="s">
        <v>159</v>
      </c>
      <c r="E36" s="50" t="s">
        <v>19</v>
      </c>
      <c r="F36" s="122">
        <f>+' Ruko 2 Lantai Kombinasi'!F35</f>
        <v>1.1747780000000001</v>
      </c>
      <c r="G36" s="122">
        <f t="shared" si="4"/>
        <v>1.1747780000000001</v>
      </c>
      <c r="H36" s="69">
        <f>+' Ruko 2 Lantai Kombinasi'!G35</f>
        <v>4089414.2159624202</v>
      </c>
      <c r="I36" s="22">
        <f t="shared" si="5"/>
        <v>4804153.853799901</v>
      </c>
      <c r="J36" s="140"/>
      <c r="K36" s="141"/>
    </row>
    <row r="37" spans="2:11" ht="15.75">
      <c r="B37" s="124">
        <v>8</v>
      </c>
      <c r="C37" s="57" t="s">
        <v>285</v>
      </c>
      <c r="D37" s="62" t="s">
        <v>159</v>
      </c>
      <c r="E37" s="50" t="s">
        <v>19</v>
      </c>
      <c r="F37" s="122">
        <f>+' Ruko 2 Lantai Kombinasi'!F36</f>
        <v>4.6419040000000003</v>
      </c>
      <c r="G37" s="122">
        <f t="shared" si="4"/>
        <v>4.6419040000000003</v>
      </c>
      <c r="H37" s="69">
        <f>+' Ruko 2 Lantai Kombinasi'!G36</f>
        <v>1376964.7149999999</v>
      </c>
      <c r="I37" s="22">
        <f t="shared" si="5"/>
        <v>6391738.0184173593</v>
      </c>
      <c r="J37" s="140"/>
      <c r="K37" s="141"/>
    </row>
    <row r="38" spans="2:11" ht="15.75">
      <c r="B38" s="124">
        <v>9</v>
      </c>
      <c r="C38" s="57" t="s">
        <v>96</v>
      </c>
      <c r="D38" s="62" t="s">
        <v>161</v>
      </c>
      <c r="E38" s="50" t="s">
        <v>19</v>
      </c>
      <c r="F38" s="122">
        <f>+' Ruko 2 Lantai Kombinasi'!F37</f>
        <v>7.2264840000000001</v>
      </c>
      <c r="G38" s="122">
        <f t="shared" si="4"/>
        <v>7.2264840000000001</v>
      </c>
      <c r="H38" s="69">
        <f>+' Ruko 2 Lantai Kombinasi'!G37</f>
        <v>3517022.3150517368</v>
      </c>
      <c r="I38" s="22">
        <f t="shared" si="5"/>
        <v>25415705.487364337</v>
      </c>
      <c r="J38" s="140"/>
      <c r="K38" s="141"/>
    </row>
    <row r="39" spans="2:11" ht="30.75">
      <c r="B39" s="8">
        <v>10</v>
      </c>
      <c r="C39" s="63" t="s">
        <v>230</v>
      </c>
      <c r="D39" s="60"/>
      <c r="E39" s="50" t="s">
        <v>229</v>
      </c>
      <c r="F39" s="122">
        <f>+' Ruko 2 Lantai Kombinasi'!F38</f>
        <v>2.13903</v>
      </c>
      <c r="G39" s="122">
        <f t="shared" si="4"/>
        <v>2.13903</v>
      </c>
      <c r="H39" s="69">
        <f>+' Ruko 2 Lantai Kombinasi'!G38</f>
        <v>4173275.67736329</v>
      </c>
      <c r="I39" s="22">
        <f t="shared" si="5"/>
        <v>8926761.8721503988</v>
      </c>
      <c r="J39" s="140"/>
      <c r="K39" s="141"/>
    </row>
    <row r="40" spans="2:11" ht="15.75">
      <c r="B40" s="8">
        <v>11</v>
      </c>
      <c r="C40" s="63" t="s">
        <v>234</v>
      </c>
      <c r="D40" s="60"/>
      <c r="E40" s="50" t="s">
        <v>229</v>
      </c>
      <c r="F40" s="122">
        <f>+' Ruko 2 Lantai Kombinasi'!F39</f>
        <v>0.38250000000000001</v>
      </c>
      <c r="G40" s="122">
        <f t="shared" si="4"/>
        <v>0.38250000000000001</v>
      </c>
      <c r="H40" s="69">
        <f>+' Ruko 2 Lantai Kombinasi'!G39</f>
        <v>6358828.6774596237</v>
      </c>
      <c r="I40" s="22">
        <f t="shared" si="5"/>
        <v>2432251.969128306</v>
      </c>
      <c r="J40" s="140"/>
      <c r="K40" s="141"/>
    </row>
    <row r="41" spans="2:11" s="24" customFormat="1" ht="15.75">
      <c r="B41" s="50">
        <v>12</v>
      </c>
      <c r="C41" s="63" t="s">
        <v>234</v>
      </c>
      <c r="D41" s="60"/>
      <c r="E41" s="50" t="s">
        <v>19</v>
      </c>
      <c r="F41" s="122">
        <f>+' Ruko 2 Lantai Kombinasi'!F40</f>
        <v>8.1692307692307703E-2</v>
      </c>
      <c r="G41" s="122">
        <f t="shared" si="4"/>
        <v>8.1692307692307703E-2</v>
      </c>
      <c r="H41" s="69">
        <f>+' Ruko 2 Lantai Kombinasi'!G40</f>
        <v>6641223.2256333828</v>
      </c>
      <c r="I41" s="22">
        <f t="shared" si="5"/>
        <v>542536.85120174254</v>
      </c>
    </row>
    <row r="42" spans="2:11" ht="15.75">
      <c r="B42" s="124"/>
      <c r="C42" s="57"/>
      <c r="D42" s="62"/>
      <c r="E42" s="50"/>
      <c r="F42" s="122"/>
      <c r="G42" s="122"/>
      <c r="H42" s="122"/>
      <c r="I42" s="22"/>
      <c r="J42" s="140"/>
      <c r="K42" s="141"/>
    </row>
    <row r="43" spans="2:11" ht="15.75">
      <c r="B43" s="125" t="s">
        <v>28</v>
      </c>
      <c r="C43" s="61" t="s">
        <v>29</v>
      </c>
      <c r="D43" s="61"/>
      <c r="E43" s="50"/>
      <c r="F43" s="122"/>
      <c r="G43" s="122"/>
      <c r="H43" s="122"/>
      <c r="I43" s="22"/>
    </row>
    <row r="44" spans="2:11" ht="15.75">
      <c r="B44" s="125"/>
      <c r="C44" s="61" t="s">
        <v>97</v>
      </c>
      <c r="D44" s="61"/>
      <c r="E44" s="50"/>
      <c r="F44" s="122"/>
      <c r="G44" s="122"/>
      <c r="H44" s="122"/>
      <c r="I44" s="22"/>
    </row>
    <row r="45" spans="2:11" ht="15.75">
      <c r="B45" s="124">
        <v>1</v>
      </c>
      <c r="C45" s="57" t="s">
        <v>98</v>
      </c>
      <c r="D45" s="60" t="s">
        <v>270</v>
      </c>
      <c r="E45" s="50" t="s">
        <v>15</v>
      </c>
      <c r="F45" s="122">
        <f>'[18] Ruko 2 Lantai Kombinasi'!F45*$F$5</f>
        <v>4.5</v>
      </c>
      <c r="G45" s="122">
        <f>SUM(F45:F45)</f>
        <v>4.5</v>
      </c>
      <c r="H45" s="72">
        <f>+' Ruko 2 Lantai Kombinasi'!G45</f>
        <v>185851.24346249999</v>
      </c>
      <c r="I45" s="22">
        <f t="shared" ref="I45:I58" si="6">G45*H45</f>
        <v>836330.59558124992</v>
      </c>
    </row>
    <row r="46" spans="2:11" ht="15.75">
      <c r="B46" s="124">
        <v>2</v>
      </c>
      <c r="C46" s="57" t="s">
        <v>99</v>
      </c>
      <c r="D46" s="62"/>
      <c r="E46" s="50"/>
      <c r="F46" s="122"/>
      <c r="G46" s="122"/>
      <c r="H46" s="72">
        <f>+' Ruko 2 Lantai Kombinasi'!G46</f>
        <v>0</v>
      </c>
      <c r="I46" s="22"/>
    </row>
    <row r="47" spans="2:11" ht="15.75">
      <c r="B47" s="124">
        <v>3</v>
      </c>
      <c r="C47" s="57" t="s">
        <v>100</v>
      </c>
      <c r="D47" s="62" t="s">
        <v>163</v>
      </c>
      <c r="E47" s="50" t="s">
        <v>15</v>
      </c>
      <c r="F47" s="122">
        <f>'[18] Ruko 2 Lantai Kombinasi'!F47*$F$5</f>
        <v>54.985378867000001</v>
      </c>
      <c r="G47" s="122">
        <f>SUM(F47:F47)</f>
        <v>54.985378867000001</v>
      </c>
      <c r="H47" s="72">
        <f>+' Ruko 2 Lantai Kombinasi'!G47</f>
        <v>164293.85424375001</v>
      </c>
      <c r="I47" s="22">
        <f t="shared" si="6"/>
        <v>9033759.8211122714</v>
      </c>
    </row>
    <row r="48" spans="2:11" ht="15.75">
      <c r="B48" s="124">
        <v>4</v>
      </c>
      <c r="C48" s="57" t="s">
        <v>101</v>
      </c>
      <c r="D48" s="62" t="s">
        <v>271</v>
      </c>
      <c r="E48" s="50" t="s">
        <v>15</v>
      </c>
      <c r="F48" s="122">
        <f>'[18] Ruko 2 Lantai Kombinasi'!F48*$F$5</f>
        <v>2.7731172659999999</v>
      </c>
      <c r="G48" s="122">
        <f>SUM(F48:F48)</f>
        <v>2.7731172659999999</v>
      </c>
      <c r="H48" s="72">
        <f>+' Ruko 2 Lantai Kombinasi'!G48</f>
        <v>178460.1385875</v>
      </c>
      <c r="I48" s="22">
        <f t="shared" si="6"/>
        <v>494890.89160974906</v>
      </c>
    </row>
    <row r="49" spans="2:9" ht="15.75">
      <c r="B49" s="124">
        <v>5</v>
      </c>
      <c r="C49" s="57" t="s">
        <v>102</v>
      </c>
      <c r="D49" s="62" t="s">
        <v>163</v>
      </c>
      <c r="E49" s="50" t="s">
        <v>15</v>
      </c>
      <c r="F49" s="122">
        <f>'[18] Ruko 2 Lantai Kombinasi'!F49*$F$5</f>
        <v>9.5839976869000019</v>
      </c>
      <c r="G49" s="122">
        <f>SUM(F49:F49)</f>
        <v>9.5839976869000019</v>
      </c>
      <c r="H49" s="72">
        <f>+' Ruko 2 Lantai Kombinasi'!G49</f>
        <v>236129.1304625</v>
      </c>
      <c r="I49" s="22">
        <f t="shared" si="6"/>
        <v>2263061.0401623086</v>
      </c>
    </row>
    <row r="50" spans="2:9" ht="15.75">
      <c r="B50" s="8">
        <v>6</v>
      </c>
      <c r="C50" s="57" t="s">
        <v>238</v>
      </c>
      <c r="D50" s="60" t="s">
        <v>272</v>
      </c>
      <c r="E50" s="50" t="s">
        <v>9</v>
      </c>
      <c r="F50" s="122">
        <f>'[18] Ruko 2 Lantai Kombinasi'!F50*$F$5</f>
        <v>7.7</v>
      </c>
      <c r="G50" s="122">
        <f>SUM(F50:F50)</f>
        <v>7.7</v>
      </c>
      <c r="H50" s="72">
        <f>+' Ruko 2 Lantai Kombinasi'!G50</f>
        <v>32177.119821000004</v>
      </c>
      <c r="I50" s="22">
        <f t="shared" si="6"/>
        <v>247763.82262170003</v>
      </c>
    </row>
    <row r="51" spans="2:9" ht="15.75">
      <c r="B51" s="8">
        <v>7</v>
      </c>
      <c r="C51" s="57" t="s">
        <v>240</v>
      </c>
      <c r="D51" s="60" t="s">
        <v>270</v>
      </c>
      <c r="E51" s="50" t="s">
        <v>15</v>
      </c>
      <c r="F51" s="122">
        <f>'[18] Ruko 2 Lantai Kombinasi'!F51*$F$5</f>
        <v>2.5499999999999998</v>
      </c>
      <c r="G51" s="122">
        <f>SUM(F51:F51)</f>
        <v>2.5499999999999998</v>
      </c>
      <c r="H51" s="72">
        <f>+' Ruko 2 Lantai Kombinasi'!G51</f>
        <v>164293.85424375001</v>
      </c>
      <c r="I51" s="22">
        <f t="shared" si="6"/>
        <v>418949.3283215625</v>
      </c>
    </row>
    <row r="52" spans="2:9" ht="15.75">
      <c r="B52" s="125"/>
      <c r="C52" s="61" t="s">
        <v>103</v>
      </c>
      <c r="D52" s="61"/>
      <c r="E52" s="50"/>
      <c r="F52" s="122"/>
      <c r="G52" s="122"/>
      <c r="H52" s="72">
        <f>+' Ruko 2 Lantai Kombinasi'!G52</f>
        <v>0</v>
      </c>
      <c r="I52" s="22"/>
    </row>
    <row r="53" spans="2:9" ht="15.75">
      <c r="B53" s="124">
        <v>1</v>
      </c>
      <c r="C53" s="57" t="s">
        <v>100</v>
      </c>
      <c r="D53" s="62" t="s">
        <v>163</v>
      </c>
      <c r="E53" s="50" t="s">
        <v>15</v>
      </c>
      <c r="F53" s="122">
        <f>'[18] Ruko 2 Lantai Kombinasi'!F53*$F$5</f>
        <v>54.879509729900001</v>
      </c>
      <c r="G53" s="122">
        <f>SUM(F53:F53)</f>
        <v>54.879509729900001</v>
      </c>
      <c r="H53" s="72">
        <f>+' Ruko 2 Lantai Kombinasi'!G53</f>
        <v>164293.85424375001</v>
      </c>
      <c r="I53" s="22">
        <f t="shared" si="6"/>
        <v>9016366.1725326516</v>
      </c>
    </row>
    <row r="54" spans="2:9" ht="15.75">
      <c r="B54" s="124">
        <v>2</v>
      </c>
      <c r="C54" s="57" t="s">
        <v>101</v>
      </c>
      <c r="D54" s="62" t="s">
        <v>271</v>
      </c>
      <c r="E54" s="50" t="s">
        <v>15</v>
      </c>
      <c r="F54" s="122">
        <f>'[18] Ruko 2 Lantai Kombinasi'!F54*$F$5</f>
        <v>2.7732250000000001</v>
      </c>
      <c r="G54" s="122">
        <f>SUM(F54:F54)</f>
        <v>2.7732250000000001</v>
      </c>
      <c r="H54" s="72">
        <f>+' Ruko 2 Lantai Kombinasi'!G54</f>
        <v>178460.1385875</v>
      </c>
      <c r="I54" s="22">
        <f t="shared" si="6"/>
        <v>494910.11783431971</v>
      </c>
    </row>
    <row r="55" spans="2:9" ht="15.75">
      <c r="B55" s="124">
        <v>3</v>
      </c>
      <c r="C55" s="64" t="s">
        <v>102</v>
      </c>
      <c r="D55" s="62" t="s">
        <v>163</v>
      </c>
      <c r="E55" s="50" t="s">
        <v>15</v>
      </c>
      <c r="F55" s="122"/>
      <c r="G55" s="122">
        <f>SUM(F55:F55)</f>
        <v>0</v>
      </c>
      <c r="H55" s="72">
        <f>+' Ruko 2 Lantai Kombinasi'!G55</f>
        <v>0</v>
      </c>
      <c r="I55" s="22">
        <f t="shared" si="6"/>
        <v>0</v>
      </c>
    </row>
    <row r="56" spans="2:9" ht="15.75">
      <c r="B56" s="9"/>
      <c r="C56" s="65" t="s">
        <v>135</v>
      </c>
      <c r="D56" s="65"/>
      <c r="E56" s="50"/>
      <c r="F56" s="122"/>
      <c r="G56" s="122"/>
      <c r="H56" s="72">
        <f>+' Ruko 2 Lantai Kombinasi'!G56</f>
        <v>0</v>
      </c>
      <c r="I56" s="22"/>
    </row>
    <row r="57" spans="2:9" ht="15.75">
      <c r="B57" s="10">
        <v>1</v>
      </c>
      <c r="C57" s="64" t="s">
        <v>100</v>
      </c>
      <c r="D57" s="62" t="s">
        <v>163</v>
      </c>
      <c r="E57" s="50" t="s">
        <v>15</v>
      </c>
      <c r="F57" s="122"/>
      <c r="G57" s="122">
        <f>SUM(F57:F57)</f>
        <v>0</v>
      </c>
      <c r="H57" s="72">
        <f>+' Ruko 2 Lantai Kombinasi'!G57</f>
        <v>0</v>
      </c>
      <c r="I57" s="22">
        <f t="shared" si="6"/>
        <v>0</v>
      </c>
    </row>
    <row r="58" spans="2:9" ht="15.75">
      <c r="B58" s="10">
        <v>2</v>
      </c>
      <c r="C58" s="64" t="s">
        <v>101</v>
      </c>
      <c r="D58" s="62" t="s">
        <v>271</v>
      </c>
      <c r="E58" s="50" t="s">
        <v>15</v>
      </c>
      <c r="F58" s="122"/>
      <c r="G58" s="122">
        <f>SUM(F58:F58)</f>
        <v>0</v>
      </c>
      <c r="H58" s="72"/>
      <c r="I58" s="22">
        <f t="shared" si="6"/>
        <v>0</v>
      </c>
    </row>
    <row r="59" spans="2:9" ht="15.75">
      <c r="B59" s="124"/>
      <c r="C59" s="57"/>
      <c r="D59" s="57"/>
      <c r="E59" s="50"/>
      <c r="F59" s="127"/>
      <c r="G59" s="122"/>
      <c r="H59" s="126"/>
      <c r="I59" s="22"/>
    </row>
    <row r="60" spans="2:9" ht="15.75">
      <c r="B60" s="125" t="s">
        <v>30</v>
      </c>
      <c r="C60" s="61" t="s">
        <v>31</v>
      </c>
      <c r="D60" s="61"/>
      <c r="E60" s="50"/>
      <c r="F60" s="127"/>
      <c r="G60" s="122"/>
      <c r="H60" s="126"/>
      <c r="I60" s="22"/>
    </row>
    <row r="61" spans="2:9" ht="15.75">
      <c r="B61" s="125"/>
      <c r="C61" s="61" t="s">
        <v>97</v>
      </c>
      <c r="D61" s="61"/>
      <c r="E61" s="50"/>
      <c r="F61" s="127"/>
      <c r="G61" s="122"/>
      <c r="H61" s="126"/>
      <c r="I61" s="22"/>
    </row>
    <row r="62" spans="2:9" ht="15.75">
      <c r="B62" s="124">
        <v>1</v>
      </c>
      <c r="C62" s="57" t="s">
        <v>101</v>
      </c>
      <c r="D62" s="62" t="s">
        <v>273</v>
      </c>
      <c r="E62" s="50" t="s">
        <v>15</v>
      </c>
      <c r="F62" s="122">
        <f>'[18] Ruko 2 Lantai Kombinasi'!F58*$F$5</f>
        <v>11.8163622412</v>
      </c>
      <c r="G62" s="122">
        <f>SUM(F62:F62)</f>
        <v>11.8163622412</v>
      </c>
      <c r="H62" s="72">
        <f>+' Ruko 2 Lantai Kombinasi'!G58</f>
        <v>181500.00000000003</v>
      </c>
      <c r="I62" s="22">
        <f t="shared" ref="I62:I69" si="7">G62*H62</f>
        <v>2144669.7467778004</v>
      </c>
    </row>
    <row r="63" spans="2:9" ht="15.75">
      <c r="B63" s="124">
        <v>2</v>
      </c>
      <c r="C63" s="57" t="s">
        <v>104</v>
      </c>
      <c r="D63" s="62" t="s">
        <v>166</v>
      </c>
      <c r="E63" s="50" t="s">
        <v>15</v>
      </c>
      <c r="F63" s="122">
        <f>'[18] Ruko 2 Lantai Kombinasi'!F59*$F$5</f>
        <v>32.455124400000003</v>
      </c>
      <c r="G63" s="122">
        <f>SUM(F63:F63)</f>
        <v>32.455124400000003</v>
      </c>
      <c r="H63" s="72">
        <f>+' Ruko 2 Lantai Kombinasi'!G59</f>
        <v>32177.119821000004</v>
      </c>
      <c r="I63" s="22">
        <f t="shared" si="7"/>
        <v>1044312.426624261</v>
      </c>
    </row>
    <row r="64" spans="2:9" ht="15.75">
      <c r="B64" s="125"/>
      <c r="C64" s="61" t="s">
        <v>103</v>
      </c>
      <c r="D64" s="61"/>
      <c r="E64" s="50"/>
      <c r="F64" s="122"/>
      <c r="G64" s="122"/>
      <c r="H64" s="72">
        <f>+' Ruko 2 Lantai Kombinasi'!G60</f>
        <v>0</v>
      </c>
      <c r="I64" s="22"/>
    </row>
    <row r="65" spans="2:9" ht="15.75">
      <c r="B65" s="124">
        <v>1</v>
      </c>
      <c r="C65" s="57" t="s">
        <v>101</v>
      </c>
      <c r="D65" s="62" t="s">
        <v>273</v>
      </c>
      <c r="E65" s="50" t="s">
        <v>15</v>
      </c>
      <c r="F65" s="122">
        <f>'[18] Ruko 2 Lantai Kombinasi'!F61*$F$5</f>
        <v>11.8163622412</v>
      </c>
      <c r="G65" s="122">
        <f>SUM(F65:F65)</f>
        <v>11.8163622412</v>
      </c>
      <c r="H65" s="72">
        <f>+' Ruko 2 Lantai Kombinasi'!G61</f>
        <v>181500.00000000003</v>
      </c>
      <c r="I65" s="22">
        <f t="shared" si="7"/>
        <v>2144669.7467778004</v>
      </c>
    </row>
    <row r="66" spans="2:9" ht="15.75">
      <c r="B66" s="124">
        <v>2</v>
      </c>
      <c r="C66" s="57" t="s">
        <v>104</v>
      </c>
      <c r="D66" s="62" t="s">
        <v>166</v>
      </c>
      <c r="E66" s="50" t="s">
        <v>15</v>
      </c>
      <c r="F66" s="122">
        <f>'[18] Ruko 2 Lantai Kombinasi'!F62*$F$5</f>
        <v>36.625</v>
      </c>
      <c r="G66" s="122">
        <f>SUM(F66:F66)</f>
        <v>36.625</v>
      </c>
      <c r="H66" s="72">
        <f>+' Ruko 2 Lantai Kombinasi'!G62</f>
        <v>32177.119821000004</v>
      </c>
      <c r="I66" s="22">
        <f t="shared" si="7"/>
        <v>1178487.0134441252</v>
      </c>
    </row>
    <row r="67" spans="2:9" ht="15.75">
      <c r="B67" s="125"/>
      <c r="C67" s="61" t="s">
        <v>135</v>
      </c>
      <c r="D67" s="61"/>
      <c r="E67" s="50"/>
      <c r="F67" s="122"/>
      <c r="G67" s="122"/>
      <c r="H67" s="72"/>
      <c r="I67" s="22"/>
    </row>
    <row r="68" spans="2:9" ht="15.75">
      <c r="B68" s="124">
        <v>1</v>
      </c>
      <c r="C68" s="57" t="s">
        <v>101</v>
      </c>
      <c r="D68" s="62" t="s">
        <v>273</v>
      </c>
      <c r="E68" s="50" t="s">
        <v>15</v>
      </c>
      <c r="F68" s="122"/>
      <c r="G68" s="122">
        <f>SUM(F68:F68)</f>
        <v>0</v>
      </c>
      <c r="H68" s="72"/>
      <c r="I68" s="22">
        <f t="shared" si="7"/>
        <v>0</v>
      </c>
    </row>
    <row r="69" spans="2:9" ht="15.75">
      <c r="B69" s="124">
        <v>2</v>
      </c>
      <c r="C69" s="57" t="s">
        <v>104</v>
      </c>
      <c r="D69" s="62" t="s">
        <v>166</v>
      </c>
      <c r="E69" s="50" t="s">
        <v>15</v>
      </c>
      <c r="F69" s="122"/>
      <c r="G69" s="122">
        <f>SUM(F69:F69)</f>
        <v>0</v>
      </c>
      <c r="H69" s="72"/>
      <c r="I69" s="22">
        <f t="shared" si="7"/>
        <v>0</v>
      </c>
    </row>
    <row r="70" spans="2:9" ht="15.75">
      <c r="B70" s="124"/>
      <c r="C70" s="57"/>
      <c r="D70" s="57"/>
      <c r="E70" s="50"/>
      <c r="F70" s="122"/>
      <c r="G70" s="122"/>
      <c r="H70" s="72"/>
      <c r="I70" s="22"/>
    </row>
    <row r="71" spans="2:9" ht="15.75">
      <c r="B71" s="125" t="s">
        <v>32</v>
      </c>
      <c r="C71" s="61" t="s">
        <v>33</v>
      </c>
      <c r="D71" s="61"/>
      <c r="E71" s="50"/>
      <c r="F71" s="122"/>
      <c r="G71" s="122"/>
      <c r="H71" s="72"/>
      <c r="I71" s="22"/>
    </row>
    <row r="72" spans="2:9" ht="15.75">
      <c r="B72" s="128">
        <v>1</v>
      </c>
      <c r="C72" s="55" t="s">
        <v>34</v>
      </c>
      <c r="D72" s="55" t="s">
        <v>262</v>
      </c>
      <c r="E72" s="67" t="s">
        <v>15</v>
      </c>
      <c r="F72" s="122">
        <f>'[18] Ruko 2 Lantai Kombinasi'!F65*$F$5</f>
        <v>99.438039730499995</v>
      </c>
      <c r="G72" s="122">
        <f>SUM(F72:F72)</f>
        <v>99.438039730499995</v>
      </c>
      <c r="H72" s="72">
        <f>+' Ruko 2 Lantai Kombinasi'!G65</f>
        <v>66150</v>
      </c>
      <c r="I72" s="22">
        <f>G72*H72</f>
        <v>6577826.3281725748</v>
      </c>
    </row>
    <row r="73" spans="2:9" ht="15.75">
      <c r="B73" s="124">
        <v>2</v>
      </c>
      <c r="C73" s="57" t="s">
        <v>105</v>
      </c>
      <c r="D73" s="55" t="s">
        <v>263</v>
      </c>
      <c r="E73" s="50" t="s">
        <v>9</v>
      </c>
      <c r="F73" s="122">
        <f>'[18] Ruko 2 Lantai Kombinasi'!F66*$F$5</f>
        <v>116.36</v>
      </c>
      <c r="G73" s="122">
        <f>SUM(F73:F73)</f>
        <v>116.36</v>
      </c>
      <c r="H73" s="72">
        <f>+' Ruko 2 Lantai Kombinasi'!G66</f>
        <v>22000</v>
      </c>
      <c r="I73" s="22">
        <f>G73*H73</f>
        <v>2559920</v>
      </c>
    </row>
    <row r="74" spans="2:9" ht="15.75">
      <c r="B74" s="128">
        <v>3</v>
      </c>
      <c r="C74" s="55" t="s">
        <v>35</v>
      </c>
      <c r="D74" s="55" t="s">
        <v>264</v>
      </c>
      <c r="E74" s="67" t="s">
        <v>15</v>
      </c>
      <c r="F74" s="122">
        <f>'[18] Ruko 2 Lantai Kombinasi'!F67*$F$5</f>
        <v>15.239649999999999</v>
      </c>
      <c r="G74" s="122">
        <f>SUM(F74:F74)</f>
        <v>15.239649999999999</v>
      </c>
      <c r="H74" s="72">
        <f>+' Ruko 2 Lantai Kombinasi'!G67</f>
        <v>92750</v>
      </c>
      <c r="I74" s="22">
        <f>G74*H74</f>
        <v>1413477.5374999999</v>
      </c>
    </row>
    <row r="75" spans="2:9" ht="15.75">
      <c r="B75" s="124">
        <v>4</v>
      </c>
      <c r="C75" s="57" t="s">
        <v>36</v>
      </c>
      <c r="D75" s="55" t="s">
        <v>167</v>
      </c>
      <c r="E75" s="50" t="s">
        <v>15</v>
      </c>
      <c r="F75" s="122">
        <f>'[18] Ruko 2 Lantai Kombinasi'!F68*$F$5</f>
        <v>85.774653999999984</v>
      </c>
      <c r="G75" s="122">
        <f>SUM(F75:F75)</f>
        <v>85.774653999999984</v>
      </c>
      <c r="H75" s="72">
        <f>+' Ruko 2 Lantai Kombinasi'!G68</f>
        <v>85000</v>
      </c>
      <c r="I75" s="22">
        <f>G75*H75</f>
        <v>7290845.5899999989</v>
      </c>
    </row>
    <row r="76" spans="2:9" ht="15.75">
      <c r="B76" s="124"/>
      <c r="C76" s="57"/>
      <c r="D76" s="57"/>
      <c r="E76" s="50"/>
      <c r="F76" s="122"/>
      <c r="G76" s="122"/>
      <c r="H76" s="72"/>
      <c r="I76" s="22"/>
    </row>
    <row r="77" spans="2:9" ht="15.75">
      <c r="B77" s="125" t="s">
        <v>37</v>
      </c>
      <c r="C77" s="61" t="s">
        <v>38</v>
      </c>
      <c r="D77" s="61"/>
      <c r="E77" s="50"/>
      <c r="F77" s="122"/>
      <c r="G77" s="122"/>
      <c r="H77" s="72"/>
      <c r="I77" s="22"/>
    </row>
    <row r="78" spans="2:9" ht="15.75">
      <c r="B78" s="124">
        <v>1</v>
      </c>
      <c r="C78" s="57" t="s">
        <v>39</v>
      </c>
      <c r="D78" s="57" t="s">
        <v>171</v>
      </c>
      <c r="E78" s="50" t="s">
        <v>15</v>
      </c>
      <c r="F78" s="122">
        <f>'[18] Ruko 2 Lantai Kombinasi'!F71*$F$5</f>
        <v>189.82639999999998</v>
      </c>
      <c r="G78" s="122">
        <f t="shared" ref="G78:G83" si="8">SUM(F78:F78)</f>
        <v>189.82639999999998</v>
      </c>
      <c r="H78" s="72">
        <f>+' Ruko 2 Lantai Kombinasi'!G71</f>
        <v>96580.000000000015</v>
      </c>
      <c r="I78" s="22">
        <f t="shared" ref="I78:I83" si="9">G78*H78</f>
        <v>18333433.712000001</v>
      </c>
    </row>
    <row r="79" spans="2:9" s="24" customFormat="1" ht="15.75">
      <c r="B79" s="124">
        <v>2</v>
      </c>
      <c r="C79" s="57" t="s">
        <v>106</v>
      </c>
      <c r="D79" s="57" t="s">
        <v>168</v>
      </c>
      <c r="E79" s="50" t="s">
        <v>15</v>
      </c>
      <c r="F79" s="122">
        <f>'[18] Ruko 2 Lantai Kombinasi'!F72*$F$5</f>
        <v>19.71</v>
      </c>
      <c r="G79" s="122">
        <f t="shared" si="8"/>
        <v>19.71</v>
      </c>
      <c r="H79" s="72">
        <f>+' Ruko 2 Lantai Kombinasi'!G72</f>
        <v>74506.753125000017</v>
      </c>
      <c r="I79" s="23">
        <f t="shared" si="9"/>
        <v>1468528.1040937505</v>
      </c>
    </row>
    <row r="80" spans="2:9" s="24" customFormat="1" ht="15.75">
      <c r="B80" s="124">
        <v>3</v>
      </c>
      <c r="C80" s="57" t="s">
        <v>40</v>
      </c>
      <c r="D80" s="57" t="s">
        <v>169</v>
      </c>
      <c r="E80" s="50" t="s">
        <v>15</v>
      </c>
      <c r="F80" s="122">
        <f>'[18] Ruko 2 Lantai Kombinasi'!F73*$F$5</f>
        <v>376.04644999999999</v>
      </c>
      <c r="G80" s="122">
        <f t="shared" si="8"/>
        <v>376.04644999999999</v>
      </c>
      <c r="H80" s="72">
        <f>+' Ruko 2 Lantai Kombinasi'!G73</f>
        <v>64465.14375000001</v>
      </c>
      <c r="I80" s="23">
        <f t="shared" si="9"/>
        <v>24241888.455927189</v>
      </c>
    </row>
    <row r="81" spans="2:9" ht="15.75">
      <c r="B81" s="124">
        <v>4</v>
      </c>
      <c r="C81" s="57" t="s">
        <v>41</v>
      </c>
      <c r="D81" s="57" t="s">
        <v>170</v>
      </c>
      <c r="E81" s="50" t="s">
        <v>15</v>
      </c>
      <c r="F81" s="122">
        <f>'[18] Ruko 2 Lantai Kombinasi'!F74*$F$5</f>
        <v>345.42019999999997</v>
      </c>
      <c r="G81" s="122">
        <f t="shared" si="8"/>
        <v>345.42019999999997</v>
      </c>
      <c r="H81" s="72">
        <f>+' Ruko 2 Lantai Kombinasi'!G74</f>
        <v>26056.360312500001</v>
      </c>
      <c r="I81" s="22">
        <f t="shared" si="9"/>
        <v>9000393.1904158127</v>
      </c>
    </row>
    <row r="82" spans="2:9" ht="15.75">
      <c r="B82" s="124">
        <v>5</v>
      </c>
      <c r="C82" s="54" t="s">
        <v>231</v>
      </c>
      <c r="D82" s="57" t="s">
        <v>169</v>
      </c>
      <c r="E82" s="50" t="s">
        <v>15</v>
      </c>
      <c r="F82" s="122">
        <f>'[18] Ruko 2 Lantai Kombinasi'!F75*$F$5</f>
        <v>41.145000000000003</v>
      </c>
      <c r="G82" s="122">
        <f t="shared" si="8"/>
        <v>41.145000000000003</v>
      </c>
      <c r="H82" s="72">
        <f>+' Ruko 2 Lantai Kombinasi'!G75</f>
        <v>64465.14375000001</v>
      </c>
      <c r="I82" s="22">
        <f t="shared" si="9"/>
        <v>2652418.3395937504</v>
      </c>
    </row>
    <row r="83" spans="2:9" ht="15.75">
      <c r="B83" s="124">
        <v>6</v>
      </c>
      <c r="C83" s="54" t="s">
        <v>241</v>
      </c>
      <c r="D83" s="57" t="s">
        <v>170</v>
      </c>
      <c r="E83" s="50" t="s">
        <v>15</v>
      </c>
      <c r="F83" s="122">
        <f>'[18] Ruko 2 Lantai Kombinasi'!F76*$F$5</f>
        <v>41.145000000000003</v>
      </c>
      <c r="G83" s="122">
        <f t="shared" si="8"/>
        <v>41.145000000000003</v>
      </c>
      <c r="H83" s="72">
        <f>+' Ruko 2 Lantai Kombinasi'!G76</f>
        <v>26056.360312500001</v>
      </c>
      <c r="I83" s="22">
        <f t="shared" si="9"/>
        <v>1072088.9450578126</v>
      </c>
    </row>
    <row r="84" spans="2:9" ht="15.75">
      <c r="B84" s="124"/>
      <c r="C84" s="57"/>
      <c r="D84" s="57"/>
      <c r="E84" s="50"/>
      <c r="F84" s="122"/>
      <c r="G84" s="122"/>
      <c r="H84" s="122"/>
      <c r="I84" s="22"/>
    </row>
    <row r="85" spans="2:9" ht="15.75">
      <c r="B85" s="125" t="s">
        <v>42</v>
      </c>
      <c r="C85" s="61" t="s">
        <v>43</v>
      </c>
      <c r="D85" s="61"/>
      <c r="E85" s="50"/>
      <c r="F85" s="122"/>
      <c r="G85" s="122"/>
      <c r="H85" s="122"/>
      <c r="I85" s="22"/>
    </row>
    <row r="86" spans="2:9" ht="15.75">
      <c r="B86" s="124">
        <v>1</v>
      </c>
      <c r="C86" s="57" t="s">
        <v>107</v>
      </c>
      <c r="D86" s="70" t="s">
        <v>274</v>
      </c>
      <c r="E86" s="50" t="s">
        <v>15</v>
      </c>
      <c r="F86" s="122">
        <f>'[18] Ruko 2 Lantai Kombinasi'!F79*$F$5</f>
        <v>54</v>
      </c>
      <c r="G86" s="122">
        <f>SUM(F86:F86)</f>
        <v>54</v>
      </c>
      <c r="H86" s="72">
        <f>+' Ruko 2 Lantai Kombinasi'!G79</f>
        <v>110000</v>
      </c>
      <c r="I86" s="22">
        <f>G86*H86</f>
        <v>5940000</v>
      </c>
    </row>
    <row r="87" spans="2:9" ht="15.75">
      <c r="B87" s="124">
        <v>2</v>
      </c>
      <c r="C87" s="57" t="s">
        <v>108</v>
      </c>
      <c r="D87" s="62" t="s">
        <v>275</v>
      </c>
      <c r="E87" s="50" t="s">
        <v>15</v>
      </c>
      <c r="F87" s="122">
        <f>'[18] Ruko 2 Lantai Kombinasi'!F80*$F$5</f>
        <v>55</v>
      </c>
      <c r="G87" s="122">
        <f>SUM(F87:F87)</f>
        <v>55</v>
      </c>
      <c r="H87" s="72">
        <f>+' Ruko 2 Lantai Kombinasi'!G80</f>
        <v>95000</v>
      </c>
      <c r="I87" s="22">
        <f>G87*H87</f>
        <v>5225000</v>
      </c>
    </row>
    <row r="88" spans="2:9" ht="15.75">
      <c r="B88" s="124">
        <v>3</v>
      </c>
      <c r="C88" s="57" t="s">
        <v>143</v>
      </c>
      <c r="D88" s="57"/>
      <c r="E88" s="50" t="s">
        <v>9</v>
      </c>
      <c r="F88" s="122">
        <f>'[18] Ruko 2 Lantai Kombinasi'!F81*$F$5</f>
        <v>25</v>
      </c>
      <c r="G88" s="122">
        <f>SUM(F88:F88)</f>
        <v>25</v>
      </c>
      <c r="H88" s="72">
        <f>+' Ruko 2 Lantai Kombinasi'!G81</f>
        <v>30000</v>
      </c>
      <c r="I88" s="22">
        <f>G88*H88</f>
        <v>750000</v>
      </c>
    </row>
    <row r="89" spans="2:9" ht="15.75">
      <c r="B89" s="124">
        <v>4</v>
      </c>
      <c r="C89" s="57" t="s">
        <v>144</v>
      </c>
      <c r="D89" s="57"/>
      <c r="E89" s="50" t="s">
        <v>9</v>
      </c>
      <c r="F89" s="122">
        <f>'[18] Ruko 2 Lantai Kombinasi'!F82*$F$5</f>
        <v>5</v>
      </c>
      <c r="G89" s="122">
        <f>SUM(F89:F89)</f>
        <v>5</v>
      </c>
      <c r="H89" s="72"/>
      <c r="I89" s="22">
        <f>G89*H89</f>
        <v>0</v>
      </c>
    </row>
    <row r="90" spans="2:9" ht="15.75">
      <c r="B90" s="124">
        <v>5</v>
      </c>
      <c r="C90" s="57" t="s">
        <v>109</v>
      </c>
      <c r="D90" s="57"/>
      <c r="E90" s="50" t="s">
        <v>9</v>
      </c>
      <c r="F90" s="122">
        <f>'[18] Ruko 2 Lantai Kombinasi'!F82*$F$5</f>
        <v>5</v>
      </c>
      <c r="G90" s="122">
        <f>SUM(F90:F90)</f>
        <v>5</v>
      </c>
      <c r="H90" s="72">
        <f>+' Ruko 2 Lantai Kombinasi'!G82</f>
        <v>48000</v>
      </c>
      <c r="I90" s="22">
        <f>G90*H90</f>
        <v>240000</v>
      </c>
    </row>
    <row r="91" spans="2:9" ht="15.75">
      <c r="B91" s="124"/>
      <c r="C91" s="57"/>
      <c r="D91" s="57"/>
      <c r="E91" s="50"/>
      <c r="F91" s="122"/>
      <c r="G91" s="122"/>
      <c r="H91" s="122"/>
      <c r="I91" s="22"/>
    </row>
    <row r="92" spans="2:9" ht="15.75">
      <c r="B92" s="125" t="s">
        <v>45</v>
      </c>
      <c r="C92" s="61" t="s">
        <v>46</v>
      </c>
      <c r="D92" s="61"/>
      <c r="E92" s="50"/>
      <c r="F92" s="122"/>
      <c r="G92" s="122"/>
      <c r="H92" s="122"/>
      <c r="I92" s="22"/>
    </row>
    <row r="93" spans="2:9" ht="15.75">
      <c r="B93" s="125">
        <v>1</v>
      </c>
      <c r="C93" s="61" t="s">
        <v>110</v>
      </c>
      <c r="D93" s="61"/>
      <c r="E93" s="50"/>
      <c r="F93" s="122"/>
      <c r="G93" s="122"/>
      <c r="H93" s="122"/>
      <c r="I93" s="22"/>
    </row>
    <row r="94" spans="2:9" ht="15.75">
      <c r="B94" s="125"/>
      <c r="C94" s="61" t="s">
        <v>145</v>
      </c>
      <c r="D94" s="61"/>
      <c r="E94" s="50"/>
      <c r="F94" s="122"/>
      <c r="G94" s="122"/>
      <c r="H94" s="122"/>
      <c r="I94" s="22"/>
    </row>
    <row r="95" spans="2:9" ht="30">
      <c r="B95" s="8"/>
      <c r="C95" s="71" t="s">
        <v>111</v>
      </c>
      <c r="D95" s="60" t="s">
        <v>256</v>
      </c>
      <c r="E95" s="50" t="s">
        <v>48</v>
      </c>
      <c r="F95" s="122">
        <f>'[18] Ruko 2 Lantai Kombinasi'!F86*$F$5</f>
        <v>1</v>
      </c>
      <c r="G95" s="122">
        <f>SUM(F95:F95)</f>
        <v>1</v>
      </c>
      <c r="H95" s="72">
        <f>+' Ruko 2 Lantai Kombinasi'!G86</f>
        <v>8004000</v>
      </c>
      <c r="I95" s="22">
        <f t="shared" ref="I95:I115" si="10">G95*H95</f>
        <v>8004000</v>
      </c>
    </row>
    <row r="96" spans="2:9" ht="15" customHeight="1">
      <c r="B96" s="124"/>
      <c r="C96" s="64" t="s">
        <v>86</v>
      </c>
      <c r="D96" s="60" t="s">
        <v>257</v>
      </c>
      <c r="E96" s="50" t="s">
        <v>48</v>
      </c>
      <c r="F96" s="122">
        <f>'[18] Ruko 2 Lantai Kombinasi'!F87*$F$5</f>
        <v>2</v>
      </c>
      <c r="G96" s="122">
        <f>SUM(F96:F96)</f>
        <v>2</v>
      </c>
      <c r="H96" s="72">
        <f>+' Ruko 2 Lantai Kombinasi'!G87</f>
        <v>861000</v>
      </c>
      <c r="I96" s="22">
        <f t="shared" si="10"/>
        <v>1722000</v>
      </c>
    </row>
    <row r="97" spans="2:9" ht="30">
      <c r="B97" s="8"/>
      <c r="C97" s="71" t="s">
        <v>112</v>
      </c>
      <c r="D97" s="60" t="s">
        <v>258</v>
      </c>
      <c r="E97" s="50" t="s">
        <v>48</v>
      </c>
      <c r="F97" s="122">
        <f>'[18] Ruko 2 Lantai Kombinasi'!F88*$F$5</f>
        <v>1</v>
      </c>
      <c r="G97" s="122">
        <f>SUM(F97:F97)</f>
        <v>1</v>
      </c>
      <c r="H97" s="72">
        <f>+' Ruko 2 Lantai Kombinasi'!G88</f>
        <v>2283750</v>
      </c>
      <c r="I97" s="22">
        <f t="shared" si="10"/>
        <v>2283750</v>
      </c>
    </row>
    <row r="98" spans="2:9" ht="30">
      <c r="B98" s="8"/>
      <c r="C98" s="71" t="s">
        <v>113</v>
      </c>
      <c r="D98" s="60" t="s">
        <v>259</v>
      </c>
      <c r="E98" s="50" t="s">
        <v>48</v>
      </c>
      <c r="F98" s="122">
        <f>'[18] Ruko 2 Lantai Kombinasi'!F89*$F$5</f>
        <v>1</v>
      </c>
      <c r="G98" s="122">
        <f>SUM(F98:F98)</f>
        <v>1</v>
      </c>
      <c r="H98" s="72">
        <f>+' Ruko 2 Lantai Kombinasi'!G89</f>
        <v>4888350</v>
      </c>
      <c r="I98" s="22">
        <f t="shared" si="10"/>
        <v>4888350</v>
      </c>
    </row>
    <row r="99" spans="2:9" ht="30">
      <c r="B99" s="8"/>
      <c r="C99" s="71" t="s">
        <v>133</v>
      </c>
      <c r="D99" s="60" t="s">
        <v>260</v>
      </c>
      <c r="E99" s="50" t="s">
        <v>48</v>
      </c>
      <c r="F99" s="122">
        <f>'[18] Ruko 2 Lantai Kombinasi'!F90*$F$5</f>
        <v>1</v>
      </c>
      <c r="G99" s="122">
        <f>SUM(F99:F99)</f>
        <v>1</v>
      </c>
      <c r="H99" s="72">
        <f>+' Ruko 2 Lantai Kombinasi'!G90</f>
        <v>6214400</v>
      </c>
      <c r="I99" s="22">
        <f t="shared" si="10"/>
        <v>6214400</v>
      </c>
    </row>
    <row r="100" spans="2:9" ht="15.75">
      <c r="B100" s="8"/>
      <c r="C100" s="78" t="s">
        <v>146</v>
      </c>
      <c r="D100" s="78"/>
      <c r="E100" s="50"/>
      <c r="F100" s="122"/>
      <c r="G100" s="122"/>
      <c r="H100" s="72"/>
      <c r="I100" s="22"/>
    </row>
    <row r="101" spans="2:9" ht="30">
      <c r="B101" s="8"/>
      <c r="C101" s="71" t="s">
        <v>111</v>
      </c>
      <c r="D101" s="60" t="s">
        <v>256</v>
      </c>
      <c r="E101" s="50" t="s">
        <v>48</v>
      </c>
      <c r="F101" s="122"/>
      <c r="G101" s="122">
        <f t="shared" ref="G101:G115" si="11">SUM(F101:F101)</f>
        <v>0</v>
      </c>
      <c r="H101" s="72"/>
      <c r="I101" s="22">
        <f>G101*H101</f>
        <v>0</v>
      </c>
    </row>
    <row r="102" spans="2:9" ht="15.75">
      <c r="B102" s="8"/>
      <c r="C102" s="71" t="s">
        <v>86</v>
      </c>
      <c r="D102" s="60" t="s">
        <v>257</v>
      </c>
      <c r="E102" s="50" t="s">
        <v>48</v>
      </c>
      <c r="F102" s="122"/>
      <c r="G102" s="122">
        <f t="shared" si="11"/>
        <v>0</v>
      </c>
      <c r="H102" s="72"/>
      <c r="I102" s="22">
        <f>G102*H102</f>
        <v>0</v>
      </c>
    </row>
    <row r="103" spans="2:9" ht="30">
      <c r="B103" s="8"/>
      <c r="C103" s="71" t="s">
        <v>251</v>
      </c>
      <c r="D103" s="60" t="s">
        <v>259</v>
      </c>
      <c r="E103" s="50" t="s">
        <v>48</v>
      </c>
      <c r="F103" s="122"/>
      <c r="G103" s="122">
        <f t="shared" si="11"/>
        <v>0</v>
      </c>
      <c r="H103" s="72"/>
      <c r="I103" s="22">
        <f t="shared" si="10"/>
        <v>0</v>
      </c>
    </row>
    <row r="104" spans="2:9" ht="30">
      <c r="B104" s="8"/>
      <c r="C104" s="71" t="s">
        <v>250</v>
      </c>
      <c r="D104" s="60" t="s">
        <v>259</v>
      </c>
      <c r="E104" s="50" t="s">
        <v>48</v>
      </c>
      <c r="F104" s="122"/>
      <c r="G104" s="122">
        <f t="shared" si="11"/>
        <v>0</v>
      </c>
      <c r="H104" s="72"/>
      <c r="I104" s="22">
        <f t="shared" si="10"/>
        <v>0</v>
      </c>
    </row>
    <row r="105" spans="2:9" ht="30">
      <c r="B105" s="8"/>
      <c r="C105" s="71" t="s">
        <v>254</v>
      </c>
      <c r="D105" s="60" t="s">
        <v>259</v>
      </c>
      <c r="E105" s="50" t="s">
        <v>48</v>
      </c>
      <c r="F105" s="122"/>
      <c r="G105" s="122">
        <f t="shared" si="11"/>
        <v>0</v>
      </c>
      <c r="H105" s="72"/>
      <c r="I105" s="22">
        <f t="shared" si="10"/>
        <v>0</v>
      </c>
    </row>
    <row r="106" spans="2:9" ht="30">
      <c r="B106" s="8"/>
      <c r="C106" s="71" t="s">
        <v>252</v>
      </c>
      <c r="D106" s="60" t="s">
        <v>259</v>
      </c>
      <c r="E106" s="50" t="s">
        <v>48</v>
      </c>
      <c r="F106" s="122"/>
      <c r="G106" s="122">
        <f t="shared" si="11"/>
        <v>0</v>
      </c>
      <c r="H106" s="72"/>
      <c r="I106" s="22">
        <f t="shared" si="10"/>
        <v>0</v>
      </c>
    </row>
    <row r="107" spans="2:9" ht="30">
      <c r="B107" s="8"/>
      <c r="C107" s="71" t="s">
        <v>136</v>
      </c>
      <c r="D107" s="60" t="s">
        <v>259</v>
      </c>
      <c r="E107" s="50" t="s">
        <v>48</v>
      </c>
      <c r="F107" s="122"/>
      <c r="G107" s="122">
        <f t="shared" si="11"/>
        <v>0</v>
      </c>
      <c r="H107" s="72"/>
      <c r="I107" s="22">
        <f t="shared" si="10"/>
        <v>0</v>
      </c>
    </row>
    <row r="108" spans="2:9" ht="30">
      <c r="B108" s="8"/>
      <c r="C108" s="71" t="s">
        <v>137</v>
      </c>
      <c r="D108" s="60" t="s">
        <v>259</v>
      </c>
      <c r="E108" s="50" t="s">
        <v>48</v>
      </c>
      <c r="F108" s="122"/>
      <c r="G108" s="122">
        <f t="shared" si="11"/>
        <v>0</v>
      </c>
      <c r="H108" s="72"/>
      <c r="I108" s="22">
        <f t="shared" si="10"/>
        <v>0</v>
      </c>
    </row>
    <row r="109" spans="2:9" ht="27" customHeight="1">
      <c r="B109" s="8"/>
      <c r="C109" s="71" t="s">
        <v>253</v>
      </c>
      <c r="D109" s="60" t="s">
        <v>259</v>
      </c>
      <c r="E109" s="50" t="s">
        <v>48</v>
      </c>
      <c r="F109" s="122"/>
      <c r="G109" s="122">
        <f t="shared" si="11"/>
        <v>0</v>
      </c>
      <c r="H109" s="72"/>
      <c r="I109" s="22">
        <f t="shared" si="10"/>
        <v>0</v>
      </c>
    </row>
    <row r="110" spans="2:9" ht="27" customHeight="1">
      <c r="B110" s="8"/>
      <c r="C110" s="71" t="s">
        <v>248</v>
      </c>
      <c r="D110" s="60" t="s">
        <v>259</v>
      </c>
      <c r="E110" s="50" t="s">
        <v>48</v>
      </c>
      <c r="F110" s="122"/>
      <c r="G110" s="122">
        <f t="shared" si="11"/>
        <v>0</v>
      </c>
      <c r="H110" s="72"/>
      <c r="I110" s="22">
        <f t="shared" si="10"/>
        <v>0</v>
      </c>
    </row>
    <row r="111" spans="2:9" ht="30">
      <c r="B111" s="8"/>
      <c r="C111" s="71" t="s">
        <v>249</v>
      </c>
      <c r="D111" s="60" t="s">
        <v>259</v>
      </c>
      <c r="E111" s="50" t="s">
        <v>48</v>
      </c>
      <c r="F111" s="122"/>
      <c r="G111" s="122">
        <f t="shared" si="11"/>
        <v>0</v>
      </c>
      <c r="H111" s="72"/>
      <c r="I111" s="22">
        <f t="shared" si="10"/>
        <v>0</v>
      </c>
    </row>
    <row r="112" spans="2:9" ht="30">
      <c r="B112" s="8"/>
      <c r="C112" s="71" t="s">
        <v>138</v>
      </c>
      <c r="D112" s="60" t="s">
        <v>259</v>
      </c>
      <c r="E112" s="50" t="s">
        <v>48</v>
      </c>
      <c r="F112" s="122"/>
      <c r="G112" s="122">
        <f t="shared" si="11"/>
        <v>0</v>
      </c>
      <c r="H112" s="72"/>
      <c r="I112" s="22">
        <f t="shared" si="10"/>
        <v>0</v>
      </c>
    </row>
    <row r="113" spans="2:9" ht="30">
      <c r="B113" s="8"/>
      <c r="C113" s="71" t="s">
        <v>139</v>
      </c>
      <c r="D113" s="60" t="s">
        <v>259</v>
      </c>
      <c r="E113" s="50" t="s">
        <v>48</v>
      </c>
      <c r="F113" s="122"/>
      <c r="G113" s="122">
        <f t="shared" si="11"/>
        <v>0</v>
      </c>
      <c r="H113" s="72"/>
      <c r="I113" s="22">
        <f t="shared" si="10"/>
        <v>0</v>
      </c>
    </row>
    <row r="114" spans="2:9" ht="30">
      <c r="B114" s="8"/>
      <c r="C114" s="71" t="s">
        <v>140</v>
      </c>
      <c r="D114" s="60" t="s">
        <v>259</v>
      </c>
      <c r="E114" s="50" t="s">
        <v>48</v>
      </c>
      <c r="F114" s="122"/>
      <c r="G114" s="122">
        <f t="shared" si="11"/>
        <v>0</v>
      </c>
      <c r="H114" s="72"/>
      <c r="I114" s="22">
        <f t="shared" si="10"/>
        <v>0</v>
      </c>
    </row>
    <row r="115" spans="2:9" ht="30">
      <c r="B115" s="8"/>
      <c r="C115" s="71" t="s">
        <v>141</v>
      </c>
      <c r="D115" s="60" t="s">
        <v>259</v>
      </c>
      <c r="E115" s="50" t="s">
        <v>48</v>
      </c>
      <c r="F115" s="122"/>
      <c r="G115" s="122">
        <f t="shared" si="11"/>
        <v>0</v>
      </c>
      <c r="H115" s="72"/>
      <c r="I115" s="22">
        <f t="shared" si="10"/>
        <v>0</v>
      </c>
    </row>
    <row r="116" spans="2:9" ht="15.75">
      <c r="B116" s="8"/>
      <c r="C116" s="54"/>
      <c r="D116" s="54"/>
      <c r="E116" s="50"/>
      <c r="F116" s="122"/>
      <c r="G116" s="122"/>
      <c r="H116" s="122"/>
      <c r="I116" s="22"/>
    </row>
    <row r="117" spans="2:9" ht="15.75">
      <c r="B117" s="125">
        <v>2</v>
      </c>
      <c r="C117" s="61" t="s">
        <v>114</v>
      </c>
      <c r="D117" s="61"/>
      <c r="E117" s="50"/>
      <c r="F117" s="122"/>
      <c r="G117" s="122"/>
      <c r="H117" s="122"/>
      <c r="I117" s="22"/>
    </row>
    <row r="118" spans="2:9" ht="15.75">
      <c r="B118" s="124"/>
      <c r="C118" s="57" t="s">
        <v>86</v>
      </c>
      <c r="D118" s="60" t="s">
        <v>265</v>
      </c>
      <c r="E118" s="50" t="s">
        <v>48</v>
      </c>
      <c r="F118" s="122">
        <f>'[18] Ruko 2 Lantai Kombinasi'!F92*$F$5</f>
        <v>2</v>
      </c>
      <c r="G118" s="122">
        <f>SUM(F118:F118)</f>
        <v>2</v>
      </c>
      <c r="H118" s="72">
        <f>+' Ruko 2 Lantai Kombinasi'!G92</f>
        <v>1650000.0000000002</v>
      </c>
      <c r="I118" s="22">
        <f t="shared" ref="I118:I121" si="12">G118*H118</f>
        <v>3300000.0000000005</v>
      </c>
    </row>
    <row r="119" spans="2:9" ht="15.75">
      <c r="B119" s="125">
        <v>3</v>
      </c>
      <c r="C119" s="61" t="s">
        <v>49</v>
      </c>
      <c r="D119" s="61"/>
      <c r="E119" s="50"/>
      <c r="F119" s="122"/>
      <c r="G119" s="122"/>
      <c r="H119" s="72"/>
      <c r="I119" s="22"/>
    </row>
    <row r="120" spans="2:9" ht="15.75">
      <c r="B120" s="129" t="s">
        <v>14</v>
      </c>
      <c r="C120" s="57" t="s">
        <v>51</v>
      </c>
      <c r="D120" s="62" t="s">
        <v>196</v>
      </c>
      <c r="E120" s="50" t="s">
        <v>50</v>
      </c>
      <c r="F120" s="122">
        <f>'[18] Ruko 2 Lantai Kombinasi'!F94*$F$5</f>
        <v>2</v>
      </c>
      <c r="G120" s="122">
        <f>SUM(F120:F120)</f>
        <v>2</v>
      </c>
      <c r="H120" s="72">
        <f>+' Ruko 2 Lantai Kombinasi'!G94</f>
        <v>326700</v>
      </c>
      <c r="I120" s="22">
        <f t="shared" si="12"/>
        <v>653400</v>
      </c>
    </row>
    <row r="121" spans="2:9" ht="15.75">
      <c r="B121" s="129" t="s">
        <v>14</v>
      </c>
      <c r="C121" s="57" t="s">
        <v>52</v>
      </c>
      <c r="D121" s="62" t="s">
        <v>197</v>
      </c>
      <c r="E121" s="50" t="s">
        <v>50</v>
      </c>
      <c r="F121" s="122">
        <f>'[18] Ruko 2 Lantai Kombinasi'!F95*$F$5</f>
        <v>6</v>
      </c>
      <c r="G121" s="122">
        <f>SUM(F121:F121)</f>
        <v>6</v>
      </c>
      <c r="H121" s="72">
        <f>+' Ruko 2 Lantai Kombinasi'!G95</f>
        <v>50050.000000000007</v>
      </c>
      <c r="I121" s="22">
        <f t="shared" si="12"/>
        <v>300300.00000000006</v>
      </c>
    </row>
    <row r="122" spans="2:9" ht="15.75">
      <c r="B122" s="124"/>
      <c r="C122" s="57"/>
      <c r="D122" s="57"/>
      <c r="E122" s="50"/>
      <c r="F122" s="122"/>
      <c r="G122" s="122"/>
      <c r="H122" s="72"/>
      <c r="I122" s="22"/>
    </row>
    <row r="123" spans="2:9" ht="15.75">
      <c r="B123" s="125" t="s">
        <v>53</v>
      </c>
      <c r="C123" s="61" t="s">
        <v>54</v>
      </c>
      <c r="D123" s="61"/>
      <c r="E123" s="50"/>
      <c r="F123" s="122"/>
      <c r="G123" s="122"/>
      <c r="H123" s="72"/>
      <c r="I123" s="22"/>
    </row>
    <row r="124" spans="2:9" ht="15.75">
      <c r="B124" s="124">
        <v>1</v>
      </c>
      <c r="C124" s="57" t="s">
        <v>55</v>
      </c>
      <c r="D124" s="62" t="s">
        <v>194</v>
      </c>
      <c r="E124" s="50" t="s">
        <v>15</v>
      </c>
      <c r="F124" s="122">
        <f>'[18] Ruko 2 Lantai Kombinasi'!F98*$F$5</f>
        <v>204.219234</v>
      </c>
      <c r="G124" s="122">
        <f>SUM(F124:F124)</f>
        <v>204.219234</v>
      </c>
      <c r="H124" s="72">
        <f>+' Ruko 2 Lantai Kombinasi'!G98</f>
        <v>22000</v>
      </c>
      <c r="I124" s="22">
        <f t="shared" ref="I124:I127" si="13">G124*H124</f>
        <v>4492823.148</v>
      </c>
    </row>
    <row r="125" spans="2:9" ht="15.75">
      <c r="B125" s="124">
        <v>2</v>
      </c>
      <c r="C125" s="57" t="s">
        <v>56</v>
      </c>
      <c r="D125" s="62" t="s">
        <v>195</v>
      </c>
      <c r="E125" s="50" t="s">
        <v>15</v>
      </c>
      <c r="F125" s="122">
        <f>'[18] Ruko 2 Lantai Kombinasi'!F99*$F$5</f>
        <v>83.652420000000006</v>
      </c>
      <c r="G125" s="122">
        <f>SUM(F125:F125)</f>
        <v>83.652420000000006</v>
      </c>
      <c r="H125" s="72">
        <f>+' Ruko 2 Lantai Kombinasi'!G99</f>
        <v>35000</v>
      </c>
      <c r="I125" s="22">
        <f t="shared" si="13"/>
        <v>2927834.7</v>
      </c>
    </row>
    <row r="126" spans="2:9" ht="15.75">
      <c r="B126" s="124">
        <v>3</v>
      </c>
      <c r="C126" s="57" t="s">
        <v>57</v>
      </c>
      <c r="D126" s="62" t="s">
        <v>194</v>
      </c>
      <c r="E126" s="50" t="s">
        <v>15</v>
      </c>
      <c r="F126" s="122">
        <f>'[18] Ruko 2 Lantai Kombinasi'!F100*$F$5</f>
        <v>114.67768973049999</v>
      </c>
      <c r="G126" s="122">
        <f>SUM(F126:F126)</f>
        <v>114.67768973049999</v>
      </c>
      <c r="H126" s="72">
        <f>+' Ruko 2 Lantai Kombinasi'!G100</f>
        <v>22000</v>
      </c>
      <c r="I126" s="22">
        <f t="shared" si="13"/>
        <v>2522909.174071</v>
      </c>
    </row>
    <row r="127" spans="2:9" ht="15.75">
      <c r="B127" s="124">
        <v>4</v>
      </c>
      <c r="C127" s="57" t="s">
        <v>115</v>
      </c>
      <c r="D127" s="57"/>
      <c r="E127" s="50" t="s">
        <v>9</v>
      </c>
      <c r="F127" s="122">
        <f>'[18] Ruko 2 Lantai Kombinasi'!F101*$F$5</f>
        <v>5</v>
      </c>
      <c r="G127" s="122">
        <f>SUM(F127:F127)</f>
        <v>5</v>
      </c>
      <c r="H127" s="72">
        <f>+' Ruko 2 Lantai Kombinasi'!G101</f>
        <v>18750</v>
      </c>
      <c r="I127" s="22">
        <f t="shared" si="13"/>
        <v>93750</v>
      </c>
    </row>
    <row r="128" spans="2:9" ht="15.75">
      <c r="B128" s="124">
        <v>5</v>
      </c>
      <c r="C128" s="57" t="s">
        <v>202</v>
      </c>
      <c r="D128" s="62"/>
      <c r="E128" s="50" t="s">
        <v>15</v>
      </c>
      <c r="F128" s="122">
        <f>'[18] Ruko 2 Lantai Kombinasi'!F102*$F$5</f>
        <v>47.316749999999999</v>
      </c>
      <c r="G128" s="122">
        <f>SUM(F128:F128)</f>
        <v>47.316749999999999</v>
      </c>
      <c r="H128" s="72">
        <f>+' Ruko 2 Lantai Kombinasi'!G102</f>
        <v>35000</v>
      </c>
      <c r="I128" s="22">
        <f>G128*H128</f>
        <v>1656086.25</v>
      </c>
    </row>
    <row r="129" spans="2:9" ht="15.75">
      <c r="B129" s="124"/>
      <c r="C129" s="57"/>
      <c r="D129" s="57"/>
      <c r="E129" s="50"/>
      <c r="F129" s="122"/>
      <c r="G129" s="122"/>
      <c r="H129" s="122"/>
      <c r="I129" s="22"/>
    </row>
    <row r="130" spans="2:9" ht="15.75">
      <c r="B130" s="125" t="s">
        <v>58</v>
      </c>
      <c r="C130" s="61" t="s">
        <v>59</v>
      </c>
      <c r="D130" s="61"/>
      <c r="E130" s="50"/>
      <c r="F130" s="122"/>
      <c r="G130" s="122"/>
      <c r="H130" s="122"/>
      <c r="I130" s="22"/>
    </row>
    <row r="131" spans="2:9" ht="15.75">
      <c r="B131" s="124">
        <v>1</v>
      </c>
      <c r="C131" s="57" t="s">
        <v>116</v>
      </c>
      <c r="D131" s="57"/>
      <c r="E131" s="50"/>
      <c r="F131" s="122"/>
      <c r="G131" s="122"/>
      <c r="H131" s="122"/>
      <c r="I131" s="22"/>
    </row>
    <row r="132" spans="2:9" ht="15.75">
      <c r="B132" s="129" t="s">
        <v>14</v>
      </c>
      <c r="C132" s="57" t="s">
        <v>117</v>
      </c>
      <c r="D132" s="57" t="s">
        <v>180</v>
      </c>
      <c r="E132" s="50" t="s">
        <v>50</v>
      </c>
      <c r="F132" s="122">
        <f>'[18] Ruko 2 Lantai Kombinasi'!F106*$F$5</f>
        <v>2</v>
      </c>
      <c r="G132" s="122">
        <f>SUM(F132:F132)</f>
        <v>2</v>
      </c>
      <c r="H132" s="72">
        <f>+' Ruko 2 Lantai Kombinasi'!G106</f>
        <v>1852248.1372500001</v>
      </c>
      <c r="I132" s="22">
        <f t="shared" ref="I132:I151" si="14">G132*H132</f>
        <v>3704496.2745000003</v>
      </c>
    </row>
    <row r="133" spans="2:9" ht="15.75">
      <c r="B133" s="129" t="s">
        <v>14</v>
      </c>
      <c r="C133" s="57" t="s">
        <v>60</v>
      </c>
      <c r="D133" s="57" t="s">
        <v>181</v>
      </c>
      <c r="E133" s="50" t="s">
        <v>50</v>
      </c>
      <c r="F133" s="122">
        <f>'[18] Ruko 2 Lantai Kombinasi'!F107*$F$5</f>
        <v>2</v>
      </c>
      <c r="G133" s="122">
        <f>SUM(F133:F133)</f>
        <v>2</v>
      </c>
      <c r="H133" s="72">
        <f>+' Ruko 2 Lantai Kombinasi'!G107</f>
        <v>1181269.396125</v>
      </c>
      <c r="I133" s="22">
        <f t="shared" si="14"/>
        <v>2362538.7922499999</v>
      </c>
    </row>
    <row r="134" spans="2:9" ht="15.75">
      <c r="B134" s="129" t="s">
        <v>14</v>
      </c>
      <c r="C134" s="57" t="s">
        <v>118</v>
      </c>
      <c r="D134" s="55" t="s">
        <v>276</v>
      </c>
      <c r="E134" s="50" t="s">
        <v>50</v>
      </c>
      <c r="F134" s="122">
        <f>'[18] Ruko 2 Lantai Kombinasi'!F108*$F$5</f>
        <v>2</v>
      </c>
      <c r="G134" s="122">
        <f>SUM(F134:F134)</f>
        <v>2</v>
      </c>
      <c r="H134" s="72">
        <f>+' Ruko 2 Lantai Kombinasi'!G108</f>
        <v>253979.36891250001</v>
      </c>
      <c r="I134" s="22">
        <f t="shared" si="14"/>
        <v>507958.73782500002</v>
      </c>
    </row>
    <row r="135" spans="2:9" ht="15.75">
      <c r="B135" s="129"/>
      <c r="C135" s="57"/>
      <c r="D135" s="57" t="s">
        <v>183</v>
      </c>
      <c r="E135" s="50"/>
      <c r="F135" s="122"/>
      <c r="G135" s="122"/>
      <c r="H135" s="72">
        <f>+' Ruko 2 Lantai Kombinasi'!G109</f>
        <v>0</v>
      </c>
      <c r="I135" s="22">
        <f t="shared" si="14"/>
        <v>0</v>
      </c>
    </row>
    <row r="136" spans="2:9" ht="15.75">
      <c r="B136" s="129"/>
      <c r="C136" s="57"/>
      <c r="D136" s="57" t="s">
        <v>184</v>
      </c>
      <c r="E136" s="50"/>
      <c r="F136" s="122"/>
      <c r="G136" s="122"/>
      <c r="H136" s="72">
        <f>+' Ruko 2 Lantai Kombinasi'!G110</f>
        <v>0</v>
      </c>
      <c r="I136" s="22">
        <f t="shared" si="14"/>
        <v>0</v>
      </c>
    </row>
    <row r="137" spans="2:9" ht="15.75">
      <c r="B137" s="129"/>
      <c r="C137" s="57"/>
      <c r="D137" s="57" t="s">
        <v>185</v>
      </c>
      <c r="E137" s="50"/>
      <c r="F137" s="122"/>
      <c r="G137" s="122"/>
      <c r="H137" s="72">
        <f>+' Ruko 2 Lantai Kombinasi'!G111</f>
        <v>0</v>
      </c>
      <c r="I137" s="22">
        <f t="shared" si="14"/>
        <v>0</v>
      </c>
    </row>
    <row r="138" spans="2:9" ht="15.75">
      <c r="B138" s="129"/>
      <c r="C138" s="57"/>
      <c r="D138" s="57" t="s">
        <v>186</v>
      </c>
      <c r="E138" s="50"/>
      <c r="F138" s="122"/>
      <c r="G138" s="122"/>
      <c r="H138" s="72">
        <f>+' Ruko 2 Lantai Kombinasi'!G112</f>
        <v>0</v>
      </c>
      <c r="I138" s="22">
        <f t="shared" si="14"/>
        <v>0</v>
      </c>
    </row>
    <row r="139" spans="2:9" ht="15.75">
      <c r="B139" s="129" t="s">
        <v>14</v>
      </c>
      <c r="C139" s="57" t="s">
        <v>119</v>
      </c>
      <c r="D139" s="57" t="s">
        <v>187</v>
      </c>
      <c r="E139" s="50" t="s">
        <v>50</v>
      </c>
      <c r="F139" s="122">
        <f>'[18] Ruko 2 Lantai Kombinasi'!F113*$F$5</f>
        <v>2</v>
      </c>
      <c r="G139" s="122">
        <f>SUM(F139:F139)</f>
        <v>2</v>
      </c>
      <c r="H139" s="72">
        <f>+' Ruko 2 Lantai Kombinasi'!G113</f>
        <v>134601.70762500001</v>
      </c>
      <c r="I139" s="22">
        <f t="shared" si="14"/>
        <v>269203.41525000002</v>
      </c>
    </row>
    <row r="140" spans="2:9" ht="15.75">
      <c r="B140" s="129">
        <v>3</v>
      </c>
      <c r="C140" s="57" t="s">
        <v>61</v>
      </c>
      <c r="D140" s="57" t="s">
        <v>188</v>
      </c>
      <c r="E140" s="50" t="s">
        <v>50</v>
      </c>
      <c r="F140" s="122">
        <f>'[18] Ruko 2 Lantai Kombinasi'!F114*$F$5</f>
        <v>2</v>
      </c>
      <c r="G140" s="122">
        <f>SUM(F140:F140)</f>
        <v>2</v>
      </c>
      <c r="H140" s="72">
        <f>+' Ruko 2 Lantai Kombinasi'!G114</f>
        <v>223550.43375</v>
      </c>
      <c r="I140" s="22">
        <f t="shared" si="14"/>
        <v>447100.86749999999</v>
      </c>
    </row>
    <row r="141" spans="2:9" ht="15.75">
      <c r="B141" s="129">
        <v>4</v>
      </c>
      <c r="C141" s="57" t="s">
        <v>62</v>
      </c>
      <c r="D141" s="57" t="s">
        <v>189</v>
      </c>
      <c r="E141" s="50" t="s">
        <v>50</v>
      </c>
      <c r="F141" s="122">
        <f>'[18] Ruko 2 Lantai Kombinasi'!F115*$F$5</f>
        <v>4</v>
      </c>
      <c r="G141" s="122">
        <f>SUM(F141:F141)</f>
        <v>4</v>
      </c>
      <c r="H141" s="72">
        <f>+' Ruko 2 Lantai Kombinasi'!G115</f>
        <v>245661.465</v>
      </c>
      <c r="I141" s="22">
        <f t="shared" si="14"/>
        <v>982645.86</v>
      </c>
    </row>
    <row r="142" spans="2:9" ht="15.75">
      <c r="B142" s="124">
        <v>6</v>
      </c>
      <c r="C142" s="57" t="s">
        <v>63</v>
      </c>
      <c r="D142" s="57"/>
      <c r="E142" s="50"/>
      <c r="F142" s="122"/>
      <c r="G142" s="122"/>
      <c r="H142" s="72">
        <f>+' Ruko 2 Lantai Kombinasi'!G116</f>
        <v>0</v>
      </c>
      <c r="I142" s="22">
        <f t="shared" si="14"/>
        <v>0</v>
      </c>
    </row>
    <row r="143" spans="2:9" ht="15.75">
      <c r="B143" s="129" t="s">
        <v>14</v>
      </c>
      <c r="C143" s="57" t="s">
        <v>64</v>
      </c>
      <c r="D143" s="55" t="s">
        <v>190</v>
      </c>
      <c r="E143" s="50" t="s">
        <v>9</v>
      </c>
      <c r="F143" s="122">
        <f>'[18] Ruko 2 Lantai Kombinasi'!F117*$F$5</f>
        <v>33.973993199999995</v>
      </c>
      <c r="G143" s="122">
        <f>SUM(F143:F143)</f>
        <v>33.973993199999995</v>
      </c>
      <c r="H143" s="72">
        <f>+' Ruko 2 Lantai Kombinasi'!G117</f>
        <v>33128.992050000001</v>
      </c>
      <c r="I143" s="22">
        <f t="shared" si="14"/>
        <v>1125524.1506295539</v>
      </c>
    </row>
    <row r="144" spans="2:9" ht="15.75">
      <c r="B144" s="129">
        <v>7</v>
      </c>
      <c r="C144" s="57" t="s">
        <v>65</v>
      </c>
      <c r="D144" s="55"/>
      <c r="E144" s="50"/>
      <c r="F144" s="122"/>
      <c r="G144" s="122"/>
      <c r="H144" s="72">
        <f>+' Ruko 2 Lantai Kombinasi'!G118</f>
        <v>0</v>
      </c>
      <c r="I144" s="22">
        <f t="shared" si="14"/>
        <v>0</v>
      </c>
    </row>
    <row r="145" spans="2:9" ht="15.75">
      <c r="B145" s="129" t="s">
        <v>14</v>
      </c>
      <c r="C145" s="57" t="s">
        <v>66</v>
      </c>
      <c r="D145" s="55" t="s">
        <v>191</v>
      </c>
      <c r="E145" s="50" t="s">
        <v>9</v>
      </c>
      <c r="F145" s="122">
        <f>'[18] Ruko 2 Lantai Kombinasi'!F119*$F$5</f>
        <v>1.3704800000000001</v>
      </c>
      <c r="G145" s="122">
        <f t="shared" ref="G145:G151" si="15">SUM(F145:F145)</f>
        <v>1.3704800000000001</v>
      </c>
      <c r="H145" s="72">
        <f>+' Ruko 2 Lantai Kombinasi'!G119</f>
        <v>67925</v>
      </c>
      <c r="I145" s="22">
        <f t="shared" si="14"/>
        <v>93089.854000000007</v>
      </c>
    </row>
    <row r="146" spans="2:9" ht="15.75">
      <c r="B146" s="129" t="s">
        <v>14</v>
      </c>
      <c r="C146" s="57" t="s">
        <v>120</v>
      </c>
      <c r="D146" s="55" t="s">
        <v>191</v>
      </c>
      <c r="E146" s="50" t="s">
        <v>9</v>
      </c>
      <c r="F146" s="122">
        <f>'[18] Ruko 2 Lantai Kombinasi'!F120*$F$5</f>
        <v>12.662528</v>
      </c>
      <c r="G146" s="122">
        <f t="shared" si="15"/>
        <v>12.662528</v>
      </c>
      <c r="H146" s="72">
        <f>+' Ruko 2 Lantai Kombinasi'!G120</f>
        <v>88687.5</v>
      </c>
      <c r="I146" s="22">
        <f t="shared" si="14"/>
        <v>1123007.952</v>
      </c>
    </row>
    <row r="147" spans="2:9" ht="15.75">
      <c r="B147" s="129" t="s">
        <v>14</v>
      </c>
      <c r="C147" s="57" t="s">
        <v>67</v>
      </c>
      <c r="D147" s="55" t="s">
        <v>191</v>
      </c>
      <c r="E147" s="50" t="s">
        <v>9</v>
      </c>
      <c r="F147" s="122">
        <f>'[18] Ruko 2 Lantai Kombinasi'!F121*$F$5</f>
        <v>64.19353439999999</v>
      </c>
      <c r="G147" s="122">
        <f t="shared" si="15"/>
        <v>64.19353439999999</v>
      </c>
      <c r="H147" s="72">
        <f>+' Ruko 2 Lantai Kombinasi'!G121</f>
        <v>96250</v>
      </c>
      <c r="I147" s="22">
        <f t="shared" si="14"/>
        <v>6178627.6859999988</v>
      </c>
    </row>
    <row r="148" spans="2:9" ht="15.75">
      <c r="B148" s="129" t="s">
        <v>14</v>
      </c>
      <c r="C148" s="57" t="s">
        <v>68</v>
      </c>
      <c r="D148" s="55" t="s">
        <v>191</v>
      </c>
      <c r="E148" s="50" t="s">
        <v>9</v>
      </c>
      <c r="F148" s="122">
        <f>'[18] Ruko 2 Lantai Kombinasi'!F122*$F$5</f>
        <v>28.3</v>
      </c>
      <c r="G148" s="122">
        <f t="shared" si="15"/>
        <v>28.3</v>
      </c>
      <c r="H148" s="72">
        <f>+' Ruko 2 Lantai Kombinasi'!G122</f>
        <v>108908.90710507504</v>
      </c>
      <c r="I148" s="22">
        <f t="shared" si="14"/>
        <v>3082122.0710736234</v>
      </c>
    </row>
    <row r="149" spans="2:9" ht="15.75">
      <c r="B149" s="129" t="s">
        <v>14</v>
      </c>
      <c r="C149" s="57" t="s">
        <v>121</v>
      </c>
      <c r="D149" s="57" t="s">
        <v>192</v>
      </c>
      <c r="E149" s="50" t="s">
        <v>50</v>
      </c>
      <c r="F149" s="122">
        <f>'[18] Ruko 2 Lantai Kombinasi'!F123*$F$5</f>
        <v>1</v>
      </c>
      <c r="G149" s="122">
        <f t="shared" si="15"/>
        <v>1</v>
      </c>
      <c r="H149" s="72">
        <f>+' Ruko 2 Lantai Kombinasi'!G123</f>
        <v>225820.939575</v>
      </c>
      <c r="I149" s="22">
        <f t="shared" si="14"/>
        <v>225820.939575</v>
      </c>
    </row>
    <row r="150" spans="2:9" ht="15.75">
      <c r="B150" s="129" t="s">
        <v>14</v>
      </c>
      <c r="C150" s="57" t="s">
        <v>69</v>
      </c>
      <c r="D150" s="57" t="s">
        <v>193</v>
      </c>
      <c r="E150" s="50" t="s">
        <v>50</v>
      </c>
      <c r="F150" s="122">
        <f>'[18] Ruko 2 Lantai Kombinasi'!F124*$F$5</f>
        <v>3</v>
      </c>
      <c r="G150" s="122">
        <f t="shared" si="15"/>
        <v>3</v>
      </c>
      <c r="H150" s="72">
        <f>+' Ruko 2 Lantai Kombinasi'!G124</f>
        <v>339531.97514570429</v>
      </c>
      <c r="I150" s="22">
        <f t="shared" si="14"/>
        <v>1018595.9254371128</v>
      </c>
    </row>
    <row r="151" spans="2:9" ht="15.75">
      <c r="B151" s="129" t="s">
        <v>14</v>
      </c>
      <c r="C151" s="54" t="s">
        <v>242</v>
      </c>
      <c r="D151" s="54" t="s">
        <v>243</v>
      </c>
      <c r="E151" s="50" t="s">
        <v>50</v>
      </c>
      <c r="F151" s="122">
        <f>'[18] Ruko 2 Lantai Kombinasi'!F125*$F$5</f>
        <v>1</v>
      </c>
      <c r="G151" s="122">
        <f t="shared" si="15"/>
        <v>1</v>
      </c>
      <c r="H151" s="72">
        <f>+' Ruko 2 Lantai Kombinasi'!G125</f>
        <v>368408.57024999999</v>
      </c>
      <c r="I151" s="22">
        <f t="shared" si="14"/>
        <v>368408.57024999999</v>
      </c>
    </row>
    <row r="152" spans="2:9" ht="15.75">
      <c r="B152" s="124"/>
      <c r="C152" s="57"/>
      <c r="D152" s="57"/>
      <c r="E152" s="50"/>
      <c r="F152" s="122"/>
      <c r="G152" s="122"/>
      <c r="H152" s="122"/>
      <c r="I152" s="22"/>
    </row>
    <row r="153" spans="2:9" ht="15.75">
      <c r="B153" s="125" t="s">
        <v>70</v>
      </c>
      <c r="C153" s="61" t="s">
        <v>71</v>
      </c>
      <c r="D153" s="61"/>
      <c r="E153" s="50"/>
      <c r="F153" s="122"/>
      <c r="G153" s="122"/>
      <c r="H153" s="122"/>
      <c r="I153" s="22"/>
    </row>
    <row r="154" spans="2:9" ht="15.75">
      <c r="B154" s="124"/>
      <c r="C154" s="57"/>
      <c r="D154" s="57"/>
      <c r="E154" s="50"/>
      <c r="F154" s="122"/>
      <c r="G154" s="122"/>
      <c r="H154" s="122"/>
      <c r="I154" s="22"/>
    </row>
    <row r="155" spans="2:9" ht="15.75">
      <c r="B155" s="128">
        <v>1</v>
      </c>
      <c r="C155" s="98" t="s">
        <v>122</v>
      </c>
      <c r="D155" s="98" t="s">
        <v>215</v>
      </c>
      <c r="E155" s="67" t="s">
        <v>72</v>
      </c>
      <c r="F155" s="122">
        <f>'[18] Ruko 2 Lantai Kombinasi'!F129*$F$5</f>
        <v>27</v>
      </c>
      <c r="G155" s="122">
        <f t="shared" ref="G155:G171" si="16">SUM(F155:F155)</f>
        <v>27</v>
      </c>
      <c r="H155" s="72">
        <f>+' Ruko 2 Lantai Kombinasi'!G129</f>
        <v>170000</v>
      </c>
      <c r="I155" s="22">
        <f t="shared" ref="I155:I170" si="17">G155*H155</f>
        <v>4590000</v>
      </c>
    </row>
    <row r="156" spans="2:9" ht="28.5">
      <c r="B156" s="124">
        <v>2</v>
      </c>
      <c r="C156" s="137" t="s">
        <v>123</v>
      </c>
      <c r="D156" s="98" t="s">
        <v>216</v>
      </c>
      <c r="E156" s="67" t="s">
        <v>72</v>
      </c>
      <c r="F156" s="122">
        <f>'[18] Ruko 2 Lantai Kombinasi'!F130*$F$5</f>
        <v>2</v>
      </c>
      <c r="G156" s="122">
        <f t="shared" si="16"/>
        <v>2</v>
      </c>
      <c r="H156" s="72">
        <f>+' Ruko 2 Lantai Kombinasi'!G130</f>
        <v>170000</v>
      </c>
      <c r="I156" s="22">
        <f t="shared" si="17"/>
        <v>340000</v>
      </c>
    </row>
    <row r="157" spans="2:9" ht="15.75">
      <c r="B157" s="128">
        <v>3</v>
      </c>
      <c r="C157" s="137" t="s">
        <v>73</v>
      </c>
      <c r="D157" s="98" t="s">
        <v>217</v>
      </c>
      <c r="E157" s="67" t="s">
        <v>72</v>
      </c>
      <c r="F157" s="122">
        <f>'[18] Ruko 2 Lantai Kombinasi'!F131*$F$5</f>
        <v>8</v>
      </c>
      <c r="G157" s="122">
        <f t="shared" si="16"/>
        <v>8</v>
      </c>
      <c r="H157" s="72">
        <f>+' Ruko 2 Lantai Kombinasi'!G131</f>
        <v>231000</v>
      </c>
      <c r="I157" s="22">
        <f t="shared" si="17"/>
        <v>1848000</v>
      </c>
    </row>
    <row r="158" spans="2:9" ht="15.75">
      <c r="B158" s="124">
        <v>4</v>
      </c>
      <c r="C158" s="137" t="s">
        <v>74</v>
      </c>
      <c r="D158" s="98" t="s">
        <v>218</v>
      </c>
      <c r="E158" s="67" t="s">
        <v>72</v>
      </c>
      <c r="F158" s="122">
        <f>'[18] Ruko 2 Lantai Kombinasi'!F132*$F$5</f>
        <v>1</v>
      </c>
      <c r="G158" s="122">
        <f t="shared" si="16"/>
        <v>1</v>
      </c>
      <c r="H158" s="72">
        <f>+' Ruko 2 Lantai Kombinasi'!G132</f>
        <v>231000</v>
      </c>
      <c r="I158" s="22">
        <f t="shared" si="17"/>
        <v>231000</v>
      </c>
    </row>
    <row r="159" spans="2:9" ht="15.75">
      <c r="B159" s="128">
        <v>5</v>
      </c>
      <c r="C159" s="137" t="s">
        <v>124</v>
      </c>
      <c r="D159" s="98" t="s">
        <v>219</v>
      </c>
      <c r="E159" s="67" t="s">
        <v>72</v>
      </c>
      <c r="F159" s="122">
        <f>'[18] Ruko 2 Lantai Kombinasi'!F133*$F$5</f>
        <v>2</v>
      </c>
      <c r="G159" s="122">
        <f t="shared" si="16"/>
        <v>2</v>
      </c>
      <c r="H159" s="72">
        <f>+' Ruko 2 Lantai Kombinasi'!G133</f>
        <v>231000</v>
      </c>
      <c r="I159" s="22">
        <f t="shared" si="17"/>
        <v>462000</v>
      </c>
    </row>
    <row r="160" spans="2:9" ht="15.75">
      <c r="B160" s="124">
        <v>6</v>
      </c>
      <c r="C160" s="137" t="s">
        <v>220</v>
      </c>
      <c r="D160" s="98" t="s">
        <v>221</v>
      </c>
      <c r="E160" s="67" t="s">
        <v>72</v>
      </c>
      <c r="F160" s="122">
        <f>'[18] Ruko 2 Lantai Kombinasi'!F134*$F$5</f>
        <v>2</v>
      </c>
      <c r="G160" s="122">
        <f t="shared" si="16"/>
        <v>2</v>
      </c>
      <c r="H160" s="72">
        <f>+' Ruko 2 Lantai Kombinasi'!G134</f>
        <v>210100.00000000003</v>
      </c>
      <c r="I160" s="22">
        <f t="shared" si="17"/>
        <v>420200.00000000006</v>
      </c>
    </row>
    <row r="161" spans="1:9" ht="15.75">
      <c r="B161" s="128">
        <v>7</v>
      </c>
      <c r="C161" s="137" t="s">
        <v>75</v>
      </c>
      <c r="D161" s="98" t="s">
        <v>178</v>
      </c>
      <c r="E161" s="50" t="s">
        <v>50</v>
      </c>
      <c r="F161" s="122">
        <f>'[18] Ruko 2 Lantai Kombinasi'!F135*$F$5</f>
        <v>2</v>
      </c>
      <c r="G161" s="122">
        <f t="shared" si="16"/>
        <v>2</v>
      </c>
      <c r="H161" s="72">
        <f>+' Ruko 2 Lantai Kombinasi'!G135</f>
        <v>24552.687500000004</v>
      </c>
      <c r="I161" s="22">
        <f t="shared" si="17"/>
        <v>49105.375000000007</v>
      </c>
    </row>
    <row r="162" spans="1:9" ht="15.75">
      <c r="B162" s="124">
        <v>8</v>
      </c>
      <c r="C162" s="137" t="s">
        <v>76</v>
      </c>
      <c r="D162" s="98" t="s">
        <v>178</v>
      </c>
      <c r="E162" s="50" t="s">
        <v>50</v>
      </c>
      <c r="F162" s="122">
        <f>'[18] Ruko 2 Lantai Kombinasi'!F136*$F$5</f>
        <v>4</v>
      </c>
      <c r="G162" s="122">
        <f t="shared" si="16"/>
        <v>4</v>
      </c>
      <c r="H162" s="72">
        <f>+' Ruko 2 Lantai Kombinasi'!G136</f>
        <v>38029.887500000004</v>
      </c>
      <c r="I162" s="22">
        <f t="shared" si="17"/>
        <v>152119.55000000002</v>
      </c>
    </row>
    <row r="163" spans="1:9" ht="15.75">
      <c r="B163" s="128">
        <v>9</v>
      </c>
      <c r="C163" s="137" t="s">
        <v>125</v>
      </c>
      <c r="D163" s="98" t="s">
        <v>178</v>
      </c>
      <c r="E163" s="50" t="s">
        <v>50</v>
      </c>
      <c r="F163" s="122">
        <f>'[18] Ruko 2 Lantai Kombinasi'!F137*$F$5</f>
        <v>2</v>
      </c>
      <c r="G163" s="122">
        <f t="shared" si="16"/>
        <v>2</v>
      </c>
      <c r="H163" s="72">
        <f>+' Ruko 2 Lantai Kombinasi'!G137</f>
        <v>28567.770000000004</v>
      </c>
      <c r="I163" s="22">
        <f t="shared" si="17"/>
        <v>57135.540000000008</v>
      </c>
    </row>
    <row r="164" spans="1:9" ht="15.75">
      <c r="B164" s="124">
        <v>10</v>
      </c>
      <c r="C164" s="137" t="s">
        <v>77</v>
      </c>
      <c r="D164" s="98" t="s">
        <v>178</v>
      </c>
      <c r="E164" s="50" t="s">
        <v>50</v>
      </c>
      <c r="F164" s="122">
        <f>'[18] Ruko 2 Lantai Kombinasi'!F138*$F$5</f>
        <v>8</v>
      </c>
      <c r="G164" s="122">
        <f t="shared" si="16"/>
        <v>8</v>
      </c>
      <c r="H164" s="72">
        <f>+' Ruko 2 Lantai Kombinasi'!G138</f>
        <v>71020.950000000012</v>
      </c>
      <c r="I164" s="22">
        <f t="shared" si="17"/>
        <v>568167.60000000009</v>
      </c>
    </row>
    <row r="165" spans="1:9" ht="15.75">
      <c r="B165" s="128">
        <v>11</v>
      </c>
      <c r="C165" s="137" t="s">
        <v>222</v>
      </c>
      <c r="D165" s="98" t="s">
        <v>178</v>
      </c>
      <c r="E165" s="67" t="s">
        <v>72</v>
      </c>
      <c r="F165" s="122">
        <f>'[18] Ruko 2 Lantai Kombinasi'!F139*$F$5</f>
        <v>2</v>
      </c>
      <c r="G165" s="122">
        <f t="shared" si="16"/>
        <v>2</v>
      </c>
      <c r="H165" s="72">
        <f>+' Ruko 2 Lantai Kombinasi'!G139</f>
        <v>71020.950000000012</v>
      </c>
      <c r="I165" s="22">
        <f t="shared" si="17"/>
        <v>142041.90000000002</v>
      </c>
    </row>
    <row r="166" spans="1:9" ht="15.75">
      <c r="B166" s="124">
        <v>12</v>
      </c>
      <c r="C166" s="137" t="s">
        <v>126</v>
      </c>
      <c r="D166" s="98" t="s">
        <v>223</v>
      </c>
      <c r="E166" s="50" t="s">
        <v>78</v>
      </c>
      <c r="F166" s="122">
        <f>'[18] Ruko 2 Lantai Kombinasi'!F140*$F$5</f>
        <v>1</v>
      </c>
      <c r="G166" s="122">
        <f t="shared" si="16"/>
        <v>1</v>
      </c>
      <c r="H166" s="72">
        <f>+' Ruko 2 Lantai Kombinasi'!G140</f>
        <v>275000</v>
      </c>
      <c r="I166" s="22">
        <f t="shared" si="17"/>
        <v>275000</v>
      </c>
    </row>
    <row r="167" spans="1:9" ht="15.75">
      <c r="B167" s="128">
        <v>13</v>
      </c>
      <c r="C167" s="137" t="s">
        <v>79</v>
      </c>
      <c r="D167" s="98" t="s">
        <v>224</v>
      </c>
      <c r="E167" s="50" t="s">
        <v>47</v>
      </c>
      <c r="F167" s="122">
        <f>'[18] Ruko 2 Lantai Kombinasi'!F141*$F$5</f>
        <v>2</v>
      </c>
      <c r="G167" s="122">
        <f t="shared" si="16"/>
        <v>2</v>
      </c>
      <c r="H167" s="72">
        <f>+' Ruko 2 Lantai Kombinasi'!G141</f>
        <v>699640.09499999997</v>
      </c>
      <c r="I167" s="22">
        <f t="shared" si="17"/>
        <v>1399280.19</v>
      </c>
    </row>
    <row r="168" spans="1:9" ht="15.75">
      <c r="A168" s="130"/>
      <c r="B168" s="124">
        <v>14</v>
      </c>
      <c r="C168" s="137" t="s">
        <v>127</v>
      </c>
      <c r="D168" s="98" t="s">
        <v>225</v>
      </c>
      <c r="E168" s="50" t="s">
        <v>47</v>
      </c>
      <c r="F168" s="122">
        <f>'[18] Ruko 2 Lantai Kombinasi'!F142*$F$5</f>
        <v>2</v>
      </c>
      <c r="G168" s="122">
        <f t="shared" si="16"/>
        <v>2</v>
      </c>
      <c r="H168" s="72">
        <f>+' Ruko 2 Lantai Kombinasi'!G142</f>
        <v>416213.49000000005</v>
      </c>
      <c r="I168" s="22">
        <f t="shared" si="17"/>
        <v>832426.9800000001</v>
      </c>
    </row>
    <row r="169" spans="1:9" ht="15.75">
      <c r="A169" s="130"/>
      <c r="B169" s="128">
        <v>15</v>
      </c>
      <c r="C169" s="137" t="s">
        <v>80</v>
      </c>
      <c r="D169" s="98" t="s">
        <v>179</v>
      </c>
      <c r="E169" s="50" t="s">
        <v>78</v>
      </c>
      <c r="F169" s="122">
        <f>'[18] Ruko 2 Lantai Kombinasi'!F143*$F$5</f>
        <v>1</v>
      </c>
      <c r="G169" s="122">
        <f t="shared" si="16"/>
        <v>1</v>
      </c>
      <c r="H169" s="72">
        <f>+' Ruko 2 Lantai Kombinasi'!G143</f>
        <v>385000.00000000006</v>
      </c>
      <c r="I169" s="22">
        <f t="shared" si="17"/>
        <v>385000.00000000006</v>
      </c>
    </row>
    <row r="170" spans="1:9" ht="15.75">
      <c r="A170" s="130"/>
      <c r="B170" s="124">
        <v>16</v>
      </c>
      <c r="C170" s="137" t="s">
        <v>203</v>
      </c>
      <c r="D170" s="98" t="s">
        <v>204</v>
      </c>
      <c r="E170" s="67" t="s">
        <v>72</v>
      </c>
      <c r="F170" s="122">
        <f>'[18] Ruko 2 Lantai Kombinasi'!F144*$F$5</f>
        <v>2</v>
      </c>
      <c r="G170" s="122">
        <f t="shared" si="16"/>
        <v>2</v>
      </c>
      <c r="H170" s="72">
        <f>+' Ruko 2 Lantai Kombinasi'!G144</f>
        <v>1155000</v>
      </c>
      <c r="I170" s="22">
        <f t="shared" si="17"/>
        <v>2310000</v>
      </c>
    </row>
    <row r="171" spans="1:9" ht="15.75">
      <c r="A171" s="130"/>
      <c r="B171" s="128">
        <v>17</v>
      </c>
      <c r="C171" s="54" t="s">
        <v>226</v>
      </c>
      <c r="D171" s="55"/>
      <c r="E171" s="67" t="s">
        <v>72</v>
      </c>
      <c r="F171" s="122">
        <f>'[18] Ruko 2 Lantai Kombinasi'!F145*$F$5</f>
        <v>2</v>
      </c>
      <c r="G171" s="122">
        <f t="shared" si="16"/>
        <v>2</v>
      </c>
      <c r="H171" s="72">
        <f>+' Ruko 2 Lantai Kombinasi'!G145</f>
        <v>1000000</v>
      </c>
      <c r="I171" s="22">
        <f>G171*H171</f>
        <v>2000000</v>
      </c>
    </row>
    <row r="172" spans="1:9" ht="15.75">
      <c r="A172" s="130"/>
      <c r="B172" s="124"/>
      <c r="C172" s="57"/>
      <c r="D172" s="57"/>
      <c r="E172" s="50"/>
      <c r="F172" s="122"/>
      <c r="G172" s="122"/>
      <c r="H172" s="72"/>
      <c r="I172" s="22"/>
    </row>
    <row r="173" spans="1:9" ht="15.75">
      <c r="A173" s="130"/>
      <c r="B173" s="125" t="s">
        <v>81</v>
      </c>
      <c r="C173" s="61" t="s">
        <v>82</v>
      </c>
      <c r="D173" s="61"/>
      <c r="E173" s="50"/>
      <c r="F173" s="122"/>
      <c r="G173" s="122"/>
      <c r="H173" s="72"/>
      <c r="I173" s="22"/>
    </row>
    <row r="174" spans="1:9" ht="15.75">
      <c r="A174" s="130"/>
      <c r="B174" s="124">
        <v>1</v>
      </c>
      <c r="C174" s="57" t="s">
        <v>83</v>
      </c>
      <c r="D174" s="57" t="s">
        <v>173</v>
      </c>
      <c r="E174" s="50" t="s">
        <v>47</v>
      </c>
      <c r="F174" s="122">
        <f>+' Ruko 2 Lantai Kombinasi'!F148</f>
        <v>1</v>
      </c>
      <c r="G174" s="122">
        <f t="shared" ref="G174:G185" si="18">SUM(F174:F174)</f>
        <v>1</v>
      </c>
      <c r="H174" s="72">
        <f>+' Ruko 2 Lantai Kombinasi'!G148</f>
        <v>4077665.5111500002</v>
      </c>
      <c r="I174" s="22">
        <f t="shared" ref="I174:I184" si="19">G174*H174</f>
        <v>4077665.5111500002</v>
      </c>
    </row>
    <row r="175" spans="1:9" ht="15.75">
      <c r="A175" s="130"/>
      <c r="B175" s="124">
        <v>2</v>
      </c>
      <c r="C175" s="57" t="s">
        <v>84</v>
      </c>
      <c r="D175" s="57" t="s">
        <v>174</v>
      </c>
      <c r="E175" s="50" t="s">
        <v>47</v>
      </c>
      <c r="F175" s="122">
        <f>+' Ruko 2 Lantai Kombinasi'!F149</f>
        <v>1</v>
      </c>
      <c r="G175" s="122">
        <f t="shared" si="18"/>
        <v>1</v>
      </c>
      <c r="H175" s="72">
        <f>+' Ruko 2 Lantai Kombinasi'!G149</f>
        <v>1285082.5</v>
      </c>
      <c r="I175" s="22">
        <f t="shared" si="19"/>
        <v>1285082.5</v>
      </c>
    </row>
    <row r="176" spans="1:9" s="24" customFormat="1" ht="15.75">
      <c r="A176" s="73"/>
      <c r="B176" s="124">
        <v>3</v>
      </c>
      <c r="C176" s="57" t="s">
        <v>128</v>
      </c>
      <c r="D176" s="57" t="s">
        <v>175</v>
      </c>
      <c r="E176" s="50" t="s">
        <v>9</v>
      </c>
      <c r="F176" s="122">
        <f>+' Ruko 2 Lantai Kombinasi'!F150</f>
        <v>14.7616101</v>
      </c>
      <c r="G176" s="122">
        <f t="shared" si="18"/>
        <v>14.7616101</v>
      </c>
      <c r="H176" s="72">
        <f>+' Ruko 2 Lantai Kombinasi'!G150</f>
        <v>550000</v>
      </c>
      <c r="I176" s="22">
        <f t="shared" si="19"/>
        <v>8118885.5550000006</v>
      </c>
    </row>
    <row r="177" spans="1:9" s="24" customFormat="1" ht="15.75">
      <c r="A177" s="73"/>
      <c r="B177" s="124">
        <v>4</v>
      </c>
      <c r="C177" s="57" t="s">
        <v>44</v>
      </c>
      <c r="D177" s="57" t="s">
        <v>213</v>
      </c>
      <c r="E177" s="50" t="s">
        <v>15</v>
      </c>
      <c r="F177" s="122">
        <f>+' Ruko 2 Lantai Kombinasi'!F151</f>
        <v>28.34</v>
      </c>
      <c r="G177" s="122">
        <f t="shared" si="18"/>
        <v>28.34</v>
      </c>
      <c r="H177" s="72">
        <f>+' Ruko 2 Lantai Kombinasi'!G151</f>
        <v>109375</v>
      </c>
      <c r="I177" s="22">
        <f t="shared" si="19"/>
        <v>3099687.5</v>
      </c>
    </row>
    <row r="178" spans="1:9" s="24" customFormat="1" ht="15.75">
      <c r="A178" s="73"/>
      <c r="B178" s="124">
        <v>5</v>
      </c>
      <c r="C178" s="57" t="s">
        <v>129</v>
      </c>
      <c r="D178" s="55" t="s">
        <v>214</v>
      </c>
      <c r="E178" s="50" t="s">
        <v>15</v>
      </c>
      <c r="F178" s="122">
        <f>+' Ruko 2 Lantai Kombinasi'!F152</f>
        <v>8.31</v>
      </c>
      <c r="G178" s="122">
        <f t="shared" si="18"/>
        <v>8.31</v>
      </c>
      <c r="H178" s="72">
        <f>+' Ruko 2 Lantai Kombinasi'!G152</f>
        <v>116875</v>
      </c>
      <c r="I178" s="22">
        <f t="shared" si="19"/>
        <v>971231.25</v>
      </c>
    </row>
    <row r="179" spans="1:9" s="24" customFormat="1" ht="15.75">
      <c r="A179" s="6"/>
      <c r="B179" s="124">
        <v>6</v>
      </c>
      <c r="C179" s="55" t="s">
        <v>130</v>
      </c>
      <c r="D179" s="55" t="s">
        <v>176</v>
      </c>
      <c r="E179" s="67" t="s">
        <v>47</v>
      </c>
      <c r="F179" s="122">
        <f>+' Ruko 2 Lantai Kombinasi'!F153</f>
        <v>2</v>
      </c>
      <c r="G179" s="122">
        <f t="shared" si="18"/>
        <v>2</v>
      </c>
      <c r="H179" s="72">
        <f>+' Ruko 2 Lantai Kombinasi'!G153</f>
        <v>495000.00000000006</v>
      </c>
      <c r="I179" s="22">
        <f t="shared" si="19"/>
        <v>990000.00000000012</v>
      </c>
    </row>
    <row r="180" spans="1:9" s="24" customFormat="1" ht="15.75">
      <c r="A180" s="6"/>
      <c r="B180" s="124">
        <v>7</v>
      </c>
      <c r="C180" s="55" t="s">
        <v>85</v>
      </c>
      <c r="D180" s="62"/>
      <c r="E180" s="67" t="s">
        <v>9</v>
      </c>
      <c r="F180" s="122">
        <f>+' Ruko 2 Lantai Kombinasi'!F154</f>
        <v>44.37</v>
      </c>
      <c r="G180" s="122">
        <f t="shared" si="18"/>
        <v>44.37</v>
      </c>
      <c r="H180" s="72">
        <f>+' Ruko 2 Lantai Kombinasi'!G154</f>
        <v>39375</v>
      </c>
      <c r="I180" s="22">
        <f t="shared" si="19"/>
        <v>1747068.75</v>
      </c>
    </row>
    <row r="181" spans="1:9" s="24" customFormat="1" ht="15.75">
      <c r="A181" s="6"/>
      <c r="B181" s="124">
        <v>8</v>
      </c>
      <c r="C181" s="55" t="s">
        <v>131</v>
      </c>
      <c r="D181" s="60" t="s">
        <v>172</v>
      </c>
      <c r="E181" s="67" t="s">
        <v>47</v>
      </c>
      <c r="F181" s="122">
        <f>+' Ruko 2 Lantai Kombinasi'!F155</f>
        <v>1</v>
      </c>
      <c r="G181" s="122">
        <f t="shared" si="18"/>
        <v>1</v>
      </c>
      <c r="H181" s="72">
        <f>+' Ruko 2 Lantai Kombinasi'!G155</f>
        <v>425000</v>
      </c>
      <c r="I181" s="22">
        <f t="shared" si="19"/>
        <v>425000</v>
      </c>
    </row>
    <row r="182" spans="1:9" s="24" customFormat="1" ht="15.75">
      <c r="A182" s="6"/>
      <c r="B182" s="128">
        <v>9</v>
      </c>
      <c r="C182" s="55" t="s">
        <v>132</v>
      </c>
      <c r="D182" s="60" t="s">
        <v>266</v>
      </c>
      <c r="E182" s="67" t="s">
        <v>47</v>
      </c>
      <c r="F182" s="122">
        <f>+' Ruko 2 Lantai Kombinasi'!F156</f>
        <v>1</v>
      </c>
      <c r="G182" s="122">
        <f t="shared" si="18"/>
        <v>1</v>
      </c>
      <c r="H182" s="72">
        <f>+' Ruko 2 Lantai Kombinasi'!G156</f>
        <v>1200000</v>
      </c>
      <c r="I182" s="22">
        <f t="shared" si="19"/>
        <v>1200000</v>
      </c>
    </row>
    <row r="183" spans="1:9" s="24" customFormat="1" ht="15.75">
      <c r="A183" s="6"/>
      <c r="B183" s="124">
        <v>10</v>
      </c>
      <c r="C183" s="55" t="s">
        <v>134</v>
      </c>
      <c r="D183" s="55"/>
      <c r="E183" s="67" t="s">
        <v>9</v>
      </c>
      <c r="F183" s="122">
        <f>+' Ruko 2 Lantai Kombinasi'!F157</f>
        <v>4.37</v>
      </c>
      <c r="G183" s="122">
        <f t="shared" si="18"/>
        <v>4.37</v>
      </c>
      <c r="H183" s="72">
        <f>+' Ruko 2 Lantai Kombinasi'!G157</f>
        <v>72765</v>
      </c>
      <c r="I183" s="22">
        <f t="shared" si="19"/>
        <v>317983.05</v>
      </c>
    </row>
    <row r="184" spans="1:9" s="24" customFormat="1" ht="15.75">
      <c r="A184" s="6"/>
      <c r="B184" s="128">
        <v>11</v>
      </c>
      <c r="C184" s="55" t="s">
        <v>154</v>
      </c>
      <c r="D184" s="55" t="s">
        <v>177</v>
      </c>
      <c r="E184" s="67" t="s">
        <v>9</v>
      </c>
      <c r="F184" s="122">
        <f>+' Ruko 2 Lantai Kombinasi'!F158</f>
        <v>2.85</v>
      </c>
      <c r="G184" s="122">
        <f t="shared" si="18"/>
        <v>2.85</v>
      </c>
      <c r="H184" s="72">
        <f>+' Ruko 2 Lantai Kombinasi'!G158</f>
        <v>54120.000000000007</v>
      </c>
      <c r="I184" s="22">
        <f t="shared" si="19"/>
        <v>154242.00000000003</v>
      </c>
    </row>
    <row r="185" spans="1:9" ht="40.5" customHeight="1">
      <c r="A185" s="6"/>
      <c r="B185" s="128">
        <v>12</v>
      </c>
      <c r="C185" s="55" t="s">
        <v>269</v>
      </c>
      <c r="D185" s="60" t="s">
        <v>277</v>
      </c>
      <c r="E185" s="67" t="s">
        <v>279</v>
      </c>
      <c r="F185" s="122">
        <f>+' Ruko 2 Lantai Kombinasi'!F159</f>
        <v>1</v>
      </c>
      <c r="G185" s="122">
        <f t="shared" si="18"/>
        <v>1</v>
      </c>
      <c r="H185" s="72">
        <f>+' Ruko 2 Lantai Kombinasi'!G159</f>
        <v>1426773.2804616475</v>
      </c>
      <c r="I185" s="22">
        <f>G185*H185</f>
        <v>1426773.2804616475</v>
      </c>
    </row>
    <row r="186" spans="1:9" ht="15.75">
      <c r="B186" s="138"/>
      <c r="C186" s="25"/>
      <c r="D186" s="25"/>
      <c r="E186" s="26"/>
      <c r="F186" s="25"/>
      <c r="G186" s="25"/>
      <c r="H186" s="25"/>
      <c r="I186" s="139"/>
    </row>
    <row r="187" spans="1:9" ht="15.75">
      <c r="B187" s="27"/>
      <c r="C187" s="28"/>
      <c r="D187" s="28"/>
      <c r="E187" s="29"/>
      <c r="F187" s="28"/>
      <c r="G187" s="28"/>
      <c r="H187" s="30" t="s">
        <v>207</v>
      </c>
      <c r="I187" s="31">
        <f>SUM(I11:I185)</f>
        <v>358160087.51595217</v>
      </c>
    </row>
    <row r="188" spans="1:9" ht="15.75">
      <c r="B188" s="27"/>
      <c r="C188" s="28"/>
      <c r="D188" s="28"/>
      <c r="E188" s="29"/>
      <c r="F188" s="28"/>
      <c r="G188" s="28"/>
      <c r="H188" s="30" t="s">
        <v>247</v>
      </c>
      <c r="I188" s="31">
        <f>ROUNDDOWN(I187,-5)</f>
        <v>358100000</v>
      </c>
    </row>
    <row r="189" spans="1:9" ht="15.75">
      <c r="B189" s="27"/>
      <c r="C189" s="28"/>
      <c r="D189" s="28"/>
      <c r="E189" s="29"/>
      <c r="F189" s="28"/>
      <c r="G189" s="28"/>
      <c r="H189" s="30" t="s">
        <v>255</v>
      </c>
      <c r="I189" s="32"/>
    </row>
    <row r="190" spans="1:9" ht="15.75">
      <c r="B190" s="27"/>
      <c r="C190" s="28"/>
      <c r="D190" s="28"/>
      <c r="E190" s="29"/>
      <c r="F190" s="28"/>
      <c r="G190" s="28"/>
      <c r="H190" s="30" t="s">
        <v>149</v>
      </c>
      <c r="I190" s="32">
        <f>I188-I189</f>
        <v>358100000</v>
      </c>
    </row>
    <row r="191" spans="1:9" ht="15.75">
      <c r="B191" s="27"/>
      <c r="C191" s="28"/>
      <c r="D191" s="28"/>
      <c r="E191" s="29"/>
      <c r="F191" s="28"/>
      <c r="G191" s="28"/>
      <c r="H191" s="28" t="s">
        <v>200</v>
      </c>
      <c r="I191" s="33">
        <f>I190*0.1</f>
        <v>35810000</v>
      </c>
    </row>
    <row r="192" spans="1:9" ht="15.75">
      <c r="B192" s="27"/>
      <c r="C192" s="28"/>
      <c r="D192" s="28"/>
      <c r="E192" s="29"/>
      <c r="F192" s="28"/>
      <c r="G192" s="28"/>
      <c r="H192" s="28" t="s">
        <v>149</v>
      </c>
      <c r="I192" s="33">
        <f>I190+I191</f>
        <v>393910000</v>
      </c>
    </row>
    <row r="193" spans="2:9" ht="15.75">
      <c r="B193" s="27"/>
      <c r="C193" s="28"/>
      <c r="D193" s="28"/>
      <c r="E193" s="29"/>
      <c r="F193" s="28"/>
      <c r="G193" s="28"/>
      <c r="H193" s="28" t="s">
        <v>208</v>
      </c>
      <c r="I193" s="34">
        <f>131*1</f>
        <v>131</v>
      </c>
    </row>
    <row r="194" spans="2:9" ht="16.5" thickBot="1">
      <c r="B194" s="35"/>
      <c r="C194" s="36"/>
      <c r="D194" s="36"/>
      <c r="E194" s="37"/>
      <c r="F194" s="36"/>
      <c r="G194" s="36"/>
      <c r="H194" s="38" t="s">
        <v>209</v>
      </c>
      <c r="I194" s="39">
        <f>I190/I193</f>
        <v>2733587.7862595418</v>
      </c>
    </row>
    <row r="195" spans="2:9">
      <c r="C195" s="131"/>
      <c r="D195" s="131"/>
      <c r="E195" s="132"/>
    </row>
    <row r="196" spans="2:9">
      <c r="C196" s="131"/>
      <c r="D196" s="131"/>
      <c r="E196" s="13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80" min="1" max="13" man="1"/>
    <brk id="141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 Ruko 2 Lantai Kombinasi</vt:lpstr>
      <vt:lpstr>Volume overall (GR02)</vt:lpstr>
      <vt:lpstr>' Ruko 2 Lantai Kombinasi'!Print_Area</vt:lpstr>
      <vt:lpstr>'Volume overall (GR02)'!Print_Area</vt:lpstr>
      <vt:lpstr>' Ruko 2 Lantai Kombinasi'!Print_Titles</vt:lpstr>
      <vt:lpstr>'Volume overall (GR02)'!Print_Titles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2020-02-12T04:01:44Z</cp:lastPrinted>
  <dcterms:created xsi:type="dcterms:W3CDTF">2018-02-21T01:25:23Z</dcterms:created>
  <dcterms:modified xsi:type="dcterms:W3CDTF">2020-02-14T08:36:20Z</dcterms:modified>
</cp:coreProperties>
</file>