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5. ciputra\GR02-02\"/>
    </mc:Choice>
  </mc:AlternateContent>
  <bookViews>
    <workbookView xWindow="0" yWindow="0" windowWidth="20490" windowHeight="9060" tabRatio="917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4" l="1"/>
  <c r="G184" i="4" s="1"/>
  <c r="I184" i="4" s="1"/>
  <c r="I141" i="4"/>
  <c r="I192" i="4" l="1"/>
  <c r="F89" i="4" l="1"/>
  <c r="F180" i="4" l="1"/>
  <c r="F40" i="4"/>
  <c r="F39" i="4"/>
  <c r="F38" i="4"/>
  <c r="F37" i="4"/>
  <c r="G105" i="4" l="1"/>
  <c r="I105" i="4" s="1"/>
  <c r="G103" i="4"/>
  <c r="I103" i="4" s="1"/>
  <c r="G108" i="4" l="1"/>
  <c r="G109" i="4" l="1"/>
  <c r="I109" i="4" s="1"/>
  <c r="I108" i="4"/>
  <c r="F182" i="4" l="1"/>
  <c r="F178" i="4"/>
  <c r="I134" i="4" l="1"/>
  <c r="I135" i="4"/>
  <c r="I136" i="4"/>
  <c r="I137" i="4"/>
  <c r="I143" i="4"/>
  <c r="F181" i="4" l="1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I82" i="4" l="1"/>
  <c r="I81" i="4"/>
  <c r="G181" i="4"/>
  <c r="G113" i="4"/>
  <c r="G112" i="4"/>
  <c r="G111" i="4"/>
  <c r="G107" i="4"/>
  <c r="G106" i="4"/>
  <c r="G104" i="4"/>
  <c r="G102" i="4"/>
  <c r="G101" i="4" l="1"/>
  <c r="G100" i="4"/>
  <c r="G182" i="4"/>
  <c r="G110" i="4"/>
  <c r="I110" i="4" s="1"/>
  <c r="I101" i="4"/>
  <c r="G180" i="4"/>
  <c r="F23" i="4" l="1"/>
  <c r="F21" i="4"/>
  <c r="F31" i="4"/>
  <c r="F183" i="4"/>
  <c r="F175" i="4"/>
  <c r="H147" i="9"/>
  <c r="H146" i="9"/>
  <c r="H128" i="9"/>
  <c r="H127" i="9"/>
  <c r="H126" i="9"/>
  <c r="F147" i="4"/>
  <c r="H108" i="9"/>
  <c r="H105" i="9"/>
  <c r="H104" i="9"/>
  <c r="H103" i="9"/>
  <c r="F124" i="4"/>
  <c r="H97" i="9"/>
  <c r="H96" i="9"/>
  <c r="H85" i="9"/>
  <c r="H84" i="9"/>
  <c r="H83" i="9"/>
  <c r="H78" i="9"/>
  <c r="H77" i="9"/>
  <c r="F80" i="4"/>
  <c r="F77" i="4"/>
  <c r="H70" i="9"/>
  <c r="H69" i="9"/>
  <c r="H64" i="9"/>
  <c r="H63" i="9"/>
  <c r="E62" i="9"/>
  <c r="H60" i="9"/>
  <c r="F62" i="4"/>
  <c r="H57" i="9"/>
  <c r="H56" i="9"/>
  <c r="H55" i="9"/>
  <c r="F53" i="4"/>
  <c r="H52" i="9"/>
  <c r="F48" i="4"/>
  <c r="H46" i="9"/>
  <c r="H44" i="9"/>
  <c r="H43" i="9"/>
  <c r="H42" i="9"/>
  <c r="H34" i="9"/>
  <c r="F32" i="4"/>
  <c r="H28" i="9"/>
  <c r="H27" i="9"/>
  <c r="H26" i="9"/>
  <c r="H24" i="9"/>
  <c r="H23" i="9"/>
  <c r="H22" i="9"/>
  <c r="H20" i="9"/>
  <c r="H16" i="9"/>
  <c r="H15" i="9"/>
  <c r="H13" i="9"/>
  <c r="F46" i="4" l="1"/>
  <c r="F30" i="4"/>
  <c r="F52" i="4"/>
  <c r="F27" i="4"/>
  <c r="F49" i="4"/>
  <c r="F34" i="4"/>
  <c r="F47" i="4"/>
  <c r="F50" i="4"/>
  <c r="F61" i="4"/>
  <c r="F179" i="4"/>
  <c r="F19" i="4"/>
  <c r="F33" i="4"/>
  <c r="F65" i="4"/>
  <c r="F79" i="4"/>
  <c r="G39" i="4"/>
  <c r="I39" i="4" s="1"/>
  <c r="G40" i="4"/>
  <c r="F64" i="4" l="1"/>
  <c r="F20" i="4"/>
  <c r="I40" i="4"/>
  <c r="G150" i="4" l="1"/>
  <c r="I150" i="4" s="1"/>
  <c r="G149" i="4"/>
  <c r="I149" i="4" s="1"/>
  <c r="G49" i="4" l="1"/>
  <c r="I49" i="4" s="1"/>
  <c r="G50" i="4"/>
  <c r="I50" i="4" s="1"/>
  <c r="G24" i="4" l="1"/>
  <c r="G21" i="4" l="1"/>
  <c r="G27" i="4"/>
  <c r="G32" i="4"/>
  <c r="I21" i="4" l="1"/>
  <c r="G20" i="4" l="1"/>
  <c r="G31" i="4"/>
  <c r="I31" i="4" l="1"/>
  <c r="I27" i="4"/>
  <c r="G170" i="4" l="1"/>
  <c r="G164" i="4"/>
  <c r="G159" i="4"/>
  <c r="G158" i="4"/>
  <c r="I164" i="4" l="1"/>
  <c r="I170" i="4"/>
  <c r="I159" i="4"/>
  <c r="G169" i="4" l="1"/>
  <c r="I169" i="4" l="1"/>
  <c r="G127" i="4"/>
  <c r="I127" i="4" s="1"/>
  <c r="I182" i="4"/>
  <c r="G16" i="4"/>
  <c r="G183" i="4" l="1"/>
  <c r="I183" i="4" l="1"/>
  <c r="G124" i="4" l="1"/>
  <c r="G123" i="4"/>
  <c r="G80" i="4"/>
  <c r="G79" i="4"/>
  <c r="G78" i="4"/>
  <c r="G77" i="4"/>
  <c r="I123" i="4" l="1"/>
  <c r="I16" i="4"/>
  <c r="I13" i="4"/>
  <c r="I14" i="4"/>
  <c r="I12" i="4"/>
  <c r="G35" i="4" l="1"/>
  <c r="G22" i="4"/>
  <c r="G114" i="4"/>
  <c r="I100" i="4"/>
  <c r="G89" i="4"/>
  <c r="G88" i="4"/>
  <c r="I181" i="4"/>
  <c r="I180" i="4"/>
  <c r="G178" i="4"/>
  <c r="I178" i="4" s="1"/>
  <c r="G174" i="4"/>
  <c r="I174" i="4" s="1"/>
  <c r="G168" i="4"/>
  <c r="G167" i="4"/>
  <c r="G166" i="4"/>
  <c r="G163" i="4"/>
  <c r="G162" i="4"/>
  <c r="G161" i="4"/>
  <c r="G157" i="4"/>
  <c r="G156" i="4"/>
  <c r="G155" i="4"/>
  <c r="G148" i="4"/>
  <c r="I148" i="4" s="1"/>
  <c r="G144" i="4"/>
  <c r="I144" i="4" s="1"/>
  <c r="G140" i="4"/>
  <c r="I140" i="4" s="1"/>
  <c r="G138" i="4"/>
  <c r="I138" i="4" s="1"/>
  <c r="G133" i="4"/>
  <c r="I133" i="4" s="1"/>
  <c r="G132" i="4"/>
  <c r="I132" i="4" s="1"/>
  <c r="G120" i="4"/>
  <c r="G119" i="4"/>
  <c r="G117" i="4"/>
  <c r="I117" i="4" s="1"/>
  <c r="G98" i="4"/>
  <c r="G97" i="4"/>
  <c r="G96" i="4"/>
  <c r="G95" i="4"/>
  <c r="G94" i="4"/>
  <c r="G87" i="4"/>
  <c r="G86" i="4"/>
  <c r="G85" i="4"/>
  <c r="G44" i="4"/>
  <c r="G33" i="4"/>
  <c r="G131" i="4" l="1"/>
  <c r="I131" i="4" s="1"/>
  <c r="G139" i="4"/>
  <c r="I139" i="4" s="1"/>
  <c r="G154" i="4"/>
  <c r="G160" i="4"/>
  <c r="G165" i="4"/>
  <c r="G173" i="4"/>
  <c r="I167" i="4"/>
  <c r="I162" i="4"/>
  <c r="I163" i="4"/>
  <c r="I168" i="4"/>
  <c r="I161" i="4"/>
  <c r="I166" i="4"/>
  <c r="I97" i="4"/>
  <c r="I95" i="4"/>
  <c r="I22" i="4"/>
  <c r="I96" i="4"/>
  <c r="I35" i="4"/>
  <c r="I20" i="4"/>
  <c r="I94" i="4"/>
  <c r="I98" i="4"/>
  <c r="I87" i="4"/>
  <c r="I107" i="4"/>
  <c r="I120" i="4"/>
  <c r="I155" i="4"/>
  <c r="I102" i="4"/>
  <c r="I114" i="4"/>
  <c r="I85" i="4"/>
  <c r="I104" i="4"/>
  <c r="I111" i="4"/>
  <c r="I157" i="4"/>
  <c r="I113" i="4"/>
  <c r="I88" i="4"/>
  <c r="I156" i="4"/>
  <c r="I86" i="4"/>
  <c r="I106" i="4"/>
  <c r="I112" i="4"/>
  <c r="I119" i="4"/>
  <c r="I158" i="4"/>
  <c r="G23" i="4"/>
  <c r="I160" i="4" l="1"/>
  <c r="I154" i="4"/>
  <c r="I173" i="4"/>
  <c r="I165" i="4"/>
  <c r="G38" i="4"/>
  <c r="G36" i="4"/>
  <c r="I38" i="4" l="1"/>
  <c r="I36" i="4"/>
  <c r="G34" i="4"/>
  <c r="I34" i="4" l="1"/>
  <c r="G19" i="4"/>
  <c r="I19" i="4" l="1"/>
  <c r="G30" i="4"/>
  <c r="G37" i="4" l="1"/>
  <c r="I89" i="4" l="1"/>
  <c r="G67" i="4" l="1"/>
  <c r="G176" i="4"/>
  <c r="I176" i="4" s="1"/>
  <c r="G54" i="4"/>
  <c r="G56" i="4"/>
  <c r="G68" i="4"/>
  <c r="G57" i="4"/>
  <c r="G179" i="4" l="1"/>
  <c r="I179" i="4" s="1"/>
  <c r="G145" i="4"/>
  <c r="I145" i="4" s="1"/>
  <c r="G126" i="4"/>
  <c r="G175" i="4"/>
  <c r="I175" i="4" s="1"/>
  <c r="G147" i="4"/>
  <c r="I147" i="4" s="1"/>
  <c r="G142" i="4"/>
  <c r="I142" i="4" s="1"/>
  <c r="G146" i="4"/>
  <c r="I146" i="4" s="1"/>
  <c r="G61" i="4"/>
  <c r="G48" i="4"/>
  <c r="I126" i="4" l="1"/>
  <c r="G73" i="4"/>
  <c r="G71" i="4"/>
  <c r="G64" i="4"/>
  <c r="G72" i="4"/>
  <c r="G74" i="4"/>
  <c r="I72" i="4" l="1"/>
  <c r="I71" i="4"/>
  <c r="I74" i="4"/>
  <c r="I73" i="4"/>
  <c r="G65" i="4"/>
  <c r="G125" i="4"/>
  <c r="G62" i="4"/>
  <c r="G47" i="4" l="1"/>
  <c r="G52" i="4"/>
  <c r="G53" i="4"/>
  <c r="I125" i="4"/>
  <c r="G46" i="4"/>
  <c r="G177" i="4" l="1"/>
  <c r="I177" i="4" s="1"/>
  <c r="I124" i="4" l="1"/>
  <c r="I11" i="4" l="1"/>
  <c r="I24" i="4" l="1"/>
  <c r="I23" i="4"/>
  <c r="I30" i="4" l="1"/>
  <c r="I37" i="4"/>
  <c r="I79" i="4"/>
  <c r="I78" i="4"/>
  <c r="I80" i="4" l="1"/>
  <c r="I44" i="4" l="1"/>
  <c r="I46" i="4" l="1"/>
  <c r="I77" i="4"/>
  <c r="I52" i="4" l="1"/>
  <c r="I47" i="4"/>
  <c r="I48" i="4"/>
  <c r="I54" i="4" l="1"/>
  <c r="I61" i="4"/>
  <c r="I62" i="4"/>
  <c r="I56" i="4"/>
  <c r="I53" i="4"/>
  <c r="I57" i="4" l="1"/>
  <c r="I64" i="4"/>
  <c r="I65" i="4"/>
  <c r="I32" i="4" l="1"/>
  <c r="I68" i="4"/>
  <c r="I67" i="4"/>
  <c r="I33" i="4" l="1"/>
  <c r="I186" i="4" l="1"/>
  <c r="I187" i="4" s="1"/>
  <c r="I189" i="4" s="1"/>
  <c r="I190" i="4" l="1"/>
  <c r="I191" i="4" s="1"/>
  <c r="I193" i="4"/>
  <c r="H115" i="9" l="1"/>
  <c r="H113" i="9" l="1"/>
  <c r="H114" i="9"/>
  <c r="H107" i="9" l="1"/>
  <c r="H92" i="9" l="1"/>
  <c r="H50" i="9" l="1"/>
  <c r="H80" i="9" l="1"/>
  <c r="H73" i="9" l="1"/>
  <c r="H67" i="9"/>
  <c r="H65" i="9"/>
  <c r="H122" i="9"/>
  <c r="H117" i="9"/>
  <c r="H74" i="9"/>
  <c r="H119" i="9"/>
  <c r="H120" i="9"/>
  <c r="H121" i="9"/>
  <c r="H129" i="9"/>
  <c r="H54" i="9"/>
  <c r="H48" i="9"/>
  <c r="H72" i="9"/>
  <c r="H61" i="9"/>
  <c r="H58" i="9"/>
  <c r="H106" i="9"/>
  <c r="H25" i="9"/>
  <c r="H21" i="9"/>
  <c r="H19" i="9"/>
  <c r="H18" i="9"/>
  <c r="H152" i="9"/>
  <c r="H150" i="9"/>
  <c r="H14" i="9"/>
  <c r="H12" i="9"/>
  <c r="H11" i="9"/>
  <c r="H9" i="9"/>
  <c r="H10" i="9"/>
  <c r="H66" i="9" l="1"/>
  <c r="H51" i="9"/>
  <c r="H45" i="9"/>
  <c r="H76" i="9"/>
  <c r="H68" i="9"/>
  <c r="H75" i="9"/>
  <c r="H130" i="9"/>
  <c r="H62" i="9"/>
  <c r="H59" i="9"/>
  <c r="H47" i="9"/>
  <c r="H71" i="9"/>
  <c r="H123" i="9"/>
  <c r="H151" i="9"/>
  <c r="H17" i="9"/>
  <c r="H131" i="9" l="1"/>
  <c r="H79" i="9"/>
  <c r="H53" i="9"/>
  <c r="H49" i="9"/>
  <c r="H125" i="9"/>
  <c r="H153" i="9"/>
  <c r="H132" i="9" l="1"/>
  <c r="H149" i="9"/>
  <c r="H82" i="9"/>
  <c r="H124" i="9"/>
  <c r="H81" i="9"/>
  <c r="H148" i="9"/>
  <c r="H154" i="9"/>
  <c r="H133" i="9" l="1"/>
  <c r="H155" i="9"/>
  <c r="H134" i="9" l="1"/>
  <c r="H156" i="9"/>
  <c r="H135" i="9" l="1"/>
  <c r="H157" i="9"/>
  <c r="H136" i="9" l="1"/>
  <c r="H158" i="9"/>
  <c r="H159" i="9"/>
  <c r="H137" i="9" l="1"/>
  <c r="H29" i="9"/>
  <c r="H36" i="9"/>
  <c r="H138" i="9" l="1"/>
  <c r="H139" i="9" l="1"/>
  <c r="H30" i="9"/>
  <c r="H140" i="9" l="1"/>
  <c r="H141" i="9" l="1"/>
  <c r="H142" i="9" l="1"/>
  <c r="H143" i="9" l="1"/>
  <c r="H145" i="9" l="1"/>
  <c r="H144" i="9"/>
  <c r="H32" i="9" l="1"/>
  <c r="H31" i="9" l="1"/>
  <c r="H39" i="9" l="1"/>
  <c r="H33" i="9" l="1"/>
  <c r="H40" i="9" l="1"/>
  <c r="H37" i="9" l="1"/>
  <c r="H38" i="9" l="1"/>
  <c r="H35" i="9" l="1"/>
  <c r="H94" i="9" l="1"/>
  <c r="H95" i="9" l="1"/>
  <c r="H101" i="9" l="1"/>
  <c r="H100" i="9"/>
  <c r="H99" i="9"/>
  <c r="H98" i="9"/>
  <c r="H88" i="9"/>
  <c r="H89" i="9"/>
  <c r="H102" i="9" l="1"/>
  <c r="H90" i="9"/>
  <c r="H86" i="9"/>
  <c r="H87" i="9" l="1"/>
  <c r="H160" i="9"/>
  <c r="H161" i="9" s="1"/>
  <c r="H162" i="9" s="1"/>
  <c r="H163" i="9" s="1"/>
  <c r="H164" i="9" s="1"/>
</calcChain>
</file>

<file path=xl/sharedStrings.xml><?xml version="1.0" encoding="utf-8"?>
<sst xmlns="http://schemas.openxmlformats.org/spreadsheetml/2006/main" count="821" uniqueCount="286">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</sst>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2" fontId="7" fillId="0" borderId="4" xfId="38" applyNumberFormat="1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4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4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6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6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164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164" fontId="11" fillId="0" borderId="28" xfId="1" applyFont="1" applyBorder="1" applyAlignment="1">
      <alignment horizontal="center"/>
    </xf>
    <xf numFmtId="164" fontId="8" fillId="0" borderId="35" xfId="1" applyFont="1" applyBorder="1"/>
    <xf numFmtId="164" fontId="7" fillId="0" borderId="35" xfId="1" applyFont="1" applyBorder="1"/>
    <xf numFmtId="0" fontId="7" fillId="0" borderId="22" xfId="0" applyFont="1" applyBorder="1"/>
    <xf numFmtId="0" fontId="7" fillId="0" borderId="5" xfId="0" applyFont="1" applyBorder="1"/>
    <xf numFmtId="164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164" fontId="7" fillId="0" borderId="38" xfId="1" applyFont="1" applyBorder="1"/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69" fontId="11" fillId="0" borderId="40" xfId="37" applyNumberFormat="1" applyFont="1" applyBorder="1"/>
    <xf numFmtId="169" fontId="7" fillId="0" borderId="24" xfId="37" applyNumberFormat="1" applyFont="1" applyBorder="1"/>
    <xf numFmtId="169" fontId="7" fillId="0" borderId="40" xfId="37" applyNumberFormat="1" applyFont="1" applyBorder="1"/>
    <xf numFmtId="164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164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166" fontId="7" fillId="0" borderId="22" xfId="1" applyNumberFormat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 wrapText="1"/>
    </xf>
    <xf numFmtId="2" fontId="7" fillId="0" borderId="22" xfId="2" applyNumberFormat="1" applyFont="1" applyFill="1" applyBorder="1" applyAlignment="1">
      <alignment horizontal="center" vertical="center" wrapText="1"/>
    </xf>
    <xf numFmtId="164" fontId="7" fillId="0" borderId="46" xfId="1" applyFont="1" applyFill="1" applyBorder="1"/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tabSelected="1" view="pageBreakPreview" zoomScale="85" zoomScaleNormal="85" zoomScaleSheetLayoutView="85" workbookViewId="0">
      <selection activeCell="G18" sqref="G18"/>
    </sheetView>
  </sheetViews>
  <sheetFormatPr defaultColWidth="9.1796875" defaultRowHeight="15.5"/>
  <cols>
    <col min="1" max="1" width="5" style="122" customWidth="1"/>
    <col min="2" max="2" width="9.1796875" style="145"/>
    <col min="3" max="3" width="51" style="153" bestFit="1" customWidth="1"/>
    <col min="4" max="4" width="90.1796875" style="154" customWidth="1"/>
    <col min="5" max="5" width="9.1796875" style="145" customWidth="1"/>
    <col min="6" max="6" width="12" style="145" bestFit="1" customWidth="1"/>
    <col min="7" max="7" width="19.453125" style="32" customWidth="1"/>
    <col min="8" max="8" width="22" style="32" customWidth="1"/>
    <col min="9" max="16384" width="9.1796875" style="122"/>
  </cols>
  <sheetData>
    <row r="2" spans="2:8">
      <c r="B2" s="18" t="s">
        <v>0</v>
      </c>
      <c r="C2" s="146"/>
      <c r="D2" s="147"/>
      <c r="E2" s="148"/>
      <c r="G2" s="38"/>
      <c r="H2" s="38"/>
    </row>
    <row r="3" spans="2:8">
      <c r="B3" s="18" t="s">
        <v>246</v>
      </c>
      <c r="C3" s="146"/>
      <c r="D3" s="147"/>
      <c r="E3" s="148"/>
      <c r="G3" s="38"/>
      <c r="H3" s="149"/>
    </row>
    <row r="4" spans="2:8">
      <c r="B4" s="18" t="s">
        <v>1</v>
      </c>
      <c r="C4" s="146"/>
      <c r="D4" s="147"/>
      <c r="E4" s="161" t="s">
        <v>245</v>
      </c>
      <c r="F4" s="161"/>
      <c r="G4" s="161"/>
      <c r="H4" s="161"/>
    </row>
    <row r="5" spans="2:8">
      <c r="B5" s="150"/>
      <c r="C5" s="151"/>
      <c r="D5" s="147"/>
      <c r="E5" s="50"/>
      <c r="F5" s="51"/>
      <c r="G5" s="33"/>
      <c r="H5" s="33"/>
    </row>
    <row r="6" spans="2:8" ht="16" thickBot="1">
      <c r="B6" s="11" t="s">
        <v>2</v>
      </c>
      <c r="C6" s="11" t="s">
        <v>3</v>
      </c>
      <c r="D6" s="52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8" ht="16" thickTop="1">
      <c r="B7" s="2"/>
      <c r="C7" s="40"/>
      <c r="D7" s="40"/>
      <c r="E7" s="2"/>
      <c r="F7" s="1"/>
      <c r="G7" s="34"/>
      <c r="H7" s="34"/>
    </row>
    <row r="8" spans="2:8">
      <c r="B8" s="9" t="s">
        <v>6</v>
      </c>
      <c r="C8" s="41" t="s">
        <v>7</v>
      </c>
      <c r="D8" s="53"/>
      <c r="E8" s="1"/>
      <c r="F8" s="1"/>
      <c r="G8" s="26"/>
      <c r="H8" s="35"/>
    </row>
    <row r="9" spans="2:8">
      <c r="B9" s="1">
        <v>1</v>
      </c>
      <c r="C9" s="22" t="s">
        <v>8</v>
      </c>
      <c r="D9" s="22"/>
      <c r="E9" s="1" t="s">
        <v>9</v>
      </c>
      <c r="F9" s="19">
        <v>43</v>
      </c>
      <c r="G9" s="20">
        <v>44000</v>
      </c>
      <c r="H9" s="20">
        <f t="shared" ref="H9:H40" si="0">F9*G9</f>
        <v>1892000</v>
      </c>
    </row>
    <row r="10" spans="2:8">
      <c r="B10" s="1">
        <v>2</v>
      </c>
      <c r="C10" s="22" t="s">
        <v>10</v>
      </c>
      <c r="D10" s="22"/>
      <c r="E10" s="1" t="s">
        <v>11</v>
      </c>
      <c r="F10" s="19">
        <v>1</v>
      </c>
      <c r="G10" s="20">
        <v>6000000</v>
      </c>
      <c r="H10" s="20">
        <f t="shared" si="0"/>
        <v>6000000</v>
      </c>
    </row>
    <row r="11" spans="2:8">
      <c r="B11" s="1">
        <v>3</v>
      </c>
      <c r="C11" s="22" t="s">
        <v>12</v>
      </c>
      <c r="D11" s="22"/>
      <c r="E11" s="1" t="s">
        <v>11</v>
      </c>
      <c r="F11" s="19">
        <v>1</v>
      </c>
      <c r="G11" s="20">
        <v>2100000</v>
      </c>
      <c r="H11" s="20">
        <f t="shared" si="0"/>
        <v>2100000</v>
      </c>
    </row>
    <row r="12" spans="2:8">
      <c r="B12" s="1">
        <v>4</v>
      </c>
      <c r="C12" s="22" t="s">
        <v>13</v>
      </c>
      <c r="D12" s="22"/>
      <c r="E12" s="1" t="s">
        <v>11</v>
      </c>
      <c r="F12" s="19">
        <v>1</v>
      </c>
      <c r="G12" s="20">
        <v>1875000</v>
      </c>
      <c r="H12" s="20">
        <f t="shared" si="0"/>
        <v>1875000</v>
      </c>
    </row>
    <row r="13" spans="2:8">
      <c r="B13" s="1">
        <v>5</v>
      </c>
      <c r="C13" s="22" t="s">
        <v>87</v>
      </c>
      <c r="D13" s="22"/>
      <c r="E13" s="1"/>
      <c r="F13" s="19"/>
      <c r="G13" s="20"/>
      <c r="H13" s="20">
        <f t="shared" si="0"/>
        <v>0</v>
      </c>
    </row>
    <row r="14" spans="2:8">
      <c r="B14" s="36" t="s">
        <v>14</v>
      </c>
      <c r="C14" s="22" t="s">
        <v>155</v>
      </c>
      <c r="D14" s="22" t="s">
        <v>156</v>
      </c>
      <c r="E14" s="1" t="s">
        <v>15</v>
      </c>
      <c r="F14" s="19">
        <v>117.68</v>
      </c>
      <c r="G14" s="20">
        <v>10000</v>
      </c>
      <c r="H14" s="20">
        <f t="shared" si="0"/>
        <v>1176800</v>
      </c>
    </row>
    <row r="15" spans="2:8">
      <c r="B15" s="1"/>
      <c r="C15" s="47"/>
      <c r="D15" s="22"/>
      <c r="E15" s="1"/>
      <c r="F15" s="19"/>
      <c r="G15" s="20"/>
      <c r="H15" s="20">
        <f t="shared" si="0"/>
        <v>0</v>
      </c>
    </row>
    <row r="16" spans="2:8">
      <c r="B16" s="9" t="s">
        <v>16</v>
      </c>
      <c r="C16" s="42" t="s">
        <v>17</v>
      </c>
      <c r="D16" s="22"/>
      <c r="E16" s="1"/>
      <c r="F16" s="19"/>
      <c r="G16" s="20"/>
      <c r="H16" s="20">
        <f t="shared" si="0"/>
        <v>0</v>
      </c>
    </row>
    <row r="17" spans="2:8">
      <c r="B17" s="1">
        <v>1</v>
      </c>
      <c r="C17" s="22" t="s">
        <v>18</v>
      </c>
      <c r="D17" s="22"/>
      <c r="E17" s="1" t="s">
        <v>19</v>
      </c>
      <c r="F17" s="45">
        <v>8.9631999999999987</v>
      </c>
      <c r="G17" s="20">
        <v>110000</v>
      </c>
      <c r="H17" s="20">
        <f>F17*G17</f>
        <v>985951.99999999988</v>
      </c>
    </row>
    <row r="18" spans="2:8">
      <c r="B18" s="1">
        <v>2</v>
      </c>
      <c r="C18" s="47" t="s">
        <v>20</v>
      </c>
      <c r="D18" s="22"/>
      <c r="E18" s="1" t="s">
        <v>19</v>
      </c>
      <c r="F18" s="19">
        <v>4.2142999999999979</v>
      </c>
      <c r="G18" s="20">
        <v>44000</v>
      </c>
      <c r="H18" s="20">
        <f t="shared" si="0"/>
        <v>185429.1999999999</v>
      </c>
    </row>
    <row r="19" spans="2:8">
      <c r="B19" s="1">
        <v>3</v>
      </c>
      <c r="C19" s="55" t="s">
        <v>228</v>
      </c>
      <c r="D19" s="22"/>
      <c r="E19" s="1" t="s">
        <v>19</v>
      </c>
      <c r="F19" s="45">
        <v>17.407139999999998</v>
      </c>
      <c r="G19" s="20">
        <v>269000</v>
      </c>
      <c r="H19" s="20">
        <f t="shared" si="0"/>
        <v>4682520.6599999992</v>
      </c>
    </row>
    <row r="20" spans="2:8">
      <c r="B20" s="1">
        <v>4</v>
      </c>
      <c r="C20" s="47" t="s">
        <v>21</v>
      </c>
      <c r="D20" s="22"/>
      <c r="E20" s="1" t="s">
        <v>19</v>
      </c>
      <c r="F20" s="19">
        <v>0</v>
      </c>
      <c r="G20" s="20">
        <v>0</v>
      </c>
      <c r="H20" s="20">
        <f t="shared" si="0"/>
        <v>0</v>
      </c>
    </row>
    <row r="21" spans="2:8">
      <c r="B21" s="1">
        <v>5</v>
      </c>
      <c r="C21" s="47" t="s">
        <v>88</v>
      </c>
      <c r="D21" s="24" t="s">
        <v>205</v>
      </c>
      <c r="E21" s="1" t="s">
        <v>19</v>
      </c>
      <c r="F21" s="45">
        <v>0.53642500000000015</v>
      </c>
      <c r="G21" s="20">
        <v>727000</v>
      </c>
      <c r="H21" s="20">
        <f t="shared" si="0"/>
        <v>389980.97500000009</v>
      </c>
    </row>
    <row r="22" spans="2:8">
      <c r="B22" s="1">
        <v>6</v>
      </c>
      <c r="C22" s="47" t="s">
        <v>89</v>
      </c>
      <c r="D22" s="22"/>
      <c r="E22" s="1" t="s">
        <v>19</v>
      </c>
      <c r="F22" s="19">
        <v>0</v>
      </c>
      <c r="G22" s="20">
        <v>0</v>
      </c>
      <c r="H22" s="20">
        <f>F22*G22</f>
        <v>0</v>
      </c>
    </row>
    <row r="23" spans="2:8">
      <c r="B23" s="1"/>
      <c r="C23" s="47"/>
      <c r="D23" s="22"/>
      <c r="E23" s="1"/>
      <c r="F23" s="19"/>
      <c r="G23" s="20"/>
      <c r="H23" s="20">
        <f t="shared" si="0"/>
        <v>0</v>
      </c>
    </row>
    <row r="24" spans="2:8">
      <c r="B24" s="9" t="s">
        <v>22</v>
      </c>
      <c r="C24" s="49" t="s">
        <v>23</v>
      </c>
      <c r="D24" s="22"/>
      <c r="E24" s="1"/>
      <c r="F24" s="19"/>
      <c r="G24" s="20"/>
      <c r="H24" s="20">
        <f t="shared" si="0"/>
        <v>0</v>
      </c>
    </row>
    <row r="25" spans="2:8">
      <c r="B25" s="1">
        <v>1</v>
      </c>
      <c r="C25" s="47" t="s">
        <v>90</v>
      </c>
      <c r="D25" s="22"/>
      <c r="E25" s="1" t="s">
        <v>72</v>
      </c>
      <c r="F25" s="45">
        <v>8</v>
      </c>
      <c r="G25" s="20">
        <v>50000</v>
      </c>
      <c r="H25" s="20">
        <f t="shared" si="0"/>
        <v>400000</v>
      </c>
    </row>
    <row r="26" spans="2:8">
      <c r="B26" s="1">
        <v>2</v>
      </c>
      <c r="C26" s="47" t="s">
        <v>24</v>
      </c>
      <c r="D26" s="24" t="s">
        <v>158</v>
      </c>
      <c r="E26" s="1" t="s">
        <v>19</v>
      </c>
      <c r="F26" s="19">
        <v>0</v>
      </c>
      <c r="G26" s="20"/>
      <c r="H26" s="20">
        <f t="shared" si="0"/>
        <v>0</v>
      </c>
    </row>
    <row r="27" spans="2:8">
      <c r="B27" s="1"/>
      <c r="C27" s="47"/>
      <c r="D27" s="22"/>
      <c r="E27" s="1"/>
      <c r="F27" s="19"/>
      <c r="G27" s="20"/>
      <c r="H27" s="20">
        <f t="shared" si="0"/>
        <v>0</v>
      </c>
    </row>
    <row r="28" spans="2:8">
      <c r="B28" s="9" t="s">
        <v>25</v>
      </c>
      <c r="C28" s="49" t="s">
        <v>26</v>
      </c>
      <c r="D28" s="22"/>
      <c r="E28" s="1"/>
      <c r="F28" s="19"/>
      <c r="G28" s="20"/>
      <c r="H28" s="20">
        <f t="shared" si="0"/>
        <v>0</v>
      </c>
    </row>
    <row r="29" spans="2:8">
      <c r="B29" s="1">
        <v>1</v>
      </c>
      <c r="C29" s="47" t="s">
        <v>27</v>
      </c>
      <c r="D29" s="24" t="s">
        <v>159</v>
      </c>
      <c r="E29" s="1" t="s">
        <v>19</v>
      </c>
      <c r="F29" s="45">
        <v>3.5089000000000001</v>
      </c>
      <c r="G29" s="20">
        <v>4637000</v>
      </c>
      <c r="H29" s="20">
        <f t="shared" si="0"/>
        <v>16270769.300000001</v>
      </c>
    </row>
    <row r="30" spans="2:8">
      <c r="B30" s="1">
        <v>2</v>
      </c>
      <c r="C30" s="47" t="s">
        <v>91</v>
      </c>
      <c r="D30" s="24" t="s">
        <v>159</v>
      </c>
      <c r="E30" s="1" t="s">
        <v>19</v>
      </c>
      <c r="F30" s="45">
        <v>1.24</v>
      </c>
      <c r="G30" s="20">
        <v>4243000</v>
      </c>
      <c r="H30" s="20">
        <f t="shared" si="0"/>
        <v>5261320</v>
      </c>
    </row>
    <row r="31" spans="2:8">
      <c r="B31" s="1">
        <v>3</v>
      </c>
      <c r="C31" s="47" t="s">
        <v>148</v>
      </c>
      <c r="D31" s="24" t="s">
        <v>159</v>
      </c>
      <c r="E31" s="1" t="s">
        <v>19</v>
      </c>
      <c r="F31" s="45">
        <v>3.693171</v>
      </c>
      <c r="G31" s="20">
        <v>4272000</v>
      </c>
      <c r="H31" s="20">
        <f t="shared" si="0"/>
        <v>15777226.512</v>
      </c>
    </row>
    <row r="32" spans="2:8">
      <c r="B32" s="1">
        <v>4</v>
      </c>
      <c r="C32" s="47" t="s">
        <v>157</v>
      </c>
      <c r="D32" s="24" t="s">
        <v>159</v>
      </c>
      <c r="E32" s="1" t="s">
        <v>19</v>
      </c>
      <c r="F32" s="45">
        <v>2.3545132857142899</v>
      </c>
      <c r="G32" s="20">
        <v>4092000</v>
      </c>
      <c r="H32" s="20">
        <f t="shared" si="0"/>
        <v>9634668.3651428744</v>
      </c>
    </row>
    <row r="33" spans="2:8">
      <c r="B33" s="1">
        <v>5</v>
      </c>
      <c r="C33" s="47" t="s">
        <v>93</v>
      </c>
      <c r="D33" s="24" t="s">
        <v>159</v>
      </c>
      <c r="E33" s="1" t="s">
        <v>19</v>
      </c>
      <c r="F33" s="45">
        <v>3.1909999999999998</v>
      </c>
      <c r="G33" s="20">
        <v>4361000</v>
      </c>
      <c r="H33" s="20">
        <f t="shared" si="0"/>
        <v>13915951</v>
      </c>
    </row>
    <row r="34" spans="2:8">
      <c r="B34" s="1">
        <v>6</v>
      </c>
      <c r="C34" s="47" t="s">
        <v>94</v>
      </c>
      <c r="D34" s="24" t="s">
        <v>160</v>
      </c>
      <c r="E34" s="1" t="s">
        <v>19</v>
      </c>
      <c r="F34" s="19">
        <v>0</v>
      </c>
      <c r="G34" s="20">
        <v>0</v>
      </c>
      <c r="H34" s="20">
        <f t="shared" si="0"/>
        <v>0</v>
      </c>
    </row>
    <row r="35" spans="2:8">
      <c r="B35" s="1">
        <v>7</v>
      </c>
      <c r="C35" s="47" t="s">
        <v>95</v>
      </c>
      <c r="D35" s="24" t="s">
        <v>159</v>
      </c>
      <c r="E35" s="1" t="s">
        <v>19</v>
      </c>
      <c r="F35" s="19">
        <v>1.1747780000000001</v>
      </c>
      <c r="G35" s="20">
        <v>4798000</v>
      </c>
      <c r="H35" s="20">
        <f t="shared" si="0"/>
        <v>5636584.8440000005</v>
      </c>
    </row>
    <row r="36" spans="2:8">
      <c r="B36" s="1">
        <v>8</v>
      </c>
      <c r="C36" s="47" t="s">
        <v>237</v>
      </c>
      <c r="D36" s="24" t="s">
        <v>236</v>
      </c>
      <c r="E36" s="1" t="s">
        <v>19</v>
      </c>
      <c r="F36" s="19">
        <v>4.6419040000000003</v>
      </c>
      <c r="G36" s="20">
        <v>2532000</v>
      </c>
      <c r="H36" s="20">
        <f t="shared" si="0"/>
        <v>11753300.928000001</v>
      </c>
    </row>
    <row r="37" spans="2:8">
      <c r="B37" s="1">
        <v>9</v>
      </c>
      <c r="C37" s="47" t="s">
        <v>235</v>
      </c>
      <c r="D37" s="24" t="s">
        <v>159</v>
      </c>
      <c r="E37" s="1" t="s">
        <v>19</v>
      </c>
      <c r="F37" s="19">
        <v>7.2264840000000001</v>
      </c>
      <c r="G37" s="20">
        <v>3122000</v>
      </c>
      <c r="H37" s="20">
        <f t="shared" si="0"/>
        <v>22561083.048</v>
      </c>
    </row>
    <row r="38" spans="2:8">
      <c r="B38" s="1">
        <v>10</v>
      </c>
      <c r="C38" s="47" t="s">
        <v>96</v>
      </c>
      <c r="D38" s="24" t="s">
        <v>161</v>
      </c>
      <c r="E38" s="1" t="s">
        <v>19</v>
      </c>
      <c r="F38" s="19">
        <v>2.13903</v>
      </c>
      <c r="G38" s="20">
        <v>3212000</v>
      </c>
      <c r="H38" s="20">
        <f t="shared" si="0"/>
        <v>6870564.3600000003</v>
      </c>
    </row>
    <row r="39" spans="2:8" ht="31">
      <c r="B39" s="1">
        <v>11</v>
      </c>
      <c r="C39" s="47" t="s">
        <v>230</v>
      </c>
      <c r="D39" s="24"/>
      <c r="E39" s="1" t="s">
        <v>19</v>
      </c>
      <c r="F39" s="19">
        <v>0.38250000000000001</v>
      </c>
      <c r="G39" s="20">
        <v>4272000</v>
      </c>
      <c r="H39" s="20">
        <f t="shared" si="0"/>
        <v>1634040</v>
      </c>
    </row>
    <row r="40" spans="2:8">
      <c r="B40" s="1">
        <v>12</v>
      </c>
      <c r="C40" s="47" t="s">
        <v>234</v>
      </c>
      <c r="D40" s="24"/>
      <c r="E40" s="1" t="s">
        <v>19</v>
      </c>
      <c r="F40" s="45">
        <v>8.1692307692307703E-2</v>
      </c>
      <c r="G40" s="20">
        <v>4361000</v>
      </c>
      <c r="H40" s="20">
        <f t="shared" si="0"/>
        <v>356260.15384615387</v>
      </c>
    </row>
    <row r="41" spans="2:8">
      <c r="B41" s="1"/>
      <c r="C41" s="47"/>
      <c r="D41" s="24"/>
      <c r="E41" s="1"/>
      <c r="F41" s="19"/>
      <c r="G41" s="20"/>
      <c r="H41" s="20"/>
    </row>
    <row r="42" spans="2:8">
      <c r="B42" s="1"/>
      <c r="C42" s="47"/>
      <c r="D42" s="22"/>
      <c r="E42" s="1"/>
      <c r="F42" s="19"/>
      <c r="G42" s="20"/>
      <c r="H42" s="20">
        <f t="shared" ref="H42:H76" si="1">F42*G42</f>
        <v>0</v>
      </c>
    </row>
    <row r="43" spans="2:8">
      <c r="B43" s="9" t="s">
        <v>28</v>
      </c>
      <c r="C43" s="49" t="s">
        <v>29</v>
      </c>
      <c r="D43" s="22"/>
      <c r="E43" s="1"/>
      <c r="F43" s="19"/>
      <c r="G43" s="20"/>
      <c r="H43" s="20">
        <f t="shared" si="1"/>
        <v>0</v>
      </c>
    </row>
    <row r="44" spans="2:8">
      <c r="B44" s="9"/>
      <c r="C44" s="49" t="s">
        <v>97</v>
      </c>
      <c r="D44" s="22"/>
      <c r="E44" s="1"/>
      <c r="F44" s="19"/>
      <c r="G44" s="20"/>
      <c r="H44" s="20">
        <f t="shared" si="1"/>
        <v>0</v>
      </c>
    </row>
    <row r="45" spans="2:8">
      <c r="B45" s="1">
        <v>1</v>
      </c>
      <c r="C45" s="47" t="s">
        <v>98</v>
      </c>
      <c r="D45" s="24" t="s">
        <v>162</v>
      </c>
      <c r="E45" s="1" t="s">
        <v>15</v>
      </c>
      <c r="F45" s="19">
        <v>4.5</v>
      </c>
      <c r="G45" s="20">
        <v>169000</v>
      </c>
      <c r="H45" s="20">
        <f t="shared" si="1"/>
        <v>760500</v>
      </c>
    </row>
    <row r="46" spans="2:8">
      <c r="B46" s="1">
        <v>2</v>
      </c>
      <c r="C46" s="47" t="s">
        <v>99</v>
      </c>
      <c r="D46" s="24"/>
      <c r="E46" s="1"/>
      <c r="F46" s="19"/>
      <c r="G46" s="20"/>
      <c r="H46" s="20">
        <f t="shared" si="1"/>
        <v>0</v>
      </c>
    </row>
    <row r="47" spans="2:8">
      <c r="B47" s="1">
        <v>3</v>
      </c>
      <c r="C47" s="47" t="s">
        <v>100</v>
      </c>
      <c r="D47" s="24" t="s">
        <v>163</v>
      </c>
      <c r="E47" s="1" t="s">
        <v>15</v>
      </c>
      <c r="F47" s="19">
        <v>54.985378867000001</v>
      </c>
      <c r="G47" s="20">
        <v>151000</v>
      </c>
      <c r="H47" s="20">
        <f t="shared" si="1"/>
        <v>8302792.2089170003</v>
      </c>
    </row>
    <row r="48" spans="2:8">
      <c r="B48" s="1">
        <v>4</v>
      </c>
      <c r="C48" s="47" t="s">
        <v>101</v>
      </c>
      <c r="D48" s="24" t="s">
        <v>164</v>
      </c>
      <c r="E48" s="1" t="s">
        <v>15</v>
      </c>
      <c r="F48" s="19">
        <v>2.7731172659999999</v>
      </c>
      <c r="G48" s="20">
        <v>148000</v>
      </c>
      <c r="H48" s="20">
        <f t="shared" si="1"/>
        <v>410421.35536799999</v>
      </c>
    </row>
    <row r="49" spans="2:8">
      <c r="B49" s="1">
        <v>5</v>
      </c>
      <c r="C49" s="47" t="s">
        <v>102</v>
      </c>
      <c r="D49" s="24" t="s">
        <v>163</v>
      </c>
      <c r="E49" s="1" t="s">
        <v>15</v>
      </c>
      <c r="F49" s="19">
        <v>9.5839976869000019</v>
      </c>
      <c r="G49" s="20">
        <v>151000</v>
      </c>
      <c r="H49" s="20">
        <f t="shared" si="1"/>
        <v>1447183.6507219004</v>
      </c>
    </row>
    <row r="50" spans="2:8">
      <c r="B50" s="1">
        <v>6</v>
      </c>
      <c r="C50" s="47" t="s">
        <v>238</v>
      </c>
      <c r="D50" s="24" t="s">
        <v>239</v>
      </c>
      <c r="E50" s="1" t="s">
        <v>9</v>
      </c>
      <c r="F50" s="19">
        <v>7.7</v>
      </c>
      <c r="G50" s="20">
        <v>108000</v>
      </c>
      <c r="H50" s="20">
        <f t="shared" si="1"/>
        <v>831600</v>
      </c>
    </row>
    <row r="51" spans="2:8">
      <c r="B51" s="1">
        <v>7</v>
      </c>
      <c r="C51" s="47" t="s">
        <v>240</v>
      </c>
      <c r="D51" s="24" t="s">
        <v>162</v>
      </c>
      <c r="E51" s="1" t="s">
        <v>15</v>
      </c>
      <c r="F51" s="19">
        <v>2.5499999999999998</v>
      </c>
      <c r="G51" s="20">
        <v>169000</v>
      </c>
      <c r="H51" s="20">
        <f t="shared" si="1"/>
        <v>430949.99999999994</v>
      </c>
    </row>
    <row r="52" spans="2:8">
      <c r="B52" s="9"/>
      <c r="C52" s="49" t="s">
        <v>103</v>
      </c>
      <c r="D52" s="24"/>
      <c r="E52" s="1"/>
      <c r="F52" s="19"/>
      <c r="G52" s="20"/>
      <c r="H52" s="20">
        <f t="shared" si="1"/>
        <v>0</v>
      </c>
    </row>
    <row r="53" spans="2:8">
      <c r="B53" s="1">
        <v>1</v>
      </c>
      <c r="C53" s="47" t="s">
        <v>100</v>
      </c>
      <c r="D53" s="24" t="s">
        <v>163</v>
      </c>
      <c r="E53" s="1" t="s">
        <v>15</v>
      </c>
      <c r="F53" s="19">
        <v>54.879509729900001</v>
      </c>
      <c r="G53" s="20">
        <v>151000</v>
      </c>
      <c r="H53" s="20">
        <f t="shared" si="1"/>
        <v>8286805.9692149004</v>
      </c>
    </row>
    <row r="54" spans="2:8">
      <c r="B54" s="1">
        <v>2</v>
      </c>
      <c r="C54" s="47" t="s">
        <v>101</v>
      </c>
      <c r="D54" s="24" t="s">
        <v>164</v>
      </c>
      <c r="E54" s="1" t="s">
        <v>15</v>
      </c>
      <c r="F54" s="19">
        <v>2.7732250000000001</v>
      </c>
      <c r="G54" s="20">
        <v>148000</v>
      </c>
      <c r="H54" s="20">
        <f t="shared" si="1"/>
        <v>410437.3</v>
      </c>
    </row>
    <row r="55" spans="2:8">
      <c r="B55" s="1"/>
      <c r="C55" s="47"/>
      <c r="D55" s="54"/>
      <c r="E55" s="1"/>
      <c r="F55" s="19"/>
      <c r="G55" s="20"/>
      <c r="H55" s="20">
        <f t="shared" si="1"/>
        <v>0</v>
      </c>
    </row>
    <row r="56" spans="2:8">
      <c r="B56" s="9" t="s">
        <v>30</v>
      </c>
      <c r="C56" s="49" t="s">
        <v>31</v>
      </c>
      <c r="D56" s="24"/>
      <c r="E56" s="1"/>
      <c r="F56" s="19"/>
      <c r="G56" s="20"/>
      <c r="H56" s="20">
        <f t="shared" si="1"/>
        <v>0</v>
      </c>
    </row>
    <row r="57" spans="2:8">
      <c r="B57" s="9"/>
      <c r="C57" s="49" t="s">
        <v>97</v>
      </c>
      <c r="D57" s="24"/>
      <c r="E57" s="1"/>
      <c r="F57" s="19"/>
      <c r="G57" s="20"/>
      <c r="H57" s="20">
        <f t="shared" si="1"/>
        <v>0</v>
      </c>
    </row>
    <row r="58" spans="2:8">
      <c r="B58" s="1">
        <v>1</v>
      </c>
      <c r="C58" s="47" t="s">
        <v>101</v>
      </c>
      <c r="D58" s="24" t="s">
        <v>165</v>
      </c>
      <c r="E58" s="1" t="s">
        <v>15</v>
      </c>
      <c r="F58" s="19">
        <v>11.8163622412</v>
      </c>
      <c r="G58" s="20">
        <v>174000</v>
      </c>
      <c r="H58" s="20">
        <f t="shared" si="1"/>
        <v>2056047.0299688</v>
      </c>
    </row>
    <row r="59" spans="2:8">
      <c r="B59" s="1">
        <v>2</v>
      </c>
      <c r="C59" s="47" t="s">
        <v>104</v>
      </c>
      <c r="D59" s="24" t="s">
        <v>166</v>
      </c>
      <c r="E59" s="1" t="s">
        <v>206</v>
      </c>
      <c r="F59" s="19">
        <v>32.455124400000003</v>
      </c>
      <c r="G59" s="20">
        <v>116000</v>
      </c>
      <c r="H59" s="20">
        <f t="shared" si="1"/>
        <v>3764794.4304000004</v>
      </c>
    </row>
    <row r="60" spans="2:8">
      <c r="B60" s="9"/>
      <c r="C60" s="49" t="s">
        <v>103</v>
      </c>
      <c r="D60" s="24"/>
      <c r="E60" s="1"/>
      <c r="F60" s="19"/>
      <c r="G60" s="20"/>
      <c r="H60" s="20">
        <f t="shared" si="1"/>
        <v>0</v>
      </c>
    </row>
    <row r="61" spans="2:8">
      <c r="B61" s="1">
        <v>1</v>
      </c>
      <c r="C61" s="47" t="s">
        <v>101</v>
      </c>
      <c r="D61" s="24" t="s">
        <v>165</v>
      </c>
      <c r="E61" s="1" t="s">
        <v>15</v>
      </c>
      <c r="F61" s="19">
        <v>11.8163622412</v>
      </c>
      <c r="G61" s="20">
        <v>174000</v>
      </c>
      <c r="H61" s="20">
        <f t="shared" si="1"/>
        <v>2056047.0299688</v>
      </c>
    </row>
    <row r="62" spans="2:8">
      <c r="B62" s="1">
        <v>2</v>
      </c>
      <c r="C62" s="47" t="s">
        <v>104</v>
      </c>
      <c r="D62" s="24" t="s">
        <v>166</v>
      </c>
      <c r="E62" s="1" t="str">
        <f>E59</f>
        <v>m1</v>
      </c>
      <c r="F62" s="19">
        <v>36.625</v>
      </c>
      <c r="G62" s="20">
        <v>116000</v>
      </c>
      <c r="H62" s="20">
        <f t="shared" si="1"/>
        <v>4248500</v>
      </c>
    </row>
    <row r="63" spans="2:8">
      <c r="B63" s="1"/>
      <c r="C63" s="47"/>
      <c r="D63" s="24"/>
      <c r="E63" s="1"/>
      <c r="F63" s="19"/>
      <c r="G63" s="20"/>
      <c r="H63" s="20">
        <f t="shared" si="1"/>
        <v>0</v>
      </c>
    </row>
    <row r="64" spans="2:8">
      <c r="B64" s="9" t="s">
        <v>32</v>
      </c>
      <c r="C64" s="49" t="s">
        <v>33</v>
      </c>
      <c r="D64" s="24"/>
      <c r="E64" s="1"/>
      <c r="F64" s="19"/>
      <c r="G64" s="20"/>
      <c r="H64" s="20">
        <f t="shared" si="1"/>
        <v>0</v>
      </c>
    </row>
    <row r="65" spans="2:8">
      <c r="B65" s="23">
        <v>1</v>
      </c>
      <c r="C65" s="22" t="s">
        <v>34</v>
      </c>
      <c r="D65" s="22" t="s">
        <v>262</v>
      </c>
      <c r="E65" s="23" t="s">
        <v>15</v>
      </c>
      <c r="F65" s="28">
        <v>99.438039730499995</v>
      </c>
      <c r="G65" s="20">
        <v>77000</v>
      </c>
      <c r="H65" s="20">
        <f t="shared" si="1"/>
        <v>7656729.0592484996</v>
      </c>
    </row>
    <row r="66" spans="2:8">
      <c r="B66" s="1">
        <v>2</v>
      </c>
      <c r="C66" s="47" t="s">
        <v>105</v>
      </c>
      <c r="D66" s="22" t="s">
        <v>263</v>
      </c>
      <c r="E66" s="1" t="s">
        <v>9</v>
      </c>
      <c r="F66" s="19">
        <v>116.36</v>
      </c>
      <c r="G66" s="20">
        <v>183000</v>
      </c>
      <c r="H66" s="20">
        <f t="shared" si="1"/>
        <v>21293880</v>
      </c>
    </row>
    <row r="67" spans="2:8">
      <c r="B67" s="23">
        <v>3</v>
      </c>
      <c r="C67" s="22" t="s">
        <v>35</v>
      </c>
      <c r="D67" s="22" t="s">
        <v>264</v>
      </c>
      <c r="E67" s="23" t="s">
        <v>15</v>
      </c>
      <c r="F67" s="28">
        <v>15.239649999999999</v>
      </c>
      <c r="G67" s="20">
        <v>92000</v>
      </c>
      <c r="H67" s="20">
        <f t="shared" si="1"/>
        <v>1402047.8</v>
      </c>
    </row>
    <row r="68" spans="2:8">
      <c r="B68" s="1">
        <v>4</v>
      </c>
      <c r="C68" s="47" t="s">
        <v>36</v>
      </c>
      <c r="D68" s="22" t="s">
        <v>167</v>
      </c>
      <c r="E68" s="1" t="s">
        <v>15</v>
      </c>
      <c r="F68" s="19">
        <v>85.774653999999984</v>
      </c>
      <c r="G68" s="20">
        <v>65000</v>
      </c>
      <c r="H68" s="20">
        <f t="shared" si="1"/>
        <v>5575352.5099999988</v>
      </c>
    </row>
    <row r="69" spans="2:8">
      <c r="B69" s="1"/>
      <c r="C69" s="47"/>
      <c r="D69" s="22"/>
      <c r="E69" s="1"/>
      <c r="F69" s="19"/>
      <c r="G69" s="20"/>
      <c r="H69" s="20">
        <f t="shared" si="1"/>
        <v>0</v>
      </c>
    </row>
    <row r="70" spans="2:8">
      <c r="B70" s="9" t="s">
        <v>37</v>
      </c>
      <c r="C70" s="49" t="s">
        <v>38</v>
      </c>
      <c r="D70" s="22"/>
      <c r="E70" s="1"/>
      <c r="F70" s="19"/>
      <c r="G70" s="20"/>
      <c r="H70" s="20">
        <f t="shared" si="1"/>
        <v>0</v>
      </c>
    </row>
    <row r="71" spans="2:8" ht="31">
      <c r="B71" s="1">
        <v>1</v>
      </c>
      <c r="C71" s="22" t="s">
        <v>39</v>
      </c>
      <c r="D71" s="22" t="s">
        <v>171</v>
      </c>
      <c r="E71" s="1" t="s">
        <v>15</v>
      </c>
      <c r="F71" s="19">
        <v>189.82639999999998</v>
      </c>
      <c r="G71" s="20">
        <v>192000</v>
      </c>
      <c r="H71" s="20">
        <f t="shared" si="1"/>
        <v>36446668.799999997</v>
      </c>
    </row>
    <row r="72" spans="2:8">
      <c r="B72" s="1">
        <v>2</v>
      </c>
      <c r="C72" s="47" t="s">
        <v>106</v>
      </c>
      <c r="D72" s="22" t="s">
        <v>168</v>
      </c>
      <c r="E72" s="1" t="s">
        <v>15</v>
      </c>
      <c r="F72" s="19">
        <v>19.71</v>
      </c>
      <c r="G72" s="20">
        <v>73000</v>
      </c>
      <c r="H72" s="20">
        <f t="shared" si="1"/>
        <v>1438830</v>
      </c>
    </row>
    <row r="73" spans="2:8">
      <c r="B73" s="1">
        <v>3</v>
      </c>
      <c r="C73" s="47" t="s">
        <v>40</v>
      </c>
      <c r="D73" s="22" t="s">
        <v>169</v>
      </c>
      <c r="E73" s="1" t="s">
        <v>15</v>
      </c>
      <c r="F73" s="19">
        <v>376.04644999999999</v>
      </c>
      <c r="G73" s="20">
        <v>42000</v>
      </c>
      <c r="H73" s="20">
        <f t="shared" si="1"/>
        <v>15793950.9</v>
      </c>
    </row>
    <row r="74" spans="2:8">
      <c r="B74" s="1">
        <v>4</v>
      </c>
      <c r="C74" s="47" t="s">
        <v>41</v>
      </c>
      <c r="D74" s="22" t="s">
        <v>170</v>
      </c>
      <c r="E74" s="1" t="s">
        <v>15</v>
      </c>
      <c r="F74" s="19">
        <v>345.42019999999997</v>
      </c>
      <c r="G74" s="20">
        <v>29000</v>
      </c>
      <c r="H74" s="20">
        <f t="shared" si="1"/>
        <v>10017185.799999999</v>
      </c>
    </row>
    <row r="75" spans="2:8">
      <c r="B75" s="1">
        <v>5</v>
      </c>
      <c r="C75" s="47" t="s">
        <v>231</v>
      </c>
      <c r="D75" s="22"/>
      <c r="E75" s="1" t="s">
        <v>15</v>
      </c>
      <c r="F75" s="19">
        <v>41.145000000000003</v>
      </c>
      <c r="G75" s="20">
        <v>42000</v>
      </c>
      <c r="H75" s="20">
        <f t="shared" si="1"/>
        <v>1728090.0000000002</v>
      </c>
    </row>
    <row r="76" spans="2:8">
      <c r="B76" s="1">
        <v>6</v>
      </c>
      <c r="C76" s="47" t="s">
        <v>232</v>
      </c>
      <c r="D76" s="22"/>
      <c r="E76" s="1" t="s">
        <v>15</v>
      </c>
      <c r="F76" s="19">
        <v>41.145000000000003</v>
      </c>
      <c r="G76" s="20">
        <v>29000</v>
      </c>
      <c r="H76" s="20">
        <f t="shared" si="1"/>
        <v>1193205</v>
      </c>
    </row>
    <row r="77" spans="2:8">
      <c r="B77" s="1"/>
      <c r="C77" s="47"/>
      <c r="D77" s="22"/>
      <c r="E77" s="1"/>
      <c r="F77" s="19"/>
      <c r="G77" s="30"/>
      <c r="H77" s="20">
        <f>F77*G77</f>
        <v>0</v>
      </c>
    </row>
    <row r="78" spans="2:8">
      <c r="B78" s="9" t="s">
        <v>42</v>
      </c>
      <c r="C78" s="49" t="s">
        <v>43</v>
      </c>
      <c r="D78" s="22"/>
      <c r="E78" s="1"/>
      <c r="F78" s="19"/>
      <c r="G78" s="20"/>
      <c r="H78" s="20">
        <f>F78*G78</f>
        <v>0</v>
      </c>
    </row>
    <row r="79" spans="2:8">
      <c r="B79" s="1">
        <v>1</v>
      </c>
      <c r="C79" s="47" t="s">
        <v>107</v>
      </c>
      <c r="D79" s="83" t="s">
        <v>267</v>
      </c>
      <c r="E79" s="1" t="s">
        <v>15</v>
      </c>
      <c r="F79" s="155">
        <v>54</v>
      </c>
      <c r="G79" s="57">
        <v>176000</v>
      </c>
      <c r="H79" s="20">
        <f>F79*G79</f>
        <v>9504000</v>
      </c>
    </row>
    <row r="80" spans="2:8">
      <c r="B80" s="1">
        <v>2</v>
      </c>
      <c r="C80" s="22" t="s">
        <v>108</v>
      </c>
      <c r="D80" s="80" t="s">
        <v>268</v>
      </c>
      <c r="E80" s="1" t="s">
        <v>15</v>
      </c>
      <c r="F80" s="155">
        <v>55</v>
      </c>
      <c r="G80" s="57">
        <v>204000</v>
      </c>
      <c r="H80" s="20">
        <f>F80*G80</f>
        <v>11220000</v>
      </c>
    </row>
    <row r="81" spans="2:8">
      <c r="B81" s="1">
        <v>3</v>
      </c>
      <c r="C81" s="47" t="s">
        <v>143</v>
      </c>
      <c r="D81" s="22"/>
      <c r="E81" s="1" t="s">
        <v>9</v>
      </c>
      <c r="F81" s="155">
        <v>25</v>
      </c>
      <c r="G81" s="57">
        <v>62000</v>
      </c>
      <c r="H81" s="20">
        <f>F81*G81</f>
        <v>1550000</v>
      </c>
    </row>
    <row r="82" spans="2:8">
      <c r="B82" s="1">
        <v>4</v>
      </c>
      <c r="C82" s="47" t="s">
        <v>109</v>
      </c>
      <c r="D82" s="22"/>
      <c r="E82" s="1" t="s">
        <v>9</v>
      </c>
      <c r="F82" s="155">
        <v>5</v>
      </c>
      <c r="G82" s="57">
        <v>67000</v>
      </c>
      <c r="H82" s="20">
        <f t="shared" ref="H82:H149" si="2">F82*G82</f>
        <v>335000</v>
      </c>
    </row>
    <row r="83" spans="2:8">
      <c r="B83" s="1"/>
      <c r="C83" s="47"/>
      <c r="D83" s="22"/>
      <c r="E83" s="1"/>
      <c r="F83" s="19"/>
      <c r="G83" s="20"/>
      <c r="H83" s="20">
        <f t="shared" si="2"/>
        <v>0</v>
      </c>
    </row>
    <row r="84" spans="2:8">
      <c r="B84" s="9" t="s">
        <v>45</v>
      </c>
      <c r="C84" s="49" t="s">
        <v>46</v>
      </c>
      <c r="D84" s="22"/>
      <c r="E84" s="1"/>
      <c r="F84" s="19"/>
      <c r="G84" s="20"/>
      <c r="H84" s="20">
        <f t="shared" si="2"/>
        <v>0</v>
      </c>
    </row>
    <row r="85" spans="2:8">
      <c r="B85" s="9">
        <v>1</v>
      </c>
      <c r="C85" s="49" t="s">
        <v>110</v>
      </c>
      <c r="D85" s="22"/>
      <c r="E85" s="1"/>
      <c r="F85" s="19"/>
      <c r="G85" s="20"/>
      <c r="H85" s="20">
        <f t="shared" si="2"/>
        <v>0</v>
      </c>
    </row>
    <row r="86" spans="2:8" ht="31">
      <c r="B86" s="1"/>
      <c r="C86" s="22" t="s">
        <v>111</v>
      </c>
      <c r="D86" s="24" t="s">
        <v>256</v>
      </c>
      <c r="E86" s="1" t="s">
        <v>48</v>
      </c>
      <c r="F86" s="19">
        <v>1</v>
      </c>
      <c r="G86" s="20">
        <v>13581000</v>
      </c>
      <c r="H86" s="20">
        <f t="shared" si="2"/>
        <v>13581000</v>
      </c>
    </row>
    <row r="87" spans="2:8" ht="15" customHeight="1">
      <c r="B87" s="1"/>
      <c r="C87" s="47" t="s">
        <v>86</v>
      </c>
      <c r="D87" s="24" t="s">
        <v>257</v>
      </c>
      <c r="E87" s="1" t="s">
        <v>48</v>
      </c>
      <c r="F87" s="19">
        <v>2</v>
      </c>
      <c r="G87" s="20">
        <v>1487000</v>
      </c>
      <c r="H87" s="20">
        <f t="shared" si="2"/>
        <v>2974000</v>
      </c>
    </row>
    <row r="88" spans="2:8" ht="31">
      <c r="B88" s="1"/>
      <c r="C88" s="22" t="s">
        <v>112</v>
      </c>
      <c r="D88" s="24" t="s">
        <v>258</v>
      </c>
      <c r="E88" s="1" t="s">
        <v>48</v>
      </c>
      <c r="F88" s="19">
        <v>1</v>
      </c>
      <c r="G88" s="20">
        <v>3267000</v>
      </c>
      <c r="H88" s="20">
        <f t="shared" si="2"/>
        <v>3267000</v>
      </c>
    </row>
    <row r="89" spans="2:8" ht="31">
      <c r="B89" s="1"/>
      <c r="C89" s="22" t="s">
        <v>113</v>
      </c>
      <c r="D89" s="24" t="s">
        <v>258</v>
      </c>
      <c r="E89" s="1" t="s">
        <v>48</v>
      </c>
      <c r="F89" s="19">
        <v>1</v>
      </c>
      <c r="G89" s="20">
        <v>6242000</v>
      </c>
      <c r="H89" s="20">
        <f t="shared" si="2"/>
        <v>6242000</v>
      </c>
    </row>
    <row r="90" spans="2:8" ht="31">
      <c r="B90" s="1"/>
      <c r="C90" s="22" t="s">
        <v>133</v>
      </c>
      <c r="D90" s="24" t="s">
        <v>258</v>
      </c>
      <c r="E90" s="1" t="s">
        <v>48</v>
      </c>
      <c r="F90" s="19">
        <v>1</v>
      </c>
      <c r="G90" s="20">
        <v>8624000</v>
      </c>
      <c r="H90" s="20">
        <f t="shared" si="2"/>
        <v>8624000</v>
      </c>
    </row>
    <row r="91" spans="2:8">
      <c r="B91" s="9">
        <v>2</v>
      </c>
      <c r="C91" s="49" t="s">
        <v>114</v>
      </c>
      <c r="D91" s="22"/>
      <c r="E91" s="1"/>
      <c r="F91" s="19"/>
      <c r="G91" s="20"/>
      <c r="H91" s="20"/>
    </row>
    <row r="92" spans="2:8">
      <c r="B92" s="1"/>
      <c r="C92" s="47" t="s">
        <v>86</v>
      </c>
      <c r="D92" s="24" t="s">
        <v>265</v>
      </c>
      <c r="E92" s="1" t="s">
        <v>48</v>
      </c>
      <c r="F92" s="19">
        <v>2</v>
      </c>
      <c r="G92" s="20">
        <v>1815000</v>
      </c>
      <c r="H92" s="20">
        <f t="shared" si="2"/>
        <v>3630000</v>
      </c>
    </row>
    <row r="93" spans="2:8">
      <c r="B93" s="9">
        <v>3</v>
      </c>
      <c r="C93" s="49" t="s">
        <v>49</v>
      </c>
      <c r="D93" s="22"/>
      <c r="E93" s="1"/>
      <c r="F93" s="19"/>
      <c r="G93" s="20"/>
      <c r="H93" s="20"/>
    </row>
    <row r="94" spans="2:8">
      <c r="B94" s="36" t="s">
        <v>14</v>
      </c>
      <c r="C94" s="47" t="s">
        <v>51</v>
      </c>
      <c r="D94" s="24" t="s">
        <v>196</v>
      </c>
      <c r="E94" s="1" t="s">
        <v>50</v>
      </c>
      <c r="F94" s="19">
        <v>2</v>
      </c>
      <c r="G94" s="20">
        <v>413000</v>
      </c>
      <c r="H94" s="20">
        <f t="shared" si="2"/>
        <v>826000</v>
      </c>
    </row>
    <row r="95" spans="2:8">
      <c r="B95" s="36" t="s">
        <v>14</v>
      </c>
      <c r="C95" s="47" t="s">
        <v>52</v>
      </c>
      <c r="D95" s="24" t="s">
        <v>197</v>
      </c>
      <c r="E95" s="1" t="s">
        <v>50</v>
      </c>
      <c r="F95" s="19">
        <v>6</v>
      </c>
      <c r="G95" s="20">
        <v>87000</v>
      </c>
      <c r="H95" s="20">
        <f t="shared" si="2"/>
        <v>522000</v>
      </c>
    </row>
    <row r="96" spans="2:8">
      <c r="B96" s="1"/>
      <c r="C96" s="47"/>
      <c r="D96" s="22"/>
      <c r="E96" s="1"/>
      <c r="F96" s="19"/>
      <c r="G96" s="20"/>
      <c r="H96" s="20">
        <f t="shared" si="2"/>
        <v>0</v>
      </c>
    </row>
    <row r="97" spans="2:8">
      <c r="B97" s="9" t="s">
        <v>53</v>
      </c>
      <c r="C97" s="49" t="s">
        <v>54</v>
      </c>
      <c r="D97" s="22"/>
      <c r="E97" s="1"/>
      <c r="F97" s="19"/>
      <c r="G97" s="20"/>
      <c r="H97" s="20">
        <f t="shared" si="2"/>
        <v>0</v>
      </c>
    </row>
    <row r="98" spans="2:8">
      <c r="B98" s="1">
        <v>1</v>
      </c>
      <c r="C98" s="47" t="s">
        <v>55</v>
      </c>
      <c r="D98" s="24" t="s">
        <v>194</v>
      </c>
      <c r="E98" s="1" t="s">
        <v>15</v>
      </c>
      <c r="F98" s="19">
        <v>204.219234</v>
      </c>
      <c r="G98" s="37">
        <v>22000</v>
      </c>
      <c r="H98" s="20">
        <f t="shared" si="2"/>
        <v>4492823.148</v>
      </c>
    </row>
    <row r="99" spans="2:8">
      <c r="B99" s="1">
        <v>2</v>
      </c>
      <c r="C99" s="47" t="s">
        <v>56</v>
      </c>
      <c r="D99" s="24" t="s">
        <v>195</v>
      </c>
      <c r="E99" s="1" t="s">
        <v>15</v>
      </c>
      <c r="F99" s="19">
        <v>83.652420000000006</v>
      </c>
      <c r="G99" s="37">
        <v>34000</v>
      </c>
      <c r="H99" s="20">
        <f t="shared" si="2"/>
        <v>2844182.2800000003</v>
      </c>
    </row>
    <row r="100" spans="2:8">
      <c r="B100" s="1">
        <v>3</v>
      </c>
      <c r="C100" s="47" t="s">
        <v>57</v>
      </c>
      <c r="D100" s="24" t="s">
        <v>194</v>
      </c>
      <c r="E100" s="1" t="s">
        <v>15</v>
      </c>
      <c r="F100" s="19">
        <v>114.67768973049999</v>
      </c>
      <c r="G100" s="37">
        <v>22000</v>
      </c>
      <c r="H100" s="20">
        <f t="shared" si="2"/>
        <v>2522909.174071</v>
      </c>
    </row>
    <row r="101" spans="2:8">
      <c r="B101" s="1">
        <v>4</v>
      </c>
      <c r="C101" s="47" t="s">
        <v>115</v>
      </c>
      <c r="D101" s="22"/>
      <c r="E101" s="1" t="s">
        <v>9</v>
      </c>
      <c r="F101" s="19">
        <v>5</v>
      </c>
      <c r="G101" s="37">
        <v>28000</v>
      </c>
      <c r="H101" s="20">
        <f t="shared" si="2"/>
        <v>140000</v>
      </c>
    </row>
    <row r="102" spans="2:8">
      <c r="B102" s="1">
        <v>5</v>
      </c>
      <c r="C102" s="47" t="s">
        <v>233</v>
      </c>
      <c r="D102" s="24"/>
      <c r="E102" s="1" t="s">
        <v>15</v>
      </c>
      <c r="F102" s="19">
        <v>47.316749999999999</v>
      </c>
      <c r="G102" s="37">
        <v>34000</v>
      </c>
      <c r="H102" s="20">
        <f t="shared" si="2"/>
        <v>1608769.5</v>
      </c>
    </row>
    <row r="103" spans="2:8">
      <c r="B103" s="1"/>
      <c r="C103" s="47"/>
      <c r="D103" s="22"/>
      <c r="E103" s="1"/>
      <c r="F103" s="19"/>
      <c r="G103" s="37"/>
      <c r="H103" s="20">
        <f t="shared" si="2"/>
        <v>0</v>
      </c>
    </row>
    <row r="104" spans="2:8">
      <c r="B104" s="9" t="s">
        <v>58</v>
      </c>
      <c r="C104" s="49" t="s">
        <v>59</v>
      </c>
      <c r="D104" s="22"/>
      <c r="E104" s="1"/>
      <c r="F104" s="19"/>
      <c r="G104" s="37"/>
      <c r="H104" s="20">
        <f t="shared" si="2"/>
        <v>0</v>
      </c>
    </row>
    <row r="105" spans="2:8">
      <c r="B105" s="1">
        <v>1</v>
      </c>
      <c r="C105" s="47" t="s">
        <v>116</v>
      </c>
      <c r="D105" s="22" t="s">
        <v>180</v>
      </c>
      <c r="E105" s="1"/>
      <c r="F105" s="19"/>
      <c r="G105" s="37"/>
      <c r="H105" s="20">
        <f t="shared" si="2"/>
        <v>0</v>
      </c>
    </row>
    <row r="106" spans="2:8">
      <c r="B106" s="36" t="s">
        <v>14</v>
      </c>
      <c r="C106" s="47" t="s">
        <v>117</v>
      </c>
      <c r="D106" s="22" t="s">
        <v>181</v>
      </c>
      <c r="E106" s="1" t="s">
        <v>50</v>
      </c>
      <c r="F106" s="19">
        <v>2</v>
      </c>
      <c r="G106" s="20">
        <v>1727000</v>
      </c>
      <c r="H106" s="20">
        <f t="shared" si="2"/>
        <v>3454000</v>
      </c>
    </row>
    <row r="107" spans="2:8">
      <c r="B107" s="36" t="s">
        <v>14</v>
      </c>
      <c r="C107" s="47" t="s">
        <v>60</v>
      </c>
      <c r="D107" s="22" t="s">
        <v>182</v>
      </c>
      <c r="E107" s="1" t="s">
        <v>50</v>
      </c>
      <c r="F107" s="19">
        <v>2</v>
      </c>
      <c r="G107" s="20">
        <v>833000</v>
      </c>
      <c r="H107" s="20">
        <f t="shared" si="2"/>
        <v>1666000</v>
      </c>
    </row>
    <row r="108" spans="2:8">
      <c r="B108" s="36" t="s">
        <v>14</v>
      </c>
      <c r="C108" s="47" t="s">
        <v>118</v>
      </c>
      <c r="D108" s="22" t="s">
        <v>183</v>
      </c>
      <c r="E108" s="1" t="s">
        <v>50</v>
      </c>
      <c r="F108" s="19">
        <v>2</v>
      </c>
      <c r="G108" s="20">
        <v>1511000</v>
      </c>
      <c r="H108" s="20">
        <f t="shared" si="2"/>
        <v>3022000</v>
      </c>
    </row>
    <row r="109" spans="2:8">
      <c r="B109" s="36"/>
      <c r="C109" s="47"/>
      <c r="D109" s="22" t="s">
        <v>184</v>
      </c>
      <c r="E109" s="1"/>
      <c r="F109" s="19"/>
      <c r="G109" s="20"/>
      <c r="H109" s="20"/>
    </row>
    <row r="110" spans="2:8">
      <c r="B110" s="36"/>
      <c r="C110" s="47"/>
      <c r="D110" s="22" t="s">
        <v>185</v>
      </c>
      <c r="E110" s="1"/>
      <c r="F110" s="19"/>
      <c r="G110" s="20"/>
      <c r="H110" s="20"/>
    </row>
    <row r="111" spans="2:8">
      <c r="B111" s="36"/>
      <c r="C111" s="47"/>
      <c r="D111" s="22" t="s">
        <v>186</v>
      </c>
      <c r="E111" s="1"/>
      <c r="F111" s="19"/>
      <c r="G111" s="20"/>
      <c r="H111" s="20"/>
    </row>
    <row r="112" spans="2:8">
      <c r="B112" s="36"/>
      <c r="C112" s="47"/>
      <c r="D112" s="22" t="s">
        <v>187</v>
      </c>
      <c r="E112" s="1"/>
      <c r="F112" s="19"/>
      <c r="G112" s="20"/>
      <c r="H112" s="20"/>
    </row>
    <row r="113" spans="2:8">
      <c r="B113" s="36" t="s">
        <v>14</v>
      </c>
      <c r="C113" s="47" t="s">
        <v>119</v>
      </c>
      <c r="D113" s="22" t="s">
        <v>188</v>
      </c>
      <c r="E113" s="1" t="s">
        <v>50</v>
      </c>
      <c r="F113" s="19">
        <v>2</v>
      </c>
      <c r="G113" s="20">
        <v>323000</v>
      </c>
      <c r="H113" s="20">
        <f t="shared" si="2"/>
        <v>646000</v>
      </c>
    </row>
    <row r="114" spans="2:8">
      <c r="B114" s="36">
        <v>3</v>
      </c>
      <c r="C114" s="47" t="s">
        <v>61</v>
      </c>
      <c r="D114" s="22" t="s">
        <v>189</v>
      </c>
      <c r="E114" s="1" t="s">
        <v>50</v>
      </c>
      <c r="F114" s="19">
        <v>2</v>
      </c>
      <c r="G114" s="20">
        <v>467000</v>
      </c>
      <c r="H114" s="20">
        <f t="shared" si="2"/>
        <v>934000</v>
      </c>
    </row>
    <row r="115" spans="2:8">
      <c r="B115" s="36">
        <v>4</v>
      </c>
      <c r="C115" s="47" t="s">
        <v>62</v>
      </c>
      <c r="D115" s="22"/>
      <c r="E115" s="1" t="s">
        <v>50</v>
      </c>
      <c r="F115" s="19">
        <v>4</v>
      </c>
      <c r="G115" s="20">
        <v>352000</v>
      </c>
      <c r="H115" s="20">
        <f t="shared" si="2"/>
        <v>1408000</v>
      </c>
    </row>
    <row r="116" spans="2:8">
      <c r="B116" s="1">
        <v>6</v>
      </c>
      <c r="C116" s="47" t="s">
        <v>63</v>
      </c>
      <c r="D116" s="22"/>
      <c r="E116" s="1"/>
      <c r="F116" s="19"/>
      <c r="G116" s="20"/>
      <c r="H116" s="20"/>
    </row>
    <row r="117" spans="2:8">
      <c r="B117" s="36" t="s">
        <v>14</v>
      </c>
      <c r="C117" s="47" t="s">
        <v>64</v>
      </c>
      <c r="D117" s="22" t="s">
        <v>190</v>
      </c>
      <c r="E117" s="1" t="s">
        <v>9</v>
      </c>
      <c r="F117" s="19">
        <v>33.973993199999995</v>
      </c>
      <c r="G117" s="20">
        <v>33000</v>
      </c>
      <c r="H117" s="20">
        <f t="shared" si="2"/>
        <v>1121141.7755999998</v>
      </c>
    </row>
    <row r="118" spans="2:8">
      <c r="B118" s="36">
        <v>7</v>
      </c>
      <c r="C118" s="47" t="s">
        <v>65</v>
      </c>
      <c r="D118" s="22"/>
      <c r="E118" s="1"/>
      <c r="F118" s="19"/>
      <c r="G118" s="20"/>
      <c r="H118" s="20"/>
    </row>
    <row r="119" spans="2:8">
      <c r="B119" s="36" t="s">
        <v>14</v>
      </c>
      <c r="C119" s="47" t="s">
        <v>66</v>
      </c>
      <c r="D119" s="22" t="s">
        <v>191</v>
      </c>
      <c r="E119" s="1" t="s">
        <v>9</v>
      </c>
      <c r="F119" s="19">
        <v>1.3704800000000001</v>
      </c>
      <c r="G119" s="20">
        <v>27000</v>
      </c>
      <c r="H119" s="20">
        <f t="shared" si="2"/>
        <v>37002.960000000006</v>
      </c>
    </row>
    <row r="120" spans="2:8">
      <c r="B120" s="36" t="s">
        <v>14</v>
      </c>
      <c r="C120" s="47" t="s">
        <v>120</v>
      </c>
      <c r="D120" s="22" t="s">
        <v>191</v>
      </c>
      <c r="E120" s="1" t="s">
        <v>9</v>
      </c>
      <c r="F120" s="19">
        <v>12.662528</v>
      </c>
      <c r="G120" s="20">
        <v>33000</v>
      </c>
      <c r="H120" s="20">
        <f t="shared" si="2"/>
        <v>417863.424</v>
      </c>
    </row>
    <row r="121" spans="2:8">
      <c r="B121" s="36" t="s">
        <v>14</v>
      </c>
      <c r="C121" s="47" t="s">
        <v>67</v>
      </c>
      <c r="D121" s="22" t="s">
        <v>191</v>
      </c>
      <c r="E121" s="1" t="s">
        <v>9</v>
      </c>
      <c r="F121" s="19">
        <v>64.19353439999999</v>
      </c>
      <c r="G121" s="20">
        <v>39000</v>
      </c>
      <c r="H121" s="20">
        <f t="shared" si="2"/>
        <v>2503547.8415999995</v>
      </c>
    </row>
    <row r="122" spans="2:8">
      <c r="B122" s="36" t="s">
        <v>14</v>
      </c>
      <c r="C122" s="47" t="s">
        <v>68</v>
      </c>
      <c r="D122" s="22" t="s">
        <v>191</v>
      </c>
      <c r="E122" s="1" t="s">
        <v>9</v>
      </c>
      <c r="F122" s="19">
        <v>28.3</v>
      </c>
      <c r="G122" s="20">
        <v>55000</v>
      </c>
      <c r="H122" s="20">
        <f t="shared" si="2"/>
        <v>1556500</v>
      </c>
    </row>
    <row r="123" spans="2:8">
      <c r="B123" s="36" t="s">
        <v>14</v>
      </c>
      <c r="C123" s="47" t="s">
        <v>121</v>
      </c>
      <c r="D123" s="22" t="s">
        <v>192</v>
      </c>
      <c r="E123" s="1" t="s">
        <v>50</v>
      </c>
      <c r="F123" s="19">
        <v>1</v>
      </c>
      <c r="G123" s="20">
        <v>347000</v>
      </c>
      <c r="H123" s="20">
        <f t="shared" si="2"/>
        <v>347000</v>
      </c>
    </row>
    <row r="124" spans="2:8">
      <c r="B124" s="36" t="s">
        <v>14</v>
      </c>
      <c r="C124" s="47" t="s">
        <v>69</v>
      </c>
      <c r="D124" s="22" t="s">
        <v>193</v>
      </c>
      <c r="E124" s="1" t="s">
        <v>50</v>
      </c>
      <c r="F124" s="19">
        <v>3</v>
      </c>
      <c r="G124" s="20">
        <v>452000</v>
      </c>
      <c r="H124" s="20">
        <f t="shared" si="2"/>
        <v>1356000</v>
      </c>
    </row>
    <row r="125" spans="2:8">
      <c r="B125" s="36" t="s">
        <v>14</v>
      </c>
      <c r="C125" s="47" t="s">
        <v>242</v>
      </c>
      <c r="D125" s="22" t="s">
        <v>244</v>
      </c>
      <c r="E125" s="1" t="s">
        <v>50</v>
      </c>
      <c r="F125" s="19">
        <v>1</v>
      </c>
      <c r="G125" s="20">
        <v>887000</v>
      </c>
      <c r="H125" s="20">
        <f t="shared" si="2"/>
        <v>887000</v>
      </c>
    </row>
    <row r="126" spans="2:8">
      <c r="B126" s="1"/>
      <c r="C126" s="47"/>
      <c r="D126" s="22"/>
      <c r="E126" s="1"/>
      <c r="F126" s="19"/>
      <c r="G126" s="20"/>
      <c r="H126" s="20">
        <f t="shared" si="2"/>
        <v>0</v>
      </c>
    </row>
    <row r="127" spans="2:8">
      <c r="B127" s="9" t="s">
        <v>70</v>
      </c>
      <c r="C127" s="49" t="s">
        <v>71</v>
      </c>
      <c r="D127" s="22"/>
      <c r="E127" s="1"/>
      <c r="F127" s="19"/>
      <c r="G127" s="20"/>
      <c r="H127" s="20">
        <f t="shared" si="2"/>
        <v>0</v>
      </c>
    </row>
    <row r="128" spans="2:8">
      <c r="B128" s="1"/>
      <c r="C128" s="47"/>
      <c r="D128" s="22"/>
      <c r="E128" s="1"/>
      <c r="F128" s="19"/>
      <c r="G128" s="20"/>
      <c r="H128" s="20">
        <f t="shared" si="2"/>
        <v>0</v>
      </c>
    </row>
    <row r="129" spans="1:8" ht="27.75" customHeight="1">
      <c r="B129" s="23">
        <v>1</v>
      </c>
      <c r="C129" s="44" t="s">
        <v>122</v>
      </c>
      <c r="D129" s="44" t="s">
        <v>215</v>
      </c>
      <c r="E129" s="23" t="s">
        <v>72</v>
      </c>
      <c r="F129" s="28">
        <v>27</v>
      </c>
      <c r="G129" s="20">
        <v>616000</v>
      </c>
      <c r="H129" s="20">
        <f t="shared" si="2"/>
        <v>16632000</v>
      </c>
    </row>
    <row r="130" spans="1:8" ht="28">
      <c r="B130" s="1">
        <v>2</v>
      </c>
      <c r="C130" s="44" t="s">
        <v>123</v>
      </c>
      <c r="D130" s="44" t="s">
        <v>216</v>
      </c>
      <c r="E130" s="23" t="s">
        <v>72</v>
      </c>
      <c r="F130" s="19">
        <v>2</v>
      </c>
      <c r="G130" s="20">
        <v>978000</v>
      </c>
      <c r="H130" s="20">
        <f t="shared" si="2"/>
        <v>1956000</v>
      </c>
    </row>
    <row r="131" spans="1:8" ht="28">
      <c r="B131" s="23">
        <v>3</v>
      </c>
      <c r="C131" s="44" t="s">
        <v>73</v>
      </c>
      <c r="D131" s="44" t="s">
        <v>217</v>
      </c>
      <c r="E131" s="23" t="s">
        <v>72</v>
      </c>
      <c r="F131" s="19">
        <v>8</v>
      </c>
      <c r="G131" s="20">
        <v>450000</v>
      </c>
      <c r="H131" s="20">
        <f t="shared" si="2"/>
        <v>3600000</v>
      </c>
    </row>
    <row r="132" spans="1:8">
      <c r="B132" s="1">
        <v>4</v>
      </c>
      <c r="C132" s="44" t="s">
        <v>74</v>
      </c>
      <c r="D132" s="44" t="s">
        <v>218</v>
      </c>
      <c r="E132" s="23" t="s">
        <v>72</v>
      </c>
      <c r="F132" s="19">
        <v>1</v>
      </c>
      <c r="G132" s="20">
        <v>676000</v>
      </c>
      <c r="H132" s="20">
        <f t="shared" si="2"/>
        <v>676000</v>
      </c>
    </row>
    <row r="133" spans="1:8">
      <c r="B133" s="23">
        <v>5</v>
      </c>
      <c r="C133" s="44" t="s">
        <v>124</v>
      </c>
      <c r="D133" s="44" t="s">
        <v>219</v>
      </c>
      <c r="E133" s="23" t="s">
        <v>72</v>
      </c>
      <c r="F133" s="19">
        <v>2</v>
      </c>
      <c r="G133" s="20">
        <v>545000</v>
      </c>
      <c r="H133" s="20">
        <f t="shared" si="2"/>
        <v>1090000</v>
      </c>
    </row>
    <row r="134" spans="1:8" ht="28">
      <c r="B134" s="1">
        <v>6</v>
      </c>
      <c r="C134" s="44" t="s">
        <v>220</v>
      </c>
      <c r="D134" s="44" t="s">
        <v>221</v>
      </c>
      <c r="E134" s="23" t="s">
        <v>72</v>
      </c>
      <c r="F134" s="19">
        <v>2</v>
      </c>
      <c r="G134" s="20">
        <v>681000</v>
      </c>
      <c r="H134" s="20">
        <f t="shared" si="2"/>
        <v>1362000</v>
      </c>
    </row>
    <row r="135" spans="1:8">
      <c r="B135" s="23">
        <v>7</v>
      </c>
      <c r="C135" s="44" t="s">
        <v>75</v>
      </c>
      <c r="D135" s="44" t="s">
        <v>178</v>
      </c>
      <c r="E135" s="1" t="s">
        <v>50</v>
      </c>
      <c r="F135" s="19">
        <v>2</v>
      </c>
      <c r="G135" s="20">
        <v>57000</v>
      </c>
      <c r="H135" s="20">
        <f t="shared" si="2"/>
        <v>114000</v>
      </c>
    </row>
    <row r="136" spans="1:8">
      <c r="B136" s="1">
        <v>8</v>
      </c>
      <c r="C136" s="44" t="s">
        <v>76</v>
      </c>
      <c r="D136" s="44" t="s">
        <v>178</v>
      </c>
      <c r="E136" s="1" t="s">
        <v>50</v>
      </c>
      <c r="F136" s="19">
        <v>4</v>
      </c>
      <c r="G136" s="20">
        <v>88000</v>
      </c>
      <c r="H136" s="20">
        <f t="shared" si="2"/>
        <v>352000</v>
      </c>
    </row>
    <row r="137" spans="1:8">
      <c r="B137" s="23">
        <v>9</v>
      </c>
      <c r="C137" s="44" t="s">
        <v>125</v>
      </c>
      <c r="D137" s="44" t="s">
        <v>178</v>
      </c>
      <c r="E137" s="1" t="s">
        <v>50</v>
      </c>
      <c r="F137" s="19">
        <v>2</v>
      </c>
      <c r="G137" s="20">
        <v>62000</v>
      </c>
      <c r="H137" s="20">
        <f t="shared" si="2"/>
        <v>124000</v>
      </c>
    </row>
    <row r="138" spans="1:8">
      <c r="B138" s="1">
        <v>10</v>
      </c>
      <c r="C138" s="44" t="s">
        <v>77</v>
      </c>
      <c r="D138" s="44" t="s">
        <v>178</v>
      </c>
      <c r="E138" s="1" t="s">
        <v>50</v>
      </c>
      <c r="F138" s="19">
        <v>8</v>
      </c>
      <c r="G138" s="20">
        <v>77000</v>
      </c>
      <c r="H138" s="20">
        <f t="shared" si="2"/>
        <v>616000</v>
      </c>
    </row>
    <row r="139" spans="1:8">
      <c r="B139" s="23">
        <v>11</v>
      </c>
      <c r="C139" s="44" t="s">
        <v>222</v>
      </c>
      <c r="D139" s="44" t="s">
        <v>178</v>
      </c>
      <c r="E139" s="23" t="s">
        <v>72</v>
      </c>
      <c r="F139" s="19">
        <v>2</v>
      </c>
      <c r="G139" s="20">
        <v>129000</v>
      </c>
      <c r="H139" s="20">
        <f t="shared" si="2"/>
        <v>258000</v>
      </c>
    </row>
    <row r="140" spans="1:8">
      <c r="B140" s="1">
        <v>12</v>
      </c>
      <c r="C140" s="44" t="s">
        <v>126</v>
      </c>
      <c r="D140" s="44" t="s">
        <v>223</v>
      </c>
      <c r="E140" s="1" t="s">
        <v>78</v>
      </c>
      <c r="F140" s="19">
        <v>1</v>
      </c>
      <c r="G140" s="20">
        <v>5400000</v>
      </c>
      <c r="H140" s="20">
        <f t="shared" si="2"/>
        <v>5400000</v>
      </c>
    </row>
    <row r="141" spans="1:8">
      <c r="B141" s="23">
        <v>13</v>
      </c>
      <c r="C141" s="44" t="s">
        <v>79</v>
      </c>
      <c r="D141" s="44" t="s">
        <v>224</v>
      </c>
      <c r="E141" s="1" t="s">
        <v>47</v>
      </c>
      <c r="F141" s="19">
        <v>2</v>
      </c>
      <c r="G141" s="20">
        <v>9440000</v>
      </c>
      <c r="H141" s="20">
        <f t="shared" si="2"/>
        <v>18880000</v>
      </c>
    </row>
    <row r="142" spans="1:8">
      <c r="A142" s="125"/>
      <c r="B142" s="1">
        <v>14</v>
      </c>
      <c r="C142" s="44" t="s">
        <v>127</v>
      </c>
      <c r="D142" s="44" t="s">
        <v>225</v>
      </c>
      <c r="E142" s="1" t="s">
        <v>47</v>
      </c>
      <c r="F142" s="19">
        <v>2</v>
      </c>
      <c r="G142" s="20">
        <v>1178000</v>
      </c>
      <c r="H142" s="20">
        <f t="shared" si="2"/>
        <v>2356000</v>
      </c>
    </row>
    <row r="143" spans="1:8">
      <c r="A143" s="125"/>
      <c r="B143" s="23">
        <v>15</v>
      </c>
      <c r="C143" s="44" t="s">
        <v>80</v>
      </c>
      <c r="D143" s="44" t="s">
        <v>179</v>
      </c>
      <c r="E143" s="1" t="s">
        <v>78</v>
      </c>
      <c r="F143" s="19">
        <v>1</v>
      </c>
      <c r="G143" s="20">
        <v>749000</v>
      </c>
      <c r="H143" s="20">
        <f t="shared" si="2"/>
        <v>749000</v>
      </c>
    </row>
    <row r="144" spans="1:8">
      <c r="A144" s="125"/>
      <c r="B144" s="1">
        <v>16</v>
      </c>
      <c r="C144" s="44" t="s">
        <v>203</v>
      </c>
      <c r="D144" s="44" t="s">
        <v>204</v>
      </c>
      <c r="E144" s="1" t="s">
        <v>72</v>
      </c>
      <c r="F144" s="19">
        <v>2</v>
      </c>
      <c r="G144" s="20">
        <v>1830000</v>
      </c>
      <c r="H144" s="20">
        <f t="shared" si="2"/>
        <v>3660000</v>
      </c>
    </row>
    <row r="145" spans="1:8">
      <c r="A145" s="125"/>
      <c r="B145" s="23">
        <v>17</v>
      </c>
      <c r="C145" s="46" t="s">
        <v>226</v>
      </c>
      <c r="D145" s="46"/>
      <c r="E145" s="23" t="s">
        <v>72</v>
      </c>
      <c r="F145" s="19">
        <v>2</v>
      </c>
      <c r="G145" s="20">
        <v>217000</v>
      </c>
      <c r="H145" s="20">
        <f t="shared" si="2"/>
        <v>434000</v>
      </c>
    </row>
    <row r="146" spans="1:8">
      <c r="A146" s="125"/>
      <c r="B146" s="1"/>
      <c r="C146" s="47"/>
      <c r="D146" s="22"/>
      <c r="E146" s="1"/>
      <c r="F146" s="19"/>
      <c r="G146" s="20"/>
      <c r="H146" s="20">
        <f t="shared" si="2"/>
        <v>0</v>
      </c>
    </row>
    <row r="147" spans="1:8">
      <c r="A147" s="125"/>
      <c r="B147" s="9" t="s">
        <v>81</v>
      </c>
      <c r="C147" s="49" t="s">
        <v>82</v>
      </c>
      <c r="D147" s="22"/>
      <c r="E147" s="1"/>
      <c r="F147" s="19"/>
      <c r="G147" s="20"/>
      <c r="H147" s="20">
        <f t="shared" si="2"/>
        <v>0</v>
      </c>
    </row>
    <row r="148" spans="1:8">
      <c r="A148" s="125"/>
      <c r="B148" s="1">
        <v>1</v>
      </c>
      <c r="C148" s="47" t="s">
        <v>83</v>
      </c>
      <c r="D148" s="22" t="s">
        <v>173</v>
      </c>
      <c r="E148" s="1" t="s">
        <v>47</v>
      </c>
      <c r="F148" s="19">
        <v>1</v>
      </c>
      <c r="G148" s="20">
        <v>4305000</v>
      </c>
      <c r="H148" s="20">
        <f t="shared" si="2"/>
        <v>4305000</v>
      </c>
    </row>
    <row r="149" spans="1:8">
      <c r="A149" s="125"/>
      <c r="B149" s="1">
        <v>2</v>
      </c>
      <c r="C149" s="47" t="s">
        <v>84</v>
      </c>
      <c r="D149" s="22" t="s">
        <v>174</v>
      </c>
      <c r="E149" s="1" t="s">
        <v>47</v>
      </c>
      <c r="F149" s="19">
        <v>1</v>
      </c>
      <c r="G149" s="20">
        <v>3992000</v>
      </c>
      <c r="H149" s="20">
        <f t="shared" si="2"/>
        <v>3992000</v>
      </c>
    </row>
    <row r="150" spans="1:8">
      <c r="A150" s="125"/>
      <c r="B150" s="1">
        <v>3</v>
      </c>
      <c r="C150" s="47" t="s">
        <v>128</v>
      </c>
      <c r="D150" s="22" t="s">
        <v>175</v>
      </c>
      <c r="E150" s="1" t="s">
        <v>9</v>
      </c>
      <c r="F150" s="19">
        <v>14.7616101</v>
      </c>
      <c r="G150" s="20">
        <v>728000</v>
      </c>
      <c r="H150" s="20">
        <f t="shared" ref="H150:H159" si="3">F150*G150</f>
        <v>10746452.152800001</v>
      </c>
    </row>
    <row r="151" spans="1:8">
      <c r="A151" s="125"/>
      <c r="B151" s="1">
        <v>4</v>
      </c>
      <c r="C151" s="47" t="s">
        <v>44</v>
      </c>
      <c r="D151" s="43" t="s">
        <v>213</v>
      </c>
      <c r="E151" s="1" t="s">
        <v>15</v>
      </c>
      <c r="F151" s="19">
        <v>28.34</v>
      </c>
      <c r="G151" s="20">
        <v>74000</v>
      </c>
      <c r="H151" s="20">
        <f t="shared" si="3"/>
        <v>2097160</v>
      </c>
    </row>
    <row r="152" spans="1:8">
      <c r="A152" s="125"/>
      <c r="B152" s="1">
        <v>5</v>
      </c>
      <c r="C152" s="47" t="s">
        <v>142</v>
      </c>
      <c r="D152" s="43" t="s">
        <v>214</v>
      </c>
      <c r="E152" s="1" t="s">
        <v>15</v>
      </c>
      <c r="F152" s="19">
        <v>8.31</v>
      </c>
      <c r="G152" s="20">
        <v>60000</v>
      </c>
      <c r="H152" s="20">
        <f t="shared" si="3"/>
        <v>498600.00000000006</v>
      </c>
    </row>
    <row r="153" spans="1:8">
      <c r="A153" s="3"/>
      <c r="B153" s="1">
        <v>6</v>
      </c>
      <c r="C153" s="22" t="s">
        <v>130</v>
      </c>
      <c r="D153" s="22" t="s">
        <v>176</v>
      </c>
      <c r="E153" s="23" t="s">
        <v>47</v>
      </c>
      <c r="F153" s="28">
        <v>2</v>
      </c>
      <c r="G153" s="20">
        <v>338000</v>
      </c>
      <c r="H153" s="20">
        <f t="shared" si="3"/>
        <v>676000</v>
      </c>
    </row>
    <row r="154" spans="1:8">
      <c r="A154" s="3"/>
      <c r="B154" s="1">
        <v>7</v>
      </c>
      <c r="C154" s="22" t="s">
        <v>85</v>
      </c>
      <c r="D154" s="22"/>
      <c r="E154" s="23" t="s">
        <v>9</v>
      </c>
      <c r="F154" s="28">
        <v>44.37</v>
      </c>
      <c r="G154" s="20">
        <v>34000</v>
      </c>
      <c r="H154" s="20">
        <f t="shared" si="3"/>
        <v>1508580</v>
      </c>
    </row>
    <row r="155" spans="1:8">
      <c r="A155" s="3"/>
      <c r="B155" s="1">
        <v>8</v>
      </c>
      <c r="C155" s="22" t="s">
        <v>131</v>
      </c>
      <c r="D155" s="24" t="s">
        <v>172</v>
      </c>
      <c r="E155" s="23" t="s">
        <v>47</v>
      </c>
      <c r="F155" s="28">
        <v>1</v>
      </c>
      <c r="G155" s="20">
        <v>743000</v>
      </c>
      <c r="H155" s="20">
        <f t="shared" si="3"/>
        <v>743000</v>
      </c>
    </row>
    <row r="156" spans="1:8">
      <c r="A156" s="3"/>
      <c r="B156" s="1">
        <v>9</v>
      </c>
      <c r="C156" s="22" t="s">
        <v>132</v>
      </c>
      <c r="D156" s="24" t="s">
        <v>266</v>
      </c>
      <c r="E156" s="23" t="s">
        <v>47</v>
      </c>
      <c r="F156" s="28">
        <v>1</v>
      </c>
      <c r="G156" s="20">
        <v>5857000</v>
      </c>
      <c r="H156" s="20">
        <f t="shared" si="3"/>
        <v>5857000</v>
      </c>
    </row>
    <row r="157" spans="1:8">
      <c r="A157" s="3"/>
      <c r="B157" s="1">
        <v>10</v>
      </c>
      <c r="C157" s="22" t="s">
        <v>134</v>
      </c>
      <c r="D157" s="22"/>
      <c r="E157" s="23" t="s">
        <v>9</v>
      </c>
      <c r="F157" s="28">
        <v>4.37</v>
      </c>
      <c r="G157" s="20">
        <v>194000</v>
      </c>
      <c r="H157" s="20">
        <f t="shared" si="3"/>
        <v>847780</v>
      </c>
    </row>
    <row r="158" spans="1:8">
      <c r="A158" s="3"/>
      <c r="B158" s="1">
        <v>11</v>
      </c>
      <c r="C158" s="22" t="s">
        <v>154</v>
      </c>
      <c r="D158" s="22" t="s">
        <v>177</v>
      </c>
      <c r="E158" s="23" t="s">
        <v>9</v>
      </c>
      <c r="F158" s="28">
        <v>2.85</v>
      </c>
      <c r="G158" s="20">
        <v>108000</v>
      </c>
      <c r="H158" s="20">
        <f t="shared" si="3"/>
        <v>307800</v>
      </c>
    </row>
    <row r="159" spans="1:8" ht="31">
      <c r="A159" s="3"/>
      <c r="B159" s="158">
        <v>12</v>
      </c>
      <c r="C159" s="92" t="s">
        <v>277</v>
      </c>
      <c r="D159" s="83" t="s">
        <v>278</v>
      </c>
      <c r="E159" s="93" t="s">
        <v>285</v>
      </c>
      <c r="F159" s="159">
        <v>1</v>
      </c>
      <c r="G159" s="20">
        <v>2424000</v>
      </c>
      <c r="H159" s="160">
        <f t="shared" si="3"/>
        <v>2424000</v>
      </c>
    </row>
    <row r="160" spans="1:8">
      <c r="B160" s="25"/>
      <c r="C160" s="152"/>
      <c r="D160" s="24"/>
      <c r="E160" s="31"/>
      <c r="F160" s="39"/>
      <c r="G160" s="27" t="s">
        <v>198</v>
      </c>
      <c r="H160" s="29">
        <f>SUM(H7:H159)</f>
        <v>450413582.44586796</v>
      </c>
    </row>
    <row r="161" spans="2:8">
      <c r="B161" s="25"/>
      <c r="C161" s="152"/>
      <c r="D161" s="24"/>
      <c r="E161" s="31"/>
      <c r="F161" s="39"/>
      <c r="G161" s="27" t="s">
        <v>199</v>
      </c>
      <c r="H161" s="29">
        <f>ROUNDDOWN(H160,-5)</f>
        <v>450400000</v>
      </c>
    </row>
    <row r="162" spans="2:8">
      <c r="B162" s="25"/>
      <c r="C162" s="152"/>
      <c r="D162" s="24"/>
      <c r="E162" s="31"/>
      <c r="F162" s="39"/>
      <c r="G162" s="27" t="s">
        <v>147</v>
      </c>
      <c r="H162" s="29">
        <f>H161</f>
        <v>450400000</v>
      </c>
    </row>
    <row r="163" spans="2:8">
      <c r="B163" s="25"/>
      <c r="C163" s="152"/>
      <c r="D163" s="24"/>
      <c r="E163" s="31"/>
      <c r="F163" s="39"/>
      <c r="G163" s="27" t="s">
        <v>200</v>
      </c>
      <c r="H163" s="29">
        <f>H162*0.1</f>
        <v>45040000</v>
      </c>
    </row>
    <row r="164" spans="2:8">
      <c r="B164" s="25"/>
      <c r="C164" s="152"/>
      <c r="D164" s="24"/>
      <c r="E164" s="31"/>
      <c r="F164" s="39"/>
      <c r="G164" s="27" t="s">
        <v>201</v>
      </c>
      <c r="H164" s="29">
        <f>H162+H163</f>
        <v>495440000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view="pageBreakPreview" zoomScale="70" zoomScaleNormal="70" zoomScaleSheetLayoutView="70" workbookViewId="0">
      <selection activeCell="G22" sqref="G22"/>
    </sheetView>
  </sheetViews>
  <sheetFormatPr defaultColWidth="9.1796875" defaultRowHeight="14.5"/>
  <cols>
    <col min="1" max="1" width="5" style="102" customWidth="1"/>
    <col min="2" max="2" width="9.1796875" style="99"/>
    <col min="3" max="3" width="51" style="99" bestFit="1" customWidth="1"/>
    <col min="4" max="4" width="110.453125" style="99" hidden="1" customWidth="1"/>
    <col min="5" max="5" width="9.1796875" style="100"/>
    <col min="6" max="6" width="14.81640625" style="99" customWidth="1"/>
    <col min="7" max="7" width="16" style="99" customWidth="1"/>
    <col min="8" max="8" width="21.54296875" style="99" customWidth="1"/>
    <col min="9" max="9" width="22.1796875" style="101" customWidth="1"/>
    <col min="10" max="16384" width="9.1796875" style="102"/>
  </cols>
  <sheetData>
    <row r="1" spans="2:9" ht="15" thickBot="1"/>
    <row r="2" spans="2:9" ht="18">
      <c r="B2" s="62" t="s">
        <v>0</v>
      </c>
      <c r="C2" s="103"/>
      <c r="D2" s="104"/>
      <c r="E2" s="105"/>
      <c r="F2" s="106"/>
      <c r="G2" s="106"/>
      <c r="H2" s="106"/>
      <c r="I2" s="107"/>
    </row>
    <row r="3" spans="2:9" ht="18">
      <c r="B3" s="63" t="s">
        <v>269</v>
      </c>
      <c r="C3" s="108"/>
      <c r="D3" s="109"/>
      <c r="E3" s="110"/>
      <c r="F3" s="112"/>
      <c r="G3" s="111"/>
      <c r="H3" s="111"/>
      <c r="I3" s="113"/>
    </row>
    <row r="4" spans="2:9" ht="18">
      <c r="B4" s="63" t="s">
        <v>1</v>
      </c>
      <c r="C4" s="108"/>
      <c r="D4" s="109"/>
      <c r="E4" s="110"/>
      <c r="F4" s="114"/>
      <c r="G4" s="5"/>
      <c r="H4" s="111"/>
      <c r="I4" s="113"/>
    </row>
    <row r="5" spans="2:9" ht="15" thickBot="1">
      <c r="B5" s="115"/>
      <c r="C5" s="109"/>
      <c r="D5" s="109"/>
      <c r="E5" s="48"/>
      <c r="F5" s="5">
        <v>1</v>
      </c>
      <c r="G5" s="5" t="s">
        <v>147</v>
      </c>
      <c r="H5" s="7"/>
      <c r="I5" s="113"/>
    </row>
    <row r="6" spans="2:9" ht="24" customHeight="1" thickTop="1">
      <c r="B6" s="162" t="s">
        <v>2</v>
      </c>
      <c r="C6" s="165" t="s">
        <v>3</v>
      </c>
      <c r="D6" s="165" t="s">
        <v>152</v>
      </c>
      <c r="E6" s="168" t="s">
        <v>4</v>
      </c>
      <c r="F6" s="14" t="s">
        <v>153</v>
      </c>
      <c r="G6" s="58" t="s">
        <v>153</v>
      </c>
      <c r="H6" s="16" t="s">
        <v>211</v>
      </c>
      <c r="I6" s="116" t="s">
        <v>150</v>
      </c>
    </row>
    <row r="7" spans="2:9" ht="24" customHeight="1">
      <c r="B7" s="163"/>
      <c r="C7" s="166"/>
      <c r="D7" s="166"/>
      <c r="E7" s="169"/>
      <c r="F7" s="56" t="s">
        <v>261</v>
      </c>
      <c r="G7" s="59" t="s">
        <v>149</v>
      </c>
      <c r="H7" s="17" t="s">
        <v>212</v>
      </c>
      <c r="I7" s="64" t="s">
        <v>211</v>
      </c>
    </row>
    <row r="8" spans="2:9" ht="24" customHeight="1" thickBot="1">
      <c r="B8" s="164"/>
      <c r="C8" s="167"/>
      <c r="D8" s="167"/>
      <c r="E8" s="170"/>
      <c r="F8" s="15" t="s">
        <v>210</v>
      </c>
      <c r="G8" s="10"/>
      <c r="H8" s="60"/>
      <c r="I8" s="65"/>
    </row>
    <row r="9" spans="2:9" ht="16" thickTop="1">
      <c r="B9" s="66"/>
      <c r="C9" s="67"/>
      <c r="D9" s="67"/>
      <c r="E9" s="68"/>
      <c r="F9" s="4"/>
      <c r="G9" s="4"/>
      <c r="H9" s="4"/>
      <c r="I9" s="117"/>
    </row>
    <row r="10" spans="2:9" ht="15.5">
      <c r="B10" s="70" t="s">
        <v>6</v>
      </c>
      <c r="C10" s="71" t="s">
        <v>7</v>
      </c>
      <c r="D10" s="71"/>
      <c r="E10" s="69"/>
      <c r="F10" s="4"/>
      <c r="G10" s="4"/>
      <c r="H10" s="4"/>
      <c r="I10" s="118"/>
    </row>
    <row r="11" spans="2:9" ht="15.5">
      <c r="B11" s="72">
        <v>1</v>
      </c>
      <c r="C11" s="73" t="s">
        <v>8</v>
      </c>
      <c r="D11" s="73"/>
      <c r="E11" s="69" t="s">
        <v>9</v>
      </c>
      <c r="F11" s="6">
        <f>' Ruko 2 Lantai Kombinasi'!F9*$F$5</f>
        <v>43</v>
      </c>
      <c r="G11" s="6">
        <f>SUM(F11:F11)</f>
        <v>43</v>
      </c>
      <c r="H11" s="74"/>
      <c r="I11" s="118">
        <f>G11*H11</f>
        <v>0</v>
      </c>
    </row>
    <row r="12" spans="2:9" ht="15.5">
      <c r="B12" s="72">
        <v>2</v>
      </c>
      <c r="C12" s="73" t="s">
        <v>10</v>
      </c>
      <c r="D12" s="73"/>
      <c r="E12" s="69" t="s">
        <v>11</v>
      </c>
      <c r="F12" s="6">
        <f>' Ruko 2 Lantai Kombinasi'!F10*$F$5</f>
        <v>1</v>
      </c>
      <c r="G12" s="6">
        <f>SUM(F12:F12)</f>
        <v>1</v>
      </c>
      <c r="H12" s="74"/>
      <c r="I12" s="118">
        <f t="shared" ref="I12:I16" si="0">G12*H12</f>
        <v>0</v>
      </c>
    </row>
    <row r="13" spans="2:9" ht="15.5">
      <c r="B13" s="72">
        <v>3</v>
      </c>
      <c r="C13" s="73" t="s">
        <v>12</v>
      </c>
      <c r="D13" s="73"/>
      <c r="E13" s="69" t="s">
        <v>11</v>
      </c>
      <c r="F13" s="6">
        <f>' Ruko 2 Lantai Kombinasi'!F11*$F$5</f>
        <v>1</v>
      </c>
      <c r="G13" s="6">
        <f>SUM(F13:F13)</f>
        <v>1</v>
      </c>
      <c r="H13" s="74"/>
      <c r="I13" s="118">
        <f t="shared" si="0"/>
        <v>0</v>
      </c>
    </row>
    <row r="14" spans="2:9" ht="15.5">
      <c r="B14" s="72">
        <v>4</v>
      </c>
      <c r="C14" s="73" t="s">
        <v>13</v>
      </c>
      <c r="D14" s="73"/>
      <c r="E14" s="69" t="s">
        <v>11</v>
      </c>
      <c r="F14" s="6">
        <f>' Ruko 2 Lantai Kombinasi'!F12*$F$5</f>
        <v>1</v>
      </c>
      <c r="G14" s="6">
        <f>SUM(F14:F14)</f>
        <v>1</v>
      </c>
      <c r="H14" s="74"/>
      <c r="I14" s="118">
        <f t="shared" si="0"/>
        <v>0</v>
      </c>
    </row>
    <row r="15" spans="2:9" ht="15.5">
      <c r="B15" s="72">
        <v>5</v>
      </c>
      <c r="C15" s="73" t="s">
        <v>87</v>
      </c>
      <c r="D15" s="73"/>
      <c r="E15" s="69"/>
      <c r="F15" s="6"/>
      <c r="G15" s="6"/>
      <c r="H15" s="74"/>
      <c r="I15" s="118"/>
    </row>
    <row r="16" spans="2:9" ht="15.5">
      <c r="B16" s="75" t="s">
        <v>14</v>
      </c>
      <c r="C16" s="73" t="s">
        <v>151</v>
      </c>
      <c r="D16" s="73" t="s">
        <v>156</v>
      </c>
      <c r="E16" s="69" t="s">
        <v>15</v>
      </c>
      <c r="F16" s="6">
        <f>' Ruko 2 Lantai Kombinasi'!F14*$F$5</f>
        <v>117.68</v>
      </c>
      <c r="G16" s="6">
        <f>SUM(F16:F16)</f>
        <v>117.68</v>
      </c>
      <c r="H16" s="74"/>
      <c r="I16" s="118">
        <f t="shared" si="0"/>
        <v>0</v>
      </c>
    </row>
    <row r="17" spans="2:9" ht="15.5">
      <c r="B17" s="76"/>
      <c r="C17" s="77"/>
      <c r="D17" s="77"/>
      <c r="E17" s="69"/>
      <c r="F17" s="6"/>
      <c r="G17" s="6"/>
      <c r="H17" s="57"/>
      <c r="I17" s="118"/>
    </row>
    <row r="18" spans="2:9" ht="15.5">
      <c r="B18" s="78" t="s">
        <v>16</v>
      </c>
      <c r="C18" s="79" t="s">
        <v>17</v>
      </c>
      <c r="D18" s="79"/>
      <c r="E18" s="69"/>
      <c r="F18" s="6"/>
      <c r="G18" s="6"/>
      <c r="H18" s="57"/>
      <c r="I18" s="118"/>
    </row>
    <row r="19" spans="2:9" ht="15.5">
      <c r="B19" s="76">
        <v>1</v>
      </c>
      <c r="C19" s="73" t="s">
        <v>18</v>
      </c>
      <c r="D19" s="73"/>
      <c r="E19" s="69" t="s">
        <v>19</v>
      </c>
      <c r="F19" s="6">
        <f>' Ruko 2 Lantai Kombinasi'!F17*$F$5</f>
        <v>8.9631999999999987</v>
      </c>
      <c r="G19" s="6">
        <f t="shared" ref="G19:G24" si="1">SUM(F19:F19)</f>
        <v>8.9631999999999987</v>
      </c>
      <c r="H19" s="74"/>
      <c r="I19" s="118">
        <f t="shared" ref="I19:I24" si="2">G19*H19</f>
        <v>0</v>
      </c>
    </row>
    <row r="20" spans="2:9" ht="15.5">
      <c r="B20" s="76">
        <v>2</v>
      </c>
      <c r="C20" s="77" t="s">
        <v>20</v>
      </c>
      <c r="D20" s="77"/>
      <c r="E20" s="69" t="s">
        <v>19</v>
      </c>
      <c r="F20" s="6">
        <f>' Ruko 2 Lantai Kombinasi'!F18*$F$5</f>
        <v>4.2142999999999979</v>
      </c>
      <c r="G20" s="6">
        <f t="shared" si="1"/>
        <v>4.2142999999999979</v>
      </c>
      <c r="H20" s="74"/>
      <c r="I20" s="118">
        <f t="shared" si="2"/>
        <v>0</v>
      </c>
    </row>
    <row r="21" spans="2:9" ht="15.5">
      <c r="B21" s="76"/>
      <c r="C21" s="77" t="s">
        <v>228</v>
      </c>
      <c r="D21" s="77"/>
      <c r="E21" s="69" t="s">
        <v>19</v>
      </c>
      <c r="F21" s="6">
        <f>' Ruko 2 Lantai Kombinasi'!F19*$F$5</f>
        <v>17.407139999999998</v>
      </c>
      <c r="G21" s="6">
        <f t="shared" si="1"/>
        <v>17.407139999999998</v>
      </c>
      <c r="H21" s="74"/>
      <c r="I21" s="118">
        <f t="shared" ref="I21" si="3">G21*H21</f>
        <v>0</v>
      </c>
    </row>
    <row r="22" spans="2:9" ht="15.5">
      <c r="B22" s="76">
        <v>3</v>
      </c>
      <c r="C22" s="77" t="s">
        <v>21</v>
      </c>
      <c r="D22" s="77"/>
      <c r="E22" s="69" t="s">
        <v>19</v>
      </c>
      <c r="F22" s="6">
        <f>' Ruko 2 Lantai Kombinasi'!F20*$F$5</f>
        <v>0</v>
      </c>
      <c r="G22" s="6">
        <f t="shared" si="1"/>
        <v>0</v>
      </c>
      <c r="H22" s="74"/>
      <c r="I22" s="118">
        <f t="shared" si="2"/>
        <v>0</v>
      </c>
    </row>
    <row r="23" spans="2:9" ht="15.5">
      <c r="B23" s="76">
        <v>4</v>
      </c>
      <c r="C23" s="77" t="s">
        <v>88</v>
      </c>
      <c r="D23" s="80" t="s">
        <v>158</v>
      </c>
      <c r="E23" s="69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74"/>
      <c r="I23" s="118">
        <f t="shared" si="2"/>
        <v>0</v>
      </c>
    </row>
    <row r="24" spans="2:9" ht="15.5">
      <c r="B24" s="76">
        <v>5</v>
      </c>
      <c r="C24" s="77" t="s">
        <v>89</v>
      </c>
      <c r="D24" s="77"/>
      <c r="E24" s="69" t="s">
        <v>19</v>
      </c>
      <c r="F24" s="6">
        <f>' Ruko 2 Lantai Kombinasi'!F22*$F$5</f>
        <v>0</v>
      </c>
      <c r="G24" s="6">
        <f t="shared" si="1"/>
        <v>0</v>
      </c>
      <c r="H24" s="74"/>
      <c r="I24" s="118">
        <f t="shared" si="2"/>
        <v>0</v>
      </c>
    </row>
    <row r="25" spans="2:9" ht="15.5">
      <c r="B25" s="76"/>
      <c r="C25" s="77"/>
      <c r="D25" s="77"/>
      <c r="E25" s="69"/>
      <c r="F25" s="6"/>
      <c r="G25" s="6"/>
      <c r="H25" s="6"/>
      <c r="I25" s="118"/>
    </row>
    <row r="26" spans="2:9" ht="15.5">
      <c r="B26" s="78" t="s">
        <v>22</v>
      </c>
      <c r="C26" s="81" t="s">
        <v>23</v>
      </c>
      <c r="D26" s="81"/>
      <c r="E26" s="69"/>
      <c r="F26" s="6"/>
      <c r="G26" s="6"/>
      <c r="H26" s="6"/>
      <c r="I26" s="118"/>
    </row>
    <row r="27" spans="2:9" ht="15.5">
      <c r="B27" s="76">
        <v>1</v>
      </c>
      <c r="C27" s="82" t="s">
        <v>90</v>
      </c>
      <c r="D27" s="80" t="s">
        <v>158</v>
      </c>
      <c r="E27" s="69" t="s">
        <v>72</v>
      </c>
      <c r="F27" s="6">
        <f>' Ruko 2 Lantai Kombinasi'!F25*$F$5</f>
        <v>8</v>
      </c>
      <c r="G27" s="6">
        <f>SUM(F27:F27)</f>
        <v>8</v>
      </c>
      <c r="H27" s="57"/>
      <c r="I27" s="118">
        <f t="shared" ref="I27" si="4">G27*H27</f>
        <v>0</v>
      </c>
    </row>
    <row r="28" spans="2:9" ht="15.5">
      <c r="B28" s="76"/>
      <c r="C28" s="77"/>
      <c r="D28" s="77"/>
      <c r="E28" s="69"/>
      <c r="F28" s="6"/>
      <c r="G28" s="6"/>
      <c r="H28" s="6"/>
      <c r="I28" s="118"/>
    </row>
    <row r="29" spans="2:9" ht="15.5">
      <c r="B29" s="78" t="s">
        <v>25</v>
      </c>
      <c r="C29" s="81" t="s">
        <v>26</v>
      </c>
      <c r="D29" s="81"/>
      <c r="E29" s="69"/>
      <c r="F29" s="6"/>
      <c r="G29" s="6"/>
      <c r="H29" s="6"/>
      <c r="I29" s="118"/>
    </row>
    <row r="30" spans="2:9" ht="15.5">
      <c r="B30" s="76">
        <v>1</v>
      </c>
      <c r="C30" s="77" t="s">
        <v>27</v>
      </c>
      <c r="D30" s="80" t="s">
        <v>159</v>
      </c>
      <c r="E30" s="69" t="s">
        <v>19</v>
      </c>
      <c r="F30" s="6">
        <f>' Ruko 2 Lantai Kombinasi'!F29*$F$5</f>
        <v>3.5089000000000001</v>
      </c>
      <c r="G30" s="6">
        <f t="shared" ref="G30:G40" si="5">SUM(F30:F30)</f>
        <v>3.5089000000000001</v>
      </c>
      <c r="H30" s="74"/>
      <c r="I30" s="118">
        <f t="shared" ref="I30:I40" si="6">G30*H30</f>
        <v>0</v>
      </c>
    </row>
    <row r="31" spans="2:9" ht="15.5">
      <c r="B31" s="76">
        <v>2</v>
      </c>
      <c r="C31" s="82" t="s">
        <v>227</v>
      </c>
      <c r="D31" s="83" t="s">
        <v>159</v>
      </c>
      <c r="E31" s="84" t="s">
        <v>19</v>
      </c>
      <c r="F31" s="6">
        <f>' Ruko 2 Lantai Kombinasi'!F30*$F$5</f>
        <v>1.24</v>
      </c>
      <c r="G31" s="6">
        <f t="shared" si="5"/>
        <v>1.24</v>
      </c>
      <c r="H31" s="157"/>
      <c r="I31" s="118">
        <f t="shared" si="6"/>
        <v>0</v>
      </c>
    </row>
    <row r="32" spans="2:9" ht="15.5">
      <c r="B32" s="76">
        <v>3</v>
      </c>
      <c r="C32" s="77" t="s">
        <v>280</v>
      </c>
      <c r="D32" s="80" t="s">
        <v>159</v>
      </c>
      <c r="E32" s="69" t="s">
        <v>19</v>
      </c>
      <c r="F32" s="6">
        <f>' Ruko 2 Lantai Kombinasi'!F31*$F$5</f>
        <v>3.693171</v>
      </c>
      <c r="G32" s="6">
        <f t="shared" si="5"/>
        <v>3.693171</v>
      </c>
      <c r="H32" s="74"/>
      <c r="I32" s="118">
        <f t="shared" si="6"/>
        <v>0</v>
      </c>
    </row>
    <row r="33" spans="2:9" ht="15.5">
      <c r="B33" s="76">
        <v>4</v>
      </c>
      <c r="C33" s="77" t="s">
        <v>92</v>
      </c>
      <c r="D33" s="80" t="s">
        <v>159</v>
      </c>
      <c r="E33" s="69" t="s">
        <v>19</v>
      </c>
      <c r="F33" s="6">
        <f>' Ruko 2 Lantai Kombinasi'!F32*$F$5</f>
        <v>2.3545132857142899</v>
      </c>
      <c r="G33" s="6">
        <f t="shared" si="5"/>
        <v>2.3545132857142899</v>
      </c>
      <c r="H33" s="74"/>
      <c r="I33" s="118">
        <f t="shared" si="6"/>
        <v>0</v>
      </c>
    </row>
    <row r="34" spans="2:9" ht="15.5">
      <c r="B34" s="76">
        <v>5</v>
      </c>
      <c r="C34" s="77" t="s">
        <v>281</v>
      </c>
      <c r="D34" s="80" t="s">
        <v>159</v>
      </c>
      <c r="E34" s="69" t="s">
        <v>19</v>
      </c>
      <c r="F34" s="6">
        <f>' Ruko 2 Lantai Kombinasi'!F33*$F$5</f>
        <v>3.1909999999999998</v>
      </c>
      <c r="G34" s="6">
        <f t="shared" si="5"/>
        <v>3.1909999999999998</v>
      </c>
      <c r="H34" s="74"/>
      <c r="I34" s="118">
        <f t="shared" si="6"/>
        <v>0</v>
      </c>
    </row>
    <row r="35" spans="2:9" ht="15.5">
      <c r="B35" s="76">
        <v>6</v>
      </c>
      <c r="C35" s="77" t="s">
        <v>282</v>
      </c>
      <c r="D35" s="80" t="s">
        <v>160</v>
      </c>
      <c r="E35" s="69" t="s">
        <v>19</v>
      </c>
      <c r="F35" s="6">
        <f>' Ruko 2 Lantai Kombinasi'!F34*$F$5</f>
        <v>0</v>
      </c>
      <c r="G35" s="6">
        <f t="shared" si="5"/>
        <v>0</v>
      </c>
      <c r="H35" s="74"/>
      <c r="I35" s="118">
        <f t="shared" si="6"/>
        <v>0</v>
      </c>
    </row>
    <row r="36" spans="2:9" ht="15.5">
      <c r="B36" s="76">
        <v>7</v>
      </c>
      <c r="C36" s="77" t="s">
        <v>283</v>
      </c>
      <c r="D36" s="80" t="s">
        <v>159</v>
      </c>
      <c r="E36" s="69" t="s">
        <v>19</v>
      </c>
      <c r="F36" s="6">
        <f>' Ruko 2 Lantai Kombinasi'!F35*$F$5</f>
        <v>1.1747780000000001</v>
      </c>
      <c r="G36" s="6">
        <f t="shared" si="5"/>
        <v>1.1747780000000001</v>
      </c>
      <c r="H36" s="74"/>
      <c r="I36" s="118">
        <f t="shared" si="6"/>
        <v>0</v>
      </c>
    </row>
    <row r="37" spans="2:9" ht="15.5">
      <c r="B37" s="76">
        <v>8</v>
      </c>
      <c r="C37" s="77" t="s">
        <v>284</v>
      </c>
      <c r="D37" s="80" t="s">
        <v>159</v>
      </c>
      <c r="E37" s="69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74"/>
      <c r="I37" s="118">
        <f t="shared" si="6"/>
        <v>0</v>
      </c>
    </row>
    <row r="38" spans="2:9" ht="15.5">
      <c r="B38" s="76">
        <v>9</v>
      </c>
      <c r="C38" s="77" t="s">
        <v>96</v>
      </c>
      <c r="D38" s="80" t="s">
        <v>161</v>
      </c>
      <c r="E38" s="69" t="s">
        <v>19</v>
      </c>
      <c r="F38" s="6">
        <f>+' Ruko 2 Lantai Kombinasi'!F38*'Volume overall (GR02)'!F5</f>
        <v>2.13903</v>
      </c>
      <c r="G38" s="6">
        <f t="shared" si="5"/>
        <v>2.13903</v>
      </c>
      <c r="H38" s="74"/>
      <c r="I38" s="118">
        <f t="shared" si="6"/>
        <v>0</v>
      </c>
    </row>
    <row r="39" spans="2:9" ht="31">
      <c r="B39" s="72">
        <v>10</v>
      </c>
      <c r="C39" s="85" t="s">
        <v>230</v>
      </c>
      <c r="D39" s="83"/>
      <c r="E39" s="69" t="s">
        <v>229</v>
      </c>
      <c r="F39" s="6">
        <f>+' Ruko 2 Lantai Kombinasi'!F39*'Volume overall (GR02)'!F5</f>
        <v>0.38250000000000001</v>
      </c>
      <c r="G39" s="6">
        <f t="shared" si="5"/>
        <v>0.38250000000000001</v>
      </c>
      <c r="H39" s="57"/>
      <c r="I39" s="118">
        <f t="shared" si="6"/>
        <v>0</v>
      </c>
    </row>
    <row r="40" spans="2:9" ht="15.5">
      <c r="B40" s="72">
        <v>11</v>
      </c>
      <c r="C40" s="85" t="s">
        <v>234</v>
      </c>
      <c r="D40" s="83"/>
      <c r="E40" s="69" t="s">
        <v>229</v>
      </c>
      <c r="F40" s="6">
        <f>+' Ruko 2 Lantai Kombinasi'!F40*'Volume overall (GR02)'!F5</f>
        <v>8.1692307692307703E-2</v>
      </c>
      <c r="G40" s="6">
        <f t="shared" si="5"/>
        <v>8.1692307692307703E-2</v>
      </c>
      <c r="H40" s="57"/>
      <c r="I40" s="118">
        <f t="shared" si="6"/>
        <v>0</v>
      </c>
    </row>
    <row r="41" spans="2:9" ht="15.5">
      <c r="B41" s="76"/>
      <c r="C41" s="77"/>
      <c r="D41" s="80"/>
      <c r="E41" s="69"/>
      <c r="F41" s="6"/>
      <c r="G41" s="6"/>
      <c r="H41" s="6"/>
      <c r="I41" s="118"/>
    </row>
    <row r="42" spans="2:9" ht="15.5">
      <c r="B42" s="78" t="s">
        <v>28</v>
      </c>
      <c r="C42" s="81" t="s">
        <v>29</v>
      </c>
      <c r="D42" s="81"/>
      <c r="E42" s="69"/>
      <c r="F42" s="6"/>
      <c r="G42" s="6"/>
      <c r="H42" s="6"/>
      <c r="I42" s="118"/>
    </row>
    <row r="43" spans="2:9" ht="15.5">
      <c r="B43" s="78"/>
      <c r="C43" s="81" t="s">
        <v>97</v>
      </c>
      <c r="D43" s="81"/>
      <c r="E43" s="69"/>
      <c r="F43" s="6"/>
      <c r="G43" s="6"/>
      <c r="H43" s="6"/>
      <c r="I43" s="118"/>
    </row>
    <row r="44" spans="2:9" ht="15.5">
      <c r="B44" s="76">
        <v>1</v>
      </c>
      <c r="C44" s="77" t="s">
        <v>98</v>
      </c>
      <c r="D44" s="83" t="s">
        <v>270</v>
      </c>
      <c r="E44" s="69" t="s">
        <v>15</v>
      </c>
      <c r="F44" s="6">
        <f>' Ruko 2 Lantai Kombinasi'!F45*$F$5</f>
        <v>4.5</v>
      </c>
      <c r="G44" s="6">
        <f>SUM(F44:F44)</f>
        <v>4.5</v>
      </c>
      <c r="H44" s="157"/>
      <c r="I44" s="118">
        <f t="shared" ref="I44:I57" si="7">G44*H44</f>
        <v>0</v>
      </c>
    </row>
    <row r="45" spans="2:9" ht="15.5">
      <c r="B45" s="76">
        <v>2</v>
      </c>
      <c r="C45" s="77" t="s">
        <v>99</v>
      </c>
      <c r="D45" s="80"/>
      <c r="E45" s="69"/>
      <c r="F45" s="6"/>
      <c r="G45" s="6"/>
      <c r="H45" s="157"/>
      <c r="I45" s="118"/>
    </row>
    <row r="46" spans="2:9" ht="15.5">
      <c r="B46" s="76">
        <v>3</v>
      </c>
      <c r="C46" s="77" t="s">
        <v>100</v>
      </c>
      <c r="D46" s="80" t="s">
        <v>163</v>
      </c>
      <c r="E46" s="69" t="s">
        <v>15</v>
      </c>
      <c r="F46" s="6">
        <f>' Ruko 2 Lantai Kombinasi'!F47*$F$5</f>
        <v>54.985378867000001</v>
      </c>
      <c r="G46" s="6">
        <f>SUM(F46:F46)</f>
        <v>54.985378867000001</v>
      </c>
      <c r="H46" s="157"/>
      <c r="I46" s="118">
        <f t="shared" si="7"/>
        <v>0</v>
      </c>
    </row>
    <row r="47" spans="2:9" ht="15.5">
      <c r="B47" s="76">
        <v>4</v>
      </c>
      <c r="C47" s="77" t="s">
        <v>101</v>
      </c>
      <c r="D47" s="80" t="s">
        <v>271</v>
      </c>
      <c r="E47" s="69" t="s">
        <v>15</v>
      </c>
      <c r="F47" s="6">
        <f>' Ruko 2 Lantai Kombinasi'!F48*$F$5</f>
        <v>2.7731172659999999</v>
      </c>
      <c r="G47" s="6">
        <f>SUM(F47:F47)</f>
        <v>2.7731172659999999</v>
      </c>
      <c r="H47" s="157"/>
      <c r="I47" s="118">
        <f t="shared" si="7"/>
        <v>0</v>
      </c>
    </row>
    <row r="48" spans="2:9" ht="15.5">
      <c r="B48" s="76">
        <v>5</v>
      </c>
      <c r="C48" s="77" t="s">
        <v>102</v>
      </c>
      <c r="D48" s="80" t="s">
        <v>163</v>
      </c>
      <c r="E48" s="69" t="s">
        <v>15</v>
      </c>
      <c r="F48" s="6">
        <f>' Ruko 2 Lantai Kombinasi'!F49*$F$5</f>
        <v>9.5839976869000019</v>
      </c>
      <c r="G48" s="6">
        <f>SUM(F48:F48)</f>
        <v>9.5839976869000019</v>
      </c>
      <c r="H48" s="157"/>
      <c r="I48" s="118">
        <f t="shared" si="7"/>
        <v>0</v>
      </c>
    </row>
    <row r="49" spans="2:9" ht="15.5">
      <c r="B49" s="86">
        <v>6</v>
      </c>
      <c r="C49" s="77" t="s">
        <v>238</v>
      </c>
      <c r="D49" s="83" t="s">
        <v>272</v>
      </c>
      <c r="E49" s="69" t="s">
        <v>9</v>
      </c>
      <c r="F49" s="6">
        <f>' Ruko 2 Lantai Kombinasi'!F50*$F$5</f>
        <v>7.7</v>
      </c>
      <c r="G49" s="6">
        <f>SUM(F49:F49)</f>
        <v>7.7</v>
      </c>
      <c r="H49" s="157"/>
      <c r="I49" s="118">
        <f t="shared" si="7"/>
        <v>0</v>
      </c>
    </row>
    <row r="50" spans="2:9" ht="15.5">
      <c r="B50" s="86">
        <v>7</v>
      </c>
      <c r="C50" s="77" t="s">
        <v>240</v>
      </c>
      <c r="D50" s="83" t="s">
        <v>270</v>
      </c>
      <c r="E50" s="69" t="s">
        <v>15</v>
      </c>
      <c r="F50" s="6">
        <f>' Ruko 2 Lantai Kombinasi'!F51*$F$5</f>
        <v>2.5499999999999998</v>
      </c>
      <c r="G50" s="6">
        <f>SUM(F50:F50)</f>
        <v>2.5499999999999998</v>
      </c>
      <c r="H50" s="157"/>
      <c r="I50" s="118">
        <f t="shared" si="7"/>
        <v>0</v>
      </c>
    </row>
    <row r="51" spans="2:9" ht="15.5">
      <c r="B51" s="78"/>
      <c r="C51" s="81" t="s">
        <v>103</v>
      </c>
      <c r="D51" s="81"/>
      <c r="E51" s="69"/>
      <c r="F51" s="6"/>
      <c r="G51" s="6"/>
      <c r="H51" s="157"/>
      <c r="I51" s="118"/>
    </row>
    <row r="52" spans="2:9" ht="15.5">
      <c r="B52" s="76">
        <v>1</v>
      </c>
      <c r="C52" s="77" t="s">
        <v>100</v>
      </c>
      <c r="D52" s="80" t="s">
        <v>163</v>
      </c>
      <c r="E52" s="69" t="s">
        <v>15</v>
      </c>
      <c r="F52" s="6">
        <f>' Ruko 2 Lantai Kombinasi'!F53*$F$5</f>
        <v>54.879509729900001</v>
      </c>
      <c r="G52" s="6">
        <f>SUM(F52:F52)</f>
        <v>54.879509729900001</v>
      </c>
      <c r="H52" s="157"/>
      <c r="I52" s="118">
        <f t="shared" si="7"/>
        <v>0</v>
      </c>
    </row>
    <row r="53" spans="2:9" ht="15.5">
      <c r="B53" s="76">
        <v>2</v>
      </c>
      <c r="C53" s="77" t="s">
        <v>101</v>
      </c>
      <c r="D53" s="80" t="s">
        <v>271</v>
      </c>
      <c r="E53" s="69" t="s">
        <v>15</v>
      </c>
      <c r="F53" s="6">
        <f>' Ruko 2 Lantai Kombinasi'!F54*$F$5</f>
        <v>2.7732250000000001</v>
      </c>
      <c r="G53" s="6">
        <f>SUM(F53:F53)</f>
        <v>2.7732250000000001</v>
      </c>
      <c r="H53" s="157"/>
      <c r="I53" s="118">
        <f t="shared" si="7"/>
        <v>0</v>
      </c>
    </row>
    <row r="54" spans="2:9" ht="15.5">
      <c r="B54" s="76">
        <v>3</v>
      </c>
      <c r="C54" s="87" t="s">
        <v>102</v>
      </c>
      <c r="D54" s="80" t="s">
        <v>163</v>
      </c>
      <c r="E54" s="69" t="s">
        <v>15</v>
      </c>
      <c r="F54" s="6"/>
      <c r="G54" s="6">
        <f>SUM(F54:F54)</f>
        <v>0</v>
      </c>
      <c r="H54" s="157"/>
      <c r="I54" s="118">
        <f t="shared" si="7"/>
        <v>0</v>
      </c>
    </row>
    <row r="55" spans="2:9" ht="15.5">
      <c r="B55" s="88"/>
      <c r="C55" s="89" t="s">
        <v>135</v>
      </c>
      <c r="D55" s="89"/>
      <c r="E55" s="69"/>
      <c r="F55" s="6"/>
      <c r="G55" s="6"/>
      <c r="H55" s="157"/>
      <c r="I55" s="118"/>
    </row>
    <row r="56" spans="2:9" ht="15.5">
      <c r="B56" s="90">
        <v>1</v>
      </c>
      <c r="C56" s="87" t="s">
        <v>100</v>
      </c>
      <c r="D56" s="80" t="s">
        <v>163</v>
      </c>
      <c r="E56" s="69" t="s">
        <v>15</v>
      </c>
      <c r="F56" s="6"/>
      <c r="G56" s="6">
        <f>SUM(F56:F56)</f>
        <v>0</v>
      </c>
      <c r="H56" s="157"/>
      <c r="I56" s="118">
        <f t="shared" si="7"/>
        <v>0</v>
      </c>
    </row>
    <row r="57" spans="2:9" ht="15.5">
      <c r="B57" s="90">
        <v>2</v>
      </c>
      <c r="C57" s="87" t="s">
        <v>101</v>
      </c>
      <c r="D57" s="80" t="s">
        <v>271</v>
      </c>
      <c r="E57" s="69" t="s">
        <v>15</v>
      </c>
      <c r="F57" s="6"/>
      <c r="G57" s="6">
        <f>SUM(F57:F57)</f>
        <v>0</v>
      </c>
      <c r="H57" s="157"/>
      <c r="I57" s="118">
        <f t="shared" si="7"/>
        <v>0</v>
      </c>
    </row>
    <row r="58" spans="2:9" ht="15.5">
      <c r="B58" s="76"/>
      <c r="C58" s="77"/>
      <c r="D58" s="77"/>
      <c r="E58" s="69"/>
      <c r="F58" s="120"/>
      <c r="G58" s="6"/>
      <c r="H58" s="119"/>
      <c r="I58" s="118"/>
    </row>
    <row r="59" spans="2:9" ht="15.5">
      <c r="B59" s="78" t="s">
        <v>30</v>
      </c>
      <c r="C59" s="81" t="s">
        <v>31</v>
      </c>
      <c r="D59" s="81"/>
      <c r="E59" s="69"/>
      <c r="F59" s="120"/>
      <c r="G59" s="6"/>
      <c r="H59" s="119"/>
      <c r="I59" s="118"/>
    </row>
    <row r="60" spans="2:9" ht="15.5">
      <c r="B60" s="78"/>
      <c r="C60" s="81" t="s">
        <v>97</v>
      </c>
      <c r="D60" s="81"/>
      <c r="E60" s="69"/>
      <c r="F60" s="120"/>
      <c r="G60" s="6"/>
      <c r="H60" s="119"/>
      <c r="I60" s="118"/>
    </row>
    <row r="61" spans="2:9" ht="15.5">
      <c r="B61" s="76">
        <v>1</v>
      </c>
      <c r="C61" s="77" t="s">
        <v>101</v>
      </c>
      <c r="D61" s="80" t="s">
        <v>273</v>
      </c>
      <c r="E61" s="69" t="s">
        <v>15</v>
      </c>
      <c r="F61" s="6">
        <f>' Ruko 2 Lantai Kombinasi'!F58*$F$5</f>
        <v>11.8163622412</v>
      </c>
      <c r="G61" s="6">
        <f>SUM(F61:F61)</f>
        <v>11.8163622412</v>
      </c>
      <c r="H61" s="157"/>
      <c r="I61" s="118">
        <f t="shared" ref="I61:I68" si="8">G61*H61</f>
        <v>0</v>
      </c>
    </row>
    <row r="62" spans="2:9" ht="15.5">
      <c r="B62" s="76">
        <v>2</v>
      </c>
      <c r="C62" s="77" t="s">
        <v>104</v>
      </c>
      <c r="D62" s="80" t="s">
        <v>166</v>
      </c>
      <c r="E62" s="69" t="s">
        <v>15</v>
      </c>
      <c r="F62" s="6">
        <f>' Ruko 2 Lantai Kombinasi'!F59*$F$5</f>
        <v>32.455124400000003</v>
      </c>
      <c r="G62" s="6">
        <f>SUM(F62:F62)</f>
        <v>32.455124400000003</v>
      </c>
      <c r="H62" s="157"/>
      <c r="I62" s="118">
        <f t="shared" si="8"/>
        <v>0</v>
      </c>
    </row>
    <row r="63" spans="2:9" ht="15.5">
      <c r="B63" s="78"/>
      <c r="C63" s="81" t="s">
        <v>103</v>
      </c>
      <c r="D63" s="81"/>
      <c r="E63" s="69"/>
      <c r="F63" s="6"/>
      <c r="G63" s="6"/>
      <c r="H63" s="157"/>
      <c r="I63" s="118"/>
    </row>
    <row r="64" spans="2:9" ht="15.5">
      <c r="B64" s="76">
        <v>1</v>
      </c>
      <c r="C64" s="77" t="s">
        <v>101</v>
      </c>
      <c r="D64" s="80" t="s">
        <v>273</v>
      </c>
      <c r="E64" s="69" t="s">
        <v>15</v>
      </c>
      <c r="F64" s="6">
        <f>' Ruko 2 Lantai Kombinasi'!F61*$F$5</f>
        <v>11.8163622412</v>
      </c>
      <c r="G64" s="6">
        <f>SUM(F64:F64)</f>
        <v>11.8163622412</v>
      </c>
      <c r="H64" s="157"/>
      <c r="I64" s="118">
        <f t="shared" si="8"/>
        <v>0</v>
      </c>
    </row>
    <row r="65" spans="2:9" ht="15.5">
      <c r="B65" s="76">
        <v>2</v>
      </c>
      <c r="C65" s="77" t="s">
        <v>104</v>
      </c>
      <c r="D65" s="80" t="s">
        <v>166</v>
      </c>
      <c r="E65" s="69" t="s">
        <v>15</v>
      </c>
      <c r="F65" s="6">
        <f>' Ruko 2 Lantai Kombinasi'!F62*$F$5</f>
        <v>36.625</v>
      </c>
      <c r="G65" s="6">
        <f>SUM(F65:F65)</f>
        <v>36.625</v>
      </c>
      <c r="H65" s="157"/>
      <c r="I65" s="118">
        <f t="shared" si="8"/>
        <v>0</v>
      </c>
    </row>
    <row r="66" spans="2:9" ht="15.5">
      <c r="B66" s="78"/>
      <c r="C66" s="81" t="s">
        <v>135</v>
      </c>
      <c r="D66" s="81"/>
      <c r="E66" s="69"/>
      <c r="F66" s="6"/>
      <c r="G66" s="6"/>
      <c r="H66" s="157"/>
      <c r="I66" s="118"/>
    </row>
    <row r="67" spans="2:9" ht="15.5">
      <c r="B67" s="76">
        <v>1</v>
      </c>
      <c r="C67" s="77" t="s">
        <v>101</v>
      </c>
      <c r="D67" s="80" t="s">
        <v>273</v>
      </c>
      <c r="E67" s="69" t="s">
        <v>15</v>
      </c>
      <c r="F67" s="6"/>
      <c r="G67" s="6">
        <f>SUM(F67:F67)</f>
        <v>0</v>
      </c>
      <c r="H67" s="157"/>
      <c r="I67" s="118">
        <f t="shared" si="8"/>
        <v>0</v>
      </c>
    </row>
    <row r="68" spans="2:9" ht="15.5">
      <c r="B68" s="76">
        <v>2</v>
      </c>
      <c r="C68" s="77" t="s">
        <v>104</v>
      </c>
      <c r="D68" s="80" t="s">
        <v>166</v>
      </c>
      <c r="E68" s="69" t="s">
        <v>15</v>
      </c>
      <c r="F68" s="6"/>
      <c r="G68" s="6">
        <f>SUM(F68:F68)</f>
        <v>0</v>
      </c>
      <c r="H68" s="157"/>
      <c r="I68" s="118">
        <f t="shared" si="8"/>
        <v>0</v>
      </c>
    </row>
    <row r="69" spans="2:9" ht="15.5">
      <c r="B69" s="76"/>
      <c r="C69" s="77"/>
      <c r="D69" s="77"/>
      <c r="E69" s="69"/>
      <c r="F69" s="6"/>
      <c r="G69" s="6"/>
      <c r="H69" s="157"/>
      <c r="I69" s="118"/>
    </row>
    <row r="70" spans="2:9" ht="15.5">
      <c r="B70" s="78" t="s">
        <v>32</v>
      </c>
      <c r="C70" s="81" t="s">
        <v>33</v>
      </c>
      <c r="D70" s="81"/>
      <c r="E70" s="69"/>
      <c r="F70" s="6"/>
      <c r="G70" s="6"/>
      <c r="H70" s="157"/>
      <c r="I70" s="118"/>
    </row>
    <row r="71" spans="2:9" ht="15.5">
      <c r="B71" s="91">
        <v>1</v>
      </c>
      <c r="C71" s="92" t="s">
        <v>34</v>
      </c>
      <c r="D71" s="22" t="s">
        <v>262</v>
      </c>
      <c r="E71" s="93" t="s">
        <v>15</v>
      </c>
      <c r="F71" s="6">
        <f>' Ruko 2 Lantai Kombinasi'!F65*$F$5</f>
        <v>99.438039730499995</v>
      </c>
      <c r="G71" s="6">
        <f>SUM(F71:F71)</f>
        <v>99.438039730499995</v>
      </c>
      <c r="H71" s="157"/>
      <c r="I71" s="118">
        <f>G71*H71</f>
        <v>0</v>
      </c>
    </row>
    <row r="72" spans="2:9" ht="15.5">
      <c r="B72" s="76">
        <v>2</v>
      </c>
      <c r="C72" s="77" t="s">
        <v>105</v>
      </c>
      <c r="D72" s="22" t="s">
        <v>263</v>
      </c>
      <c r="E72" s="69" t="s">
        <v>9</v>
      </c>
      <c r="F72" s="6">
        <f>' Ruko 2 Lantai Kombinasi'!F66*$F$5</f>
        <v>116.36</v>
      </c>
      <c r="G72" s="6">
        <f>SUM(F72:F72)</f>
        <v>116.36</v>
      </c>
      <c r="H72" s="157"/>
      <c r="I72" s="118">
        <f>G72*H72</f>
        <v>0</v>
      </c>
    </row>
    <row r="73" spans="2:9" ht="15.5">
      <c r="B73" s="91">
        <v>3</v>
      </c>
      <c r="C73" s="92" t="s">
        <v>35</v>
      </c>
      <c r="D73" s="22" t="s">
        <v>264</v>
      </c>
      <c r="E73" s="93" t="s">
        <v>15</v>
      </c>
      <c r="F73" s="6">
        <f>' Ruko 2 Lantai Kombinasi'!F67*$F$5</f>
        <v>15.239649999999999</v>
      </c>
      <c r="G73" s="6">
        <f>SUM(F73:F73)</f>
        <v>15.239649999999999</v>
      </c>
      <c r="H73" s="157"/>
      <c r="I73" s="118">
        <f>G73*H73</f>
        <v>0</v>
      </c>
    </row>
    <row r="74" spans="2:9" ht="15.5">
      <c r="B74" s="76">
        <v>4</v>
      </c>
      <c r="C74" s="77" t="s">
        <v>36</v>
      </c>
      <c r="D74" s="22" t="s">
        <v>167</v>
      </c>
      <c r="E74" s="69" t="s">
        <v>15</v>
      </c>
      <c r="F74" s="6">
        <f>' Ruko 2 Lantai Kombinasi'!F68*$F$5</f>
        <v>85.774653999999984</v>
      </c>
      <c r="G74" s="6">
        <f>SUM(F74:F74)</f>
        <v>85.774653999999984</v>
      </c>
      <c r="H74" s="157"/>
      <c r="I74" s="118">
        <f>G74*H74</f>
        <v>0</v>
      </c>
    </row>
    <row r="75" spans="2:9" ht="15.5">
      <c r="B75" s="76"/>
      <c r="C75" s="77"/>
      <c r="D75" s="77"/>
      <c r="E75" s="69"/>
      <c r="F75" s="6"/>
      <c r="G75" s="6"/>
      <c r="H75" s="21"/>
      <c r="I75" s="118"/>
    </row>
    <row r="76" spans="2:9" ht="15.5">
      <c r="B76" s="78" t="s">
        <v>37</v>
      </c>
      <c r="C76" s="81" t="s">
        <v>38</v>
      </c>
      <c r="D76" s="81"/>
      <c r="E76" s="69"/>
      <c r="F76" s="6"/>
      <c r="G76" s="6"/>
      <c r="H76" s="21"/>
      <c r="I76" s="118"/>
    </row>
    <row r="77" spans="2:9" ht="15.5">
      <c r="B77" s="76">
        <v>1</v>
      </c>
      <c r="C77" s="77" t="s">
        <v>39</v>
      </c>
      <c r="D77" s="77" t="s">
        <v>171</v>
      </c>
      <c r="E77" s="69" t="s">
        <v>15</v>
      </c>
      <c r="F77" s="6">
        <f>' Ruko 2 Lantai Kombinasi'!F71*$F$5</f>
        <v>189.82639999999998</v>
      </c>
      <c r="G77" s="6">
        <f t="shared" ref="G77:G82" si="9">SUM(F77:F77)</f>
        <v>189.82639999999998</v>
      </c>
      <c r="H77" s="157"/>
      <c r="I77" s="118">
        <f t="shared" ref="I77:I82" si="10">G77*H77</f>
        <v>0</v>
      </c>
    </row>
    <row r="78" spans="2:9" s="122" customFormat="1" ht="15.5">
      <c r="B78" s="76">
        <v>2</v>
      </c>
      <c r="C78" s="77" t="s">
        <v>106</v>
      </c>
      <c r="D78" s="77" t="s">
        <v>168</v>
      </c>
      <c r="E78" s="69" t="s">
        <v>15</v>
      </c>
      <c r="F78" s="6">
        <f>' Ruko 2 Lantai Kombinasi'!F72*$F$5</f>
        <v>19.71</v>
      </c>
      <c r="G78" s="6">
        <f t="shared" si="9"/>
        <v>19.71</v>
      </c>
      <c r="H78" s="157"/>
      <c r="I78" s="121">
        <f t="shared" si="10"/>
        <v>0</v>
      </c>
    </row>
    <row r="79" spans="2:9" s="122" customFormat="1" ht="15.5">
      <c r="B79" s="76">
        <v>3</v>
      </c>
      <c r="C79" s="77" t="s">
        <v>40</v>
      </c>
      <c r="D79" s="77" t="s">
        <v>169</v>
      </c>
      <c r="E79" s="69" t="s">
        <v>15</v>
      </c>
      <c r="F79" s="6">
        <f>' Ruko 2 Lantai Kombinasi'!F73*$F$5</f>
        <v>376.04644999999999</v>
      </c>
      <c r="G79" s="6">
        <f t="shared" si="9"/>
        <v>376.04644999999999</v>
      </c>
      <c r="H79" s="157"/>
      <c r="I79" s="121">
        <f t="shared" si="10"/>
        <v>0</v>
      </c>
    </row>
    <row r="80" spans="2:9" ht="15.5">
      <c r="B80" s="76">
        <v>4</v>
      </c>
      <c r="C80" s="77" t="s">
        <v>41</v>
      </c>
      <c r="D80" s="77" t="s">
        <v>170</v>
      </c>
      <c r="E80" s="69" t="s">
        <v>15</v>
      </c>
      <c r="F80" s="6">
        <f>' Ruko 2 Lantai Kombinasi'!F74*$F$5</f>
        <v>345.42019999999997</v>
      </c>
      <c r="G80" s="6">
        <f t="shared" si="9"/>
        <v>345.42019999999997</v>
      </c>
      <c r="H80" s="157"/>
      <c r="I80" s="118">
        <f t="shared" si="10"/>
        <v>0</v>
      </c>
    </row>
    <row r="81" spans="2:9" ht="15.5">
      <c r="B81" s="76">
        <v>5</v>
      </c>
      <c r="C81" s="82" t="s">
        <v>231</v>
      </c>
      <c r="D81" s="77" t="s">
        <v>169</v>
      </c>
      <c r="E81" s="69" t="s">
        <v>15</v>
      </c>
      <c r="F81" s="6">
        <f>' Ruko 2 Lantai Kombinasi'!F75*$F$5</f>
        <v>41.145000000000003</v>
      </c>
      <c r="G81" s="6">
        <f t="shared" si="9"/>
        <v>41.145000000000003</v>
      </c>
      <c r="H81" s="157"/>
      <c r="I81" s="118">
        <f t="shared" si="10"/>
        <v>0</v>
      </c>
    </row>
    <row r="82" spans="2:9" ht="15.5">
      <c r="B82" s="76">
        <v>6</v>
      </c>
      <c r="C82" s="82" t="s">
        <v>241</v>
      </c>
      <c r="D82" s="77" t="s">
        <v>170</v>
      </c>
      <c r="E82" s="69" t="s">
        <v>15</v>
      </c>
      <c r="F82" s="6">
        <f>' Ruko 2 Lantai Kombinasi'!F76*$F$5</f>
        <v>41.145000000000003</v>
      </c>
      <c r="G82" s="6">
        <f t="shared" si="9"/>
        <v>41.145000000000003</v>
      </c>
      <c r="H82" s="157"/>
      <c r="I82" s="118">
        <f t="shared" si="10"/>
        <v>0</v>
      </c>
    </row>
    <row r="83" spans="2:9" ht="15.5">
      <c r="B83" s="76"/>
      <c r="C83" s="77"/>
      <c r="D83" s="77"/>
      <c r="E83" s="69"/>
      <c r="F83" s="6"/>
      <c r="G83" s="6"/>
      <c r="H83" s="6"/>
      <c r="I83" s="118"/>
    </row>
    <row r="84" spans="2:9" ht="15.5">
      <c r="B84" s="78" t="s">
        <v>42</v>
      </c>
      <c r="C84" s="81" t="s">
        <v>43</v>
      </c>
      <c r="D84" s="81"/>
      <c r="E84" s="69"/>
      <c r="F84" s="6"/>
      <c r="G84" s="6"/>
      <c r="H84" s="6"/>
      <c r="I84" s="118"/>
    </row>
    <row r="85" spans="2:9" ht="15.5">
      <c r="B85" s="76">
        <v>1</v>
      </c>
      <c r="C85" s="77" t="s">
        <v>107</v>
      </c>
      <c r="D85" s="156" t="s">
        <v>274</v>
      </c>
      <c r="E85" s="69" t="s">
        <v>15</v>
      </c>
      <c r="F85" s="6">
        <f>' Ruko 2 Lantai Kombinasi'!F79*$F$5</f>
        <v>54</v>
      </c>
      <c r="G85" s="6">
        <f>SUM(F85:F85)</f>
        <v>54</v>
      </c>
      <c r="H85" s="157"/>
      <c r="I85" s="118">
        <f>G85*H85</f>
        <v>0</v>
      </c>
    </row>
    <row r="86" spans="2:9" ht="15.5">
      <c r="B86" s="76">
        <v>2</v>
      </c>
      <c r="C86" s="77" t="s">
        <v>108</v>
      </c>
      <c r="D86" s="80" t="s">
        <v>275</v>
      </c>
      <c r="E86" s="69" t="s">
        <v>15</v>
      </c>
      <c r="F86" s="6">
        <f>' Ruko 2 Lantai Kombinasi'!F80*$F$5</f>
        <v>55</v>
      </c>
      <c r="G86" s="6">
        <f>SUM(F86:F86)</f>
        <v>55</v>
      </c>
      <c r="H86" s="157"/>
      <c r="I86" s="118">
        <f>G86*H86</f>
        <v>0</v>
      </c>
    </row>
    <row r="87" spans="2:9" ht="15.5">
      <c r="B87" s="76">
        <v>3</v>
      </c>
      <c r="C87" s="77" t="s">
        <v>143</v>
      </c>
      <c r="D87" s="77"/>
      <c r="E87" s="69" t="s">
        <v>9</v>
      </c>
      <c r="F87" s="6">
        <f>' Ruko 2 Lantai Kombinasi'!F81*$F$5</f>
        <v>25</v>
      </c>
      <c r="G87" s="6">
        <f>SUM(F87:F87)</f>
        <v>25</v>
      </c>
      <c r="H87" s="157"/>
      <c r="I87" s="118">
        <f>G87*H87</f>
        <v>0</v>
      </c>
    </row>
    <row r="88" spans="2:9" ht="15.5">
      <c r="B88" s="76">
        <v>4</v>
      </c>
      <c r="C88" s="77" t="s">
        <v>144</v>
      </c>
      <c r="D88" s="77"/>
      <c r="E88" s="69" t="s">
        <v>9</v>
      </c>
      <c r="F88" s="6">
        <f>' Ruko 2 Lantai Kombinasi'!F82*$F$5</f>
        <v>5</v>
      </c>
      <c r="G88" s="6">
        <f>SUM(F88:F88)</f>
        <v>5</v>
      </c>
      <c r="H88" s="157"/>
      <c r="I88" s="118">
        <f>G88*H88</f>
        <v>0</v>
      </c>
    </row>
    <row r="89" spans="2:9" ht="15.5">
      <c r="B89" s="76">
        <v>5</v>
      </c>
      <c r="C89" s="77" t="s">
        <v>109</v>
      </c>
      <c r="D89" s="77"/>
      <c r="E89" s="69" t="s">
        <v>9</v>
      </c>
      <c r="F89" s="6">
        <f>' Ruko 2 Lantai Kombinasi'!F82*$F$5</f>
        <v>5</v>
      </c>
      <c r="G89" s="6">
        <f>SUM(F89:F89)</f>
        <v>5</v>
      </c>
      <c r="H89" s="157"/>
      <c r="I89" s="118">
        <f>G89*H89</f>
        <v>0</v>
      </c>
    </row>
    <row r="90" spans="2:9" ht="15.5">
      <c r="B90" s="76"/>
      <c r="C90" s="77"/>
      <c r="D90" s="77"/>
      <c r="E90" s="69"/>
      <c r="F90" s="6"/>
      <c r="G90" s="6"/>
      <c r="H90" s="6"/>
      <c r="I90" s="118"/>
    </row>
    <row r="91" spans="2:9" ht="15.5">
      <c r="B91" s="78" t="s">
        <v>45</v>
      </c>
      <c r="C91" s="81" t="s">
        <v>46</v>
      </c>
      <c r="D91" s="81"/>
      <c r="E91" s="69"/>
      <c r="F91" s="6"/>
      <c r="G91" s="6"/>
      <c r="H91" s="6"/>
      <c r="I91" s="118"/>
    </row>
    <row r="92" spans="2:9" ht="15.5">
      <c r="B92" s="78">
        <v>1</v>
      </c>
      <c r="C92" s="81" t="s">
        <v>110</v>
      </c>
      <c r="D92" s="81"/>
      <c r="E92" s="69"/>
      <c r="F92" s="6"/>
      <c r="G92" s="6"/>
      <c r="H92" s="6"/>
      <c r="I92" s="118"/>
    </row>
    <row r="93" spans="2:9" ht="15.5">
      <c r="B93" s="78"/>
      <c r="C93" s="81" t="s">
        <v>145</v>
      </c>
      <c r="D93" s="81"/>
      <c r="E93" s="69"/>
      <c r="F93" s="6"/>
      <c r="G93" s="6"/>
      <c r="H93" s="6"/>
      <c r="I93" s="118"/>
    </row>
    <row r="94" spans="2:9" ht="31">
      <c r="B94" s="72"/>
      <c r="C94" s="94" t="s">
        <v>111</v>
      </c>
      <c r="D94" s="83" t="s">
        <v>256</v>
      </c>
      <c r="E94" s="69" t="s">
        <v>48</v>
      </c>
      <c r="F94" s="6">
        <f>' Ruko 2 Lantai Kombinasi'!F86*$F$5</f>
        <v>1</v>
      </c>
      <c r="G94" s="6">
        <f>SUM(F94:F94)</f>
        <v>1</v>
      </c>
      <c r="H94" s="157"/>
      <c r="I94" s="118">
        <f t="shared" ref="I94:I114" si="11">G94*H94</f>
        <v>0</v>
      </c>
    </row>
    <row r="95" spans="2:9" ht="15" customHeight="1">
      <c r="B95" s="76"/>
      <c r="C95" s="87" t="s">
        <v>86</v>
      </c>
      <c r="D95" s="83" t="s">
        <v>257</v>
      </c>
      <c r="E95" s="69" t="s">
        <v>48</v>
      </c>
      <c r="F95" s="6">
        <f>' Ruko 2 Lantai Kombinasi'!F87*$F$5</f>
        <v>2</v>
      </c>
      <c r="G95" s="6">
        <f>SUM(F95:F95)</f>
        <v>2</v>
      </c>
      <c r="H95" s="157"/>
      <c r="I95" s="118">
        <f t="shared" si="11"/>
        <v>0</v>
      </c>
    </row>
    <row r="96" spans="2:9" ht="31">
      <c r="B96" s="72"/>
      <c r="C96" s="94" t="s">
        <v>112</v>
      </c>
      <c r="D96" s="83" t="s">
        <v>258</v>
      </c>
      <c r="E96" s="69" t="s">
        <v>48</v>
      </c>
      <c r="F96" s="6">
        <f>' Ruko 2 Lantai Kombinasi'!F88*$F$5</f>
        <v>1</v>
      </c>
      <c r="G96" s="6">
        <f>SUM(F96:F96)</f>
        <v>1</v>
      </c>
      <c r="H96" s="157"/>
      <c r="I96" s="118">
        <f t="shared" si="11"/>
        <v>0</v>
      </c>
    </row>
    <row r="97" spans="2:9" ht="31">
      <c r="B97" s="72"/>
      <c r="C97" s="94" t="s">
        <v>113</v>
      </c>
      <c r="D97" s="83" t="s">
        <v>259</v>
      </c>
      <c r="E97" s="69" t="s">
        <v>48</v>
      </c>
      <c r="F97" s="6">
        <f>' Ruko 2 Lantai Kombinasi'!F89*$F$5</f>
        <v>1</v>
      </c>
      <c r="G97" s="6">
        <f>SUM(F97:F97)</f>
        <v>1</v>
      </c>
      <c r="H97" s="157"/>
      <c r="I97" s="118">
        <f t="shared" si="11"/>
        <v>0</v>
      </c>
    </row>
    <row r="98" spans="2:9" ht="31">
      <c r="B98" s="72"/>
      <c r="C98" s="94" t="s">
        <v>133</v>
      </c>
      <c r="D98" s="83" t="s">
        <v>260</v>
      </c>
      <c r="E98" s="69" t="s">
        <v>48</v>
      </c>
      <c r="F98" s="6">
        <f>' Ruko 2 Lantai Kombinasi'!F90*$F$5</f>
        <v>1</v>
      </c>
      <c r="G98" s="6">
        <f>SUM(F98:F98)</f>
        <v>1</v>
      </c>
      <c r="H98" s="157"/>
      <c r="I98" s="118">
        <f t="shared" si="11"/>
        <v>0</v>
      </c>
    </row>
    <row r="99" spans="2:9" ht="15.5">
      <c r="B99" s="72"/>
      <c r="C99" s="95" t="s">
        <v>146</v>
      </c>
      <c r="D99" s="95"/>
      <c r="E99" s="69"/>
      <c r="F99" s="6"/>
      <c r="G99" s="6"/>
      <c r="H99" s="21"/>
      <c r="I99" s="118"/>
    </row>
    <row r="100" spans="2:9" ht="31">
      <c r="B100" s="72"/>
      <c r="C100" s="94" t="s">
        <v>111</v>
      </c>
      <c r="D100" s="83" t="s">
        <v>256</v>
      </c>
      <c r="E100" s="69" t="s">
        <v>48</v>
      </c>
      <c r="F100" s="6"/>
      <c r="G100" s="6">
        <f t="shared" ref="G100:G114" si="12">SUM(F100:F100)</f>
        <v>0</v>
      </c>
      <c r="H100" s="21"/>
      <c r="I100" s="118">
        <f>G100*H100</f>
        <v>0</v>
      </c>
    </row>
    <row r="101" spans="2:9" ht="15.5">
      <c r="B101" s="72"/>
      <c r="C101" s="94" t="s">
        <v>86</v>
      </c>
      <c r="D101" s="83" t="s">
        <v>257</v>
      </c>
      <c r="E101" s="69" t="s">
        <v>48</v>
      </c>
      <c r="F101" s="6"/>
      <c r="G101" s="6">
        <f t="shared" si="12"/>
        <v>0</v>
      </c>
      <c r="H101" s="21"/>
      <c r="I101" s="118">
        <f>G101*H101</f>
        <v>0</v>
      </c>
    </row>
    <row r="102" spans="2:9" ht="31">
      <c r="B102" s="72"/>
      <c r="C102" s="94" t="s">
        <v>251</v>
      </c>
      <c r="D102" s="83" t="s">
        <v>259</v>
      </c>
      <c r="E102" s="69" t="s">
        <v>48</v>
      </c>
      <c r="F102" s="6"/>
      <c r="G102" s="6">
        <f t="shared" si="12"/>
        <v>0</v>
      </c>
      <c r="H102" s="21"/>
      <c r="I102" s="118">
        <f t="shared" si="11"/>
        <v>0</v>
      </c>
    </row>
    <row r="103" spans="2:9" ht="31">
      <c r="B103" s="72"/>
      <c r="C103" s="94" t="s">
        <v>250</v>
      </c>
      <c r="D103" s="83" t="s">
        <v>259</v>
      </c>
      <c r="E103" s="69" t="s">
        <v>48</v>
      </c>
      <c r="F103" s="6"/>
      <c r="G103" s="6">
        <f t="shared" si="12"/>
        <v>0</v>
      </c>
      <c r="H103" s="21"/>
      <c r="I103" s="118">
        <f t="shared" ref="I103" si="13">G103*H103</f>
        <v>0</v>
      </c>
    </row>
    <row r="104" spans="2:9" ht="31">
      <c r="B104" s="72"/>
      <c r="C104" s="94" t="s">
        <v>254</v>
      </c>
      <c r="D104" s="83" t="s">
        <v>259</v>
      </c>
      <c r="E104" s="69" t="s">
        <v>48</v>
      </c>
      <c r="F104" s="6"/>
      <c r="G104" s="6">
        <f t="shared" si="12"/>
        <v>0</v>
      </c>
      <c r="H104" s="21"/>
      <c r="I104" s="118">
        <f t="shared" si="11"/>
        <v>0</v>
      </c>
    </row>
    <row r="105" spans="2:9" ht="31">
      <c r="B105" s="72"/>
      <c r="C105" s="94" t="s">
        <v>252</v>
      </c>
      <c r="D105" s="83" t="s">
        <v>259</v>
      </c>
      <c r="E105" s="69" t="s">
        <v>48</v>
      </c>
      <c r="F105" s="6"/>
      <c r="G105" s="6">
        <f t="shared" si="12"/>
        <v>0</v>
      </c>
      <c r="H105" s="21"/>
      <c r="I105" s="118">
        <f t="shared" ref="I105" si="14">G105*H105</f>
        <v>0</v>
      </c>
    </row>
    <row r="106" spans="2:9" ht="31">
      <c r="B106" s="72"/>
      <c r="C106" s="94" t="s">
        <v>136</v>
      </c>
      <c r="D106" s="83" t="s">
        <v>259</v>
      </c>
      <c r="E106" s="69" t="s">
        <v>48</v>
      </c>
      <c r="F106" s="6"/>
      <c r="G106" s="6">
        <f t="shared" si="12"/>
        <v>0</v>
      </c>
      <c r="H106" s="21"/>
      <c r="I106" s="118">
        <f t="shared" si="11"/>
        <v>0</v>
      </c>
    </row>
    <row r="107" spans="2:9" ht="31">
      <c r="B107" s="72"/>
      <c r="C107" s="94" t="s">
        <v>137</v>
      </c>
      <c r="D107" s="83" t="s">
        <v>259</v>
      </c>
      <c r="E107" s="69" t="s">
        <v>48</v>
      </c>
      <c r="F107" s="6"/>
      <c r="G107" s="6">
        <f t="shared" si="12"/>
        <v>0</v>
      </c>
      <c r="H107" s="21"/>
      <c r="I107" s="118">
        <f t="shared" si="11"/>
        <v>0</v>
      </c>
    </row>
    <row r="108" spans="2:9" ht="27" customHeight="1">
      <c r="B108" s="72"/>
      <c r="C108" s="94" t="s">
        <v>253</v>
      </c>
      <c r="D108" s="83" t="s">
        <v>259</v>
      </c>
      <c r="E108" s="69" t="s">
        <v>48</v>
      </c>
      <c r="F108" s="6"/>
      <c r="G108" s="6">
        <f t="shared" si="12"/>
        <v>0</v>
      </c>
      <c r="H108" s="21"/>
      <c r="I108" s="118">
        <f t="shared" si="11"/>
        <v>0</v>
      </c>
    </row>
    <row r="109" spans="2:9" ht="27" customHeight="1">
      <c r="B109" s="72"/>
      <c r="C109" s="94" t="s">
        <v>248</v>
      </c>
      <c r="D109" s="83" t="s">
        <v>259</v>
      </c>
      <c r="E109" s="69" t="s">
        <v>48</v>
      </c>
      <c r="F109" s="6"/>
      <c r="G109" s="6">
        <f t="shared" si="12"/>
        <v>0</v>
      </c>
      <c r="H109" s="21"/>
      <c r="I109" s="118">
        <f t="shared" si="11"/>
        <v>0</v>
      </c>
    </row>
    <row r="110" spans="2:9" ht="31">
      <c r="B110" s="72"/>
      <c r="C110" s="94" t="s">
        <v>249</v>
      </c>
      <c r="D110" s="83" t="s">
        <v>259</v>
      </c>
      <c r="E110" s="69" t="s">
        <v>48</v>
      </c>
      <c r="F110" s="6"/>
      <c r="G110" s="6">
        <f t="shared" si="12"/>
        <v>0</v>
      </c>
      <c r="H110" s="21"/>
      <c r="I110" s="118">
        <f t="shared" si="11"/>
        <v>0</v>
      </c>
    </row>
    <row r="111" spans="2:9" ht="31">
      <c r="B111" s="72"/>
      <c r="C111" s="94" t="s">
        <v>138</v>
      </c>
      <c r="D111" s="83" t="s">
        <v>259</v>
      </c>
      <c r="E111" s="69" t="s">
        <v>48</v>
      </c>
      <c r="F111" s="6"/>
      <c r="G111" s="6">
        <f t="shared" si="12"/>
        <v>0</v>
      </c>
      <c r="H111" s="21"/>
      <c r="I111" s="118">
        <f t="shared" si="11"/>
        <v>0</v>
      </c>
    </row>
    <row r="112" spans="2:9" ht="31">
      <c r="B112" s="72"/>
      <c r="C112" s="94" t="s">
        <v>139</v>
      </c>
      <c r="D112" s="83" t="s">
        <v>259</v>
      </c>
      <c r="E112" s="69" t="s">
        <v>48</v>
      </c>
      <c r="F112" s="6"/>
      <c r="G112" s="6">
        <f t="shared" si="12"/>
        <v>0</v>
      </c>
      <c r="H112" s="21"/>
      <c r="I112" s="118">
        <f t="shared" si="11"/>
        <v>0</v>
      </c>
    </row>
    <row r="113" spans="2:9" ht="31">
      <c r="B113" s="72"/>
      <c r="C113" s="94" t="s">
        <v>140</v>
      </c>
      <c r="D113" s="83" t="s">
        <v>259</v>
      </c>
      <c r="E113" s="69" t="s">
        <v>48</v>
      </c>
      <c r="F113" s="6"/>
      <c r="G113" s="6">
        <f t="shared" si="12"/>
        <v>0</v>
      </c>
      <c r="H113" s="21"/>
      <c r="I113" s="118">
        <f t="shared" si="11"/>
        <v>0</v>
      </c>
    </row>
    <row r="114" spans="2:9" ht="31">
      <c r="B114" s="72"/>
      <c r="C114" s="94" t="s">
        <v>141</v>
      </c>
      <c r="D114" s="83" t="s">
        <v>259</v>
      </c>
      <c r="E114" s="69" t="s">
        <v>48</v>
      </c>
      <c r="F114" s="6"/>
      <c r="G114" s="6">
        <f t="shared" si="12"/>
        <v>0</v>
      </c>
      <c r="H114" s="21"/>
      <c r="I114" s="118">
        <f t="shared" si="11"/>
        <v>0</v>
      </c>
    </row>
    <row r="115" spans="2:9" ht="15.5">
      <c r="B115" s="72"/>
      <c r="C115" s="73"/>
      <c r="D115" s="73"/>
      <c r="E115" s="69"/>
      <c r="F115" s="6"/>
      <c r="G115" s="6"/>
      <c r="H115" s="6"/>
      <c r="I115" s="118"/>
    </row>
    <row r="116" spans="2:9" ht="15.5">
      <c r="B116" s="78">
        <v>2</v>
      </c>
      <c r="C116" s="81" t="s">
        <v>114</v>
      </c>
      <c r="D116" s="81"/>
      <c r="E116" s="69"/>
      <c r="F116" s="6"/>
      <c r="G116" s="6"/>
      <c r="H116" s="6"/>
      <c r="I116" s="118"/>
    </row>
    <row r="117" spans="2:9" ht="15.5">
      <c r="B117" s="76"/>
      <c r="C117" s="77" t="s">
        <v>86</v>
      </c>
      <c r="D117" s="24" t="s">
        <v>265</v>
      </c>
      <c r="E117" s="69" t="s">
        <v>48</v>
      </c>
      <c r="F117" s="6">
        <f>' Ruko 2 Lantai Kombinasi'!F92*$F$5</f>
        <v>2</v>
      </c>
      <c r="G117" s="6">
        <f>SUM(F117:F117)</f>
        <v>2</v>
      </c>
      <c r="H117" s="157"/>
      <c r="I117" s="118">
        <f t="shared" ref="I117:I120" si="15">G117*H117</f>
        <v>0</v>
      </c>
    </row>
    <row r="118" spans="2:9" ht="15.5">
      <c r="B118" s="78">
        <v>3</v>
      </c>
      <c r="C118" s="81" t="s">
        <v>49</v>
      </c>
      <c r="D118" s="81"/>
      <c r="E118" s="69"/>
      <c r="F118" s="6"/>
      <c r="G118" s="6"/>
      <c r="H118" s="157"/>
      <c r="I118" s="118"/>
    </row>
    <row r="119" spans="2:9" ht="15.5">
      <c r="B119" s="96" t="s">
        <v>14</v>
      </c>
      <c r="C119" s="77" t="s">
        <v>51</v>
      </c>
      <c r="D119" s="80" t="s">
        <v>196</v>
      </c>
      <c r="E119" s="69" t="s">
        <v>50</v>
      </c>
      <c r="F119" s="6">
        <f>' Ruko 2 Lantai Kombinasi'!F94*$F$5</f>
        <v>2</v>
      </c>
      <c r="G119" s="6">
        <f>SUM(F119:F119)</f>
        <v>2</v>
      </c>
      <c r="H119" s="157"/>
      <c r="I119" s="118">
        <f t="shared" si="15"/>
        <v>0</v>
      </c>
    </row>
    <row r="120" spans="2:9" ht="15.5">
      <c r="B120" s="96" t="s">
        <v>14</v>
      </c>
      <c r="C120" s="77" t="s">
        <v>52</v>
      </c>
      <c r="D120" s="80" t="s">
        <v>197</v>
      </c>
      <c r="E120" s="69" t="s">
        <v>50</v>
      </c>
      <c r="F120" s="6">
        <f>' Ruko 2 Lantai Kombinasi'!F95*$F$5</f>
        <v>6</v>
      </c>
      <c r="G120" s="6">
        <f>SUM(F120:F120)</f>
        <v>6</v>
      </c>
      <c r="H120" s="157"/>
      <c r="I120" s="118">
        <f t="shared" si="15"/>
        <v>0</v>
      </c>
    </row>
    <row r="121" spans="2:9" ht="15.5">
      <c r="B121" s="76"/>
      <c r="C121" s="77"/>
      <c r="D121" s="77"/>
      <c r="E121" s="69"/>
      <c r="F121" s="6"/>
      <c r="G121" s="6"/>
      <c r="H121" s="21"/>
      <c r="I121" s="118"/>
    </row>
    <row r="122" spans="2:9" ht="15.5">
      <c r="B122" s="78" t="s">
        <v>53</v>
      </c>
      <c r="C122" s="81" t="s">
        <v>54</v>
      </c>
      <c r="D122" s="81"/>
      <c r="E122" s="69"/>
      <c r="F122" s="6"/>
      <c r="G122" s="6"/>
      <c r="H122" s="21"/>
      <c r="I122" s="118"/>
    </row>
    <row r="123" spans="2:9" ht="15.5">
      <c r="B123" s="76">
        <v>1</v>
      </c>
      <c r="C123" s="77" t="s">
        <v>55</v>
      </c>
      <c r="D123" s="80" t="s">
        <v>194</v>
      </c>
      <c r="E123" s="69" t="s">
        <v>15</v>
      </c>
      <c r="F123" s="6">
        <f>' Ruko 2 Lantai Kombinasi'!F98*$F$5</f>
        <v>204.219234</v>
      </c>
      <c r="G123" s="6">
        <f>SUM(F123:F123)</f>
        <v>204.219234</v>
      </c>
      <c r="H123" s="157"/>
      <c r="I123" s="118">
        <f t="shared" ref="I123:I126" si="16">G123*H123</f>
        <v>0</v>
      </c>
    </row>
    <row r="124" spans="2:9" ht="15.5">
      <c r="B124" s="76">
        <v>2</v>
      </c>
      <c r="C124" s="77" t="s">
        <v>56</v>
      </c>
      <c r="D124" s="80" t="s">
        <v>195</v>
      </c>
      <c r="E124" s="69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57"/>
      <c r="I124" s="118">
        <f t="shared" si="16"/>
        <v>0</v>
      </c>
    </row>
    <row r="125" spans="2:9" ht="15.5">
      <c r="B125" s="76">
        <v>3</v>
      </c>
      <c r="C125" s="77" t="s">
        <v>57</v>
      </c>
      <c r="D125" s="80" t="s">
        <v>194</v>
      </c>
      <c r="E125" s="69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57"/>
      <c r="I125" s="118">
        <f t="shared" si="16"/>
        <v>0</v>
      </c>
    </row>
    <row r="126" spans="2:9" ht="15.5">
      <c r="B126" s="76">
        <v>4</v>
      </c>
      <c r="C126" s="77" t="s">
        <v>115</v>
      </c>
      <c r="D126" s="77"/>
      <c r="E126" s="69" t="s">
        <v>9</v>
      </c>
      <c r="F126" s="6">
        <f>' Ruko 2 Lantai Kombinasi'!F101*$F$5</f>
        <v>5</v>
      </c>
      <c r="G126" s="6">
        <f>SUM(F126:F126)</f>
        <v>5</v>
      </c>
      <c r="H126" s="157"/>
      <c r="I126" s="118">
        <f t="shared" si="16"/>
        <v>0</v>
      </c>
    </row>
    <row r="127" spans="2:9" ht="15.5">
      <c r="B127" s="76">
        <v>5</v>
      </c>
      <c r="C127" s="77" t="s">
        <v>202</v>
      </c>
      <c r="D127" s="80"/>
      <c r="E127" s="69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57"/>
      <c r="I127" s="118">
        <f>G127*H127</f>
        <v>0</v>
      </c>
    </row>
    <row r="128" spans="2:9" ht="15.5">
      <c r="B128" s="76"/>
      <c r="C128" s="77"/>
      <c r="D128" s="77"/>
      <c r="E128" s="69"/>
      <c r="F128" s="6"/>
      <c r="G128" s="6"/>
      <c r="H128" s="6"/>
      <c r="I128" s="118"/>
    </row>
    <row r="129" spans="2:9" ht="15.5">
      <c r="B129" s="78" t="s">
        <v>58</v>
      </c>
      <c r="C129" s="81" t="s">
        <v>59</v>
      </c>
      <c r="D129" s="81"/>
      <c r="E129" s="69"/>
      <c r="F129" s="6"/>
      <c r="G129" s="6"/>
      <c r="H129" s="6"/>
      <c r="I129" s="118"/>
    </row>
    <row r="130" spans="2:9" ht="15.5">
      <c r="B130" s="76">
        <v>1</v>
      </c>
      <c r="C130" s="77" t="s">
        <v>116</v>
      </c>
      <c r="D130" s="77"/>
      <c r="E130" s="69"/>
      <c r="F130" s="6"/>
      <c r="G130" s="6"/>
      <c r="H130" s="6"/>
      <c r="I130" s="118"/>
    </row>
    <row r="131" spans="2:9" ht="15.5">
      <c r="B131" s="96" t="s">
        <v>14</v>
      </c>
      <c r="C131" s="77" t="s">
        <v>117</v>
      </c>
      <c r="D131" s="77" t="s">
        <v>180</v>
      </c>
      <c r="E131" s="69" t="s">
        <v>50</v>
      </c>
      <c r="F131" s="6">
        <f>' Ruko 2 Lantai Kombinasi'!F106*$F$5</f>
        <v>2</v>
      </c>
      <c r="G131" s="6">
        <f>SUM(F131:F131)</f>
        <v>2</v>
      </c>
      <c r="H131" s="157"/>
      <c r="I131" s="118">
        <f t="shared" ref="I131:I133" si="17">G131*H131</f>
        <v>0</v>
      </c>
    </row>
    <row r="132" spans="2:9" ht="15.5">
      <c r="B132" s="96" t="s">
        <v>14</v>
      </c>
      <c r="C132" s="77" t="s">
        <v>60</v>
      </c>
      <c r="D132" s="77" t="s">
        <v>181</v>
      </c>
      <c r="E132" s="69" t="s">
        <v>50</v>
      </c>
      <c r="F132" s="6">
        <f>' Ruko 2 Lantai Kombinasi'!F107*$F$5</f>
        <v>2</v>
      </c>
      <c r="G132" s="6">
        <f>SUM(F132:F132)</f>
        <v>2</v>
      </c>
      <c r="H132" s="157"/>
      <c r="I132" s="118">
        <f t="shared" si="17"/>
        <v>0</v>
      </c>
    </row>
    <row r="133" spans="2:9" ht="15.5">
      <c r="B133" s="96" t="s">
        <v>14</v>
      </c>
      <c r="C133" s="77" t="s">
        <v>118</v>
      </c>
      <c r="D133" s="92" t="s">
        <v>276</v>
      </c>
      <c r="E133" s="69" t="s">
        <v>50</v>
      </c>
      <c r="F133" s="6">
        <f>' Ruko 2 Lantai Kombinasi'!F108*$F$5</f>
        <v>2</v>
      </c>
      <c r="G133" s="6">
        <f>SUM(F133:F133)</f>
        <v>2</v>
      </c>
      <c r="H133" s="157"/>
      <c r="I133" s="118">
        <f t="shared" si="17"/>
        <v>0</v>
      </c>
    </row>
    <row r="134" spans="2:9" ht="15.5">
      <c r="B134" s="96"/>
      <c r="C134" s="77"/>
      <c r="D134" s="77" t="s">
        <v>183</v>
      </c>
      <c r="E134" s="69"/>
      <c r="F134" s="6"/>
      <c r="G134" s="6"/>
      <c r="H134" s="157"/>
      <c r="I134" s="118">
        <f t="shared" ref="I134:I150" si="18">G134*H134</f>
        <v>0</v>
      </c>
    </row>
    <row r="135" spans="2:9" ht="15.5">
      <c r="B135" s="96"/>
      <c r="C135" s="77"/>
      <c r="D135" s="77" t="s">
        <v>184</v>
      </c>
      <c r="E135" s="69"/>
      <c r="F135" s="6"/>
      <c r="G135" s="6"/>
      <c r="H135" s="157"/>
      <c r="I135" s="118">
        <f t="shared" si="18"/>
        <v>0</v>
      </c>
    </row>
    <row r="136" spans="2:9" ht="15.5">
      <c r="B136" s="96"/>
      <c r="C136" s="77"/>
      <c r="D136" s="77" t="s">
        <v>185</v>
      </c>
      <c r="E136" s="69"/>
      <c r="F136" s="6"/>
      <c r="G136" s="6"/>
      <c r="H136" s="157"/>
      <c r="I136" s="118">
        <f t="shared" si="18"/>
        <v>0</v>
      </c>
    </row>
    <row r="137" spans="2:9" ht="15.5">
      <c r="B137" s="96"/>
      <c r="C137" s="77"/>
      <c r="D137" s="77" t="s">
        <v>186</v>
      </c>
      <c r="E137" s="69"/>
      <c r="F137" s="6"/>
      <c r="G137" s="6"/>
      <c r="H137" s="157"/>
      <c r="I137" s="118">
        <f t="shared" si="18"/>
        <v>0</v>
      </c>
    </row>
    <row r="138" spans="2:9" ht="15.5">
      <c r="B138" s="96" t="s">
        <v>14</v>
      </c>
      <c r="C138" s="77" t="s">
        <v>119</v>
      </c>
      <c r="D138" s="77" t="s">
        <v>187</v>
      </c>
      <c r="E138" s="69" t="s">
        <v>50</v>
      </c>
      <c r="F138" s="6">
        <f>' Ruko 2 Lantai Kombinasi'!F113*$F$5</f>
        <v>2</v>
      </c>
      <c r="G138" s="6">
        <f>SUM(F138:F138)</f>
        <v>2</v>
      </c>
      <c r="H138" s="157"/>
      <c r="I138" s="118">
        <f t="shared" si="18"/>
        <v>0</v>
      </c>
    </row>
    <row r="139" spans="2:9" ht="15.5">
      <c r="B139" s="96">
        <v>3</v>
      </c>
      <c r="C139" s="77" t="s">
        <v>61</v>
      </c>
      <c r="D139" s="77" t="s">
        <v>188</v>
      </c>
      <c r="E139" s="69" t="s">
        <v>50</v>
      </c>
      <c r="F139" s="6">
        <f>' Ruko 2 Lantai Kombinasi'!F114*$F$5</f>
        <v>2</v>
      </c>
      <c r="G139" s="6">
        <f>SUM(F139:F139)</f>
        <v>2</v>
      </c>
      <c r="H139" s="157"/>
      <c r="I139" s="118">
        <f t="shared" si="18"/>
        <v>0</v>
      </c>
    </row>
    <row r="140" spans="2:9" ht="15.5">
      <c r="B140" s="96">
        <v>4</v>
      </c>
      <c r="C140" s="77" t="s">
        <v>62</v>
      </c>
      <c r="D140" s="77" t="s">
        <v>189</v>
      </c>
      <c r="E140" s="69" t="s">
        <v>50</v>
      </c>
      <c r="F140" s="6">
        <f>' Ruko 2 Lantai Kombinasi'!F115*$F$5</f>
        <v>4</v>
      </c>
      <c r="G140" s="6">
        <f>SUM(F140:F140)</f>
        <v>4</v>
      </c>
      <c r="H140" s="157"/>
      <c r="I140" s="118">
        <f t="shared" si="18"/>
        <v>0</v>
      </c>
    </row>
    <row r="141" spans="2:9" ht="15.5">
      <c r="B141" s="76">
        <v>6</v>
      </c>
      <c r="C141" s="77" t="s">
        <v>63</v>
      </c>
      <c r="D141" s="77"/>
      <c r="E141" s="69"/>
      <c r="F141" s="6"/>
      <c r="G141" s="6"/>
      <c r="H141" s="157"/>
      <c r="I141" s="118">
        <f t="shared" si="18"/>
        <v>0</v>
      </c>
    </row>
    <row r="142" spans="2:9" ht="15.5">
      <c r="B142" s="96" t="s">
        <v>14</v>
      </c>
      <c r="C142" s="77" t="s">
        <v>64</v>
      </c>
      <c r="D142" s="22" t="s">
        <v>190</v>
      </c>
      <c r="E142" s="69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57"/>
      <c r="I142" s="118">
        <f t="shared" si="18"/>
        <v>0</v>
      </c>
    </row>
    <row r="143" spans="2:9" ht="15.5">
      <c r="B143" s="96">
        <v>7</v>
      </c>
      <c r="C143" s="77" t="s">
        <v>65</v>
      </c>
      <c r="D143" s="22"/>
      <c r="E143" s="69"/>
      <c r="F143" s="6"/>
      <c r="G143" s="6"/>
      <c r="H143" s="157"/>
      <c r="I143" s="118">
        <f t="shared" si="18"/>
        <v>0</v>
      </c>
    </row>
    <row r="144" spans="2:9" ht="15.5">
      <c r="B144" s="96" t="s">
        <v>14</v>
      </c>
      <c r="C144" s="77" t="s">
        <v>66</v>
      </c>
      <c r="D144" s="22" t="s">
        <v>191</v>
      </c>
      <c r="E144" s="69" t="s">
        <v>9</v>
      </c>
      <c r="F144" s="6">
        <f>' Ruko 2 Lantai Kombinasi'!F119*$F$5</f>
        <v>1.3704800000000001</v>
      </c>
      <c r="G144" s="6">
        <f t="shared" ref="G144:G150" si="19">SUM(F144:F144)</f>
        <v>1.3704800000000001</v>
      </c>
      <c r="H144" s="157"/>
      <c r="I144" s="118">
        <f t="shared" si="18"/>
        <v>0</v>
      </c>
    </row>
    <row r="145" spans="2:9" ht="15.5">
      <c r="B145" s="96" t="s">
        <v>14</v>
      </c>
      <c r="C145" s="77" t="s">
        <v>120</v>
      </c>
      <c r="D145" s="22" t="s">
        <v>191</v>
      </c>
      <c r="E145" s="69" t="s">
        <v>9</v>
      </c>
      <c r="F145" s="6">
        <f>' Ruko 2 Lantai Kombinasi'!F120*$F$5</f>
        <v>12.662528</v>
      </c>
      <c r="G145" s="6">
        <f t="shared" si="19"/>
        <v>12.662528</v>
      </c>
      <c r="H145" s="157"/>
      <c r="I145" s="118">
        <f t="shared" si="18"/>
        <v>0</v>
      </c>
    </row>
    <row r="146" spans="2:9" ht="15.5">
      <c r="B146" s="96" t="s">
        <v>14</v>
      </c>
      <c r="C146" s="77" t="s">
        <v>67</v>
      </c>
      <c r="D146" s="22" t="s">
        <v>191</v>
      </c>
      <c r="E146" s="69" t="s">
        <v>9</v>
      </c>
      <c r="F146" s="6">
        <f>' Ruko 2 Lantai Kombinasi'!F121*$F$5</f>
        <v>64.19353439999999</v>
      </c>
      <c r="G146" s="6">
        <f t="shared" si="19"/>
        <v>64.19353439999999</v>
      </c>
      <c r="H146" s="157"/>
      <c r="I146" s="118">
        <f t="shared" si="18"/>
        <v>0</v>
      </c>
    </row>
    <row r="147" spans="2:9" ht="15.5">
      <c r="B147" s="96" t="s">
        <v>14</v>
      </c>
      <c r="C147" s="77" t="s">
        <v>68</v>
      </c>
      <c r="D147" s="22" t="s">
        <v>191</v>
      </c>
      <c r="E147" s="69" t="s">
        <v>9</v>
      </c>
      <c r="F147" s="6">
        <f>' Ruko 2 Lantai Kombinasi'!F122*$F$5</f>
        <v>28.3</v>
      </c>
      <c r="G147" s="6">
        <f t="shared" si="19"/>
        <v>28.3</v>
      </c>
      <c r="H147" s="157"/>
      <c r="I147" s="118">
        <f t="shared" si="18"/>
        <v>0</v>
      </c>
    </row>
    <row r="148" spans="2:9" ht="15.5">
      <c r="B148" s="96" t="s">
        <v>14</v>
      </c>
      <c r="C148" s="77" t="s">
        <v>121</v>
      </c>
      <c r="D148" s="77" t="s">
        <v>192</v>
      </c>
      <c r="E148" s="69" t="s">
        <v>50</v>
      </c>
      <c r="F148" s="6">
        <f>' Ruko 2 Lantai Kombinasi'!F123*$F$5</f>
        <v>1</v>
      </c>
      <c r="G148" s="6">
        <f t="shared" si="19"/>
        <v>1</v>
      </c>
      <c r="H148" s="157"/>
      <c r="I148" s="118">
        <f t="shared" si="18"/>
        <v>0</v>
      </c>
    </row>
    <row r="149" spans="2:9" ht="15.5">
      <c r="B149" s="96" t="s">
        <v>14</v>
      </c>
      <c r="C149" s="77" t="s">
        <v>69</v>
      </c>
      <c r="D149" s="77" t="s">
        <v>193</v>
      </c>
      <c r="E149" s="69" t="s">
        <v>50</v>
      </c>
      <c r="F149" s="6">
        <f>' Ruko 2 Lantai Kombinasi'!F124*$F$5</f>
        <v>3</v>
      </c>
      <c r="G149" s="6">
        <f t="shared" si="19"/>
        <v>3</v>
      </c>
      <c r="H149" s="157"/>
      <c r="I149" s="118">
        <f t="shared" si="18"/>
        <v>0</v>
      </c>
    </row>
    <row r="150" spans="2:9" ht="15.5">
      <c r="B150" s="96" t="s">
        <v>14</v>
      </c>
      <c r="C150" s="82" t="s">
        <v>242</v>
      </c>
      <c r="D150" s="82" t="s">
        <v>243</v>
      </c>
      <c r="E150" s="69" t="s">
        <v>50</v>
      </c>
      <c r="F150" s="6">
        <f>' Ruko 2 Lantai Kombinasi'!F125*$F$5</f>
        <v>1</v>
      </c>
      <c r="G150" s="6">
        <f t="shared" si="19"/>
        <v>1</v>
      </c>
      <c r="H150" s="157"/>
      <c r="I150" s="118">
        <f t="shared" si="18"/>
        <v>0</v>
      </c>
    </row>
    <row r="151" spans="2:9" ht="15.5">
      <c r="B151" s="76"/>
      <c r="C151" s="77"/>
      <c r="D151" s="77"/>
      <c r="E151" s="69"/>
      <c r="F151" s="6"/>
      <c r="G151" s="6"/>
      <c r="H151" s="6"/>
      <c r="I151" s="118"/>
    </row>
    <row r="152" spans="2:9" ht="15.5">
      <c r="B152" s="78" t="s">
        <v>70</v>
      </c>
      <c r="C152" s="81" t="s">
        <v>71</v>
      </c>
      <c r="D152" s="81"/>
      <c r="E152" s="69"/>
      <c r="F152" s="6"/>
      <c r="G152" s="6"/>
      <c r="H152" s="6"/>
      <c r="I152" s="118"/>
    </row>
    <row r="153" spans="2:9" ht="15.5">
      <c r="B153" s="76"/>
      <c r="C153" s="77"/>
      <c r="D153" s="77"/>
      <c r="E153" s="69"/>
      <c r="F153" s="6"/>
      <c r="G153" s="6"/>
      <c r="H153" s="6"/>
      <c r="I153" s="118"/>
    </row>
    <row r="154" spans="2:9" ht="15.5">
      <c r="B154" s="91">
        <v>1</v>
      </c>
      <c r="C154" s="97" t="s">
        <v>122</v>
      </c>
      <c r="D154" s="97" t="s">
        <v>215</v>
      </c>
      <c r="E154" s="93" t="s">
        <v>72</v>
      </c>
      <c r="F154" s="6">
        <f>' Ruko 2 Lantai Kombinasi'!F129*$F$5</f>
        <v>27</v>
      </c>
      <c r="G154" s="6">
        <f t="shared" ref="G154:G170" si="20">SUM(F154:F154)</f>
        <v>27</v>
      </c>
      <c r="H154" s="157"/>
      <c r="I154" s="118">
        <f t="shared" ref="I154:I169" si="21">G154*H154</f>
        <v>0</v>
      </c>
    </row>
    <row r="155" spans="2:9" ht="28">
      <c r="B155" s="76">
        <v>2</v>
      </c>
      <c r="C155" s="98" t="s">
        <v>123</v>
      </c>
      <c r="D155" s="97" t="s">
        <v>216</v>
      </c>
      <c r="E155" s="93" t="s">
        <v>72</v>
      </c>
      <c r="F155" s="6">
        <f>' Ruko 2 Lantai Kombinasi'!F130*$F$5</f>
        <v>2</v>
      </c>
      <c r="G155" s="6">
        <f t="shared" si="20"/>
        <v>2</v>
      </c>
      <c r="H155" s="157"/>
      <c r="I155" s="118">
        <f t="shared" si="21"/>
        <v>0</v>
      </c>
    </row>
    <row r="156" spans="2:9" ht="15.5">
      <c r="B156" s="91">
        <v>3</v>
      </c>
      <c r="C156" s="98" t="s">
        <v>73</v>
      </c>
      <c r="D156" s="97" t="s">
        <v>217</v>
      </c>
      <c r="E156" s="93" t="s">
        <v>72</v>
      </c>
      <c r="F156" s="6">
        <f>' Ruko 2 Lantai Kombinasi'!F131*$F$5</f>
        <v>8</v>
      </c>
      <c r="G156" s="6">
        <f t="shared" si="20"/>
        <v>8</v>
      </c>
      <c r="H156" s="157"/>
      <c r="I156" s="118">
        <f t="shared" si="21"/>
        <v>0</v>
      </c>
    </row>
    <row r="157" spans="2:9" ht="15.5">
      <c r="B157" s="76">
        <v>4</v>
      </c>
      <c r="C157" s="98" t="s">
        <v>74</v>
      </c>
      <c r="D157" s="97" t="s">
        <v>218</v>
      </c>
      <c r="E157" s="93" t="s">
        <v>72</v>
      </c>
      <c r="F157" s="6">
        <f>' Ruko 2 Lantai Kombinasi'!F132*$F$5</f>
        <v>1</v>
      </c>
      <c r="G157" s="6">
        <f t="shared" si="20"/>
        <v>1</v>
      </c>
      <c r="H157" s="157"/>
      <c r="I157" s="118">
        <f t="shared" si="21"/>
        <v>0</v>
      </c>
    </row>
    <row r="158" spans="2:9" ht="15.5">
      <c r="B158" s="91">
        <v>5</v>
      </c>
      <c r="C158" s="98" t="s">
        <v>124</v>
      </c>
      <c r="D158" s="97" t="s">
        <v>219</v>
      </c>
      <c r="E158" s="93" t="s">
        <v>72</v>
      </c>
      <c r="F158" s="6">
        <f>' Ruko 2 Lantai Kombinasi'!F133*$F$5</f>
        <v>2</v>
      </c>
      <c r="G158" s="6">
        <f t="shared" si="20"/>
        <v>2</v>
      </c>
      <c r="H158" s="157"/>
      <c r="I158" s="118">
        <f t="shared" si="21"/>
        <v>0</v>
      </c>
    </row>
    <row r="159" spans="2:9" ht="15.5">
      <c r="B159" s="76">
        <v>6</v>
      </c>
      <c r="C159" s="98" t="s">
        <v>220</v>
      </c>
      <c r="D159" s="97" t="s">
        <v>221</v>
      </c>
      <c r="E159" s="93" t="s">
        <v>72</v>
      </c>
      <c r="F159" s="6">
        <f>' Ruko 2 Lantai Kombinasi'!F134*$F$5</f>
        <v>2</v>
      </c>
      <c r="G159" s="6">
        <f t="shared" si="20"/>
        <v>2</v>
      </c>
      <c r="H159" s="157"/>
      <c r="I159" s="118">
        <f t="shared" si="21"/>
        <v>0</v>
      </c>
    </row>
    <row r="160" spans="2:9" ht="15.5">
      <c r="B160" s="91">
        <v>7</v>
      </c>
      <c r="C160" s="98" t="s">
        <v>75</v>
      </c>
      <c r="D160" s="97" t="s">
        <v>178</v>
      </c>
      <c r="E160" s="69" t="s">
        <v>50</v>
      </c>
      <c r="F160" s="6">
        <f>' Ruko 2 Lantai Kombinasi'!F135*$F$5</f>
        <v>2</v>
      </c>
      <c r="G160" s="6">
        <f t="shared" si="20"/>
        <v>2</v>
      </c>
      <c r="H160" s="157"/>
      <c r="I160" s="118">
        <f t="shared" si="21"/>
        <v>0</v>
      </c>
    </row>
    <row r="161" spans="1:9" ht="15.5">
      <c r="B161" s="76">
        <v>8</v>
      </c>
      <c r="C161" s="98" t="s">
        <v>76</v>
      </c>
      <c r="D161" s="97" t="s">
        <v>178</v>
      </c>
      <c r="E161" s="69" t="s">
        <v>50</v>
      </c>
      <c r="F161" s="6">
        <f>' Ruko 2 Lantai Kombinasi'!F136*$F$5</f>
        <v>4</v>
      </c>
      <c r="G161" s="6">
        <f t="shared" si="20"/>
        <v>4</v>
      </c>
      <c r="H161" s="157"/>
      <c r="I161" s="118">
        <f t="shared" si="21"/>
        <v>0</v>
      </c>
    </row>
    <row r="162" spans="1:9" ht="15.5">
      <c r="B162" s="91">
        <v>9</v>
      </c>
      <c r="C162" s="98" t="s">
        <v>125</v>
      </c>
      <c r="D162" s="97" t="s">
        <v>178</v>
      </c>
      <c r="E162" s="69" t="s">
        <v>50</v>
      </c>
      <c r="F162" s="6">
        <f>' Ruko 2 Lantai Kombinasi'!F137*$F$5</f>
        <v>2</v>
      </c>
      <c r="G162" s="6">
        <f t="shared" si="20"/>
        <v>2</v>
      </c>
      <c r="H162" s="157"/>
      <c r="I162" s="118">
        <f t="shared" si="21"/>
        <v>0</v>
      </c>
    </row>
    <row r="163" spans="1:9" ht="15.5">
      <c r="B163" s="76">
        <v>10</v>
      </c>
      <c r="C163" s="98" t="s">
        <v>77</v>
      </c>
      <c r="D163" s="97" t="s">
        <v>178</v>
      </c>
      <c r="E163" s="69" t="s">
        <v>50</v>
      </c>
      <c r="F163" s="6">
        <f>' Ruko 2 Lantai Kombinasi'!F138*$F$5</f>
        <v>8</v>
      </c>
      <c r="G163" s="6">
        <f t="shared" si="20"/>
        <v>8</v>
      </c>
      <c r="H163" s="157"/>
      <c r="I163" s="118">
        <f t="shared" si="21"/>
        <v>0</v>
      </c>
    </row>
    <row r="164" spans="1:9" ht="15.5">
      <c r="B164" s="91">
        <v>11</v>
      </c>
      <c r="C164" s="98" t="s">
        <v>222</v>
      </c>
      <c r="D164" s="97" t="s">
        <v>178</v>
      </c>
      <c r="E164" s="93" t="s">
        <v>72</v>
      </c>
      <c r="F164" s="6">
        <f>' Ruko 2 Lantai Kombinasi'!F139*$F$5</f>
        <v>2</v>
      </c>
      <c r="G164" s="6">
        <f t="shared" si="20"/>
        <v>2</v>
      </c>
      <c r="H164" s="157"/>
      <c r="I164" s="118">
        <f t="shared" si="21"/>
        <v>0</v>
      </c>
    </row>
    <row r="165" spans="1:9" ht="15.5">
      <c r="B165" s="76">
        <v>12</v>
      </c>
      <c r="C165" s="98" t="s">
        <v>126</v>
      </c>
      <c r="D165" s="97" t="s">
        <v>223</v>
      </c>
      <c r="E165" s="69" t="s">
        <v>78</v>
      </c>
      <c r="F165" s="6">
        <f>' Ruko 2 Lantai Kombinasi'!F140*$F$5</f>
        <v>1</v>
      </c>
      <c r="G165" s="6">
        <f t="shared" si="20"/>
        <v>1</v>
      </c>
      <c r="H165" s="157"/>
      <c r="I165" s="118">
        <f t="shared" si="21"/>
        <v>0</v>
      </c>
    </row>
    <row r="166" spans="1:9" ht="15.5">
      <c r="B166" s="91">
        <v>13</v>
      </c>
      <c r="C166" s="98" t="s">
        <v>79</v>
      </c>
      <c r="D166" s="97" t="s">
        <v>224</v>
      </c>
      <c r="E166" s="69" t="s">
        <v>47</v>
      </c>
      <c r="F166" s="6">
        <f>' Ruko 2 Lantai Kombinasi'!F141*$F$5</f>
        <v>2</v>
      </c>
      <c r="G166" s="6">
        <f t="shared" si="20"/>
        <v>2</v>
      </c>
      <c r="H166" s="157"/>
      <c r="I166" s="118">
        <f t="shared" si="21"/>
        <v>0</v>
      </c>
    </row>
    <row r="167" spans="1:9" ht="15.5">
      <c r="A167" s="123"/>
      <c r="B167" s="76">
        <v>14</v>
      </c>
      <c r="C167" s="98" t="s">
        <v>127</v>
      </c>
      <c r="D167" s="97" t="s">
        <v>225</v>
      </c>
      <c r="E167" s="69" t="s">
        <v>47</v>
      </c>
      <c r="F167" s="6">
        <f>' Ruko 2 Lantai Kombinasi'!F142*$F$5</f>
        <v>2</v>
      </c>
      <c r="G167" s="6">
        <f t="shared" si="20"/>
        <v>2</v>
      </c>
      <c r="H167" s="157"/>
      <c r="I167" s="118">
        <f t="shared" si="21"/>
        <v>0</v>
      </c>
    </row>
    <row r="168" spans="1:9" ht="15.5">
      <c r="A168" s="123"/>
      <c r="B168" s="91">
        <v>15</v>
      </c>
      <c r="C168" s="98" t="s">
        <v>80</v>
      </c>
      <c r="D168" s="97" t="s">
        <v>179</v>
      </c>
      <c r="E168" s="69" t="s">
        <v>78</v>
      </c>
      <c r="F168" s="6">
        <f>' Ruko 2 Lantai Kombinasi'!F143*$F$5</f>
        <v>1</v>
      </c>
      <c r="G168" s="6">
        <f t="shared" si="20"/>
        <v>1</v>
      </c>
      <c r="H168" s="157"/>
      <c r="I168" s="118">
        <f t="shared" si="21"/>
        <v>0</v>
      </c>
    </row>
    <row r="169" spans="1:9" ht="15.5">
      <c r="A169" s="123"/>
      <c r="B169" s="76">
        <v>16</v>
      </c>
      <c r="C169" s="98" t="s">
        <v>203</v>
      </c>
      <c r="D169" s="97" t="s">
        <v>204</v>
      </c>
      <c r="E169" s="93" t="s">
        <v>72</v>
      </c>
      <c r="F169" s="6">
        <f>' Ruko 2 Lantai Kombinasi'!F144*$F$5</f>
        <v>2</v>
      </c>
      <c r="G169" s="6">
        <f t="shared" si="20"/>
        <v>2</v>
      </c>
      <c r="H169" s="157"/>
      <c r="I169" s="118">
        <f t="shared" si="21"/>
        <v>0</v>
      </c>
    </row>
    <row r="170" spans="1:9" ht="15.5">
      <c r="A170" s="123"/>
      <c r="B170" s="91">
        <v>17</v>
      </c>
      <c r="C170" s="82" t="s">
        <v>226</v>
      </c>
      <c r="D170" s="124"/>
      <c r="E170" s="93" t="s">
        <v>72</v>
      </c>
      <c r="F170" s="6">
        <f>' Ruko 2 Lantai Kombinasi'!F145*$F$5</f>
        <v>2</v>
      </c>
      <c r="G170" s="6">
        <f t="shared" si="20"/>
        <v>2</v>
      </c>
      <c r="H170" s="157"/>
      <c r="I170" s="118">
        <f>G170*H170</f>
        <v>0</v>
      </c>
    </row>
    <row r="171" spans="1:9" ht="15.5">
      <c r="A171" s="123"/>
      <c r="B171" s="76"/>
      <c r="C171" s="77"/>
      <c r="D171" s="77"/>
      <c r="E171" s="69"/>
      <c r="F171" s="6"/>
      <c r="G171" s="6"/>
      <c r="H171" s="21"/>
      <c r="I171" s="118"/>
    </row>
    <row r="172" spans="1:9" ht="15.5">
      <c r="A172" s="123"/>
      <c r="B172" s="78" t="s">
        <v>81</v>
      </c>
      <c r="C172" s="81" t="s">
        <v>82</v>
      </c>
      <c r="D172" s="81"/>
      <c r="E172" s="69"/>
      <c r="F172" s="6"/>
      <c r="G172" s="6"/>
      <c r="H172" s="21"/>
      <c r="I172" s="118"/>
    </row>
    <row r="173" spans="1:9" ht="15.5">
      <c r="A173" s="123"/>
      <c r="B173" s="76">
        <v>1</v>
      </c>
      <c r="C173" s="77" t="s">
        <v>83</v>
      </c>
      <c r="D173" s="77" t="s">
        <v>173</v>
      </c>
      <c r="E173" s="69" t="s">
        <v>47</v>
      </c>
      <c r="F173" s="6">
        <f>' Ruko 2 Lantai Kombinasi'!F148*$F$5</f>
        <v>1</v>
      </c>
      <c r="G173" s="6">
        <f t="shared" ref="G173:G184" si="22">SUM(F173:F173)</f>
        <v>1</v>
      </c>
      <c r="H173" s="21"/>
      <c r="I173" s="118">
        <f t="shared" ref="I173:I183" si="23">G173*H173</f>
        <v>0</v>
      </c>
    </row>
    <row r="174" spans="1:9" ht="15.5">
      <c r="A174" s="123"/>
      <c r="B174" s="76">
        <v>2</v>
      </c>
      <c r="C174" s="77" t="s">
        <v>84</v>
      </c>
      <c r="D174" s="77" t="s">
        <v>174</v>
      </c>
      <c r="E174" s="69" t="s">
        <v>47</v>
      </c>
      <c r="F174" s="6">
        <f>' Ruko 2 Lantai Kombinasi'!F149*$F$5</f>
        <v>1</v>
      </c>
      <c r="G174" s="6">
        <f t="shared" si="22"/>
        <v>1</v>
      </c>
      <c r="H174" s="21"/>
      <c r="I174" s="118">
        <f t="shared" si="23"/>
        <v>0</v>
      </c>
    </row>
    <row r="175" spans="1:9" s="122" customFormat="1" ht="15.5">
      <c r="A175" s="125"/>
      <c r="B175" s="76">
        <v>3</v>
      </c>
      <c r="C175" s="77" t="s">
        <v>128</v>
      </c>
      <c r="D175" s="77" t="s">
        <v>175</v>
      </c>
      <c r="E175" s="69" t="s">
        <v>9</v>
      </c>
      <c r="F175" s="6">
        <f>' Ruko 2 Lantai Kombinasi'!F150*$F$5</f>
        <v>14.7616101</v>
      </c>
      <c r="G175" s="6">
        <f t="shared" si="22"/>
        <v>14.7616101</v>
      </c>
      <c r="H175" s="21"/>
      <c r="I175" s="118">
        <f t="shared" si="23"/>
        <v>0</v>
      </c>
    </row>
    <row r="176" spans="1:9" s="122" customFormat="1" ht="15.5">
      <c r="A176" s="125"/>
      <c r="B176" s="76">
        <v>4</v>
      </c>
      <c r="C176" s="77" t="s">
        <v>44</v>
      </c>
      <c r="D176" s="77" t="s">
        <v>213</v>
      </c>
      <c r="E176" s="69" t="s">
        <v>15</v>
      </c>
      <c r="F176" s="6">
        <f>' Ruko 2 Lantai Kombinasi'!F151*$F$5</f>
        <v>28.34</v>
      </c>
      <c r="G176" s="6">
        <f t="shared" si="22"/>
        <v>28.34</v>
      </c>
      <c r="H176" s="21"/>
      <c r="I176" s="118">
        <f t="shared" si="23"/>
        <v>0</v>
      </c>
    </row>
    <row r="177" spans="1:9" s="122" customFormat="1" ht="15.5">
      <c r="A177" s="125"/>
      <c r="B177" s="76">
        <v>5</v>
      </c>
      <c r="C177" s="77" t="s">
        <v>129</v>
      </c>
      <c r="D177" s="92" t="s">
        <v>214</v>
      </c>
      <c r="E177" s="69" t="s">
        <v>15</v>
      </c>
      <c r="F177" s="6">
        <f>' Ruko 2 Lantai Kombinasi'!F152*$F$5</f>
        <v>8.31</v>
      </c>
      <c r="G177" s="6">
        <f t="shared" si="22"/>
        <v>8.31</v>
      </c>
      <c r="H177" s="21"/>
      <c r="I177" s="118">
        <f t="shared" si="23"/>
        <v>0</v>
      </c>
    </row>
    <row r="178" spans="1:9" s="122" customFormat="1" ht="15.5">
      <c r="A178" s="3"/>
      <c r="B178" s="76">
        <v>6</v>
      </c>
      <c r="C178" s="92" t="s">
        <v>130</v>
      </c>
      <c r="D178" s="92" t="s">
        <v>176</v>
      </c>
      <c r="E178" s="93" t="s">
        <v>47</v>
      </c>
      <c r="F178" s="6">
        <f>5*' Ruko 2 Lantai Kombinasi'!F153</f>
        <v>10</v>
      </c>
      <c r="G178" s="6">
        <f t="shared" si="22"/>
        <v>10</v>
      </c>
      <c r="H178" s="21"/>
      <c r="I178" s="118">
        <f t="shared" si="23"/>
        <v>0</v>
      </c>
    </row>
    <row r="179" spans="1:9" s="122" customFormat="1" ht="15.5">
      <c r="A179" s="3"/>
      <c r="B179" s="76">
        <v>7</v>
      </c>
      <c r="C179" s="92" t="s">
        <v>85</v>
      </c>
      <c r="D179" s="80"/>
      <c r="E179" s="93" t="s">
        <v>9</v>
      </c>
      <c r="F179" s="6">
        <f>' Ruko 2 Lantai Kombinasi'!F154*F5</f>
        <v>44.37</v>
      </c>
      <c r="G179" s="6">
        <f t="shared" si="22"/>
        <v>44.37</v>
      </c>
      <c r="H179" s="21"/>
      <c r="I179" s="118">
        <f t="shared" si="23"/>
        <v>0</v>
      </c>
    </row>
    <row r="180" spans="1:9" s="122" customFormat="1" ht="15.5">
      <c r="A180" s="3"/>
      <c r="B180" s="76">
        <v>8</v>
      </c>
      <c r="C180" s="92" t="s">
        <v>131</v>
      </c>
      <c r="D180" s="83" t="s">
        <v>172</v>
      </c>
      <c r="E180" s="93" t="s">
        <v>47</v>
      </c>
      <c r="F180" s="6">
        <f>' Ruko 2 Lantai Kombinasi'!F155*F5</f>
        <v>1</v>
      </c>
      <c r="G180" s="6">
        <f t="shared" si="22"/>
        <v>1</v>
      </c>
      <c r="H180" s="21"/>
      <c r="I180" s="118">
        <f t="shared" si="23"/>
        <v>0</v>
      </c>
    </row>
    <row r="181" spans="1:9" s="122" customFormat="1" ht="15.5">
      <c r="A181" s="3"/>
      <c r="B181" s="91">
        <v>9</v>
      </c>
      <c r="C181" s="92" t="s">
        <v>132</v>
      </c>
      <c r="D181" s="24" t="s">
        <v>266</v>
      </c>
      <c r="E181" s="93" t="s">
        <v>47</v>
      </c>
      <c r="F181" s="6">
        <f>' Ruko 2 Lantai Kombinasi'!F155*$F$5</f>
        <v>1</v>
      </c>
      <c r="G181" s="6">
        <f t="shared" si="22"/>
        <v>1</v>
      </c>
      <c r="H181" s="21"/>
      <c r="I181" s="118">
        <f t="shared" si="23"/>
        <v>0</v>
      </c>
    </row>
    <row r="182" spans="1:9" s="122" customFormat="1" ht="15.5">
      <c r="A182" s="3"/>
      <c r="B182" s="76">
        <v>10</v>
      </c>
      <c r="C182" s="92" t="s">
        <v>134</v>
      </c>
      <c r="D182" s="92"/>
      <c r="E182" s="93" t="s">
        <v>9</v>
      </c>
      <c r="F182" s="6">
        <f>' Ruko 2 Lantai Kombinasi'!F157*5</f>
        <v>21.85</v>
      </c>
      <c r="G182" s="6">
        <f t="shared" si="22"/>
        <v>21.85</v>
      </c>
      <c r="H182" s="21"/>
      <c r="I182" s="118">
        <f t="shared" si="23"/>
        <v>0</v>
      </c>
    </row>
    <row r="183" spans="1:9" s="122" customFormat="1" ht="15.5">
      <c r="A183" s="3"/>
      <c r="B183" s="91">
        <v>11</v>
      </c>
      <c r="C183" s="92" t="s">
        <v>154</v>
      </c>
      <c r="D183" s="92" t="s">
        <v>177</v>
      </c>
      <c r="E183" s="93" t="s">
        <v>9</v>
      </c>
      <c r="F183" s="6">
        <f>' Ruko 2 Lantai Kombinasi'!F158*5</f>
        <v>14.25</v>
      </c>
      <c r="G183" s="6">
        <f t="shared" si="22"/>
        <v>14.25</v>
      </c>
      <c r="H183" s="21"/>
      <c r="I183" s="118">
        <f t="shared" si="23"/>
        <v>0</v>
      </c>
    </row>
    <row r="184" spans="1:9" ht="40.5" customHeight="1">
      <c r="A184" s="3"/>
      <c r="B184" s="91">
        <v>12</v>
      </c>
      <c r="C184" s="92" t="s">
        <v>277</v>
      </c>
      <c r="D184" s="83" t="s">
        <v>278</v>
      </c>
      <c r="E184" s="93" t="s">
        <v>279</v>
      </c>
      <c r="F184" s="61">
        <f>' Ruko 2 Lantai Kombinasi'!F159*$F$5</f>
        <v>1</v>
      </c>
      <c r="G184" s="6">
        <f t="shared" si="22"/>
        <v>1</v>
      </c>
      <c r="H184" s="157"/>
      <c r="I184" s="118">
        <f>G184*H184</f>
        <v>0</v>
      </c>
    </row>
    <row r="185" spans="1:9" ht="15.5">
      <c r="B185" s="126"/>
      <c r="C185" s="127"/>
      <c r="D185" s="127"/>
      <c r="E185" s="128"/>
      <c r="F185" s="127"/>
      <c r="G185" s="127"/>
      <c r="H185" s="127"/>
      <c r="I185" s="129"/>
    </row>
    <row r="186" spans="1:9" ht="15.5">
      <c r="B186" s="130"/>
      <c r="C186" s="131"/>
      <c r="D186" s="131"/>
      <c r="E186" s="132"/>
      <c r="F186" s="131"/>
      <c r="G186" s="131"/>
      <c r="H186" s="133" t="s">
        <v>207</v>
      </c>
      <c r="I186" s="134">
        <f>SUM(I11:I184)</f>
        <v>0</v>
      </c>
    </row>
    <row r="187" spans="1:9" ht="15.5">
      <c r="B187" s="130"/>
      <c r="C187" s="131"/>
      <c r="D187" s="131"/>
      <c r="E187" s="132"/>
      <c r="F187" s="131"/>
      <c r="G187" s="131"/>
      <c r="H187" s="133" t="s">
        <v>247</v>
      </c>
      <c r="I187" s="134">
        <f>ROUNDDOWN(I186,-5)</f>
        <v>0</v>
      </c>
    </row>
    <row r="188" spans="1:9" ht="15.5">
      <c r="B188" s="130"/>
      <c r="C188" s="131"/>
      <c r="D188" s="131"/>
      <c r="E188" s="132"/>
      <c r="F188" s="131"/>
      <c r="G188" s="131"/>
      <c r="H188" s="133" t="s">
        <v>255</v>
      </c>
      <c r="I188" s="135"/>
    </row>
    <row r="189" spans="1:9" ht="15.5">
      <c r="B189" s="130"/>
      <c r="C189" s="131"/>
      <c r="D189" s="131"/>
      <c r="E189" s="132"/>
      <c r="F189" s="131"/>
      <c r="G189" s="131"/>
      <c r="H189" s="133" t="s">
        <v>149</v>
      </c>
      <c r="I189" s="135">
        <f>I187-I188</f>
        <v>0</v>
      </c>
    </row>
    <row r="190" spans="1:9" ht="15.5">
      <c r="B190" s="130"/>
      <c r="C190" s="131"/>
      <c r="D190" s="131"/>
      <c r="E190" s="132"/>
      <c r="F190" s="131"/>
      <c r="G190" s="131"/>
      <c r="H190" s="131" t="s">
        <v>200</v>
      </c>
      <c r="I190" s="136">
        <f>I189*0.1</f>
        <v>0</v>
      </c>
    </row>
    <row r="191" spans="1:9" ht="15.5">
      <c r="B191" s="130"/>
      <c r="C191" s="131"/>
      <c r="D191" s="131"/>
      <c r="E191" s="132"/>
      <c r="F191" s="131"/>
      <c r="G191" s="131"/>
      <c r="H191" s="131" t="s">
        <v>149</v>
      </c>
      <c r="I191" s="136">
        <f>I189+I190</f>
        <v>0</v>
      </c>
    </row>
    <row r="192" spans="1:9" ht="15.5">
      <c r="B192" s="130"/>
      <c r="C192" s="131"/>
      <c r="D192" s="131"/>
      <c r="E192" s="132"/>
      <c r="F192" s="131"/>
      <c r="G192" s="131"/>
      <c r="H192" s="131" t="s">
        <v>208</v>
      </c>
      <c r="I192" s="137">
        <f>131*1</f>
        <v>131</v>
      </c>
    </row>
    <row r="193" spans="2:9" ht="16" thickBot="1">
      <c r="B193" s="138"/>
      <c r="C193" s="139"/>
      <c r="D193" s="139"/>
      <c r="E193" s="140"/>
      <c r="F193" s="139"/>
      <c r="G193" s="139"/>
      <c r="H193" s="141" t="s">
        <v>209</v>
      </c>
      <c r="I193" s="142">
        <f>I189/I192</f>
        <v>0</v>
      </c>
    </row>
    <row r="194" spans="2:9">
      <c r="C194" s="143"/>
      <c r="D194" s="143"/>
      <c r="E194" s="144"/>
    </row>
    <row r="195" spans="2:9">
      <c r="C195" s="143"/>
      <c r="D195" s="143"/>
      <c r="E195" s="144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Windows User</cp:lastModifiedBy>
  <cp:lastPrinted>2020-02-14T12:46:01Z</cp:lastPrinted>
  <dcterms:created xsi:type="dcterms:W3CDTF">2018-02-21T01:25:23Z</dcterms:created>
  <dcterms:modified xsi:type="dcterms:W3CDTF">2020-02-15T08:37:34Z</dcterms:modified>
</cp:coreProperties>
</file>