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635" yWindow="360" windowWidth="12855" windowHeight="7410" tabRatio="917" activeTab="1"/>
  </bookViews>
  <sheets>
    <sheet name="Ruko 3 Lantai Hook " sheetId="18" r:id="rId1"/>
    <sheet name="Ruko 3 Lantai Kombinasi" sheetId="19" r:id="rId2"/>
    <sheet name=" Ruko 2 Lantai Tengah" sheetId="20" r:id="rId3"/>
    <sheet name="Volume overall (GR01)" sheetId="2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2">#REF!</definedName>
    <definedName name="\A" localSheetId="0">#REF!</definedName>
    <definedName name="\A" localSheetId="1">#REF!</definedName>
    <definedName name="\A" localSheetId="3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2">'[1]BAG-2'!#REF!</definedName>
    <definedName name="\WQ" localSheetId="0">'[1]BAG-2'!#REF!</definedName>
    <definedName name="\WQ" localSheetId="1">'[1]BAG-2'!#REF!</definedName>
    <definedName name="\WQ" localSheetId="3">'[1]BAG-2'!#REF!</definedName>
    <definedName name="\WQ">'[1]BAG-2'!#REF!</definedName>
    <definedName name="\X" localSheetId="2">#REF!</definedName>
    <definedName name="\X" localSheetId="0">#REF!</definedName>
    <definedName name="\X" localSheetId="1">#REF!</definedName>
    <definedName name="\X" localSheetId="3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2">'[2]I-KAMAR'!#REF!</definedName>
    <definedName name="___1A" localSheetId="0">'[2]I-KAMAR'!#REF!</definedName>
    <definedName name="___1A" localSheetId="1">'[2]I-KAMAR'!#REF!</definedName>
    <definedName name="___1A" localSheetId="3">'[2]I-KAMAR'!#REF!</definedName>
    <definedName name="___1A">'[2]I-KAMAR'!#REF!</definedName>
    <definedName name="___abs100" localSheetId="2">#REF!</definedName>
    <definedName name="___abs100" localSheetId="0">#REF!</definedName>
    <definedName name="___abs100" localSheetId="1">#REF!</definedName>
    <definedName name="___abs100" localSheetId="3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2">#REF!</definedName>
    <definedName name="___pab100" localSheetId="0">#REF!</definedName>
    <definedName name="___pab100" localSheetId="1">#REF!</definedName>
    <definedName name="___pab100" localSheetId="3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2" hidden="1">[5]ESCON!#REF!</definedName>
    <definedName name="__123Graph_F" localSheetId="0" hidden="1">[5]ESCON!#REF!</definedName>
    <definedName name="__123Graph_F" localSheetId="1" hidden="1">[5]ESCON!#REF!</definedName>
    <definedName name="__123Graph_F" localSheetId="3" hidden="1">[5]ESCON!#REF!</definedName>
    <definedName name="__123Graph_F" hidden="1">[5]ESCON!#REF!</definedName>
    <definedName name="__1A" localSheetId="2">'[2]I-KAMAR'!#REF!</definedName>
    <definedName name="__1A" localSheetId="0">'[2]I-KAMAR'!#REF!</definedName>
    <definedName name="__1A" localSheetId="1">'[2]I-KAMAR'!#REF!</definedName>
    <definedName name="__1A" localSheetId="3">'[2]I-KAMAR'!#REF!</definedName>
    <definedName name="__1A">'[2]I-KAMAR'!#REF!</definedName>
    <definedName name="__abs100" localSheetId="2">#REF!</definedName>
    <definedName name="__abs100" localSheetId="0">#REF!</definedName>
    <definedName name="__abs100" localSheetId="1">#REF!</definedName>
    <definedName name="__abs100" localSheetId="3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2">#REF!</definedName>
    <definedName name="__pab100" localSheetId="0">#REF!</definedName>
    <definedName name="__pab100" localSheetId="1">#REF!</definedName>
    <definedName name="__pab100" localSheetId="3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 localSheetId="2">#REF!</definedName>
    <definedName name="_10000" localSheetId="0">#REF!</definedName>
    <definedName name="_10000" localSheetId="1">#REF!</definedName>
    <definedName name="_10000" localSheetId="3">#REF!</definedName>
    <definedName name="_10000">#REF!</definedName>
    <definedName name="_10000_10" localSheetId="2">#REF!</definedName>
    <definedName name="_10000_10" localSheetId="0">#REF!</definedName>
    <definedName name="_10000_10" localSheetId="1">#REF!</definedName>
    <definedName name="_10000_10" localSheetId="3">#REF!</definedName>
    <definedName name="_10000_10">#REF!</definedName>
    <definedName name="_10000_11" localSheetId="2">#REF!</definedName>
    <definedName name="_10000_11" localSheetId="0">#REF!</definedName>
    <definedName name="_10000_11" localSheetId="1">#REF!</definedName>
    <definedName name="_10000_11" localSheetId="3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 localSheetId="2">#REF!</definedName>
    <definedName name="_10000_9" localSheetId="0">#REF!</definedName>
    <definedName name="_10000_9" localSheetId="1">#REF!</definedName>
    <definedName name="_10000_9" localSheetId="3">#REF!</definedName>
    <definedName name="_10000_9">#REF!</definedName>
    <definedName name="_11_Q_1" localSheetId="2">#REF!</definedName>
    <definedName name="_11_Q_1" localSheetId="0">#REF!</definedName>
    <definedName name="_11_Q_1" localSheetId="1">#REF!</definedName>
    <definedName name="_11_Q_1" localSheetId="3">#REF!</definedName>
    <definedName name="_11_Q_1">#REF!</definedName>
    <definedName name="_12_Q_10_1" localSheetId="2">#REF!</definedName>
    <definedName name="_12_Q_10_1" localSheetId="0">#REF!</definedName>
    <definedName name="_12_Q_10_1" localSheetId="1">#REF!</definedName>
    <definedName name="_12_Q_10_1" localSheetId="3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2">'[2]I-KAMAR'!#REF!</definedName>
    <definedName name="_1A" localSheetId="0">'[2]I-KAMAR'!#REF!</definedName>
    <definedName name="_1A" localSheetId="1">'[2]I-KAMAR'!#REF!</definedName>
    <definedName name="_1A" localSheetId="3">'[2]I-KAMAR'!#REF!</definedName>
    <definedName name="_1A">'[2]I-KAMAR'!#REF!</definedName>
    <definedName name="_2_10000_10_1" localSheetId="2">#REF!</definedName>
    <definedName name="_2_10000_10_1" localSheetId="0">#REF!</definedName>
    <definedName name="_2_10000_10_1" localSheetId="1">#REF!</definedName>
    <definedName name="_2_10000_10_1" localSheetId="3">#REF!</definedName>
    <definedName name="_2_10000_10_1">#REF!</definedName>
    <definedName name="_24D_10_1" localSheetId="2">#REF!</definedName>
    <definedName name="_24D_10_1" localSheetId="0">#REF!</definedName>
    <definedName name="_24D_10_1" localSheetId="1">#REF!</definedName>
    <definedName name="_24D_10_1" localSheetId="3">#REF!</definedName>
    <definedName name="_24D_10_1">#REF!</definedName>
    <definedName name="_25D_5_1">"$ES_PARK.$#REF!$#REF!:$#REF!$#REF!"</definedName>
    <definedName name="_26Excel_BuiltIn__FilterDatabase_7_1" localSheetId="2">#REF!</definedName>
    <definedName name="_26Excel_BuiltIn__FilterDatabase_7_1" localSheetId="0">#REF!</definedName>
    <definedName name="_26Excel_BuiltIn__FilterDatabase_7_1" localSheetId="1">#REF!</definedName>
    <definedName name="_26Excel_BuiltIn__FilterDatabase_7_1" localSheetId="3">#REF!</definedName>
    <definedName name="_26Excel_BuiltIn__FilterDatabase_7_1">#REF!</definedName>
    <definedName name="_27Excel_BuiltIn_Print_Area_1_1" localSheetId="2">#REF!</definedName>
    <definedName name="_27Excel_BuiltIn_Print_Area_1_1" localSheetId="0">#REF!</definedName>
    <definedName name="_27Excel_BuiltIn_Print_Area_1_1" localSheetId="1">#REF!</definedName>
    <definedName name="_27Excel_BuiltIn_Print_Area_1_1" localSheetId="3">#REF!</definedName>
    <definedName name="_27Excel_BuiltIn_Print_Area_1_1">#REF!</definedName>
    <definedName name="_28R__10_1" localSheetId="2">#REF!</definedName>
    <definedName name="_28R__10_1" localSheetId="0">#REF!</definedName>
    <definedName name="_28R__10_1" localSheetId="1">#REF!</definedName>
    <definedName name="_28R__10_1" localSheetId="3">#REF!</definedName>
    <definedName name="_28R__10_1">#REF!</definedName>
    <definedName name="_29R__5_1">"$ES_PARK.$#REF!$#REF!:$#REF!$#REF!"</definedName>
    <definedName name="_2Excel_BuiltIn_Print_Titles_14_1" localSheetId="2">#REF!</definedName>
    <definedName name="_2Excel_BuiltIn_Print_Titles_14_1" localSheetId="0">#REF!</definedName>
    <definedName name="_2Excel_BuiltIn_Print_Titles_14_1" localSheetId="1">#REF!</definedName>
    <definedName name="_2Excel_BuiltIn_Print_Titles_14_1" localSheetId="3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 localSheetId="2">#REF!</definedName>
    <definedName name="_30tgl_7_1" localSheetId="0">#REF!</definedName>
    <definedName name="_30tgl_7_1" localSheetId="1">#REF!</definedName>
    <definedName name="_30tgl_7_1" localSheetId="3">#REF!</definedName>
    <definedName name="_30tgl_7_1">#REF!</definedName>
    <definedName name="_3Excel_BuiltIn_Print_Area_1_1_1" localSheetId="2">#REF!</definedName>
    <definedName name="_3Excel_BuiltIn_Print_Area_1_1_1" localSheetId="0">#REF!</definedName>
    <definedName name="_3Excel_BuiltIn_Print_Area_1_1_1" localSheetId="1">#REF!</definedName>
    <definedName name="_3Excel_BuiltIn_Print_Area_1_1_1" localSheetId="3">#REF!</definedName>
    <definedName name="_3Excel_BuiltIn_Print_Area_1_1_1">#REF!</definedName>
    <definedName name="_4_5000_10_1">#REF!</definedName>
    <definedName name="_5_5000_5_1">"$ES_PARK.$#REF!$#REF!"</definedName>
    <definedName name="_5000" localSheetId="2">#REF!</definedName>
    <definedName name="_5000" localSheetId="0">#REF!</definedName>
    <definedName name="_5000" localSheetId="1">#REF!</definedName>
    <definedName name="_5000" localSheetId="3">#REF!</definedName>
    <definedName name="_5000">#REF!</definedName>
    <definedName name="_5000_10" localSheetId="2">#REF!</definedName>
    <definedName name="_5000_10" localSheetId="0">#REF!</definedName>
    <definedName name="_5000_10" localSheetId="1">#REF!</definedName>
    <definedName name="_5000_10" localSheetId="3">#REF!</definedName>
    <definedName name="_5000_10">#REF!</definedName>
    <definedName name="_5000_11" localSheetId="2">#REF!</definedName>
    <definedName name="_5000_11" localSheetId="0">#REF!</definedName>
    <definedName name="_5000_11" localSheetId="1">#REF!</definedName>
    <definedName name="_5000_11" localSheetId="3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 localSheetId="2">#REF!</definedName>
    <definedName name="_5000_9" localSheetId="0">#REF!</definedName>
    <definedName name="_5000_9" localSheetId="1">#REF!</definedName>
    <definedName name="_5000_9" localSheetId="3">#REF!</definedName>
    <definedName name="_5000_9">#REF!</definedName>
    <definedName name="_6_8000_10_1" localSheetId="2">#REF!</definedName>
    <definedName name="_6_8000_10_1" localSheetId="0">#REF!</definedName>
    <definedName name="_6_8000_10_1" localSheetId="1">#REF!</definedName>
    <definedName name="_6_8000_10_1" localSheetId="3">#REF!</definedName>
    <definedName name="_6_8000_10_1">#REF!</definedName>
    <definedName name="_7_8000_5_1">"$ES_PARK.$#REF!$#REF!"</definedName>
    <definedName name="_750_KVA_X_64__" localSheetId="2">#REF!</definedName>
    <definedName name="_750_KVA_X_64__" localSheetId="0">#REF!</definedName>
    <definedName name="_750_KVA_X_64__" localSheetId="1">#REF!</definedName>
    <definedName name="_750_KVA_X_64__" localSheetId="3">#REF!</definedName>
    <definedName name="_750_KVA_X_64__">#REF!</definedName>
    <definedName name="_8_D_1" localSheetId="2">#REF!</definedName>
    <definedName name="_8_D_1" localSheetId="0">#REF!</definedName>
    <definedName name="_8_D_1" localSheetId="1">#REF!</definedName>
    <definedName name="_8_D_1" localSheetId="3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 localSheetId="2">#REF!</definedName>
    <definedName name="_8000_9" localSheetId="0">#REF!</definedName>
    <definedName name="_8000_9" localSheetId="1">#REF!</definedName>
    <definedName name="_8000_9" localSheetId="3">#REF!</definedName>
    <definedName name="_8000_9">#REF!</definedName>
    <definedName name="_9_D_10_1" localSheetId="2">#REF!</definedName>
    <definedName name="_9_D_10_1" localSheetId="0">#REF!</definedName>
    <definedName name="_9_D_10_1" localSheetId="1">#REF!</definedName>
    <definedName name="_9_D_10_1" localSheetId="3">#REF!</definedName>
    <definedName name="_9_D_10_1">#REF!</definedName>
    <definedName name="_A" localSheetId="1">#REF!</definedName>
    <definedName name="_A">#REF!</definedName>
    <definedName name="_A_1" localSheetId="2">[2]I_KAMAR!#REF!</definedName>
    <definedName name="_A_1" localSheetId="0">[2]I_KAMAR!#REF!</definedName>
    <definedName name="_A_1" localSheetId="1">[2]I_KAMAR!#REF!</definedName>
    <definedName name="_A_1" localSheetId="3">[2]I_KAMAR!#REF!</definedName>
    <definedName name="_A_1">[2]I_KAMAR!#REF!</definedName>
    <definedName name="_aaa1" localSheetId="2">#REF!</definedName>
    <definedName name="_aaa1" localSheetId="0">#REF!</definedName>
    <definedName name="_aaa1" localSheetId="1">#REF!</definedName>
    <definedName name="_aaa1" localSheetId="3">#REF!</definedName>
    <definedName name="_aaa1">#REF!</definedName>
    <definedName name="_AAD3">#N/A</definedName>
    <definedName name="_abs100" localSheetId="2">#REF!</definedName>
    <definedName name="_abs100" localSheetId="0">#REF!</definedName>
    <definedName name="_abs100" localSheetId="1">#REF!</definedName>
    <definedName name="_abs100" localSheetId="3">#REF!</definedName>
    <definedName name="_abs100">#REF!</definedName>
    <definedName name="_ADD1">#N/A</definedName>
    <definedName name="_ADD2">#N/A</definedName>
    <definedName name="_ADD3">#N/A</definedName>
    <definedName name="_ahu100" localSheetId="2">#REF!</definedName>
    <definedName name="_ahu100" localSheetId="0">#REF!</definedName>
    <definedName name="_ahu100" localSheetId="1">#REF!</definedName>
    <definedName name="_ahu100" localSheetId="3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 localSheetId="2">' Ruko 2 Lantai Tengah'!_alt1</definedName>
    <definedName name="_alt1" localSheetId="0">'Ruko 3 Lantai Hook '!_alt1</definedName>
    <definedName name="_alt1" localSheetId="1">'Ruko 3 Lantai Kombinasi'!_alt1</definedName>
    <definedName name="_alt1" localSheetId="3">'Volume overall (GR01)'!_alt1</definedName>
    <definedName name="_alt1">[0]!_alt1</definedName>
    <definedName name="_ana1" localSheetId="2">#REF!</definedName>
    <definedName name="_ana1" localSheetId="0">#REF!</definedName>
    <definedName name="_ana1" localSheetId="1">#REF!</definedName>
    <definedName name="_ana1" localSheetId="3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 localSheetId="2">' Ruko 2 Lantai Tengah'!_APP3</definedName>
    <definedName name="_APP3" localSheetId="0">'Ruko 3 Lantai Hook '!_APP3</definedName>
    <definedName name="_APP3" localSheetId="1">'Ruko 3 Lantai Kombinasi'!_APP3</definedName>
    <definedName name="_APP3" localSheetId="3">'Volume overall (GR01)'!_APP3</definedName>
    <definedName name="_APP3">[0]!_APP3</definedName>
    <definedName name="_awf10" localSheetId="2">#REF!</definedName>
    <definedName name="_awf10" localSheetId="0">#REF!</definedName>
    <definedName name="_awf10" localSheetId="1">#REF!</definedName>
    <definedName name="_awf10" localSheetId="3">#REF!</definedName>
    <definedName name="_awf10">#REF!</definedName>
    <definedName name="_awf3" localSheetId="2">#REF!</definedName>
    <definedName name="_awf3" localSheetId="0">#REF!</definedName>
    <definedName name="_awf3" localSheetId="1">#REF!</definedName>
    <definedName name="_awf3" localSheetId="3">#REF!</definedName>
    <definedName name="_awf3">#REF!</definedName>
    <definedName name="_awf4" localSheetId="2">#REF!</definedName>
    <definedName name="_awf4" localSheetId="0">#REF!</definedName>
    <definedName name="_awf4" localSheetId="1">#REF!</definedName>
    <definedName name="_awf4" localSheetId="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 localSheetId="2">'[6]Bahan '!$F$281</definedName>
    <definedName name="_Bjl28" localSheetId="0">'[6]Bahan '!$F$281</definedName>
    <definedName name="_Bjl28" localSheetId="1">'[6]Bahan '!$F$281</definedName>
    <definedName name="_Bjl28" localSheetId="3">'[6]Bahan '!$F$281</definedName>
    <definedName name="_Bjl28">'[7]Bahan '!$F$281</definedName>
    <definedName name="_BKB2" localSheetId="2">#REF!</definedName>
    <definedName name="_BKB2" localSheetId="0">#REF!</definedName>
    <definedName name="_BKB2" localSheetId="1">#REF!</definedName>
    <definedName name="_BKB2" localSheetId="3">#REF!</definedName>
    <definedName name="_BKB2">#REF!</definedName>
    <definedName name="_BKB3" localSheetId="2">#REF!</definedName>
    <definedName name="_BKB3" localSheetId="0">#REF!</definedName>
    <definedName name="_BKB3" localSheetId="1">#REF!</definedName>
    <definedName name="_BKB3" localSheetId="3">#REF!</definedName>
    <definedName name="_BKB3">#REF!</definedName>
    <definedName name="_BOX2" localSheetId="2">#REF!</definedName>
    <definedName name="_BOX2" localSheetId="0">#REF!</definedName>
    <definedName name="_BOX2" localSheetId="1">#REF!</definedName>
    <definedName name="_BOX2" localSheetId="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[8]BQ!#REF!</definedName>
    <definedName name="_CH1..H1___C__R">[8]BQ!#REF!</definedName>
    <definedName name="_CH11..H11___C_" localSheetId="1">[8]BQ!#REF!</definedName>
    <definedName name="_CH11..H11___C_">[8]BQ!#REF!</definedName>
    <definedName name="_CH13..H13___C_" localSheetId="1">[8]BQ!#REF!</definedName>
    <definedName name="_CH13..H13___C_">[8]BQ!#REF!</definedName>
    <definedName name="_CH15..H15___C_" localSheetId="1">[8]BQ!#REF!</definedName>
    <definedName name="_CH15..H15___C_">[8]BQ!#REF!</definedName>
    <definedName name="_CH17..H17___C_" localSheetId="1">[8]BQ!#REF!</definedName>
    <definedName name="_CH17..H17___C_">[8]BQ!#REF!</definedName>
    <definedName name="_CH19..H19___C_" localSheetId="1">[8]BQ!#REF!</definedName>
    <definedName name="_CH19..H19___C_">[8]BQ!#REF!</definedName>
    <definedName name="_CH21..H21___C_" localSheetId="1">[8]BQ!#REF!</definedName>
    <definedName name="_CH21..H21___C_">[8]BQ!#REF!</definedName>
    <definedName name="_CH23..H23___C_" localSheetId="1">[8]BQ!#REF!</definedName>
    <definedName name="_CH23..H23___C_">[8]BQ!#REF!</definedName>
    <definedName name="_CH25..H25___C_" localSheetId="1">[8]BQ!#REF!</definedName>
    <definedName name="_CH25..H25___C_">[8]BQ!#REF!</definedName>
    <definedName name="_CH27..H27___C_" localSheetId="1">[8]BQ!#REF!</definedName>
    <definedName name="_CH27..H27___C_">[8]BQ!#REF!</definedName>
    <definedName name="_CH29..H29___C_" localSheetId="1">[8]BQ!#REF!</definedName>
    <definedName name="_CH29..H29___C_">[8]BQ!#REF!</definedName>
    <definedName name="_CH3..H3___C__R" localSheetId="1">[8]BQ!#REF!</definedName>
    <definedName name="_CH3..H3___C__R">[8]BQ!#REF!</definedName>
    <definedName name="_CH31..H31___C_" localSheetId="1">[8]BQ!#REF!</definedName>
    <definedName name="_CH31..H31___C_">[8]BQ!#REF!</definedName>
    <definedName name="_CH33..H33___C_" localSheetId="1">[8]BQ!#REF!</definedName>
    <definedName name="_CH33..H33___C_">[8]BQ!#REF!</definedName>
    <definedName name="_CH35..H35___C_" localSheetId="1">[8]BQ!#REF!</definedName>
    <definedName name="_CH35..H35___C_">[8]BQ!#REF!</definedName>
    <definedName name="_CH37..H37___C_" localSheetId="1">[8]BQ!#REF!</definedName>
    <definedName name="_CH37..H37___C_">[8]BQ!#REF!</definedName>
    <definedName name="_CH39..H39___C_" localSheetId="1">[8]BQ!#REF!</definedName>
    <definedName name="_CH39..H39___C_">[8]BQ!#REF!</definedName>
    <definedName name="_CH41..H41___C_" localSheetId="1">[8]BQ!#REF!</definedName>
    <definedName name="_CH41..H41___C_">[8]BQ!#REF!</definedName>
    <definedName name="_CH43..H43___C_" localSheetId="1">[8]BQ!#REF!</definedName>
    <definedName name="_CH43..H43___C_">[8]BQ!#REF!</definedName>
    <definedName name="_CH45..H45___C_" localSheetId="1">[8]BQ!#REF!</definedName>
    <definedName name="_CH45..H45___C_">[8]BQ!#REF!</definedName>
    <definedName name="_CH5..H5___C__R" localSheetId="1">[8]BQ!#REF!</definedName>
    <definedName name="_CH5..H5___C__R">[8]BQ!#REF!</definedName>
    <definedName name="_CH7..H7___C__R" localSheetId="1">[8]BQ!#REF!</definedName>
    <definedName name="_CH7..H7___C__R">[8]BQ!#REF!</definedName>
    <definedName name="_CH9..H9___C__R" localSheetId="1">[8]BQ!#REF!</definedName>
    <definedName name="_CH9..H9___C__R">[8]BQ!#REF!</definedName>
    <definedName name="_CLP2" localSheetId="2">#REF!</definedName>
    <definedName name="_CLP2" localSheetId="0">#REF!</definedName>
    <definedName name="_CLP2" localSheetId="1">#REF!</definedName>
    <definedName name="_CLP2" localSheetId="3">#REF!</definedName>
    <definedName name="_CLP2">#REF!</definedName>
    <definedName name="_ctb4" localSheetId="2">#REF!</definedName>
    <definedName name="_ctb4" localSheetId="0">#REF!</definedName>
    <definedName name="_ctb4" localSheetId="1">#REF!</definedName>
    <definedName name="_ctb4" localSheetId="3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 localSheetId="2">#REF!</definedName>
    <definedName name="_D_9" localSheetId="0">#REF!</definedName>
    <definedName name="_D_9" localSheetId="1">#REF!</definedName>
    <definedName name="_D_9" localSheetId="3">#REF!</definedName>
    <definedName name="_D_9">#REF!</definedName>
    <definedName name="_daf1" localSheetId="2">#REF!</definedName>
    <definedName name="_daf1" localSheetId="0">#REF!</definedName>
    <definedName name="_daf1" localSheetId="1">#REF!</definedName>
    <definedName name="_daf1" localSheetId="3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 localSheetId="2">'[6]Bahan '!$F$125</definedName>
    <definedName name="_Dlk10" localSheetId="0">'[6]Bahan '!$F$125</definedName>
    <definedName name="_Dlk10" localSheetId="1">'[6]Bahan '!$F$125</definedName>
    <definedName name="_Dlk10" localSheetId="3">'[6]Bahan '!$F$125</definedName>
    <definedName name="_Dlk10">'[7]Bahan '!$F$125</definedName>
    <definedName name="_DTI05" localSheetId="2">#REF!</definedName>
    <definedName name="_DTI05" localSheetId="0">#REF!</definedName>
    <definedName name="_DTI05" localSheetId="1">#REF!</definedName>
    <definedName name="_DTI05" localSheetId="3">#REF!</definedName>
    <definedName name="_DTI05">#REF!</definedName>
    <definedName name="_DTI06" localSheetId="2">#REF!</definedName>
    <definedName name="_DTI06" localSheetId="0">#REF!</definedName>
    <definedName name="_DTI06" localSheetId="1">#REF!</definedName>
    <definedName name="_DTI06" localSheetId="3">#REF!</definedName>
    <definedName name="_DTI06">#REF!</definedName>
    <definedName name="_DTI08" localSheetId="2">#REF!</definedName>
    <definedName name="_DTI08" localSheetId="0">#REF!</definedName>
    <definedName name="_DTI08" localSheetId="1">#REF!</definedName>
    <definedName name="_DTI08" localSheetId="3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[9]Ahs.2!$L$313</definedName>
    <definedName name="_Gfu20" localSheetId="2">'[6]Bahan '!$F$217</definedName>
    <definedName name="_Gfu20" localSheetId="0">'[6]Bahan '!$F$217</definedName>
    <definedName name="_Gfu20" localSheetId="1">'[6]Bahan '!$F$217</definedName>
    <definedName name="_Gfu20" localSheetId="3">'[6]Bahan '!$F$217</definedName>
    <definedName name="_Gfu20">'[7]Bahan '!$F$217</definedName>
    <definedName name="_Gfu30" localSheetId="2">'[6]Bahan '!$F$218</definedName>
    <definedName name="_Gfu30" localSheetId="0">'[6]Bahan '!$F$218</definedName>
    <definedName name="_Gfu30" localSheetId="1">'[6]Bahan '!$F$218</definedName>
    <definedName name="_Gfu30" localSheetId="3">'[6]Bahan '!$F$218</definedName>
    <definedName name="_Gfu30">'[7]Bahan '!$F$218</definedName>
    <definedName name="_GiM06" localSheetId="2">'[6]Bahan '!$F$336</definedName>
    <definedName name="_GiM06" localSheetId="0">'[6]Bahan '!$F$336</definedName>
    <definedName name="_GiM06" localSheetId="1">'[6]Bahan '!$F$336</definedName>
    <definedName name="_GiM06" localSheetId="3">'[6]Bahan '!$F$336</definedName>
    <definedName name="_GiM06">'[7]Bahan '!$F$336</definedName>
    <definedName name="_gk2" localSheetId="2" hidden="1">#REF!</definedName>
    <definedName name="_gk2" localSheetId="0" hidden="1">#REF!</definedName>
    <definedName name="_gk2" localSheetId="1" hidden="1">#REF!</definedName>
    <definedName name="_gk2" localSheetId="3" hidden="1">#REF!</definedName>
    <definedName name="_gk2" hidden="1">#REF!</definedName>
    <definedName name="_GNB1" localSheetId="2">'[6]Bahan '!$F$443</definedName>
    <definedName name="_GNB1" localSheetId="0">'[6]Bahan '!$F$443</definedName>
    <definedName name="_GNB1" localSheetId="1">'[6]Bahan '!$F$443</definedName>
    <definedName name="_GNB1" localSheetId="3">'[6]Bahan '!$F$443</definedName>
    <definedName name="_GNB1">'[7]Bahan '!$F$443</definedName>
    <definedName name="_grc1" localSheetId="2">#REF!</definedName>
    <definedName name="_grc1" localSheetId="0">#REF!</definedName>
    <definedName name="_grc1" localSheetId="1">#REF!</definedName>
    <definedName name="_grc1" localSheetId="3">#REF!</definedName>
    <definedName name="_grc1">#REF!</definedName>
    <definedName name="_GRN1" localSheetId="2">#REF!</definedName>
    <definedName name="_GRN1" localSheetId="0">#REF!</definedName>
    <definedName name="_GRN1" localSheetId="1">#REF!</definedName>
    <definedName name="_GRN1" localSheetId="3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 localSheetId="2">'[6]Bahan '!$F$192</definedName>
    <definedName name="_Krp12" localSheetId="0">'[6]Bahan '!$F$192</definedName>
    <definedName name="_Krp12" localSheetId="1">'[6]Bahan '!$F$192</definedName>
    <definedName name="_Krp12" localSheetId="3">'[6]Bahan '!$F$192</definedName>
    <definedName name="_Krp12">'[7]Bahan '!$F$192</definedName>
    <definedName name="_Krp33" localSheetId="2">'[6]Bahan '!$F$196</definedName>
    <definedName name="_Krp33" localSheetId="0">'[6]Bahan '!$F$196</definedName>
    <definedName name="_Krp33" localSheetId="1">'[6]Bahan '!$F$196</definedName>
    <definedName name="_Krp33" localSheetId="3">'[6]Bahan '!$F$196</definedName>
    <definedName name="_Krp33">'[7]Bahan '!$F$196</definedName>
    <definedName name="_Krw12" localSheetId="2">'[6]Bahan '!$F$193</definedName>
    <definedName name="_Krw12" localSheetId="0">'[6]Bahan '!$F$193</definedName>
    <definedName name="_Krw12" localSheetId="1">'[6]Bahan '!$F$193</definedName>
    <definedName name="_Krw12" localSheetId="3">'[6]Bahan '!$F$193</definedName>
    <definedName name="_Krw12">'[7]Bahan '!$F$193</definedName>
    <definedName name="_Krw22" localSheetId="2">'[6]Bahan '!$F$195</definedName>
    <definedName name="_Krw22" localSheetId="0">'[6]Bahan '!$F$195</definedName>
    <definedName name="_Krw22" localSheetId="1">'[6]Bahan '!$F$195</definedName>
    <definedName name="_Krw22" localSheetId="3">'[6]Bahan '!$F$195</definedName>
    <definedName name="_Krw22">'[7]Bahan '!$F$195</definedName>
    <definedName name="_Krw33" localSheetId="2">'[6]Bahan '!$F$197</definedName>
    <definedName name="_Krw33" localSheetId="0">'[6]Bahan '!$F$197</definedName>
    <definedName name="_Krw33" localSheetId="1">'[6]Bahan '!$F$197</definedName>
    <definedName name="_Krw33" localSheetId="3">'[6]Bahan '!$F$197</definedName>
    <definedName name="_Krw33">'[7]Bahan '!$F$197</definedName>
    <definedName name="_L" localSheetId="2">#REF!</definedName>
    <definedName name="_L" localSheetId="0">#REF!</definedName>
    <definedName name="_L" localSheetId="1">#REF!</definedName>
    <definedName name="_L" localSheetId="3">#REF!</definedName>
    <definedName name="_L">#REF!</definedName>
    <definedName name="_Lad1" localSheetId="2">[6]Upah!$E$8</definedName>
    <definedName name="_Lad1" localSheetId="0">[6]Upah!$E$8</definedName>
    <definedName name="_Lad1" localSheetId="1">[6]Upah!$E$8</definedName>
    <definedName name="_Lad1" localSheetId="3">[6]Upah!$E$8</definedName>
    <definedName name="_Lad1">[7]Upah!$E$8</definedName>
    <definedName name="_Lad2" localSheetId="2">[6]Upah!$E$9</definedName>
    <definedName name="_Lad2" localSheetId="0">[6]Upah!$E$9</definedName>
    <definedName name="_Lad2" localSheetId="1">[6]Upah!$E$9</definedName>
    <definedName name="_Lad2" localSheetId="3">[6]Upah!$E$9</definedName>
    <definedName name="_Lad2">[7]Upah!$E$9</definedName>
    <definedName name="_Lad3" localSheetId="2">[6]Upah!$E$10</definedName>
    <definedName name="_Lad3" localSheetId="0">[6]Upah!$E$10</definedName>
    <definedName name="_Lad3" localSheetId="1">[6]Upah!$E$10</definedName>
    <definedName name="_Lad3" localSheetId="3">[6]Upah!$E$10</definedName>
    <definedName name="_Lad3">[7]Upah!$E$10</definedName>
    <definedName name="_lad400" localSheetId="2">#REF!</definedName>
    <definedName name="_lad400" localSheetId="0">#REF!</definedName>
    <definedName name="_lad400" localSheetId="1">#REF!</definedName>
    <definedName name="_lad400" localSheetId="3">#REF!</definedName>
    <definedName name="_lad400">#REF!</definedName>
    <definedName name="_lad600" localSheetId="2">#REF!</definedName>
    <definedName name="_lad600" localSheetId="0">#REF!</definedName>
    <definedName name="_lad600" localSheetId="1">#REF!</definedName>
    <definedName name="_lad600" localSheetId="3">#REF!</definedName>
    <definedName name="_lad600">#REF!</definedName>
    <definedName name="_lad800" localSheetId="2">#REF!</definedName>
    <definedName name="_lad800" localSheetId="0">#REF!</definedName>
    <definedName name="_lad800" localSheetId="1">#REF!</definedName>
    <definedName name="_lad800" localSheetId="3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 localSheetId="2">'[6]Bahan '!$F$127</definedName>
    <definedName name="_Lpk02" localSheetId="0">'[6]Bahan '!$F$127</definedName>
    <definedName name="_Lpk02" localSheetId="1">'[6]Bahan '!$F$127</definedName>
    <definedName name="_Lpk02" localSheetId="3">'[6]Bahan '!$F$127</definedName>
    <definedName name="_Lpk02">'[7]Bahan '!$F$127</definedName>
    <definedName name="_Lpk10" localSheetId="2">'[6]Bahan '!$F$130</definedName>
    <definedName name="_Lpk10" localSheetId="0">'[6]Bahan '!$F$130</definedName>
    <definedName name="_Lpk10" localSheetId="1">'[6]Bahan '!$F$130</definedName>
    <definedName name="_Lpk10" localSheetId="3">'[6]Bahan '!$F$130</definedName>
    <definedName name="_Lpk10">'[7]Bahan '!$F$130</definedName>
    <definedName name="_lpl11" localSheetId="2">#REF!</definedName>
    <definedName name="_lpl11" localSheetId="0">#REF!</definedName>
    <definedName name="_lpl11" localSheetId="1">#REF!</definedName>
    <definedName name="_lpl11" localSheetId="3">#REF!</definedName>
    <definedName name="_lpl11">#REF!</definedName>
    <definedName name="_LW36" localSheetId="2">#REF!</definedName>
    <definedName name="_LW36" localSheetId="0">#REF!</definedName>
    <definedName name="_LW36" localSheetId="1">#REF!</definedName>
    <definedName name="_LW36" localSheetId="3">#REF!</definedName>
    <definedName name="_LW36">#REF!</definedName>
    <definedName name="_M" localSheetId="1">#REF!</definedName>
    <definedName name="_M">#REF!</definedName>
    <definedName name="_mp3">[9]Ahs.1!$N$1149</definedName>
    <definedName name="_Mpk12" localSheetId="2">'[6]Bahan '!$F$161</definedName>
    <definedName name="_Mpk12" localSheetId="0">'[6]Bahan '!$F$161</definedName>
    <definedName name="_Mpk12" localSheetId="1">'[6]Bahan '!$F$161</definedName>
    <definedName name="_Mpk12" localSheetId="3">'[6]Bahan '!$F$161</definedName>
    <definedName name="_Mpk12">'[7]Bahan '!$F$161</definedName>
    <definedName name="_Mpk9" localSheetId="2">'[6]Bahan '!$F$160</definedName>
    <definedName name="_Mpk9" localSheetId="0">'[6]Bahan '!$F$160</definedName>
    <definedName name="_Mpk9" localSheetId="1">'[6]Bahan '!$F$160</definedName>
    <definedName name="_Mpk9" localSheetId="3">'[6]Bahan '!$F$160</definedName>
    <definedName name="_Mpk9">'[7]Bahan '!$F$160</definedName>
    <definedName name="_mu1" localSheetId="2">#REF!</definedName>
    <definedName name="_mu1" localSheetId="0">#REF!</definedName>
    <definedName name="_mu1" localSheetId="1">#REF!</definedName>
    <definedName name="_mu1" localSheetId="3">#REF!</definedName>
    <definedName name="_mu1">#REF!</definedName>
    <definedName name="_mul12" localSheetId="2">#REF!</definedName>
    <definedName name="_mul12" localSheetId="0">#REF!</definedName>
    <definedName name="_mul12" localSheetId="1">#REF!</definedName>
    <definedName name="_mul12" localSheetId="3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 localSheetId="2">[6]Upah!$E$28</definedName>
    <definedName name="_Opa1" localSheetId="0">[6]Upah!$E$28</definedName>
    <definedName name="_Opa1" localSheetId="1">[6]Upah!$E$28</definedName>
    <definedName name="_Opa1" localSheetId="3">[6]Upah!$E$28</definedName>
    <definedName name="_Opa1">[7]Upah!$E$28</definedName>
    <definedName name="_Opa2" localSheetId="2">[6]Upah!$E$27</definedName>
    <definedName name="_Opa2" localSheetId="0">[6]Upah!$E$27</definedName>
    <definedName name="_Opa2" localSheetId="1">[6]Upah!$E$27</definedName>
    <definedName name="_Opa2" localSheetId="3">[6]Upah!$E$27</definedName>
    <definedName name="_Opa2">[7]Upah!$E$27</definedName>
    <definedName name="_Order1" hidden="1">255</definedName>
    <definedName name="_Order2" hidden="1">0</definedName>
    <definedName name="_P" localSheetId="2">#REF!</definedName>
    <definedName name="_P" localSheetId="0">#REF!</definedName>
    <definedName name="_P" localSheetId="1">#REF!</definedName>
    <definedName name="_P" localSheetId="3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[9]Ahs.1!$N$1163</definedName>
    <definedName name="_PBK175" localSheetId="2">#REF!</definedName>
    <definedName name="_PBK175" localSheetId="0">#REF!</definedName>
    <definedName name="_PBK175" localSheetId="1">#REF!</definedName>
    <definedName name="_PBK175" localSheetId="3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2">#REF!</definedName>
    <definedName name="_S_2" localSheetId="0">#REF!</definedName>
    <definedName name="_S_2" localSheetId="1">#REF!</definedName>
    <definedName name="_S_2" localSheetId="3">#REF!</definedName>
    <definedName name="_S_2">#REF!</definedName>
    <definedName name="_sad1010" localSheetId="2">#REF!</definedName>
    <definedName name="_sad1010" localSheetId="0">#REF!</definedName>
    <definedName name="_sad1010" localSheetId="1">#REF!</definedName>
    <definedName name="_sad1010" localSheetId="3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 localSheetId="2">'[6]Bahan '!$F$20</definedName>
    <definedName name="_Spl12" localSheetId="0">'[6]Bahan '!$F$20</definedName>
    <definedName name="_Spl12" localSheetId="1">'[6]Bahan '!$F$20</definedName>
    <definedName name="_Spl12" localSheetId="3">'[6]Bahan '!$F$20</definedName>
    <definedName name="_Spl12">'[7]Bahan '!$F$20</definedName>
    <definedName name="_Spl23" localSheetId="2">'[6]Bahan '!$F$21</definedName>
    <definedName name="_Spl23" localSheetId="0">'[6]Bahan '!$F$21</definedName>
    <definedName name="_Spl23" localSheetId="1">'[6]Bahan '!$F$21</definedName>
    <definedName name="_Spl23" localSheetId="3">'[6]Bahan '!$F$21</definedName>
    <definedName name="_Spl23">'[7]Bahan '!$F$21</definedName>
    <definedName name="_Spl57" localSheetId="2">'[6]Bahan '!$F$23</definedName>
    <definedName name="_Spl57" localSheetId="0">'[6]Bahan '!$F$23</definedName>
    <definedName name="_Spl57" localSheetId="1">'[6]Bahan '!$F$23</definedName>
    <definedName name="_Spl57" localSheetId="3">'[6]Bahan '!$F$23</definedName>
    <definedName name="_Spl57">'[7]Bahan '!$F$23</definedName>
    <definedName name="_st1" localSheetId="2">#REF!</definedName>
    <definedName name="_st1" localSheetId="0">#REF!</definedName>
    <definedName name="_st1" localSheetId="1">#REF!</definedName>
    <definedName name="_st1" localSheetId="3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 localSheetId="2">[6]Upah!$E$23</definedName>
    <definedName name="_Tbb1" localSheetId="0">[6]Upah!$E$23</definedName>
    <definedName name="_Tbb1" localSheetId="1">[6]Upah!$E$23</definedName>
    <definedName name="_Tbb1" localSheetId="3">[6]Upah!$E$23</definedName>
    <definedName name="_Tbb1">[7]Upah!$E$23</definedName>
    <definedName name="_Tbb2" localSheetId="2">[6]Upah!$E$24</definedName>
    <definedName name="_Tbb2" localSheetId="0">[6]Upah!$E$24</definedName>
    <definedName name="_Tbb2" localSheetId="1">[6]Upah!$E$24</definedName>
    <definedName name="_Tbb2" localSheetId="3">[6]Upah!$E$24</definedName>
    <definedName name="_Tbb2">[7]Upah!$E$24</definedName>
    <definedName name="_Tbs1" localSheetId="2">[6]Upah!$E$20</definedName>
    <definedName name="_Tbs1" localSheetId="0">[6]Upah!$E$20</definedName>
    <definedName name="_Tbs1" localSheetId="1">[6]Upah!$E$20</definedName>
    <definedName name="_Tbs1" localSheetId="3">[6]Upah!$E$20</definedName>
    <definedName name="_Tbs1">[7]Upah!$E$20</definedName>
    <definedName name="_Tbs2" localSheetId="2">[6]Upah!$E$21</definedName>
    <definedName name="_Tbs2" localSheetId="0">[6]Upah!$E$21</definedName>
    <definedName name="_Tbs2" localSheetId="1">[6]Upah!$E$21</definedName>
    <definedName name="_Tbs2" localSheetId="3">[6]Upah!$E$21</definedName>
    <definedName name="_Tbs2">[7]Upah!$E$21</definedName>
    <definedName name="_Tbt1" localSheetId="2">[6]Upah!$E$11</definedName>
    <definedName name="_Tbt1" localSheetId="0">[6]Upah!$E$11</definedName>
    <definedName name="_Tbt1" localSheetId="1">[6]Upah!$E$11</definedName>
    <definedName name="_Tbt1" localSheetId="3">[6]Upah!$E$11</definedName>
    <definedName name="_Tbt1">[7]Upah!$E$11</definedName>
    <definedName name="_Tbt2" localSheetId="2">[6]Upah!$E$12</definedName>
    <definedName name="_Tbt2" localSheetId="0">[6]Upah!$E$12</definedName>
    <definedName name="_Tbt2" localSheetId="1">[6]Upah!$E$12</definedName>
    <definedName name="_Tbt2" localSheetId="3">[6]Upah!$E$12</definedName>
    <definedName name="_Tbt2">[7]Upah!$E$12</definedName>
    <definedName name="_TCa1" localSheetId="2">[6]Upah!$E$17</definedName>
    <definedName name="_TCa1" localSheetId="0">[6]Upah!$E$17</definedName>
    <definedName name="_TCa1" localSheetId="1">[6]Upah!$E$17</definedName>
    <definedName name="_TCa1" localSheetId="3">[6]Upah!$E$17</definedName>
    <definedName name="_TCa1">[7]Upah!$E$17</definedName>
    <definedName name="_Tca2" localSheetId="2">[6]Upah!$E$18</definedName>
    <definedName name="_Tca2" localSheetId="0">[6]Upah!$E$18</definedName>
    <definedName name="_Tca2" localSheetId="1">[6]Upah!$E$18</definedName>
    <definedName name="_Tca2" localSheetId="3">[6]Upah!$E$18</definedName>
    <definedName name="_Tca2">[7]Upah!$E$18</definedName>
    <definedName name="_THP2">#N/A</definedName>
    <definedName name="_Tky1" localSheetId="2">[6]Upah!$E$14</definedName>
    <definedName name="_Tky1" localSheetId="0">[6]Upah!$E$14</definedName>
    <definedName name="_Tky1" localSheetId="1">[6]Upah!$E$14</definedName>
    <definedName name="_Tky1" localSheetId="3">[6]Upah!$E$14</definedName>
    <definedName name="_Tky1">[7]Upah!$E$14</definedName>
    <definedName name="_Tky2" localSheetId="2">[6]Upah!$E$15</definedName>
    <definedName name="_Tky2" localSheetId="0">[6]Upah!$E$15</definedName>
    <definedName name="_Tky2" localSheetId="1">[6]Upah!$E$15</definedName>
    <definedName name="_Tky2" localSheetId="3">[6]Upah!$E$15</definedName>
    <definedName name="_Tky2">[7]Upah!$E$15</definedName>
    <definedName name="_tlc20" localSheetId="2">#REF!</definedName>
    <definedName name="_tlc20" localSheetId="0">#REF!</definedName>
    <definedName name="_tlc20" localSheetId="1">#REF!</definedName>
    <definedName name="_tlc20" localSheetId="3">#REF!</definedName>
    <definedName name="_tlc20">#REF!</definedName>
    <definedName name="_TOP2" localSheetId="2">#REF!</definedName>
    <definedName name="_TOP2" localSheetId="0">#REF!</definedName>
    <definedName name="_TOP2" localSheetId="1">#REF!</definedName>
    <definedName name="_TOP2" localSheetId="3">#REF!</definedName>
    <definedName name="_TOP2">#REF!</definedName>
    <definedName name="_Tpk03" localSheetId="2">'[6]Bahan '!$F$150</definedName>
    <definedName name="_Tpk03" localSheetId="0">'[6]Bahan '!$F$150</definedName>
    <definedName name="_Tpk03" localSheetId="1">'[6]Bahan '!$F$150</definedName>
    <definedName name="_Tpk03" localSheetId="3">'[6]Bahan '!$F$150</definedName>
    <definedName name="_Tpk03">'[7]Bahan '!$F$150</definedName>
    <definedName name="_Tpk04" localSheetId="2">'[6]Bahan '!$F$151</definedName>
    <definedName name="_Tpk04" localSheetId="0">'[6]Bahan '!$F$151</definedName>
    <definedName name="_Tpk04" localSheetId="1">'[6]Bahan '!$F$151</definedName>
    <definedName name="_Tpk04" localSheetId="3">'[6]Bahan '!$F$151</definedName>
    <definedName name="_Tpk04">'[7]Bahan '!$F$151</definedName>
    <definedName name="_Tpk06" localSheetId="2">'[6]Bahan '!$F$153</definedName>
    <definedName name="_Tpk06" localSheetId="0">'[6]Bahan '!$F$153</definedName>
    <definedName name="_Tpk06" localSheetId="1">'[6]Bahan '!$F$153</definedName>
    <definedName name="_Tpk06" localSheetId="3">'[6]Bahan '!$F$153</definedName>
    <definedName name="_Tpk06">'[7]Bahan '!$F$153</definedName>
    <definedName name="_TRF2500" localSheetId="2">#REF!</definedName>
    <definedName name="_TRF2500" localSheetId="0">#REF!</definedName>
    <definedName name="_TRF2500" localSheetId="1">#REF!</definedName>
    <definedName name="_TRF2500" localSheetId="3">#REF!</definedName>
    <definedName name="_TRF2500">#REF!</definedName>
    <definedName name="_tsI3" localSheetId="2">' Ruko 2 Lantai Tengah'!_tsI3</definedName>
    <definedName name="_tsI3" localSheetId="0">'Ruko 3 Lantai Hook '!_tsI3</definedName>
    <definedName name="_tsI3" localSheetId="1">'Ruko 3 Lantai Kombinasi'!_tsI3</definedName>
    <definedName name="_tsI3" localSheetId="3">'Volume overall (GR01)'!_tsI3</definedName>
    <definedName name="_tsI3">[0]!_tsI3</definedName>
    <definedName name="_tsv25" localSheetId="2">#REF!</definedName>
    <definedName name="_tsv25" localSheetId="0">#REF!</definedName>
    <definedName name="_tsv25" localSheetId="1">#REF!</definedName>
    <definedName name="_tsv25" localSheetId="3">#REF!</definedName>
    <definedName name="_tsv25">#REF!</definedName>
    <definedName name="_Twd04" localSheetId="2">'[6]Bahan '!$F$165</definedName>
    <definedName name="_Twd04" localSheetId="0">'[6]Bahan '!$F$165</definedName>
    <definedName name="_Twd04" localSheetId="1">'[6]Bahan '!$F$165</definedName>
    <definedName name="_Twd04" localSheetId="3">'[6]Bahan '!$F$165</definedName>
    <definedName name="_Twd04">'[7]Bahan '!$F$165</definedName>
    <definedName name="_U" localSheetId="2">#REF!</definedName>
    <definedName name="_U" localSheetId="0">#REF!</definedName>
    <definedName name="_U" localSheetId="1">#REF!</definedName>
    <definedName name="_U" localSheetId="3">#REF!</definedName>
    <definedName name="_U">#REF!</definedName>
    <definedName name="_ubv6" localSheetId="2">#REF!</definedName>
    <definedName name="_ubv6" localSheetId="0">#REF!</definedName>
    <definedName name="_ubv6" localSheetId="1">#REF!</definedName>
    <definedName name="_ubv6" localSheetId="3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[9]Ahs.2!$L$525</definedName>
    <definedName name="_uRK400" localSheetId="2">#REF!</definedName>
    <definedName name="_uRK400" localSheetId="0">#REF!</definedName>
    <definedName name="_uRK400" localSheetId="1">#REF!</definedName>
    <definedName name="_uRK400" localSheetId="3">#REF!</definedName>
    <definedName name="_uRK400">#REF!</definedName>
    <definedName name="_uRK500" localSheetId="2">#REF!</definedName>
    <definedName name="_uRK500" localSheetId="0">#REF!</definedName>
    <definedName name="_uRK500" localSheetId="1">#REF!</definedName>
    <definedName name="_uRK500" localSheetId="3">#REF!</definedName>
    <definedName name="_uRK500">#REF!</definedName>
    <definedName name="_uRK600" localSheetId="2">#REF!</definedName>
    <definedName name="_uRK600" localSheetId="0">#REF!</definedName>
    <definedName name="_uRK600" localSheetId="1">#REF!</definedName>
    <definedName name="_uRK600" localSheetId="3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2">#REF!</definedName>
    <definedName name="_X" localSheetId="0">#REF!</definedName>
    <definedName name="_X" localSheetId="1">#REF!</definedName>
    <definedName name="_X" localSheetId="3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 localSheetId="2">#REF!</definedName>
    <definedName name="A_32" localSheetId="0">#REF!</definedName>
    <definedName name="A_32" localSheetId="1">#REF!</definedName>
    <definedName name="A_32" localSheetId="3">#REF!</definedName>
    <definedName name="A_32">#REF!</definedName>
    <definedName name="A_5">"$ES_PARK.$#REF!$#REF!"</definedName>
    <definedName name="A_9" localSheetId="2">#REF!</definedName>
    <definedName name="A_9" localSheetId="0">#REF!</definedName>
    <definedName name="A_9" localSheetId="1">#REF!</definedName>
    <definedName name="A_9" localSheetId="3">#REF!</definedName>
    <definedName name="A_9">#REF!</definedName>
    <definedName name="a_as_built_drawing" localSheetId="2">#REF!</definedName>
    <definedName name="a_as_built_drawing" localSheetId="0">#REF!</definedName>
    <definedName name="a_as_built_drawing" localSheetId="1">#REF!</definedName>
    <definedName name="a_as_built_drawing" localSheetId="3">#REF!</definedName>
    <definedName name="a_as_built_drawing">#REF!</definedName>
    <definedName name="a_atap_genteng_beton" localSheetId="2">#REF!</definedName>
    <definedName name="a_atap_genteng_beton" localSheetId="0">#REF!</definedName>
    <definedName name="a_atap_genteng_beton" localSheetId="1">#REF!</definedName>
    <definedName name="a_atap_genteng_beton" localSheetId="3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 localSheetId="2">' Ruko 2 Lantai Tengah'!AAAAA</definedName>
    <definedName name="AAAAA" localSheetId="0">'Ruko 3 Lantai Hook '!AAAAA</definedName>
    <definedName name="AAAAA" localSheetId="1">'Ruko 3 Lantai Kombinasi'!AAAAA</definedName>
    <definedName name="AAAAA" localSheetId="3">'Volume overall (GR01)'!AAAAA</definedName>
    <definedName name="AAAAA">[0]!AAAAA</definedName>
    <definedName name="AAAAAAAAAAA_11111111111111111" localSheetId="2">#REF!</definedName>
    <definedName name="AAAAAAAAAAA_11111111111111111" localSheetId="0">#REF!</definedName>
    <definedName name="AAAAAAAAAAA_11111111111111111" localSheetId="1">#REF!</definedName>
    <definedName name="AAAAAAAAAAA_11111111111111111" localSheetId="3">#REF!</definedName>
    <definedName name="AAAAAAAAAAA_11111111111111111">#REF!</definedName>
    <definedName name="AAAAAAAAAAAAAAAAAAAAAAAAAAAA" localSheetId="2">#REF!</definedName>
    <definedName name="AAAAAAAAAAAAAAAAAAAAAAAAAAAA" localSheetId="0">#REF!</definedName>
    <definedName name="AAAAAAAAAAAAAAAAAAAAAAAAAAAA" localSheetId="1">#REF!</definedName>
    <definedName name="AAAAAAAAAAAAAAAAAAAAAAAAAAAA" localSheetId="3">#REF!</definedName>
    <definedName name="AAAAAAAAAAAAAAAAAAAAAAAAAAAA">#REF!</definedName>
    <definedName name="aacianhable" localSheetId="2">#REF!</definedName>
    <definedName name="aacianhable" localSheetId="0">#REF!</definedName>
    <definedName name="aacianhable" localSheetId="1">#REF!</definedName>
    <definedName name="aacianhable" localSheetId="3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 localSheetId="2">#REF!</definedName>
    <definedName name="ABCOR" localSheetId="0">#REF!</definedName>
    <definedName name="ABCOR" localSheetId="1">#REF!</definedName>
    <definedName name="ABCOR" localSheetId="3">#REF!</definedName>
    <definedName name="ABCOR">#REF!</definedName>
    <definedName name="aber100" localSheetId="2">#REF!</definedName>
    <definedName name="aber100" localSheetId="0">#REF!</definedName>
    <definedName name="aber100" localSheetId="1">#REF!</definedName>
    <definedName name="aber100" localSheetId="3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2">#REF!</definedName>
    <definedName name="aber15" localSheetId="0">#REF!</definedName>
    <definedName name="aber15" localSheetId="1">#REF!</definedName>
    <definedName name="aber15" localSheetId="3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2">#REF!</definedName>
    <definedName name="Aber150" localSheetId="0">#REF!</definedName>
    <definedName name="Aber150" localSheetId="1">#REF!</definedName>
    <definedName name="Aber150" localSheetId="3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2">#REF!</definedName>
    <definedName name="aber2" localSheetId="0">#REF!</definedName>
    <definedName name="aber2" localSheetId="1">#REF!</definedName>
    <definedName name="aber2" localSheetId="3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2">#REF!</definedName>
    <definedName name="aber20" localSheetId="0">#REF!</definedName>
    <definedName name="aber20" localSheetId="1">#REF!</definedName>
    <definedName name="aber20" localSheetId="3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2">#REF!</definedName>
    <definedName name="aber25" localSheetId="0">#REF!</definedName>
    <definedName name="aber25" localSheetId="1">#REF!</definedName>
    <definedName name="aber25" localSheetId="3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2">#REF!</definedName>
    <definedName name="aber32" localSheetId="0">#REF!</definedName>
    <definedName name="aber32" localSheetId="1">#REF!</definedName>
    <definedName name="aber32" localSheetId="3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2">#REF!</definedName>
    <definedName name="aber4" localSheetId="0">#REF!</definedName>
    <definedName name="aber4" localSheetId="1">#REF!</definedName>
    <definedName name="aber4" localSheetId="3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2">#REF!</definedName>
    <definedName name="aber40" localSheetId="0">#REF!</definedName>
    <definedName name="aber40" localSheetId="1">#REF!</definedName>
    <definedName name="aber40" localSheetId="3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2">#REF!</definedName>
    <definedName name="aber50" localSheetId="0">#REF!</definedName>
    <definedName name="aber50" localSheetId="1">#REF!</definedName>
    <definedName name="aber50" localSheetId="3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2">#REF!</definedName>
    <definedName name="Aber6" localSheetId="0">#REF!</definedName>
    <definedName name="Aber6" localSheetId="1">#REF!</definedName>
    <definedName name="Aber6" localSheetId="3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2">#REF!</definedName>
    <definedName name="aber80" localSheetId="0">#REF!</definedName>
    <definedName name="aber80" localSheetId="1">#REF!</definedName>
    <definedName name="aber80" localSheetId="3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2">#REF!</definedName>
    <definedName name="aberf100" localSheetId="0">#REF!</definedName>
    <definedName name="aberf100" localSheetId="1">#REF!</definedName>
    <definedName name="aberf100" localSheetId="3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2">#REF!</definedName>
    <definedName name="aberf150" localSheetId="0">#REF!</definedName>
    <definedName name="aberf150" localSheetId="1">#REF!</definedName>
    <definedName name="aberf150" localSheetId="3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2">#REF!</definedName>
    <definedName name="aberf4" localSheetId="0">#REF!</definedName>
    <definedName name="aberf4" localSheetId="1">#REF!</definedName>
    <definedName name="aberf4" localSheetId="3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2">#REF!</definedName>
    <definedName name="aberf6" localSheetId="0">#REF!</definedName>
    <definedName name="aberf6" localSheetId="1">#REF!</definedName>
    <definedName name="aberf6" localSheetId="3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2">#REF!</definedName>
    <definedName name="aberf80" localSheetId="0">#REF!</definedName>
    <definedName name="aberf80" localSheetId="1">#REF!</definedName>
    <definedName name="aberf80" localSheetId="3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 localSheetId="2">#REF!</definedName>
    <definedName name="ABESI" localSheetId="0">#REF!</definedName>
    <definedName name="ABESI" localSheetId="1">#REF!</definedName>
    <definedName name="ABESI" localSheetId="3">#REF!</definedName>
    <definedName name="ABESI">#REF!</definedName>
    <definedName name="abesi10" localSheetId="2">#REF!</definedName>
    <definedName name="abesi10" localSheetId="0">#REF!</definedName>
    <definedName name="abesi10" localSheetId="1">#REF!</definedName>
    <definedName name="abesi10" localSheetId="3">#REF!</definedName>
    <definedName name="abesi10">#REF!</definedName>
    <definedName name="abesi12" localSheetId="2">#REF!</definedName>
    <definedName name="abesi12" localSheetId="0">#REF!</definedName>
    <definedName name="abesi12" localSheetId="1">#REF!</definedName>
    <definedName name="abesi12" localSheetId="3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2">#REF!</definedName>
    <definedName name="abfj150" localSheetId="0">#REF!</definedName>
    <definedName name="abfj150" localSheetId="1">#REF!</definedName>
    <definedName name="abfj150" localSheetId="3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2">#REF!</definedName>
    <definedName name="abfj40" localSheetId="0">#REF!</definedName>
    <definedName name="abfj40" localSheetId="1">#REF!</definedName>
    <definedName name="abfj40" localSheetId="3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2">#REF!</definedName>
    <definedName name="abfj50" localSheetId="0">#REF!</definedName>
    <definedName name="abfj50" localSheetId="1">#REF!</definedName>
    <definedName name="abfj50" localSheetId="3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2">#REF!</definedName>
    <definedName name="abfl40" localSheetId="0">#REF!</definedName>
    <definedName name="abfl40" localSheetId="1">#REF!</definedName>
    <definedName name="abfl40" localSheetId="3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2">#REF!</definedName>
    <definedName name="abft100" localSheetId="0">#REF!</definedName>
    <definedName name="abft100" localSheetId="1">#REF!</definedName>
    <definedName name="abft100" localSheetId="3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2">#REF!</definedName>
    <definedName name="abft150" localSheetId="0">#REF!</definedName>
    <definedName name="abft150" localSheetId="1">#REF!</definedName>
    <definedName name="abft150" localSheetId="3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2">#REF!</definedName>
    <definedName name="abft50" localSheetId="0">#REF!</definedName>
    <definedName name="abft50" localSheetId="1">#REF!</definedName>
    <definedName name="abft50" localSheetId="3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2">#REF!</definedName>
    <definedName name="abfv100" localSheetId="0">#REF!</definedName>
    <definedName name="abfv100" localSheetId="1">#REF!</definedName>
    <definedName name="abfv100" localSheetId="3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2">#REF!</definedName>
    <definedName name="abfv150" localSheetId="0">#REF!</definedName>
    <definedName name="abfv150" localSheetId="1">#REF!</definedName>
    <definedName name="abfv150" localSheetId="3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2">#REF!</definedName>
    <definedName name="abfv50" localSheetId="0">#REF!</definedName>
    <definedName name="abfv50" localSheetId="1">#REF!</definedName>
    <definedName name="abfv50" localSheetId="3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2">#REF!</definedName>
    <definedName name="abfv80" localSheetId="0">#REF!</definedName>
    <definedName name="abfv80" localSheetId="1">#REF!</definedName>
    <definedName name="abfv80" localSheetId="3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2">#REF!</definedName>
    <definedName name="abgv100" localSheetId="0">#REF!</definedName>
    <definedName name="abgv100" localSheetId="1">#REF!</definedName>
    <definedName name="abgv100" localSheetId="3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2">#REF!</definedName>
    <definedName name="abgv150" localSheetId="0">#REF!</definedName>
    <definedName name="abgv150" localSheetId="1">#REF!</definedName>
    <definedName name="abgv150" localSheetId="3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2">#REF!</definedName>
    <definedName name="abgv20" localSheetId="0">#REF!</definedName>
    <definedName name="abgv20" localSheetId="1">#REF!</definedName>
    <definedName name="abgv20" localSheetId="3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2">#REF!</definedName>
    <definedName name="abgv32" localSheetId="0">#REF!</definedName>
    <definedName name="abgv32" localSheetId="1">#REF!</definedName>
    <definedName name="abgv32" localSheetId="3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2">#REF!</definedName>
    <definedName name="abgv40" localSheetId="0">#REF!</definedName>
    <definedName name="abgv40" localSheetId="1">#REF!</definedName>
    <definedName name="abgv40" localSheetId="3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2">#REF!</definedName>
    <definedName name="abgv50" localSheetId="0">#REF!</definedName>
    <definedName name="abgv50" localSheetId="1">#REF!</definedName>
    <definedName name="abgv50" localSheetId="3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2">#REF!</definedName>
    <definedName name="abka15" localSheetId="0">#REF!</definedName>
    <definedName name="abka15" localSheetId="1">#REF!</definedName>
    <definedName name="abka15" localSheetId="3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2">#REF!</definedName>
    <definedName name="abpg" localSheetId="0">#REF!</definedName>
    <definedName name="abpg" localSheetId="1">#REF!</definedName>
    <definedName name="abpg" localSheetId="3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 localSheetId="2">#REF!</definedName>
    <definedName name="ABS" localSheetId="0">#REF!</definedName>
    <definedName name="ABS" localSheetId="1">#REF!</definedName>
    <definedName name="ABS" localSheetId="3">#REF!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2">#REF!</definedName>
    <definedName name="abwl" localSheetId="0">#REF!</definedName>
    <definedName name="abwl" localSheetId="1">#REF!</definedName>
    <definedName name="abwl" localSheetId="3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2">#REF!</definedName>
    <definedName name="ABX" localSheetId="0">#REF!</definedName>
    <definedName name="ABX" localSheetId="1">#REF!</definedName>
    <definedName name="ABX" localSheetId="3">#REF!</definedName>
    <definedName name="ABX">#REF!</definedName>
    <definedName name="ac" localSheetId="2">#REF!</definedName>
    <definedName name="ac" localSheetId="0">#REF!</definedName>
    <definedName name="ac" localSheetId="1">#REF!</definedName>
    <definedName name="ac" localSheetId="3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 localSheetId="2">#REF!</definedName>
    <definedName name="adhie" localSheetId="0">#REF!</definedName>
    <definedName name="adhie" localSheetId="1">#REF!</definedName>
    <definedName name="adhie" localSheetId="3">#REF!</definedName>
    <definedName name="adhie">#REF!</definedName>
    <definedName name="ADX" localSheetId="2">#REF!</definedName>
    <definedName name="ADX" localSheetId="0">#REF!</definedName>
    <definedName name="ADX" localSheetId="1">#REF!</definedName>
    <definedName name="ADX" localSheetId="3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2">#REF!</definedName>
    <definedName name="ahrd150" localSheetId="0">#REF!</definedName>
    <definedName name="ahrd150" localSheetId="1">#REF!</definedName>
    <definedName name="ahrd150" localSheetId="3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 localSheetId="2">#REF!</definedName>
    <definedName name="ahs" localSheetId="0">#REF!</definedName>
    <definedName name="ahs" localSheetId="1">#REF!</definedName>
    <definedName name="ahs" localSheetId="3">#REF!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2">#REF!</definedName>
    <definedName name="ahuf100" localSheetId="0">#REF!</definedName>
    <definedName name="ahuf100" localSheetId="1">#REF!</definedName>
    <definedName name="ahuf100" localSheetId="3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2">#REF!</definedName>
    <definedName name="ahuf150" localSheetId="0">#REF!</definedName>
    <definedName name="ahuf150" localSheetId="1">#REF!</definedName>
    <definedName name="ahuf150" localSheetId="3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2">#REF!</definedName>
    <definedName name="ahuf150ahuf150" localSheetId="0">#REF!</definedName>
    <definedName name="ahuf150ahuf150" localSheetId="1">#REF!</definedName>
    <definedName name="ahuf150ahuf150" localSheetId="3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2">#REF!</definedName>
    <definedName name="akco100" localSheetId="0">#REF!</definedName>
    <definedName name="akco100" localSheetId="1">#REF!</definedName>
    <definedName name="akco100" localSheetId="3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2">#REF!</definedName>
    <definedName name="akco150" localSheetId="0">#REF!</definedName>
    <definedName name="akco150" localSheetId="1">#REF!</definedName>
    <definedName name="akco150" localSheetId="3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2">#REF!</definedName>
    <definedName name="akco80" localSheetId="0">#REF!</definedName>
    <definedName name="akco80" localSheetId="1">#REF!</definedName>
    <definedName name="akco80" localSheetId="3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2">#REF!</definedName>
    <definedName name="akfd50" localSheetId="0">#REF!</definedName>
    <definedName name="akfd50" localSheetId="1">#REF!</definedName>
    <definedName name="akfd50" localSheetId="3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2">#REF!</definedName>
    <definedName name="akfj100" localSheetId="0">#REF!</definedName>
    <definedName name="akfj100" localSheetId="1">#REF!</definedName>
    <definedName name="akfj100" localSheetId="3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2">#REF!</definedName>
    <definedName name="akgv100" localSheetId="0">#REF!</definedName>
    <definedName name="akgv100" localSheetId="1">#REF!</definedName>
    <definedName name="akgv100" localSheetId="3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2">#REF!</definedName>
    <definedName name="akgv80" localSheetId="0">#REF!</definedName>
    <definedName name="akgv80" localSheetId="1">#REF!</definedName>
    <definedName name="akgv80" localSheetId="3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2">#REF!</definedName>
    <definedName name="akof100" localSheetId="0">#REF!</definedName>
    <definedName name="akof100" localSheetId="1">#REF!</definedName>
    <definedName name="akof100" localSheetId="3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2">#REF!</definedName>
    <definedName name="akof150" localSheetId="0">#REF!</definedName>
    <definedName name="akof150" localSheetId="1">#REF!</definedName>
    <definedName name="akof150" localSheetId="3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2">#REF!</definedName>
    <definedName name="akof4" localSheetId="0">#REF!</definedName>
    <definedName name="akof4" localSheetId="1">#REF!</definedName>
    <definedName name="akof4" localSheetId="3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2">#REF!</definedName>
    <definedName name="akof6" localSheetId="0">#REF!</definedName>
    <definedName name="akof6" localSheetId="1">#REF!</definedName>
    <definedName name="akof6" localSheetId="3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2">#REF!</definedName>
    <definedName name="akof80" localSheetId="0">#REF!</definedName>
    <definedName name="akof80" localSheetId="1">#REF!</definedName>
    <definedName name="akof80" localSheetId="3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2">#REF!</definedName>
    <definedName name="akofl80" localSheetId="0">#REF!</definedName>
    <definedName name="akofl80" localSheetId="1">#REF!</definedName>
    <definedName name="akofl80" localSheetId="3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2">#REF!</definedName>
    <definedName name="akogv100" localSheetId="0">#REF!</definedName>
    <definedName name="akogv100" localSheetId="1">#REF!</definedName>
    <definedName name="akogv100" localSheetId="3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2">#REF!</definedName>
    <definedName name="akogv80" localSheetId="0">#REF!</definedName>
    <definedName name="akogv80" localSheetId="1">#REF!</definedName>
    <definedName name="akogv80" localSheetId="3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 localSheetId="2">#REF!</definedName>
    <definedName name="akusen" localSheetId="0">#REF!</definedName>
    <definedName name="akusen" localSheetId="1">#REF!</definedName>
    <definedName name="akusen" localSheetId="3">#REF!</definedName>
    <definedName name="akusen">#REF!</definedName>
    <definedName name="akustik" localSheetId="2">#REF!</definedName>
    <definedName name="akustik" localSheetId="0">#REF!</definedName>
    <definedName name="akustik" localSheetId="1">#REF!</definedName>
    <definedName name="akustik" localSheetId="3">#REF!</definedName>
    <definedName name="akustik">#REF!</definedName>
    <definedName name="al..foil.singl" localSheetId="2">#REF!</definedName>
    <definedName name="al..foil.singl" localSheetId="0">#REF!</definedName>
    <definedName name="al..foil.singl" localSheetId="1">#REF!</definedName>
    <definedName name="al..foil.singl" localSheetId="3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[9]Ahs.1!$K$1271</definedName>
    <definedName name="ALL" localSheetId="2">#REF!</definedName>
    <definedName name="ALL" localSheetId="0">#REF!</definedName>
    <definedName name="ALL" localSheetId="1">#REF!</definedName>
    <definedName name="ALL" localSheetId="3">#REF!</definedName>
    <definedName name="ALL">#REF!</definedName>
    <definedName name="alm" localSheetId="2">#REF!</definedName>
    <definedName name="alm" localSheetId="0">#REF!</definedName>
    <definedName name="alm" localSheetId="1">#REF!</definedName>
    <definedName name="alm" localSheetId="3">#REF!</definedName>
    <definedName name="alm">#REF!</definedName>
    <definedName name="alooo" localSheetId="2">' Ruko 2 Lantai Tengah'!alooo</definedName>
    <definedName name="alooo" localSheetId="0">'Ruko 3 Lantai Hook '!alooo</definedName>
    <definedName name="alooo" localSheetId="1">'Ruko 3 Lantai Kombinasi'!alooo</definedName>
    <definedName name="alooo" localSheetId="3">'Volume overall (GR01)'!alooo</definedName>
    <definedName name="alooo">[0]!alooo</definedName>
    <definedName name="aluc" localSheetId="2">#REF!</definedName>
    <definedName name="aluc" localSheetId="0">#REF!</definedName>
    <definedName name="aluc" localSheetId="1">#REF!</definedName>
    <definedName name="aluc" localSheetId="3">#REF!</definedName>
    <definedName name="aluc">#REF!</definedName>
    <definedName name="am" localSheetId="2">#REF!</definedName>
    <definedName name="am" localSheetId="0">#REF!</definedName>
    <definedName name="am" localSheetId="1">#REF!</definedName>
    <definedName name="am" localSheetId="3">#REF!</definedName>
    <definedName name="am">#REF!</definedName>
    <definedName name="am_30" localSheetId="2">#REF!</definedName>
    <definedName name="am_30" localSheetId="0">#REF!</definedName>
    <definedName name="am_30" localSheetId="1">#REF!</definedName>
    <definedName name="am_30" localSheetId="3">#REF!</definedName>
    <definedName name="am_30">#REF!</definedName>
    <definedName name="am_grout">#REF!</definedName>
    <definedName name="amfm">[9]Ahs.1!$M$1149</definedName>
    <definedName name="AMnr04" localSheetId="2">#REF!</definedName>
    <definedName name="AMnr04" localSheetId="0">#REF!</definedName>
    <definedName name="AMnr04" localSheetId="1">#REF!</definedName>
    <definedName name="AMnr04" localSheetId="3">#REF!</definedName>
    <definedName name="AMnr04">#REF!</definedName>
    <definedName name="AMPAR23" localSheetId="2">#REF!</definedName>
    <definedName name="AMPAR23" localSheetId="0">#REF!</definedName>
    <definedName name="AMPAR23" localSheetId="1">#REF!</definedName>
    <definedName name="AMPAR23" localSheetId="3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[9]Ahs.1!$K$1284</definedName>
    <definedName name="ant.ryp" localSheetId="2">#REF!</definedName>
    <definedName name="ant.ryp" localSheetId="0">#REF!</definedName>
    <definedName name="ant.ryp" localSheetId="1">#REF!</definedName>
    <definedName name="ant.ryp" localSheetId="3">#REF!</definedName>
    <definedName name="ant.ryp">#REF!</definedName>
    <definedName name="ANTIRAYAP" localSheetId="2">#REF!</definedName>
    <definedName name="ANTIRAYAP" localSheetId="0">#REF!</definedName>
    <definedName name="ANTIRAYAP" localSheetId="1">#REF!</definedName>
    <definedName name="ANTIRAYAP" localSheetId="3">#REF!</definedName>
    <definedName name="ANTIRAYAP">#REF!</definedName>
    <definedName name="App" localSheetId="2">' Ruko 2 Lantai Tengah'!App</definedName>
    <definedName name="App" localSheetId="0">'Ruko 3 Lantai Hook '!App</definedName>
    <definedName name="App" localSheetId="1">'Ruko 3 Lantai Kombinasi'!App</definedName>
    <definedName name="App" localSheetId="3">'Volume overall (GR01)'!App</definedName>
    <definedName name="App">[0]!App</definedName>
    <definedName name="aproval" localSheetId="2">' Ruko 2 Lantai Tengah'!aproval</definedName>
    <definedName name="aproval" localSheetId="0">'Ruko 3 Lantai Hook '!aproval</definedName>
    <definedName name="aproval" localSheetId="1">'Ruko 3 Lantai Kombinasi'!aproval</definedName>
    <definedName name="aproval" localSheetId="3">'Volume overall (GR01)'!aproval</definedName>
    <definedName name="aproval">[0]!aproval</definedName>
    <definedName name="ARCHITECT" localSheetId="2">#REF!</definedName>
    <definedName name="ARCHITECT" localSheetId="0">#REF!</definedName>
    <definedName name="ARCHITECT" localSheetId="1">#REF!</definedName>
    <definedName name="ARCHITECT" localSheetId="3">#REF!</definedName>
    <definedName name="ARCHITECT">#REF!</definedName>
    <definedName name="Armature" localSheetId="2">#REF!</definedName>
    <definedName name="Armature" localSheetId="0">#REF!</definedName>
    <definedName name="Armature" localSheetId="1">#REF!</definedName>
    <definedName name="Armature" localSheetId="3">#REF!</definedName>
    <definedName name="Armature">#REF!</definedName>
    <definedName name="Ars" localSheetId="2">#REF!</definedName>
    <definedName name="Ars" localSheetId="0">#REF!</definedName>
    <definedName name="Ars" localSheetId="1">#REF!</definedName>
    <definedName name="Ars" localSheetId="3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 localSheetId="2">'[6]Bahan '!$F$141</definedName>
    <definedName name="Asbs4" localSheetId="0">'[6]Bahan '!$F$141</definedName>
    <definedName name="Asbs4" localSheetId="1">'[6]Bahan '!$F$141</definedName>
    <definedName name="Asbs4" localSheetId="3">'[6]Bahan '!$F$141</definedName>
    <definedName name="Asbs4">'[7]Bahan '!$F$141</definedName>
    <definedName name="asder" localSheetId="2">#REF!</definedName>
    <definedName name="asder" localSheetId="0">#REF!</definedName>
    <definedName name="asder" localSheetId="1">#REF!</definedName>
    <definedName name="asder" localSheetId="3">#REF!</definedName>
    <definedName name="asder">#REF!</definedName>
    <definedName name="AsESO" localSheetId="2">'[6]Bahan '!$F$570</definedName>
    <definedName name="AsESO" localSheetId="0">'[6]Bahan '!$F$570</definedName>
    <definedName name="AsESO" localSheetId="1">'[6]Bahan '!$F$570</definedName>
    <definedName name="AsESO" localSheetId="3">'[6]Bahan '!$F$570</definedName>
    <definedName name="AsESO">'[7]Bahan '!$F$570</definedName>
    <definedName name="Aspalan" localSheetId="2">#REF!</definedName>
    <definedName name="Aspalan" localSheetId="0">#REF!</definedName>
    <definedName name="Aspalan" localSheetId="1">#REF!</definedName>
    <definedName name="Aspalan" localSheetId="3">#REF!</definedName>
    <definedName name="Aspalan">#REF!</definedName>
    <definedName name="ATP" localSheetId="2">#REF!</definedName>
    <definedName name="ATP" localSheetId="0">#REF!</definedName>
    <definedName name="ATP" localSheetId="1">#REF!</definedName>
    <definedName name="ATP" localSheetId="3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'[10]Daf 1'!$K$423</definedName>
    <definedName name="BAHAN" localSheetId="2">#REF!</definedName>
    <definedName name="BAHAN" localSheetId="0">#REF!</definedName>
    <definedName name="BAHAN" localSheetId="1">#REF!</definedName>
    <definedName name="BAHAN" localSheetId="3">#REF!</definedName>
    <definedName name="BAHAN">#REF!</definedName>
    <definedName name="baja" localSheetId="2">#REF!</definedName>
    <definedName name="baja" localSheetId="0">#REF!</definedName>
    <definedName name="baja" localSheetId="1">#REF!</definedName>
    <definedName name="baja" localSheetId="3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 localSheetId="2">'[6]Bahan '!$F$33</definedName>
    <definedName name="Bata1" localSheetId="0">'[6]Bahan '!$F$33</definedName>
    <definedName name="Bata1" localSheetId="1">'[6]Bahan '!$F$33</definedName>
    <definedName name="Bata1" localSheetId="3">'[6]Bahan '!$F$33</definedName>
    <definedName name="Bata1">'[7]Bahan '!$F$33</definedName>
    <definedName name="Bata2" localSheetId="2">'[6]Bahan '!$F$34</definedName>
    <definedName name="Bata2" localSheetId="0">'[6]Bahan '!$F$34</definedName>
    <definedName name="Bata2" localSheetId="1">'[6]Bahan '!$F$34</definedName>
    <definedName name="Bata2" localSheetId="3">'[6]Bahan '!$F$34</definedName>
    <definedName name="Bata2">'[7]Bahan '!$F$34</definedName>
    <definedName name="bataco" localSheetId="2">#REF!</definedName>
    <definedName name="bataco" localSheetId="0">#REF!</definedName>
    <definedName name="bataco" localSheetId="1">#REF!</definedName>
    <definedName name="bataco" localSheetId="3">#REF!</definedName>
    <definedName name="bataco">#REF!</definedName>
    <definedName name="BatAp" localSheetId="2">'[6]Bahan '!$F$19</definedName>
    <definedName name="BatAp" localSheetId="0">'[6]Bahan '!$F$19</definedName>
    <definedName name="BatAp" localSheetId="1">'[6]Bahan '!$F$19</definedName>
    <definedName name="BatAp" localSheetId="3">'[6]Bahan '!$F$19</definedName>
    <definedName name="BatAp">'[7]Bahan '!$F$19</definedName>
    <definedName name="batubat" localSheetId="2">#REF!</definedName>
    <definedName name="batubat" localSheetId="0">#REF!</definedName>
    <definedName name="batubat" localSheetId="1">#REF!</definedName>
    <definedName name="batubat" localSheetId="3">#REF!</definedName>
    <definedName name="batubat">#REF!</definedName>
    <definedName name="batubel" localSheetId="2">#REF!</definedName>
    <definedName name="batubel" localSheetId="0">#REF!</definedName>
    <definedName name="batubel" localSheetId="1">#REF!</definedName>
    <definedName name="batubel" localSheetId="3">#REF!</definedName>
    <definedName name="batubel">#REF!</definedName>
    <definedName name="batukali" localSheetId="2">#REF!</definedName>
    <definedName name="batukali" localSheetId="0">#REF!</definedName>
    <definedName name="batukali" localSheetId="1">#REF!</definedName>
    <definedName name="batukali" localSheetId="3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 localSheetId="2">#REF!</definedName>
    <definedName name="bek_b" localSheetId="0">#REF!</definedName>
    <definedName name="bek_b" localSheetId="1">#REF!</definedName>
    <definedName name="bek_b" localSheetId="3">#REF!</definedName>
    <definedName name="bek_b">#REF!</definedName>
    <definedName name="bek_btc" localSheetId="2">#REF!</definedName>
    <definedName name="bek_btc" localSheetId="0">#REF!</definedName>
    <definedName name="bek_btc" localSheetId="1">#REF!</definedName>
    <definedName name="bek_btc" localSheetId="3">#REF!</definedName>
    <definedName name="bek_btc">#REF!</definedName>
    <definedName name="bek_d" localSheetId="2">#REF!</definedName>
    <definedName name="bek_d" localSheetId="0">#REF!</definedName>
    <definedName name="bek_d" localSheetId="1">#REF!</definedName>
    <definedName name="bek_d" localSheetId="3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 localSheetId="2">' Ruko 2 Lantai Tengah'!biaya</definedName>
    <definedName name="biaya" localSheetId="0">'Ruko 3 Lantai Hook '!biaya</definedName>
    <definedName name="biaya" localSheetId="1">'Ruko 3 Lantai Kombinasi'!biaya</definedName>
    <definedName name="biaya" localSheetId="3">'Volume overall (GR01)'!biaya</definedName>
    <definedName name="biaya">[0]!biaya</definedName>
    <definedName name="BJ" localSheetId="2">#REF!</definedName>
    <definedName name="BJ" localSheetId="0">#REF!</definedName>
    <definedName name="BJ" localSheetId="1">#REF!</definedName>
    <definedName name="BJ" localSheetId="3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 localSheetId="2">#REF!</definedName>
    <definedName name="BJLS_ISL" localSheetId="0">#REF!</definedName>
    <definedName name="BJLS_ISL" localSheetId="1">#REF!</definedName>
    <definedName name="BJLS_ISL" localSheetId="3">#REF!</definedName>
    <definedName name="BJLS_ISL">#REF!</definedName>
    <definedName name="BJLS_ISL_DLM" localSheetId="2">#REF!</definedName>
    <definedName name="BJLS_ISL_DLM" localSheetId="0">#REF!</definedName>
    <definedName name="BJLS_ISL_DLM" localSheetId="1">#REF!</definedName>
    <definedName name="BJLS_ISL_DLM" localSheetId="3">#REF!</definedName>
    <definedName name="BJLS_ISL_DLM">#REF!</definedName>
    <definedName name="BJLS_NON_ISL" localSheetId="2">#REF!</definedName>
    <definedName name="BJLS_NON_ISL" localSheetId="0">#REF!</definedName>
    <definedName name="BJLS_NON_ISL" localSheetId="1">#REF!</definedName>
    <definedName name="BJLS_NON_ISL" localSheetId="3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 localSheetId="2">'[6]Bahan '!$F$109</definedName>
    <definedName name="BlkBr" localSheetId="0">'[6]Bahan '!$F$109</definedName>
    <definedName name="BlkBr" localSheetId="1">'[6]Bahan '!$F$109</definedName>
    <definedName name="BlkBr" localSheetId="3">'[6]Bahan '!$F$109</definedName>
    <definedName name="BlkBr">'[7]Bahan '!$F$109</definedName>
    <definedName name="BlkKb" localSheetId="2">'[6]Bahan '!$F$113</definedName>
    <definedName name="BlkKb" localSheetId="0">'[6]Bahan '!$F$113</definedName>
    <definedName name="BlkKb" localSheetId="1">'[6]Bahan '!$F$113</definedName>
    <definedName name="BlkKb" localSheetId="3">'[6]Bahan '!$F$113</definedName>
    <definedName name="BlkKb">'[7]Bahan '!$F$113</definedName>
    <definedName name="BlkKm" localSheetId="2">'[6]Bahan '!$F$111</definedName>
    <definedName name="BlkKm" localSheetId="0">'[6]Bahan '!$F$111</definedName>
    <definedName name="BlkKm" localSheetId="1">'[6]Bahan '!$F$111</definedName>
    <definedName name="BlkKm" localSheetId="3">'[6]Bahan '!$F$111</definedName>
    <definedName name="BlkKm">'[7]Bahan '!$F$111</definedName>
    <definedName name="BlkKs" localSheetId="2">'[6]Bahan '!$F$115</definedName>
    <definedName name="BlkKs" localSheetId="0">'[6]Bahan '!$F$115</definedName>
    <definedName name="BlkKs" localSheetId="1">'[6]Bahan '!$F$115</definedName>
    <definedName name="BlkKs" localSheetId="3">'[6]Bahan '!$F$115</definedName>
    <definedName name="BlkKs">'[7]Bahan '!$F$115</definedName>
    <definedName name="bmcb" localSheetId="2">#REF!</definedName>
    <definedName name="bmcb" localSheetId="0">#REF!</definedName>
    <definedName name="bmcb" localSheetId="1">#REF!</definedName>
    <definedName name="bmcb" localSheetId="3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 localSheetId="2">#REF!</definedName>
    <definedName name="BNY" localSheetId="0">#REF!</definedName>
    <definedName name="BNY" localSheetId="1">#REF!</definedName>
    <definedName name="BNY" localSheetId="3">#REF!</definedName>
    <definedName name="BNY">#REF!</definedName>
    <definedName name="bok1300600" localSheetId="2">#REF!</definedName>
    <definedName name="bok1300600" localSheetId="0">#REF!</definedName>
    <definedName name="bok1300600" localSheetId="1">#REF!</definedName>
    <definedName name="bok1300600" localSheetId="3">#REF!</definedName>
    <definedName name="bok1300600">#REF!</definedName>
    <definedName name="bok14001000" localSheetId="2">#REF!</definedName>
    <definedName name="bok14001000" localSheetId="0">#REF!</definedName>
    <definedName name="bok14001000" localSheetId="1">#REF!</definedName>
    <definedName name="bok14001000" localSheetId="3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 localSheetId="2">'[6]Bahan '!$F$241</definedName>
    <definedName name="Bondx" localSheetId="0">'[6]Bahan '!$F$241</definedName>
    <definedName name="Bondx" localSheetId="1">'[6]Bahan '!$F$241</definedName>
    <definedName name="Bondx" localSheetId="3">'[6]Bahan '!$F$241</definedName>
    <definedName name="Bondx">'[7]Bahan '!$F$241</definedName>
    <definedName name="book" localSheetId="2">' Ruko 2 Lantai Tengah'!book</definedName>
    <definedName name="book" localSheetId="0">'Ruko 3 Lantai Hook '!book</definedName>
    <definedName name="book" localSheetId="1">'Ruko 3 Lantai Kombinasi'!book</definedName>
    <definedName name="book" localSheetId="3">'Volume overall (GR01)'!book</definedName>
    <definedName name="book">[0]!book</definedName>
    <definedName name="book2" localSheetId="2">' Ruko 2 Lantai Tengah'!book2</definedName>
    <definedName name="book2" localSheetId="0">'Ruko 3 Lantai Hook '!book2</definedName>
    <definedName name="book2" localSheetId="1">'Ruko 3 Lantai Kombinasi'!book2</definedName>
    <definedName name="book2" localSheetId="3">'Volume overall (GR01)'!book2</definedName>
    <definedName name="book2">[0]!book2</definedName>
    <definedName name="book3" localSheetId="2">' Ruko 2 Lantai Tengah'!book3</definedName>
    <definedName name="book3" localSheetId="0">'Ruko 3 Lantai Hook '!book3</definedName>
    <definedName name="book3" localSheetId="1">'Ruko 3 Lantai Kombinasi'!book3</definedName>
    <definedName name="book3" localSheetId="3">'Volume overall (GR01)'!book3</definedName>
    <definedName name="book3">[0]!book3</definedName>
    <definedName name="BOQ" localSheetId="2">#REF!</definedName>
    <definedName name="BOQ" localSheetId="0">#REF!</definedName>
    <definedName name="BOQ" localSheetId="1">#REF!</definedName>
    <definedName name="BOQ" localSheetId="3">#REF!</definedName>
    <definedName name="BOQ">#REF!</definedName>
    <definedName name="BOR" localSheetId="2">#REF!</definedName>
    <definedName name="BOR" localSheetId="0">#REF!</definedName>
    <definedName name="BOR" localSheetId="1">#REF!</definedName>
    <definedName name="BOR" localSheetId="3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 localSheetId="2">#REF!</definedName>
    <definedName name="BS_isolasi" localSheetId="0">#REF!</definedName>
    <definedName name="BS_isolasi" localSheetId="1">#REF!</definedName>
    <definedName name="BS_isolasi" localSheetId="3">#REF!</definedName>
    <definedName name="BS_isolasi">#REF!</definedName>
    <definedName name="bs3w" localSheetId="2">#REF!</definedName>
    <definedName name="bs3w" localSheetId="0">#REF!</definedName>
    <definedName name="bs3w" localSheetId="1">#REF!</definedName>
    <definedName name="bs3w" localSheetId="3">#REF!</definedName>
    <definedName name="bs3w">#REF!</definedName>
    <definedName name="bs40bakrie1" localSheetId="2">#REF!</definedName>
    <definedName name="bs40bakrie1" localSheetId="0">#REF!</definedName>
    <definedName name="bs40bakrie1" localSheetId="1">#REF!</definedName>
    <definedName name="bs40bakrie1" localSheetId="3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 localSheetId="2">'[6]Bahan '!$F$24</definedName>
    <definedName name="BtPch" localSheetId="0">'[6]Bahan '!$F$24</definedName>
    <definedName name="BtPch" localSheetId="1">'[6]Bahan '!$F$24</definedName>
    <definedName name="BtPch" localSheetId="3">'[6]Bahan '!$F$24</definedName>
    <definedName name="BtPch">'[7]Bahan '!$F$24</definedName>
    <definedName name="Bttph" localSheetId="2">'[6]Bahan '!$F$26</definedName>
    <definedName name="Bttph" localSheetId="0">'[6]Bahan '!$F$26</definedName>
    <definedName name="Bttph" localSheetId="1">'[6]Bahan '!$F$26</definedName>
    <definedName name="Bttph" localSheetId="3">'[6]Bahan '!$F$26</definedName>
    <definedName name="Bttph">'[7]Bahan '!$F$26</definedName>
    <definedName name="BTUB" localSheetId="2">#REF!</definedName>
    <definedName name="BTUB" localSheetId="0">#REF!</definedName>
    <definedName name="BTUB" localSheetId="1">#REF!</definedName>
    <definedName name="BTUB" localSheetId="3">#REF!</definedName>
    <definedName name="BTUB">#REF!</definedName>
    <definedName name="BU_24" localSheetId="2">'[6]Bahan '!$F$234</definedName>
    <definedName name="BU_24" localSheetId="0">'[6]Bahan '!$F$234</definedName>
    <definedName name="BU_24" localSheetId="1">'[6]Bahan '!$F$234</definedName>
    <definedName name="BU_24" localSheetId="3">'[6]Bahan '!$F$234</definedName>
    <definedName name="BU_24">'[7]Bahan '!$F$234</definedName>
    <definedName name="BU_39" localSheetId="2">'[6]Bahan '!$F$235</definedName>
    <definedName name="BU_39" localSheetId="0">'[6]Bahan '!$F$235</definedName>
    <definedName name="BU_39" localSheetId="1">'[6]Bahan '!$F$235</definedName>
    <definedName name="BU_39" localSheetId="3">'[6]Bahan '!$F$235</definedName>
    <definedName name="BU_39">'[7]Bahan '!$F$235</definedName>
    <definedName name="BUANG_T" localSheetId="2">#REF!</definedName>
    <definedName name="BUANG_T" localSheetId="0">#REF!</definedName>
    <definedName name="BUANG_T" localSheetId="1">#REF!</definedName>
    <definedName name="BUANG_T" localSheetId="3">#REF!</definedName>
    <definedName name="BUANG_T">#REF!</definedName>
    <definedName name="buangtnh" localSheetId="2">#REF!</definedName>
    <definedName name="buangtnh" localSheetId="0">#REF!</definedName>
    <definedName name="buangtnh" localSheetId="1">#REF!</definedName>
    <definedName name="buangtnh" localSheetId="3">#REF!</definedName>
    <definedName name="buangtnh">#REF!</definedName>
    <definedName name="BUANGTNHGAL" localSheetId="2">#REF!</definedName>
    <definedName name="BUANGTNHGAL" localSheetId="0">#REF!</definedName>
    <definedName name="BUANGTNHGAL" localSheetId="1">#REF!</definedName>
    <definedName name="BUANGTNHGAL" localSheetId="3">#REF!</definedName>
    <definedName name="BUANGTNHGAL">#REF!</definedName>
    <definedName name="bulan">#REF!</definedName>
    <definedName name="bupati">#REF!</definedName>
    <definedName name="bvd0.5" localSheetId="1">'[11]DAF-2'!#REF!</definedName>
    <definedName name="bvd0.5">'[11]DAF-2'!#REF!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'[11]DAF-2'!#REF!</definedName>
    <definedName name="bvd1.25">'[11]DAF-2'!#REF!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'[11]DAF-2'!#REF!</definedName>
    <definedName name="bvd1.5">'[11]DAF-2'!#REF!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 localSheetId="2">#REF!</definedName>
    <definedName name="C_" localSheetId="0">#REF!</definedName>
    <definedName name="C_" localSheetId="1">#REF!</definedName>
    <definedName name="C_" localSheetId="3">#REF!</definedName>
    <definedName name="C_">#REF!</definedName>
    <definedName name="C_1" localSheetId="2">#REF!</definedName>
    <definedName name="C_1" localSheetId="0">#REF!</definedName>
    <definedName name="C_1" localSheetId="1">#REF!</definedName>
    <definedName name="C_1" localSheetId="3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2">#REF!</definedName>
    <definedName name="casf80" localSheetId="0">#REF!</definedName>
    <definedName name="casf80" localSheetId="1">#REF!</definedName>
    <definedName name="casf80" localSheetId="3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 localSheetId="2">#REF!</definedName>
    <definedName name="CAT" localSheetId="0">#REF!</definedName>
    <definedName name="CAT" localSheetId="1">#REF!</definedName>
    <definedName name="CAT" localSheetId="3">#REF!</definedName>
    <definedName name="CAT">#REF!</definedName>
    <definedName name="CatBs" localSheetId="2">'[6]Bahan '!$F$99</definedName>
    <definedName name="CatBs" localSheetId="0">'[6]Bahan '!$F$99</definedName>
    <definedName name="CatBs" localSheetId="1">'[6]Bahan '!$F$99</definedName>
    <definedName name="CatBs" localSheetId="3">'[6]Bahan '!$F$99</definedName>
    <definedName name="CatBs">'[7]Bahan '!$F$99</definedName>
    <definedName name="catdsr" localSheetId="2">'[6]Bahan '!$F$66</definedName>
    <definedName name="catdsr" localSheetId="0">'[6]Bahan '!$F$66</definedName>
    <definedName name="catdsr" localSheetId="1">'[6]Bahan '!$F$66</definedName>
    <definedName name="catdsr" localSheetId="3">'[6]Bahan '!$F$66</definedName>
    <definedName name="catdsr">'[7]Bahan '!$F$66</definedName>
    <definedName name="CatIc" localSheetId="2">'[6]Bahan '!$F$61</definedName>
    <definedName name="CatIc" localSheetId="0">'[6]Bahan '!$F$61</definedName>
    <definedName name="CatIc" localSheetId="1">'[6]Bahan '!$F$61</definedName>
    <definedName name="CatIc" localSheetId="3">'[6]Bahan '!$F$61</definedName>
    <definedName name="CatIc">'[7]Bahan '!$F$61</definedName>
    <definedName name="catkayu" localSheetId="2">#REF!</definedName>
    <definedName name="catkayu" localSheetId="0">#REF!</definedName>
    <definedName name="catkayu" localSheetId="1">#REF!</definedName>
    <definedName name="catkayu" localSheetId="3">#REF!</definedName>
    <definedName name="catkayu">#REF!</definedName>
    <definedName name="CatKs" localSheetId="2">'[6]Bahan '!$F$98</definedName>
    <definedName name="CatKs" localSheetId="0">'[6]Bahan '!$F$98</definedName>
    <definedName name="CatKs" localSheetId="1">'[6]Bahan '!$F$98</definedName>
    <definedName name="CatKs" localSheetId="3">'[6]Bahan '!$F$98</definedName>
    <definedName name="CatKs">'[7]Bahan '!$F$98</definedName>
    <definedName name="CatSl" localSheetId="2">'[6]Bahan '!$F$63</definedName>
    <definedName name="CatSl" localSheetId="0">'[6]Bahan '!$F$63</definedName>
    <definedName name="CatSl" localSheetId="1">'[6]Bahan '!$F$63</definedName>
    <definedName name="CatSl" localSheetId="3">'[6]Bahan '!$F$63</definedName>
    <definedName name="CatSl">'[7]Bahan '!$F$63</definedName>
    <definedName name="CatVn" localSheetId="2">'[6]Bahan '!$F$62</definedName>
    <definedName name="CatVn" localSheetId="0">'[6]Bahan '!$F$62</definedName>
    <definedName name="CatVn" localSheetId="1">'[6]Bahan '!$F$62</definedName>
    <definedName name="CatVn" localSheetId="3">'[6]Bahan '!$F$62</definedName>
    <definedName name="CatVn">'[7]Bahan '!$F$62</definedName>
    <definedName name="cc" localSheetId="2">#REF!</definedName>
    <definedName name="cc" localSheetId="0">#REF!</definedName>
    <definedName name="cc" localSheetId="1">#REF!</definedName>
    <definedName name="cc" localSheetId="3">#REF!</definedName>
    <definedName name="cc">#REF!</definedName>
    <definedName name="cccr">[9]Ahs.1!$M$1189</definedName>
    <definedName name="CCF" localSheetId="2">#REF!</definedName>
    <definedName name="CCF" localSheetId="0">#REF!</definedName>
    <definedName name="CCF" localSheetId="1">#REF!</definedName>
    <definedName name="CCF" localSheetId="3">#REF!</definedName>
    <definedName name="CCF">#REF!</definedName>
    <definedName name="CCTV" localSheetId="2">#REF!</definedName>
    <definedName name="CCTV" localSheetId="0">#REF!</definedName>
    <definedName name="CCTV" localSheetId="1">#REF!</definedName>
    <definedName name="CCTV" localSheetId="3">#REF!</definedName>
    <definedName name="CCTV">#REF!</definedName>
    <definedName name="CDL" localSheetId="2">#REF!</definedName>
    <definedName name="CDL" localSheetId="0">#REF!</definedName>
    <definedName name="CDL" localSheetId="1">#REF!</definedName>
    <definedName name="CDL" localSheetId="3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 localSheetId="2">#REF!</definedName>
    <definedName name="CLUBHOUSE_12" localSheetId="0">#REF!</definedName>
    <definedName name="CLUBHOUSE_12" localSheetId="1">#REF!</definedName>
    <definedName name="CLUBHOUSE_12" localSheetId="3">#REF!</definedName>
    <definedName name="CLUBHOUSE_12">#REF!</definedName>
    <definedName name="CN" localSheetId="2">#REF!</definedName>
    <definedName name="CN" localSheetId="0">#REF!</definedName>
    <definedName name="CN" localSheetId="1">#REF!</definedName>
    <definedName name="CN" localSheetId="3">#REF!</definedName>
    <definedName name="CN">#REF!</definedName>
    <definedName name="CO" localSheetId="2">#REF!</definedName>
    <definedName name="CO" localSheetId="0">#REF!</definedName>
    <definedName name="CO" localSheetId="1">#REF!</definedName>
    <definedName name="CO" localSheetId="3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[9]Ahs.1!$I$1189</definedName>
    <definedName name="CSSSSSS" localSheetId="2">#REF!</definedName>
    <definedName name="CSSSSSS" localSheetId="0">#REF!</definedName>
    <definedName name="CSSSSSS" localSheetId="1">#REF!</definedName>
    <definedName name="CSSSSSS" localSheetId="3">#REF!</definedName>
    <definedName name="CSSSSSS">#REF!</definedName>
    <definedName name="cstw" localSheetId="2">#REF!</definedName>
    <definedName name="cstw" localSheetId="0">#REF!</definedName>
    <definedName name="cstw" localSheetId="1">#REF!</definedName>
    <definedName name="cstw" localSheetId="3">#REF!</definedName>
    <definedName name="cstw">#REF!</definedName>
    <definedName name="cu" localSheetId="2">#REF!</definedName>
    <definedName name="cu" localSheetId="0">#REF!</definedName>
    <definedName name="cu" localSheetId="1">#REF!</definedName>
    <definedName name="cu" localSheetId="3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 localSheetId="2">#REF!</definedName>
    <definedName name="D_9" localSheetId="0">#REF!</definedName>
    <definedName name="D_9" localSheetId="1">#REF!</definedName>
    <definedName name="D_9" localSheetId="3">#REF!</definedName>
    <definedName name="D_9">#REF!</definedName>
    <definedName name="d_bataco" localSheetId="2">#REF!</definedName>
    <definedName name="d_bataco" localSheetId="0">#REF!</definedName>
    <definedName name="d_bataco" localSheetId="1">#REF!</definedName>
    <definedName name="d_bataco" localSheetId="3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[9]Ahs.1!$I$1163</definedName>
    <definedName name="DCX" localSheetId="2">#REF!</definedName>
    <definedName name="DCX" localSheetId="0">#REF!</definedName>
    <definedName name="DCX" localSheetId="1">#REF!</definedName>
    <definedName name="DCX" localSheetId="3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 localSheetId="2">#REF!</definedName>
    <definedName name="DETASIR" localSheetId="0">#REF!</definedName>
    <definedName name="DETASIR" localSheetId="1">#REF!</definedName>
    <definedName name="DETASIR" localSheetId="3">#REF!</definedName>
    <definedName name="DETASIR">#REF!</definedName>
    <definedName name="detib2100" localSheetId="2">#REF!</definedName>
    <definedName name="detib2100" localSheetId="0">#REF!</definedName>
    <definedName name="detib2100" localSheetId="1">#REF!</definedName>
    <definedName name="detib2100" localSheetId="3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2">#REF!</definedName>
    <definedName name="detib2120" localSheetId="0">#REF!</definedName>
    <definedName name="detib2120" localSheetId="1">#REF!</definedName>
    <definedName name="detib2120" localSheetId="3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2">#REF!</definedName>
    <definedName name="detib250" localSheetId="0">#REF!</definedName>
    <definedName name="detib250" localSheetId="1">#REF!</definedName>
    <definedName name="detib250" localSheetId="3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2">#REF!</definedName>
    <definedName name="detib260" localSheetId="0">#REF!</definedName>
    <definedName name="detib260" localSheetId="1">#REF!</definedName>
    <definedName name="detib260" localSheetId="3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2">#REF!</definedName>
    <definedName name="detib280" localSheetId="0">#REF!</definedName>
    <definedName name="detib280" localSheetId="1">#REF!</definedName>
    <definedName name="detib280" localSheetId="3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 localSheetId="2">#REF!</definedName>
    <definedName name="DETNEWDARMIL" localSheetId="0">#REF!</definedName>
    <definedName name="DETNEWDARMIL" localSheetId="1">#REF!</definedName>
    <definedName name="DETNEWDARMIL" localSheetId="3">#REF!</definedName>
    <definedName name="DETNEWDARMIL">#REF!</definedName>
    <definedName name="DETNEWDARSIPIL" localSheetId="2">#REF!</definedName>
    <definedName name="DETNEWDARSIPIL" localSheetId="0">#REF!</definedName>
    <definedName name="DETNEWDARSIPIL" localSheetId="1">#REF!</definedName>
    <definedName name="DETNEWDARSIPIL" localSheetId="3">#REF!</definedName>
    <definedName name="DETNEWDARSIPIL">#REF!</definedName>
    <definedName name="DETNEWNORMAL" localSheetId="2">#REF!</definedName>
    <definedName name="DETNEWNORMAL" localSheetId="0">#REF!</definedName>
    <definedName name="DETNEWNORMAL" localSheetId="1">#REF!</definedName>
    <definedName name="DETNEWNORMAL" localSheetId="3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 localSheetId="2">#REF!</definedName>
    <definedName name="DIFF" localSheetId="0">#REF!</definedName>
    <definedName name="DIFF" localSheetId="1">#REF!</definedName>
    <definedName name="DIFF" localSheetId="3">#REF!</definedName>
    <definedName name="DIFF">#REF!</definedName>
    <definedName name="diffuser" localSheetId="2">#REF!</definedName>
    <definedName name="diffuser" localSheetId="0">#REF!</definedName>
    <definedName name="diffuser" localSheetId="1">#REF!</definedName>
    <definedName name="diffuser" localSheetId="3">#REF!</definedName>
    <definedName name="diffuser">#REF!</definedName>
    <definedName name="DILATASI" localSheetId="2">#REF!</definedName>
    <definedName name="DILATASI" localSheetId="0">#REF!</definedName>
    <definedName name="DILATASI" localSheetId="1">#REF!</definedName>
    <definedName name="DILATASI" localSheetId="3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'[12]Isolasi Luar Dalam'!$N$46</definedName>
    <definedName name="dldl160">'[12]Isolasi Luar Dalam'!$L$46</definedName>
    <definedName name="dldl180">'[12]Isolasi Luar Dalam'!$M$46</definedName>
    <definedName name="dldlg100">'[12]Isolasi Luar Dalam'!$N$23</definedName>
    <definedName name="DLEPL2X13" localSheetId="2">#REF!</definedName>
    <definedName name="DLEPL2X13" localSheetId="0">#REF!</definedName>
    <definedName name="DLEPL2X13" localSheetId="1">#REF!</definedName>
    <definedName name="DLEPL2X13" localSheetId="3">#REF!</definedName>
    <definedName name="DLEPL2X13">#REF!</definedName>
    <definedName name="dlh20c" localSheetId="2">#REF!</definedName>
    <definedName name="dlh20c" localSheetId="0">#REF!</definedName>
    <definedName name="dlh20c" localSheetId="1">#REF!</definedName>
    <definedName name="dlh20c" localSheetId="3">#REF!</definedName>
    <definedName name="dlh20c">#REF!</definedName>
    <definedName name="dlh20nb" localSheetId="2">#REF!</definedName>
    <definedName name="dlh20nb" localSheetId="0">#REF!</definedName>
    <definedName name="dlh20nb" localSheetId="1">#REF!</definedName>
    <definedName name="dlh20nb" localSheetId="3">#REF!</definedName>
    <definedName name="dlh20nb">#REF!</definedName>
    <definedName name="dlh50nb">#REF!</definedName>
    <definedName name="dllg100">'[12]Isolasi Luar'!$N$342</definedName>
    <definedName name="dllg120">'[12]Isolasi Luar'!$O$342</definedName>
    <definedName name="dllg50">'[12]Isolasi Luar'!$K$342</definedName>
    <definedName name="dllg60">'[12]Isolasi Luar'!$L$342</definedName>
    <definedName name="dllg80">'[12]Isolasi Luar'!$M$342</definedName>
    <definedName name="dlpar150" localSheetId="2">#REF!</definedName>
    <definedName name="dlpar150" localSheetId="0">#REF!</definedName>
    <definedName name="dlpar150" localSheetId="1">#REF!</definedName>
    <definedName name="dlpar150" localSheetId="3">#REF!</definedName>
    <definedName name="dlpar150">#REF!</definedName>
    <definedName name="dlpar38120" localSheetId="2">#REF!</definedName>
    <definedName name="dlpar38120" localSheetId="0">#REF!</definedName>
    <definedName name="dlpar38120" localSheetId="1">#REF!</definedName>
    <definedName name="dlpar38120" localSheetId="3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 localSheetId="2">#REF!</definedName>
    <definedName name="dlpar56150" localSheetId="0">#REF!</definedName>
    <definedName name="dlpar56150" localSheetId="1">#REF!</definedName>
    <definedName name="dlpar56150" localSheetId="3">#REF!</definedName>
    <definedName name="dlpar56150">#REF!</definedName>
    <definedName name="dlpar75" localSheetId="2">#REF!</definedName>
    <definedName name="dlpar75" localSheetId="0">#REF!</definedName>
    <definedName name="dlpar75" localSheetId="1">#REF!</definedName>
    <definedName name="dlpar75" localSheetId="3">#REF!</definedName>
    <definedName name="dlpar75">#REF!</definedName>
    <definedName name="dlpl18" localSheetId="2">#REF!</definedName>
    <definedName name="dlpl18" localSheetId="0">#REF!</definedName>
    <definedName name="dlpl18" localSheetId="1">#REF!</definedName>
    <definedName name="dlpl18" localSheetId="3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2">#REF!</definedName>
    <definedName name="dlplc13wbimc" localSheetId="0">#REF!</definedName>
    <definedName name="dlplc13wbimc" localSheetId="1">#REF!</definedName>
    <definedName name="dlplc13wbimc" localSheetId="3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 localSheetId="2">#REF!</definedName>
    <definedName name="dlplc2x13" localSheetId="0">#REF!</definedName>
    <definedName name="dlplc2x13" localSheetId="1">#REF!</definedName>
    <definedName name="dlplc2x13" localSheetId="3">#REF!</definedName>
    <definedName name="dlplc2x13">#REF!</definedName>
    <definedName name="dlplc2x13nb" localSheetId="2">#REF!</definedName>
    <definedName name="dlplc2x13nb" localSheetId="0">#REF!</definedName>
    <definedName name="dlplc2x13nb" localSheetId="1">#REF!</definedName>
    <definedName name="dlplc2x13nb" localSheetId="3">#REF!</definedName>
    <definedName name="dlplc2x13nb">#REF!</definedName>
    <definedName name="dlwwh20" localSheetId="2">#REF!</definedName>
    <definedName name="dlwwh20" localSheetId="0">#REF!</definedName>
    <definedName name="dlwwh20" localSheetId="1">#REF!</definedName>
    <definedName name="dlwwh20" localSheetId="3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 localSheetId="2">'[6]Bahan '!$F$93</definedName>
    <definedName name="DmpKc" localSheetId="0">'[6]Bahan '!$F$93</definedName>
    <definedName name="DmpKc" localSheetId="1">'[6]Bahan '!$F$93</definedName>
    <definedName name="DmpKc" localSheetId="3">'[6]Bahan '!$F$93</definedName>
    <definedName name="DmpKc">'[7]Bahan '!$F$93</definedName>
    <definedName name="Dmppr" localSheetId="2">'[6]Bahan '!$F$83</definedName>
    <definedName name="Dmppr" localSheetId="0">'[6]Bahan '!$F$83</definedName>
    <definedName name="Dmppr" localSheetId="1">'[6]Bahan '!$F$83</definedName>
    <definedName name="Dmppr" localSheetId="3">'[6]Bahan '!$F$83</definedName>
    <definedName name="Dmppr">'[7]Bahan '!$F$83</definedName>
    <definedName name="DODOL" localSheetId="2">#REF!</definedName>
    <definedName name="DODOL" localSheetId="0">#REF!</definedName>
    <definedName name="DODOL" localSheetId="1">#REF!</definedName>
    <definedName name="DODOL" localSheetId="3">#REF!</definedName>
    <definedName name="DODOL">#REF!</definedName>
    <definedName name="DOKA" localSheetId="2">#REF!</definedName>
    <definedName name="DOKA" localSheetId="0">#REF!</definedName>
    <definedName name="DOKA" localSheetId="1">#REF!</definedName>
    <definedName name="DOKA" localSheetId="3">#REF!</definedName>
    <definedName name="DOKA">#REF!</definedName>
    <definedName name="dolken" localSheetId="2">#REF!</definedName>
    <definedName name="dolken" localSheetId="0">#REF!</definedName>
    <definedName name="dolken" localSheetId="1">#REF!</definedName>
    <definedName name="dolken" localSheetId="3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'[13]D &amp; W sizes'!$B$3:$D$35</definedName>
    <definedName name="dpa" localSheetId="2">#REF!</definedName>
    <definedName name="dpa" localSheetId="0">#REF!</definedName>
    <definedName name="dpa" localSheetId="1">#REF!</definedName>
    <definedName name="dpa" localSheetId="3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2">#REF!</definedName>
    <definedName name="dstib2120" localSheetId="0">#REF!</definedName>
    <definedName name="dstib2120" localSheetId="1">#REF!</definedName>
    <definedName name="dstib2120" localSheetId="3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2">#REF!</definedName>
    <definedName name="dstib250" localSheetId="0">#REF!</definedName>
    <definedName name="dstib250" localSheetId="1">#REF!</definedName>
    <definedName name="dstib250" localSheetId="3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2">#REF!</definedName>
    <definedName name="dstib260" localSheetId="0">#REF!</definedName>
    <definedName name="dstib260" localSheetId="1">#REF!</definedName>
    <definedName name="dstib260" localSheetId="3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2">#REF!</definedName>
    <definedName name="dstib280" localSheetId="0">#REF!</definedName>
    <definedName name="dstib280" localSheetId="1">#REF!</definedName>
    <definedName name="dstib280" localSheetId="3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 localSheetId="2">#REF!</definedName>
    <definedName name="DTC10X2X0P6" localSheetId="0">#REF!</definedName>
    <definedName name="DTC10X2X0P6" localSheetId="1">#REF!</definedName>
    <definedName name="DTC10X2X0P6" localSheetId="3">#REF!</definedName>
    <definedName name="DTC10X2X0P6">#REF!</definedName>
    <definedName name="DTC120X2X0P6" localSheetId="2">#REF!</definedName>
    <definedName name="DTC120X2X0P6" localSheetId="0">#REF!</definedName>
    <definedName name="DTC120X2X0P6" localSheetId="1">#REF!</definedName>
    <definedName name="DTC120X2X0P6" localSheetId="3">#REF!</definedName>
    <definedName name="DTC120X2X0P6">#REF!</definedName>
    <definedName name="DTC150X2X0P6" localSheetId="2">#REF!</definedName>
    <definedName name="DTC150X2X0P6" localSheetId="0">#REF!</definedName>
    <definedName name="DTC150X2X0P6" localSheetId="1">#REF!</definedName>
    <definedName name="DTC150X2X0P6" localSheetId="3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[9]Ahs.2!$L$371</definedName>
    <definedName name="EFX" localSheetId="2">#REF!</definedName>
    <definedName name="EFX" localSheetId="0">#REF!</definedName>
    <definedName name="EFX" localSheetId="1">#REF!</definedName>
    <definedName name="EFX" localSheetId="3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 localSheetId="2">'[6]Bahan '!$F$139</definedName>
    <definedName name="Entr4" localSheetId="0">'[6]Bahan '!$F$139</definedName>
    <definedName name="Entr4" localSheetId="1">'[6]Bahan '!$F$139</definedName>
    <definedName name="Entr4" localSheetId="3">'[6]Bahan '!$F$139</definedName>
    <definedName name="Entr4">'[7]Bahan '!$F$139</definedName>
    <definedName name="ENTRANCE" localSheetId="2">#REF!</definedName>
    <definedName name="ENTRANCE" localSheetId="0">#REF!</definedName>
    <definedName name="ENTRANCE" localSheetId="1">#REF!</definedName>
    <definedName name="ENTRANCE" localSheetId="3">#REF!</definedName>
    <definedName name="ENTRANCE">#REF!</definedName>
    <definedName name="eol" localSheetId="2">#REF!</definedName>
    <definedName name="eol" localSheetId="0">#REF!</definedName>
    <definedName name="eol" localSheetId="1">#REF!</definedName>
    <definedName name="eol" localSheetId="3">#REF!</definedName>
    <definedName name="eol">#REF!</definedName>
    <definedName name="epoxyclear">#REF!</definedName>
    <definedName name="epoxyenamel">#REF!</definedName>
    <definedName name="equ">[9]Ahs.1!$K$1149</definedName>
    <definedName name="EQUIP___MACHINE" localSheetId="2">#REF!</definedName>
    <definedName name="EQUIP___MACHINE" localSheetId="0">#REF!</definedName>
    <definedName name="EQUIP___MACHINE" localSheetId="1">#REF!</definedName>
    <definedName name="EQUIP___MACHINE" localSheetId="3">#REF!</definedName>
    <definedName name="EQUIP___MACHINE">#REF!</definedName>
    <definedName name="EQUIP_RE_EXPORT" localSheetId="2">#REF!</definedName>
    <definedName name="EQUIP_RE_EXPORT" localSheetId="0">#REF!</definedName>
    <definedName name="EQUIP_RE_EXPORT" localSheetId="1">#REF!</definedName>
    <definedName name="EQUIP_RE_EXPORT" localSheetId="3">#REF!</definedName>
    <definedName name="EQUIP_RE_EXPORT">#REF!</definedName>
    <definedName name="EX" localSheetId="2">#REF!</definedName>
    <definedName name="EX" localSheetId="0">#REF!</definedName>
    <definedName name="EX" localSheetId="1">#REF!</definedName>
    <definedName name="EX" localSheetId="3">#REF!</definedName>
    <definedName name="EX">#REF!</definedName>
    <definedName name="Excel_BuiltIn__FilterDatabase_1">"$#REF!.$K$2:$L$2"</definedName>
    <definedName name="Excel_BuiltIn__FilterDatabase_10" localSheetId="2">#REF!</definedName>
    <definedName name="Excel_BuiltIn__FilterDatabase_10" localSheetId="0">#REF!</definedName>
    <definedName name="Excel_BuiltIn__FilterDatabase_10" localSheetId="1">#REF!</definedName>
    <definedName name="Excel_BuiltIn__FilterDatabase_10" localSheetId="3">#REF!</definedName>
    <definedName name="Excel_BuiltIn__FilterDatabase_10">#REF!</definedName>
    <definedName name="Excel_BuiltIn__FilterDatabase_2" localSheetId="2">#REF!</definedName>
    <definedName name="Excel_BuiltIn__FilterDatabase_2" localSheetId="0">#REF!</definedName>
    <definedName name="Excel_BuiltIn__FilterDatabase_2" localSheetId="1">#REF!</definedName>
    <definedName name="Excel_BuiltIn__FilterDatabase_2" localSheetId="3">#REF!</definedName>
    <definedName name="Excel_BuiltIn__FilterDatabase_2">#REF!</definedName>
    <definedName name="Excel_BuiltIn__FilterDatabase_6" localSheetId="2">#REF!</definedName>
    <definedName name="Excel_BuiltIn__FilterDatabase_6" localSheetId="0">#REF!</definedName>
    <definedName name="Excel_BuiltIn__FilterDatabase_6" localSheetId="1">#REF!</definedName>
    <definedName name="Excel_BuiltIn__FilterDatabase_6" localSheetId="3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2">#REF!</definedName>
    <definedName name="Excel_BuiltIn_Print_Area_1" localSheetId="0">#REF!</definedName>
    <definedName name="Excel_BuiltIn_Print_Area_1" localSheetId="1">#REF!</definedName>
    <definedName name="Excel_BuiltIn_Print_Area_1" localSheetId="3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 localSheetId="2">#REF!</definedName>
    <definedName name="Excel_BuiltIn_Print_Area_10" localSheetId="0">#REF!</definedName>
    <definedName name="Excel_BuiltIn_Print_Area_10" localSheetId="1">#REF!</definedName>
    <definedName name="Excel_BuiltIn_Print_Area_10" localSheetId="3">#REF!</definedName>
    <definedName name="Excel_BuiltIn_Print_Area_10">#REF!</definedName>
    <definedName name="Excel_BuiltIn_Print_Area_10_1" localSheetId="2">#REF!</definedName>
    <definedName name="Excel_BuiltIn_Print_Area_10_1" localSheetId="0">#REF!</definedName>
    <definedName name="Excel_BuiltIn_Print_Area_10_1" localSheetId="1">#REF!</definedName>
    <definedName name="Excel_BuiltIn_Print_Area_10_1" localSheetId="3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 localSheetId="2">#REF!</definedName>
    <definedName name="Excel_BuiltIn_Print_Area_6" localSheetId="0">#REF!</definedName>
    <definedName name="Excel_BuiltIn_Print_Area_6" localSheetId="1">#REF!</definedName>
    <definedName name="Excel_BuiltIn_Print_Area_6" localSheetId="3">#REF!</definedName>
    <definedName name="Excel_BuiltIn_Print_Area_6">#REF!</definedName>
    <definedName name="Excel_BuiltIn_Print_Area_6_1" localSheetId="2">#REF!</definedName>
    <definedName name="Excel_BuiltIn_Print_Area_6_1" localSheetId="0">#REF!</definedName>
    <definedName name="Excel_BuiltIn_Print_Area_6_1" localSheetId="1">#REF!</definedName>
    <definedName name="Excel_BuiltIn_Print_Area_6_1" localSheetId="3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2">'[14]L-Mechanical'!#REF!</definedName>
    <definedName name="expenses" localSheetId="0">'[14]L-Mechanical'!#REF!</definedName>
    <definedName name="expenses" localSheetId="1">'[14]L-Mechanical'!#REF!</definedName>
    <definedName name="expenses" localSheetId="3">'[14]L-Mechanical'!#REF!</definedName>
    <definedName name="expenses">'[14]L-Mechanical'!#REF!</definedName>
    <definedName name="EXTRA" localSheetId="2">#REF!</definedName>
    <definedName name="EXTRA" localSheetId="0">#REF!</definedName>
    <definedName name="EXTRA" localSheetId="1">#REF!</definedName>
    <definedName name="EXTRA" localSheetId="3">#REF!</definedName>
    <definedName name="EXTRA">#REF!</definedName>
    <definedName name="F" localSheetId="2">#REF!</definedName>
    <definedName name="F" localSheetId="0">#REF!</definedName>
    <definedName name="F" localSheetId="1">#REF!</definedName>
    <definedName name="F" localSheetId="3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2">#REF!</definedName>
    <definedName name="fa" localSheetId="0">#REF!</definedName>
    <definedName name="fa" localSheetId="1">#REF!</definedName>
    <definedName name="fa" localSheetId="3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2">#REF!</definedName>
    <definedName name="FFX" localSheetId="0">#REF!</definedName>
    <definedName name="FFX" localSheetId="1">#REF!</definedName>
    <definedName name="FFX" localSheetId="3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 localSheetId="2">#REF!</definedName>
    <definedName name="floorhard" localSheetId="0">#REF!</definedName>
    <definedName name="floorhard" localSheetId="1">#REF!</definedName>
    <definedName name="floorhard" localSheetId="3">#REF!</definedName>
    <definedName name="floorhard">#REF!</definedName>
    <definedName name="flx" localSheetId="2">#REF!</definedName>
    <definedName name="flx" localSheetId="0">#REF!</definedName>
    <definedName name="flx" localSheetId="1">#REF!</definedName>
    <definedName name="flx" localSheetId="3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 localSheetId="2">#REF!</definedName>
    <definedName name="form_k" localSheetId="0">#REF!</definedName>
    <definedName name="form_k" localSheetId="1">#REF!</definedName>
    <definedName name="form_k" localSheetId="3">#REF!</definedName>
    <definedName name="form_k">#REF!</definedName>
    <definedName name="Formk" localSheetId="2">'[6]Bahan '!$F$173</definedName>
    <definedName name="Formk" localSheetId="0">'[6]Bahan '!$F$173</definedName>
    <definedName name="Formk" localSheetId="1">'[6]Bahan '!$F$173</definedName>
    <definedName name="Formk" localSheetId="3">'[6]Bahan '!$F$173</definedName>
    <definedName name="Formk">'[7]Bahan '!$F$173</definedName>
    <definedName name="formlt" localSheetId="2">#REF!</definedName>
    <definedName name="formlt" localSheetId="0">#REF!</definedName>
    <definedName name="formlt" localSheetId="1">#REF!</definedName>
    <definedName name="formlt" localSheetId="3">#REF!</definedName>
    <definedName name="formlt">#REF!</definedName>
    <definedName name="FP" localSheetId="2">#REF!</definedName>
    <definedName name="FP" localSheetId="0">#REF!</definedName>
    <definedName name="FP" localSheetId="1">#REF!</definedName>
    <definedName name="FP" localSheetId="3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[9]Ahs.1!$J$1315</definedName>
    <definedName name="FRC2X4X1X12BC70" localSheetId="2">#REF!</definedName>
    <definedName name="FRC2X4X1X12BC70" localSheetId="0">#REF!</definedName>
    <definedName name="FRC2X4X1X12BC70" localSheetId="1">#REF!</definedName>
    <definedName name="FRC2X4X1X12BC70" localSheetId="3">#REF!</definedName>
    <definedName name="FRC2X4X1X12BC70">#REF!</definedName>
    <definedName name="FRC3X2P5" localSheetId="2">#REF!</definedName>
    <definedName name="FRC3X2P5" localSheetId="0">#REF!</definedName>
    <definedName name="FRC3X2P5" localSheetId="1">#REF!</definedName>
    <definedName name="FRC3X2P5" localSheetId="3">#REF!</definedName>
    <definedName name="FRC3X2P5">#REF!</definedName>
    <definedName name="frc42115070" localSheetId="2">#REF!</definedName>
    <definedName name="frc42115070" localSheetId="0">#REF!</definedName>
    <definedName name="frc42115070" localSheetId="1">#REF!</definedName>
    <definedName name="frc42115070" localSheetId="3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 localSheetId="2">#REF!</definedName>
    <definedName name="FRC4X1X150BC70" localSheetId="0">#REF!</definedName>
    <definedName name="FRC4X1X150BC70" localSheetId="1">#REF!</definedName>
    <definedName name="FRC4X1X150BC70" localSheetId="3">#REF!</definedName>
    <definedName name="FRC4X1X150BC70">#REF!</definedName>
    <definedName name="frc4x1x400" localSheetId="2">#REF!</definedName>
    <definedName name="frc4x1x400" localSheetId="0">#REF!</definedName>
    <definedName name="frc4x1x400" localSheetId="1">#REF!</definedName>
    <definedName name="frc4x1x400" localSheetId="3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2">#REF!</definedName>
    <definedName name="frc4x25" localSheetId="0">#REF!</definedName>
    <definedName name="frc4x25" localSheetId="1">#REF!</definedName>
    <definedName name="frc4x25" localSheetId="3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2">#REF!</definedName>
    <definedName name="frc4x300" localSheetId="0">#REF!</definedName>
    <definedName name="frc4x300" localSheetId="1">#REF!</definedName>
    <definedName name="frc4x300" localSheetId="3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2">#REF!</definedName>
    <definedName name="frc4x35" localSheetId="0">#REF!</definedName>
    <definedName name="frc4x35" localSheetId="1">#REF!</definedName>
    <definedName name="frc4x35" localSheetId="3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 localSheetId="2">#REF!</definedName>
    <definedName name="FRC4X50" localSheetId="0">#REF!</definedName>
    <definedName name="FRC4X50" localSheetId="1">#REF!</definedName>
    <definedName name="FRC4X50" localSheetId="3">#REF!</definedName>
    <definedName name="FRC4X50">#REF!</definedName>
    <definedName name="FRC4X50BC50" localSheetId="2">#REF!</definedName>
    <definedName name="FRC4X50BC50" localSheetId="0">#REF!</definedName>
    <definedName name="FRC4X50BC50" localSheetId="1">#REF!</definedName>
    <definedName name="FRC4X50BC50" localSheetId="3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2">#REF!</definedName>
    <definedName name="frc5x4" localSheetId="0">#REF!</definedName>
    <definedName name="frc5x4" localSheetId="1">#REF!</definedName>
    <definedName name="frc5x4" localSheetId="3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2">#REF!</definedName>
    <definedName name="frc5x6" localSheetId="0">#REF!</definedName>
    <definedName name="frc5x6" localSheetId="1">#REF!</definedName>
    <definedName name="frc5x6" localSheetId="3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2">#REF!</definedName>
    <definedName name="fs" localSheetId="0">#REF!</definedName>
    <definedName name="fs" localSheetId="1">#REF!</definedName>
    <definedName name="fs" localSheetId="3">#REF!</definedName>
    <definedName name="fs">#REF!</definedName>
    <definedName name="FSB" localSheetId="2">#REF!</definedName>
    <definedName name="FSB" localSheetId="0">#REF!</definedName>
    <definedName name="FSB" localSheetId="1">#REF!</definedName>
    <definedName name="FSB" localSheetId="3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 localSheetId="2">#REF!</definedName>
    <definedName name="fxj1.25" localSheetId="0">#REF!</definedName>
    <definedName name="fxj1.25" localSheetId="1">#REF!</definedName>
    <definedName name="fxj1.25" localSheetId="3">#REF!</definedName>
    <definedName name="fxj1.25">#REF!</definedName>
    <definedName name="fxj1.5" localSheetId="2">#REF!</definedName>
    <definedName name="fxj1.5" localSheetId="0">#REF!</definedName>
    <definedName name="fxj1.5" localSheetId="1">#REF!</definedName>
    <definedName name="fxj1.5" localSheetId="3">#REF!</definedName>
    <definedName name="fxj1.5">#REF!</definedName>
    <definedName name="fxj2.5" localSheetId="2">#REF!</definedName>
    <definedName name="fxj2.5" localSheetId="0">#REF!</definedName>
    <definedName name="fxj2.5" localSheetId="1">#REF!</definedName>
    <definedName name="fxj2.5" localSheetId="3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'[15]Bill of Qty MEP'!$AG$285</definedName>
    <definedName name="GIP" localSheetId="2">#REF!</definedName>
    <definedName name="GIP" localSheetId="0">#REF!</definedName>
    <definedName name="GIP" localSheetId="1">#REF!</definedName>
    <definedName name="GIP" localSheetId="3">#REF!</definedName>
    <definedName name="GIP">#REF!</definedName>
    <definedName name="GIP_isolasi" localSheetId="2">#REF!</definedName>
    <definedName name="GIP_isolasi" localSheetId="0">#REF!</definedName>
    <definedName name="GIP_isolasi" localSheetId="1">#REF!</definedName>
    <definedName name="GIP_isolasi" localSheetId="3">#REF!</definedName>
    <definedName name="GIP_isolasi">#REF!</definedName>
    <definedName name="GIP_MED_ISL" localSheetId="2">#REF!</definedName>
    <definedName name="GIP_MED_ISL" localSheetId="0">#REF!</definedName>
    <definedName name="GIP_MED_ISL" localSheetId="1">#REF!</definedName>
    <definedName name="GIP_MED_ISL" localSheetId="3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 localSheetId="2">'[6]Bahan '!$F$455</definedName>
    <definedName name="GlbS2" localSheetId="0">'[6]Bahan '!$F$455</definedName>
    <definedName name="GlbS2" localSheetId="1">'[6]Bahan '!$F$455</definedName>
    <definedName name="GlbS2" localSheetId="3">'[6]Bahan '!$F$455</definedName>
    <definedName name="GlbS2">'[7]Bahan '!$F$455</definedName>
    <definedName name="gm" localSheetId="2">#REF!</definedName>
    <definedName name="gm" localSheetId="0">#REF!</definedName>
    <definedName name="gm" localSheetId="1">#REF!</definedName>
    <definedName name="gm" localSheetId="3">#REF!</definedName>
    <definedName name="gm">#REF!</definedName>
    <definedName name="GNok0" localSheetId="2">'[6]Bahan '!$F$441</definedName>
    <definedName name="GNok0" localSheetId="0">'[6]Bahan '!$F$441</definedName>
    <definedName name="GNok0" localSheetId="1">'[6]Bahan '!$F$441</definedName>
    <definedName name="GNok0" localSheetId="3">'[6]Bahan '!$F$441</definedName>
    <definedName name="GNok0">'[7]Bahan '!$F$441</definedName>
    <definedName name="GONDOLA">"$#REF!.$N$189"</definedName>
    <definedName name="GONDOLA_10">"$#REF!.$N$189"</definedName>
    <definedName name="GONDOLA_12" localSheetId="2">#REF!</definedName>
    <definedName name="GONDOLA_12" localSheetId="0">#REF!</definedName>
    <definedName name="GONDOLA_12" localSheetId="1">#REF!</definedName>
    <definedName name="GONDOLA_12" localSheetId="3">#REF!</definedName>
    <definedName name="GONDOLA_12">#REF!</definedName>
    <definedName name="GONDOLA_A">"$#REF!.$N$190"</definedName>
    <definedName name="GONDOLA_A_10">"$#REF!.$N$190"</definedName>
    <definedName name="GONDOLA_A_12" localSheetId="2">#REF!</definedName>
    <definedName name="GONDOLA_A_12" localSheetId="0">#REF!</definedName>
    <definedName name="GONDOLA_A_12" localSheetId="1">#REF!</definedName>
    <definedName name="GONDOLA_A_12" localSheetId="3">#REF!</definedName>
    <definedName name="GONDOLA_A_12">#REF!</definedName>
    <definedName name="GONDOLA_B">"$#REF!.$N$191"</definedName>
    <definedName name="GONDOLA_B_10">"$#REF!.$N$191"</definedName>
    <definedName name="GONDOLA_B_12" localSheetId="2">#REF!</definedName>
    <definedName name="GONDOLA_B_12" localSheetId="0">#REF!</definedName>
    <definedName name="GONDOLA_B_12" localSheetId="1">#REF!</definedName>
    <definedName name="GONDOLA_B_12" localSheetId="3">#REF!</definedName>
    <definedName name="GONDOLA_B_12">#REF!</definedName>
    <definedName name="GONDOLA_C">"$#REF!.$N$192"</definedName>
    <definedName name="GONDOLA_C_10">"$#REF!.$N$192"</definedName>
    <definedName name="GONDOLA_C_12" localSheetId="2">#REF!</definedName>
    <definedName name="GONDOLA_C_12" localSheetId="0">#REF!</definedName>
    <definedName name="GONDOLA_C_12" localSheetId="1">#REF!</definedName>
    <definedName name="GONDOLA_C_12" localSheetId="3">#REF!</definedName>
    <definedName name="GONDOLA_C_12">#REF!</definedName>
    <definedName name="gone" localSheetId="2">#REF!</definedName>
    <definedName name="gone" localSheetId="0">#REF!</definedName>
    <definedName name="gone" localSheetId="1">#REF!</definedName>
    <definedName name="gone" localSheetId="3">#REF!</definedName>
    <definedName name="gone">#REF!</definedName>
    <definedName name="govpd15" localSheetId="1">#REF!</definedName>
    <definedName name="govpd15">#REF!</definedName>
    <definedName name="gphp">[9]Ahs.2!$L$325</definedName>
    <definedName name="gr" localSheetId="2">#REF!</definedName>
    <definedName name="gr" localSheetId="0">#REF!</definedName>
    <definedName name="gr" localSheetId="1">#REF!</definedName>
    <definedName name="gr" localSheetId="3">#REF!</definedName>
    <definedName name="gr">#REF!</definedName>
    <definedName name="GRAND_PALEMBANG_HOTEL___PALEMBANG" localSheetId="2">#REF!</definedName>
    <definedName name="GRAND_PALEMBANG_HOTEL___PALEMBANG" localSheetId="0">#REF!</definedName>
    <definedName name="GRAND_PALEMBANG_HOTEL___PALEMBANG" localSheetId="1">#REF!</definedName>
    <definedName name="GRAND_PALEMBANG_HOTEL___PALEMBANG" localSheetId="3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 localSheetId="2">#REF!</definedName>
    <definedName name="Grille" localSheetId="0">#REF!</definedName>
    <definedName name="Grille" localSheetId="1">#REF!</definedName>
    <definedName name="Grille" localSheetId="3">#REF!</definedName>
    <definedName name="Grille">#REF!</definedName>
    <definedName name="GRNATP" localSheetId="2">#REF!</definedName>
    <definedName name="GRNATP" localSheetId="0">#REF!</definedName>
    <definedName name="GRNATP" localSheetId="1">#REF!</definedName>
    <definedName name="GRNATP" localSheetId="3">#REF!</definedName>
    <definedName name="GRNATP">#REF!</definedName>
    <definedName name="GRNPNL" localSheetId="2">#REF!</definedName>
    <definedName name="GRNPNL" localSheetId="0">#REF!</definedName>
    <definedName name="GRNPNL" localSheetId="1">#REF!</definedName>
    <definedName name="GRNPNL" localSheetId="3">#REF!</definedName>
    <definedName name="GRNPNL">#REF!</definedName>
    <definedName name="gron5">[9]Ahs.2!$L$54</definedName>
    <definedName name="GROUND_FLOOR" localSheetId="2">#REF!</definedName>
    <definedName name="GROUND_FLOOR" localSheetId="0">#REF!</definedName>
    <definedName name="GROUND_FLOOR" localSheetId="1">#REF!</definedName>
    <definedName name="GROUND_FLOOR" localSheetId="3">#REF!</definedName>
    <definedName name="GROUND_FLOOR">#REF!</definedName>
    <definedName name="grouting" localSheetId="2">#REF!</definedName>
    <definedName name="grouting" localSheetId="0">#REF!</definedName>
    <definedName name="grouting" localSheetId="1">#REF!</definedName>
    <definedName name="grouting" localSheetId="3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2">#REF!</definedName>
    <definedName name="gs14g" localSheetId="0">#REF!</definedName>
    <definedName name="gs14g" localSheetId="1">#REF!</definedName>
    <definedName name="gs14g" localSheetId="3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2">#REF!</definedName>
    <definedName name="gs55g" localSheetId="0">#REF!</definedName>
    <definedName name="gs55g" localSheetId="1">#REF!</definedName>
    <definedName name="gs55g" localSheetId="3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2">#REF!</definedName>
    <definedName name="gs6g" localSheetId="0">#REF!</definedName>
    <definedName name="gs6g" localSheetId="1">#REF!</definedName>
    <definedName name="gs6g" localSheetId="3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2">#REF!</definedName>
    <definedName name="gs80g" localSheetId="0">#REF!</definedName>
    <definedName name="gs80g" localSheetId="1">#REF!</definedName>
    <definedName name="gs80g" localSheetId="3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 localSheetId="2">#REF!</definedName>
    <definedName name="GSG" localSheetId="0">#REF!</definedName>
    <definedName name="GSG" localSheetId="1">#REF!</definedName>
    <definedName name="GSG" localSheetId="3">#REF!</definedName>
    <definedName name="GSG">#REF!</definedName>
    <definedName name="GT" localSheetId="2">#REF!</definedName>
    <definedName name="GT" localSheetId="0">#REF!</definedName>
    <definedName name="GT" localSheetId="1">#REF!</definedName>
    <definedName name="GT" localSheetId="3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'[16]Analisa Upah &amp; Bahan Plum'!$Q$7</definedName>
    <definedName name="gv1p25" localSheetId="2">#REF!</definedName>
    <definedName name="gv1p25" localSheetId="0">#REF!</definedName>
    <definedName name="gv1p25" localSheetId="1">#REF!</definedName>
    <definedName name="gv1p25" localSheetId="3">#REF!</definedName>
    <definedName name="gv1p25">#REF!</definedName>
    <definedName name="gv1p5" localSheetId="2">#REF!</definedName>
    <definedName name="gv1p5" localSheetId="0">#REF!</definedName>
    <definedName name="gv1p5" localSheetId="1">#REF!</definedName>
    <definedName name="gv1p5" localSheetId="3">#REF!</definedName>
    <definedName name="gv1p5">#REF!</definedName>
    <definedName name="gv40spindo0.5" localSheetId="2">#REF!</definedName>
    <definedName name="gv40spindo0.5" localSheetId="0">#REF!</definedName>
    <definedName name="gv40spindo0.5" localSheetId="1">#REF!</definedName>
    <definedName name="gv40spindo0.5" localSheetId="3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 localSheetId="2">'[6]Bahan '!$F$144</definedName>
    <definedName name="Gypsm" localSheetId="0">'[6]Bahan '!$F$144</definedName>
    <definedName name="Gypsm" localSheetId="1">'[6]Bahan '!$F$144</definedName>
    <definedName name="Gypsm" localSheetId="3">'[6]Bahan '!$F$144</definedName>
    <definedName name="Gypsm">'[7]Bahan '!$F$144</definedName>
    <definedName name="h" localSheetId="2">' Ruko 2 Lantai Tengah'!h</definedName>
    <definedName name="h" localSheetId="0">'Ruko 3 Lantai Hook '!h</definedName>
    <definedName name="h" localSheetId="1">'Ruko 3 Lantai Kombinasi'!h</definedName>
    <definedName name="h" localSheetId="3">'Volume overall (GR01)'!h</definedName>
    <definedName name="h">[0]!h</definedName>
    <definedName name="h_amplas_biasa" localSheetId="2">#REF!</definedName>
    <definedName name="h_amplas_biasa" localSheetId="0">#REF!</definedName>
    <definedName name="h_amplas_biasa" localSheetId="1">#REF!</definedName>
    <definedName name="h_amplas_biasa" localSheetId="3">#REF!</definedName>
    <definedName name="h_amplas_biasa">#REF!</definedName>
    <definedName name="h_amplas_niken" localSheetId="2">#REF!</definedName>
    <definedName name="h_amplas_niken" localSheetId="0">#REF!</definedName>
    <definedName name="h_amplas_niken" localSheetId="1">#REF!</definedName>
    <definedName name="h_amplas_niken" localSheetId="3">#REF!</definedName>
    <definedName name="h_amplas_niken">#REF!</definedName>
    <definedName name="h_batu_bata_lubang" localSheetId="2">#REF!</definedName>
    <definedName name="h_batu_bata_lubang" localSheetId="0">#REF!</definedName>
    <definedName name="h_batu_bata_lubang" localSheetId="1">#REF!</definedName>
    <definedName name="h_batu_bata_lubang" localSheetId="3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 localSheetId="2">' Ruko 2 Lantai Tengah'!haha</definedName>
    <definedName name="haha" localSheetId="0">'Ruko 3 Lantai Hook '!haha</definedName>
    <definedName name="haha" localSheetId="1">'Ruko 3 Lantai Kombinasi'!haha</definedName>
    <definedName name="haha" localSheetId="3">'Volume overall (GR01)'!haha</definedName>
    <definedName name="haha">[0]!haha</definedName>
    <definedName name="HAIII" localSheetId="2">' Ruko 2 Lantai Tengah'!HAIII</definedName>
    <definedName name="HAIII" localSheetId="0">'Ruko 3 Lantai Hook '!HAIII</definedName>
    <definedName name="HAIII" localSheetId="1">'Ruko 3 Lantai Kombinasi'!HAIII</definedName>
    <definedName name="HAIII" localSheetId="3">'Volume overall (GR01)'!HAIII</definedName>
    <definedName name="HAIII">[0]!HAIII</definedName>
    <definedName name="HAJIME" localSheetId="2">#REF!</definedName>
    <definedName name="HAJIME" localSheetId="0">#REF!</definedName>
    <definedName name="HAJIME" localSheetId="1">#REF!</definedName>
    <definedName name="HAJIME" localSheetId="3">#REF!</definedName>
    <definedName name="HAJIME">#REF!</definedName>
    <definedName name="HAND_I" localSheetId="2">#REF!</definedName>
    <definedName name="HAND_I" localSheetId="0">#REF!</definedName>
    <definedName name="HAND_I" localSheetId="1">#REF!</definedName>
    <definedName name="HAND_I" localSheetId="3">#REF!</definedName>
    <definedName name="HAND_I">#REF!</definedName>
    <definedName name="HAPUS20" localSheetId="2">#REF!</definedName>
    <definedName name="HAPUS20" localSheetId="0">#REF!</definedName>
    <definedName name="HAPUS20" localSheetId="1">#REF!</definedName>
    <definedName name="HAPUS20" localSheetId="3">#REF!</definedName>
    <definedName name="HAPUS20">#REF!</definedName>
    <definedName name="Harga">#REF!</definedName>
    <definedName name="HB">#REF!</definedName>
    <definedName name="hd">#REF!</definedName>
    <definedName name="Hdpx5" localSheetId="2">'[6]Bahan '!$F$140</definedName>
    <definedName name="Hdpx5" localSheetId="0">'[6]Bahan '!$F$140</definedName>
    <definedName name="Hdpx5" localSheetId="1">'[6]Bahan '!$F$140</definedName>
    <definedName name="Hdpx5" localSheetId="3">'[6]Bahan '!$F$140</definedName>
    <definedName name="Hdpx5">'[7]Bahan '!$F$140</definedName>
    <definedName name="hdw" localSheetId="2">#REF!</definedName>
    <definedName name="hdw" localSheetId="0">#REF!</definedName>
    <definedName name="hdw" localSheetId="1">#REF!</definedName>
    <definedName name="hdw" localSheetId="3">#REF!</definedName>
    <definedName name="hdw">#REF!</definedName>
    <definedName name="HDY" localSheetId="2">#REF!</definedName>
    <definedName name="HDY" localSheetId="0">#REF!</definedName>
    <definedName name="HDY" localSheetId="1">#REF!</definedName>
    <definedName name="HDY" localSheetId="3">#REF!</definedName>
    <definedName name="HDY">#REF!</definedName>
    <definedName name="HEALTH___SAFETY">#REF!</definedName>
    <definedName name="helo" localSheetId="2">' Ruko 2 Lantai Tengah'!helo</definedName>
    <definedName name="helo" localSheetId="0">'Ruko 3 Lantai Hook '!helo</definedName>
    <definedName name="helo" localSheetId="1">'Ruko 3 Lantai Kombinasi'!helo</definedName>
    <definedName name="helo" localSheetId="3">'Volume overall (GR01)'!helo</definedName>
    <definedName name="helo">[0]!helo</definedName>
    <definedName name="hgfj" localSheetId="2">#REF!</definedName>
    <definedName name="hgfj" localSheetId="0">#REF!</definedName>
    <definedName name="hgfj" localSheetId="1">#REF!</definedName>
    <definedName name="hgfj" localSheetId="3">#REF!</definedName>
    <definedName name="hgfj">#REF!</definedName>
    <definedName name="hil" localSheetId="2">#REF!</definedName>
    <definedName name="hil" localSheetId="0">#REF!</definedName>
    <definedName name="hil" localSheetId="1">#REF!</definedName>
    <definedName name="hil" localSheetId="3">#REF!</definedName>
    <definedName name="hil">#REF!</definedName>
    <definedName name="hit">#REF!</definedName>
    <definedName name="hj">#REF!</definedName>
    <definedName name="Hmppl" localSheetId="2">'[6]Bahan '!$F$92</definedName>
    <definedName name="Hmppl" localSheetId="0">'[6]Bahan '!$F$92</definedName>
    <definedName name="Hmppl" localSheetId="1">'[6]Bahan '!$F$92</definedName>
    <definedName name="Hmppl" localSheetId="3">'[6]Bahan '!$F$92</definedName>
    <definedName name="Hmppl">'[7]Bahan '!$F$92</definedName>
    <definedName name="HORRY" localSheetId="2">#REF!</definedName>
    <definedName name="HORRY" localSheetId="0">#REF!</definedName>
    <definedName name="HORRY" localSheetId="1">#REF!</definedName>
    <definedName name="HORRY" localSheetId="3">#REF!</definedName>
    <definedName name="HORRY">#REF!</definedName>
    <definedName name="hrnspk" localSheetId="2">#REF!</definedName>
    <definedName name="hrnspk" localSheetId="0">#REF!</definedName>
    <definedName name="hrnspk" localSheetId="1">#REF!</definedName>
    <definedName name="hrnspk" localSheetId="3">#REF!</definedName>
    <definedName name="hrnspk">#REF!</definedName>
    <definedName name="hsp">[9]Ahs.1!$J$1189</definedName>
    <definedName name="hspt" localSheetId="2">#REF!</definedName>
    <definedName name="hspt" localSheetId="0">#REF!</definedName>
    <definedName name="hspt" localSheetId="1">#REF!</definedName>
    <definedName name="hspt" localSheetId="3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 localSheetId="2">#REF!</definedName>
    <definedName name="I.1" localSheetId="0">#REF!</definedName>
    <definedName name="I.1" localSheetId="1">#REF!</definedName>
    <definedName name="I.1" localSheetId="3">#REF!</definedName>
    <definedName name="I.1">#REF!</definedName>
    <definedName name="I.2" localSheetId="2">#REF!</definedName>
    <definedName name="I.2" localSheetId="0">#REF!</definedName>
    <definedName name="I.2" localSheetId="1">#REF!</definedName>
    <definedName name="I.2" localSheetId="3">#REF!</definedName>
    <definedName name="I.2">#REF!</definedName>
    <definedName name="ibeam1" localSheetId="2">#REF!</definedName>
    <definedName name="ibeam1" localSheetId="0">#REF!</definedName>
    <definedName name="ibeam1" localSheetId="1">#REF!</definedName>
    <definedName name="ibeam1" localSheetId="3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[9]Ahs.1!$L$1271</definedName>
    <definedName name="im" localSheetId="2">#REF!</definedName>
    <definedName name="im" localSheetId="0">#REF!</definedName>
    <definedName name="im" localSheetId="1">#REF!</definedName>
    <definedName name="im" localSheetId="3">#REF!</definedName>
    <definedName name="im">#REF!</definedName>
    <definedName name="IMA" localSheetId="2">' Ruko 2 Lantai Tengah'!IMA</definedName>
    <definedName name="IMA" localSheetId="0">'Ruko 3 Lantai Hook '!IMA</definedName>
    <definedName name="IMA" localSheetId="1">'Ruko 3 Lantai Kombinasi'!IMA</definedName>
    <definedName name="IMA" localSheetId="3">'Volume overall (GR01)'!IMA</definedName>
    <definedName name="IMA">[0]!IMA</definedName>
    <definedName name="Impra" localSheetId="2">'[6]Bahan '!$F$84</definedName>
    <definedName name="Impra" localSheetId="0">'[6]Bahan '!$F$84</definedName>
    <definedName name="Impra" localSheetId="1">'[6]Bahan '!$F$84</definedName>
    <definedName name="Impra" localSheetId="3">'[6]Bahan '!$F$84</definedName>
    <definedName name="Impra">'[7]Bahan '!$F$84</definedName>
    <definedName name="Indek" localSheetId="2">#REF!</definedName>
    <definedName name="Indek" localSheetId="0">#REF!</definedName>
    <definedName name="Indek" localSheetId="1">#REF!</definedName>
    <definedName name="Indek" localSheetId="3">#REF!</definedName>
    <definedName name="Indek">#REF!</definedName>
    <definedName name="INDEX_ARS" localSheetId="2">#REF!</definedName>
    <definedName name="INDEX_ARS" localSheetId="0">#REF!</definedName>
    <definedName name="INDEX_ARS" localSheetId="1">#REF!</definedName>
    <definedName name="INDEX_ARS" localSheetId="3">#REF!</definedName>
    <definedName name="INDEX_ARS">#REF!</definedName>
    <definedName name="index_arsitektur" localSheetId="2">#REF!</definedName>
    <definedName name="index_arsitektur" localSheetId="0">#REF!</definedName>
    <definedName name="index_arsitektur" localSheetId="1">#REF!</definedName>
    <definedName name="index_arsitektur" localSheetId="3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[9]Ahs.2!$L$625</definedName>
    <definedName name="insalb">[9]Ahs.2!$L$566</definedName>
    <definedName name="insbs">[9]Ahs.2!$L$519</definedName>
    <definedName name="inscs">[9]Ahs.2!$L$495</definedName>
    <definedName name="insdet">[9]Ahs.2!$L$554</definedName>
    <definedName name="insfs">[9]Ahs.2!$L$613</definedName>
    <definedName name="inshs">[9]Ahs.2!$L$507</definedName>
    <definedName name="Inst" localSheetId="2">#REF!</definedName>
    <definedName name="Inst" localSheetId="0">#REF!</definedName>
    <definedName name="Inst" localSheetId="1">#REF!</definedName>
    <definedName name="Inst" localSheetId="3">#REF!</definedName>
    <definedName name="Inst">#REF!</definedName>
    <definedName name="instbox" localSheetId="2">#REF!</definedName>
    <definedName name="instbox" localSheetId="0">#REF!</definedName>
    <definedName name="instbox" localSheetId="1">#REF!</definedName>
    <definedName name="instbox" localSheetId="3">#REF!</definedName>
    <definedName name="instbox">#REF!</definedName>
    <definedName name="instceil" localSheetId="2">#REF!</definedName>
    <definedName name="instceil" localSheetId="0">#REF!</definedName>
    <definedName name="instceil" localSheetId="1">#REF!</definedName>
    <definedName name="instceil" localSheetId="3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[9]Ahs.1!$J$1284</definedName>
    <definedName name="jbts">[9]Ahs.1!$N$1189</definedName>
    <definedName name="JEFTA" localSheetId="2">#REF!</definedName>
    <definedName name="JEFTA" localSheetId="0">#REF!</definedName>
    <definedName name="JEFTA" localSheetId="1">#REF!</definedName>
    <definedName name="JEFTA" localSheetId="3">#REF!</definedName>
    <definedName name="JEFTA">#REF!</definedName>
    <definedName name="JEND" localSheetId="2">#REF!</definedName>
    <definedName name="JEND" localSheetId="0">#REF!</definedName>
    <definedName name="JEND" localSheetId="1">#REF!</definedName>
    <definedName name="JEND" localSheetId="3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[9]Ahs.1!$M$1271</definedName>
    <definedName name="JJ" localSheetId="2">#REF!</definedName>
    <definedName name="JJ" localSheetId="0">#REF!</definedName>
    <definedName name="JJ" localSheetId="1">#REF!</definedName>
    <definedName name="JJ" localSheetId="3">#REF!</definedName>
    <definedName name="JJ">#REF!</definedName>
    <definedName name="k" localSheetId="2">#REF!</definedName>
    <definedName name="k" localSheetId="0">#REF!</definedName>
    <definedName name="k" localSheetId="1">#REF!</definedName>
    <definedName name="k" localSheetId="3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 localSheetId="2">#REF!</definedName>
    <definedName name="KACA_A_12" localSheetId="0">#REF!</definedName>
    <definedName name="KACA_A_12" localSheetId="1">#REF!</definedName>
    <definedName name="KACA_A_12" localSheetId="3">#REF!</definedName>
    <definedName name="KACA_A_12">#REF!</definedName>
    <definedName name="KACA_B">"$#REF!.$L$95"</definedName>
    <definedName name="KACA_B_10">"$#REF!.$L$95"</definedName>
    <definedName name="KACA_B_12" localSheetId="2">#REF!</definedName>
    <definedName name="KACA_B_12" localSheetId="0">#REF!</definedName>
    <definedName name="KACA_B_12" localSheetId="1">#REF!</definedName>
    <definedName name="KACA_B_12" localSheetId="3">#REF!</definedName>
    <definedName name="KACA_B_12">#REF!</definedName>
    <definedName name="KACA_BASE">"$#REF!.$L$93"</definedName>
    <definedName name="KACA_BASE_10">"$#REF!.$L$93"</definedName>
    <definedName name="KACA_BASE_12" localSheetId="2">#REF!</definedName>
    <definedName name="KACA_BASE_12" localSheetId="0">#REF!</definedName>
    <definedName name="KACA_BASE_12" localSheetId="1">#REF!</definedName>
    <definedName name="KACA_BASE_12" localSheetId="3">#REF!</definedName>
    <definedName name="KACA_BASE_12">#REF!</definedName>
    <definedName name="KACA_C">"$#REF!.$L$96"</definedName>
    <definedName name="KACA_C_10">"$#REF!.$L$96"</definedName>
    <definedName name="KACA_C_12" localSheetId="2">#REF!</definedName>
    <definedName name="KACA_C_12" localSheetId="0">#REF!</definedName>
    <definedName name="KACA_C_12" localSheetId="1">#REF!</definedName>
    <definedName name="KACA_C_12" localSheetId="3">#REF!</definedName>
    <definedName name="KACA_C_12">#REF!</definedName>
    <definedName name="kacabe10" localSheetId="2">#REF!</definedName>
    <definedName name="kacabe10" localSheetId="0">#REF!</definedName>
    <definedName name="kacabe10" localSheetId="1">#REF!</definedName>
    <definedName name="kacabe10" localSheetId="3">#REF!</definedName>
    <definedName name="kacabe10">#REF!</definedName>
    <definedName name="kacabe5" localSheetId="2">#REF!</definedName>
    <definedName name="kacabe5" localSheetId="0">#REF!</definedName>
    <definedName name="kacabe5" localSheetId="1">#REF!</definedName>
    <definedName name="kacabe5" localSheetId="3">#REF!</definedName>
    <definedName name="kacabe5">#REF!</definedName>
    <definedName name="kacabe8">#REF!</definedName>
    <definedName name="KALI">"$#REF!.$J$25"</definedName>
    <definedName name="KALI_10">"$#REF!.$J$25"</definedName>
    <definedName name="KALI_12" localSheetId="2">#REF!</definedName>
    <definedName name="KALI_12" localSheetId="0">#REF!</definedName>
    <definedName name="KALI_12" localSheetId="1">#REF!</definedName>
    <definedName name="KALI_12" localSheetId="3">#REF!</definedName>
    <definedName name="KALI_12">#REF!</definedName>
    <definedName name="kamper" localSheetId="2">#REF!</definedName>
    <definedName name="kamper" localSheetId="0">#REF!</definedName>
    <definedName name="kamper" localSheetId="1">#REF!</definedName>
    <definedName name="kamper" localSheetId="3">#REF!</definedName>
    <definedName name="kamper">#REF!</definedName>
    <definedName name="kamperbalok" localSheetId="2">#REF!</definedName>
    <definedName name="kamperbalok" localSheetId="0">#REF!</definedName>
    <definedName name="kamperbalok" localSheetId="1">#REF!</definedName>
    <definedName name="kamperbalok" localSheetId="3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 localSheetId="2">'[6]Bahan '!$F$248</definedName>
    <definedName name="KawBt" localSheetId="0">'[6]Bahan '!$F$248</definedName>
    <definedName name="KawBt" localSheetId="1">'[6]Bahan '!$F$248</definedName>
    <definedName name="KawBt" localSheetId="3">'[6]Bahan '!$F$248</definedName>
    <definedName name="KawBt">'[7]Bahan '!$F$248</definedName>
    <definedName name="KawDr" localSheetId="2">'[6]Bahan '!$F$249</definedName>
    <definedName name="KawDr" localSheetId="0">'[6]Bahan '!$F$249</definedName>
    <definedName name="KawDr" localSheetId="1">'[6]Bahan '!$F$249</definedName>
    <definedName name="KawDr" localSheetId="3">'[6]Bahan '!$F$249</definedName>
    <definedName name="KawDr">'[7]Bahan '!$F$249</definedName>
    <definedName name="KawLl" localSheetId="2">'[6]Bahan '!$F$259</definedName>
    <definedName name="KawLl" localSheetId="0">'[6]Bahan '!$F$259</definedName>
    <definedName name="KawLl" localSheetId="1">'[6]Bahan '!$F$259</definedName>
    <definedName name="KawLl" localSheetId="3">'[6]Bahan '!$F$259</definedName>
    <definedName name="KawLl">'[7]Bahan '!$F$259</definedName>
    <definedName name="KayuK" localSheetId="2">'[6]Bahan '!$F$687</definedName>
    <definedName name="KayuK" localSheetId="0">'[6]Bahan '!$F$687</definedName>
    <definedName name="KayuK" localSheetId="1">'[6]Bahan '!$F$687</definedName>
    <definedName name="KayuK" localSheetId="3">'[6]Bahan '!$F$687</definedName>
    <definedName name="KayuK">'[7]Bahan '!$F$687</definedName>
    <definedName name="kb" localSheetId="2">#REF!</definedName>
    <definedName name="kb" localSheetId="0">#REF!</definedName>
    <definedName name="kb" localSheetId="1">#REF!</definedName>
    <definedName name="kb" localSheetId="3">#REF!</definedName>
    <definedName name="kb">#REF!</definedName>
    <definedName name="KBL" localSheetId="2">#REF!</definedName>
    <definedName name="KBL" localSheetId="0">#REF!</definedName>
    <definedName name="KBL" localSheetId="1">#REF!</definedName>
    <definedName name="KBL" localSheetId="3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 localSheetId="2">#REF!</definedName>
    <definedName name="KGT" localSheetId="0">#REF!</definedName>
    <definedName name="KGT" localSheetId="1">#REF!</definedName>
    <definedName name="KGT" localSheetId="3">#REF!</definedName>
    <definedName name="KGT">#REF!</definedName>
    <definedName name="KH" localSheetId="2">#REF!</definedName>
    <definedName name="KH" localSheetId="0">#REF!</definedName>
    <definedName name="KH" localSheetId="1">#REF!</definedName>
    <definedName name="KH" localSheetId="3">#REF!</definedName>
    <definedName name="KH">#REF!</definedName>
    <definedName name="KHBORE" localSheetId="2">#REF!</definedName>
    <definedName name="KHBORE" localSheetId="0">#REF!</definedName>
    <definedName name="KHBORE" localSheetId="1">#REF!</definedName>
    <definedName name="KHBORE" localSheetId="3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2">#REF!</definedName>
    <definedName name="kk16a" localSheetId="0">#REF!</definedName>
    <definedName name="kk16a" localSheetId="1">#REF!</definedName>
    <definedName name="kk16a" localSheetId="3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 localSheetId="2">#REF!</definedName>
    <definedName name="kkk" localSheetId="0">#REF!</definedName>
    <definedName name="kkk" localSheetId="1">#REF!</definedName>
    <definedName name="kkk" localSheetId="3">#REF!</definedName>
    <definedName name="kkk">#REF!</definedName>
    <definedName name="kkkkk" localSheetId="2">#REF!</definedName>
    <definedName name="kkkkk" localSheetId="0">#REF!</definedName>
    <definedName name="kkkkk" localSheetId="1">#REF!</definedName>
    <definedName name="kkkkk" localSheetId="3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 localSheetId="2">#REF!</definedName>
    <definedName name="KLT" localSheetId="0">#REF!</definedName>
    <definedName name="KLT" localSheetId="1">#REF!</definedName>
    <definedName name="KLT" localSheetId="3">#REF!</definedName>
    <definedName name="KLT">#REF!</definedName>
    <definedName name="KLTS" localSheetId="2">#REF!</definedName>
    <definedName name="KLTS" localSheetId="0">#REF!</definedName>
    <definedName name="KLTS" localSheetId="1">#REF!</definedName>
    <definedName name="KLTS" localSheetId="3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[17]Analisa!$L$10</definedName>
    <definedName name="KOEF_AUSD" localSheetId="2">#REF!</definedName>
    <definedName name="KOEF_AUSD" localSheetId="0">#REF!</definedName>
    <definedName name="KOEF_AUSD" localSheetId="1">#REF!</definedName>
    <definedName name="KOEF_AUSD" localSheetId="3">#REF!</definedName>
    <definedName name="KOEF_AUSD">#REF!</definedName>
    <definedName name="KOEF_EURO" localSheetId="2">#REF!</definedName>
    <definedName name="KOEF_EURO" localSheetId="0">#REF!</definedName>
    <definedName name="KOEF_EURO" localSheetId="1">#REF!</definedName>
    <definedName name="KOEF_EURO" localSheetId="3">#REF!</definedName>
    <definedName name="KOEF_EURO">#REF!</definedName>
    <definedName name="koef_rp" localSheetId="2">#REF!</definedName>
    <definedName name="koef_rp" localSheetId="0">#REF!</definedName>
    <definedName name="koef_rp" localSheetId="1">#REF!</definedName>
    <definedName name="koef_rp" localSheetId="3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2">#REF!</definedName>
    <definedName name="koeflingk" localSheetId="0">#REF!</definedName>
    <definedName name="koeflingk" localSheetId="1">#REF!</definedName>
    <definedName name="koeflingk" localSheetId="3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2">#REF!</definedName>
    <definedName name="kof" localSheetId="0">#REF!</definedName>
    <definedName name="kof" localSheetId="1">#REF!</definedName>
    <definedName name="kof" localSheetId="3">#REF!</definedName>
    <definedName name="kof">#REF!</definedName>
    <definedName name="koi" localSheetId="2">#REF!</definedName>
    <definedName name="koi" localSheetId="0">#REF!</definedName>
    <definedName name="koi" localSheetId="1">#REF!</definedName>
    <definedName name="koi" localSheetId="3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2">[8]BQ!#REF!</definedName>
    <definedName name="krypton" localSheetId="0">[8]BQ!#REF!</definedName>
    <definedName name="krypton" localSheetId="1">[8]BQ!#REF!</definedName>
    <definedName name="krypton" localSheetId="3">[8]BQ!#REF!</definedName>
    <definedName name="krypton">[8]BQ!#REF!</definedName>
    <definedName name="KSAN" localSheetId="2">#REF!</definedName>
    <definedName name="KSAN" localSheetId="0">#REF!</definedName>
    <definedName name="KSAN" localSheetId="1">#REF!</definedName>
    <definedName name="KSAN" localSheetId="3">#REF!</definedName>
    <definedName name="KSAN">#REF!</definedName>
    <definedName name="KSINK_S" localSheetId="2">#REF!</definedName>
    <definedName name="KSINK_S" localSheetId="0">#REF!</definedName>
    <definedName name="KSINK_S" localSheetId="1">#REF!</definedName>
    <definedName name="KSINK_S" localSheetId="3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 localSheetId="2">#REF!</definedName>
    <definedName name="ksl" localSheetId="0">#REF!</definedName>
    <definedName name="ksl" localSheetId="1">#REF!</definedName>
    <definedName name="ksl" localSheetId="3">#REF!</definedName>
    <definedName name="ksl">#REF!</definedName>
    <definedName name="ksp" localSheetId="2">#REF!</definedName>
    <definedName name="ksp" localSheetId="0">#REF!</definedName>
    <definedName name="ksp" localSheetId="1">#REF!</definedName>
    <definedName name="ksp" localSheetId="3">#REF!</definedName>
    <definedName name="ksp">#REF!</definedName>
    <definedName name="ksr" localSheetId="2">#REF!</definedName>
    <definedName name="ksr" localSheetId="0">#REF!</definedName>
    <definedName name="ksr" localSheetId="1">#REF!</definedName>
    <definedName name="ksr" localSheetId="3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 localSheetId="2">#REF!</definedName>
    <definedName name="kt" localSheetId="0">#REF!</definedName>
    <definedName name="kt" localSheetId="1">#REF!</definedName>
    <definedName name="kt" localSheetId="3">#REF!</definedName>
    <definedName name="kt">#REF!</definedName>
    <definedName name="Ktbb" localSheetId="2">[6]Upah!$E$25</definedName>
    <definedName name="Ktbb" localSheetId="0">[6]Upah!$E$25</definedName>
    <definedName name="Ktbb" localSheetId="1">[6]Upah!$E$25</definedName>
    <definedName name="Ktbb" localSheetId="3">[6]Upah!$E$25</definedName>
    <definedName name="Ktbb">[7]Upah!$E$25</definedName>
    <definedName name="Ktbs" localSheetId="2">[6]Upah!$E$22</definedName>
    <definedName name="Ktbs" localSheetId="0">[6]Upah!$E$22</definedName>
    <definedName name="Ktbs" localSheetId="1">[6]Upah!$E$22</definedName>
    <definedName name="Ktbs" localSheetId="3">[6]Upah!$E$22</definedName>
    <definedName name="Ktbs">[7]Upah!$E$22</definedName>
    <definedName name="Ktbt" localSheetId="2">[6]Upah!$E$13</definedName>
    <definedName name="Ktbt" localSheetId="0">[6]Upah!$E$13</definedName>
    <definedName name="Ktbt" localSheetId="1">[6]Upah!$E$13</definedName>
    <definedName name="Ktbt" localSheetId="3">[6]Upah!$E$13</definedName>
    <definedName name="Ktbt">[7]Upah!$E$13</definedName>
    <definedName name="Ktca" localSheetId="2">[6]Upah!$E$19</definedName>
    <definedName name="Ktca" localSheetId="0">[6]Upah!$E$19</definedName>
    <definedName name="Ktca" localSheetId="1">[6]Upah!$E$19</definedName>
    <definedName name="Ktca" localSheetId="3">[6]Upah!$E$19</definedName>
    <definedName name="Ktca">[7]Upah!$E$19</definedName>
    <definedName name="KTK" localSheetId="2">#REF!</definedName>
    <definedName name="KTK" localSheetId="0">#REF!</definedName>
    <definedName name="KTK" localSheetId="1">#REF!</definedName>
    <definedName name="KTK" localSheetId="3">#REF!</definedName>
    <definedName name="KTK">#REF!</definedName>
    <definedName name="KTK_BS" localSheetId="2">#REF!</definedName>
    <definedName name="KTK_BS" localSheetId="0">#REF!</definedName>
    <definedName name="KTK_BS" localSheetId="1">#REF!</definedName>
    <definedName name="KTK_BS" localSheetId="3">#REF!</definedName>
    <definedName name="KTK_BS">#REF!</definedName>
    <definedName name="KTK_BT" localSheetId="2">#REF!</definedName>
    <definedName name="KTK_BT" localSheetId="0">#REF!</definedName>
    <definedName name="KTK_BT" localSheetId="1">#REF!</definedName>
    <definedName name="KTK_BT" localSheetId="3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 localSheetId="2">[6]Upah!$E$16</definedName>
    <definedName name="Ktky" localSheetId="0">[6]Upah!$E$16</definedName>
    <definedName name="Ktky" localSheetId="1">[6]Upah!$E$16</definedName>
    <definedName name="Ktky" localSheetId="3">[6]Upah!$E$16</definedName>
    <definedName name="Ktky">[7]Upah!$E$16</definedName>
    <definedName name="ktpm" localSheetId="2">#REF!</definedName>
    <definedName name="ktpm" localSheetId="0">#REF!</definedName>
    <definedName name="ktpm" localSheetId="1">#REF!</definedName>
    <definedName name="ktpm" localSheetId="3">#REF!</definedName>
    <definedName name="ktpm">#REF!</definedName>
    <definedName name="KU" localSheetId="2">#REF!</definedName>
    <definedName name="KU" localSheetId="0">#REF!</definedName>
    <definedName name="KU" localSheetId="1">#REF!</definedName>
    <definedName name="KU" localSheetId="3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 localSheetId="2">#REF!</definedName>
    <definedName name="KUSEN_A_12" localSheetId="0">#REF!</definedName>
    <definedName name="KUSEN_A_12" localSheetId="1">#REF!</definedName>
    <definedName name="KUSEN_A_12" localSheetId="3">#REF!</definedName>
    <definedName name="KUSEN_A_12">#REF!</definedName>
    <definedName name="KUSEN_B">"$#REF!.$L$56"</definedName>
    <definedName name="KUSEN_B_10">"$#REF!.$L$56"</definedName>
    <definedName name="KUSEN_B_12" localSheetId="2">#REF!</definedName>
    <definedName name="KUSEN_B_12" localSheetId="0">#REF!</definedName>
    <definedName name="KUSEN_B_12" localSheetId="1">#REF!</definedName>
    <definedName name="KUSEN_B_12" localSheetId="3">#REF!</definedName>
    <definedName name="KUSEN_B_12">#REF!</definedName>
    <definedName name="KUSEN_BASE">"$#REF!.$L$54"</definedName>
    <definedName name="KUSEN_BASE_10">"$#REF!.$L$54"</definedName>
    <definedName name="KUSEN_BASE_12" localSheetId="2">#REF!</definedName>
    <definedName name="KUSEN_BASE_12" localSheetId="0">#REF!</definedName>
    <definedName name="KUSEN_BASE_12" localSheetId="1">#REF!</definedName>
    <definedName name="KUSEN_BASE_12" localSheetId="3">#REF!</definedName>
    <definedName name="KUSEN_BASE_12">#REF!</definedName>
    <definedName name="KUSEN_C">"$#REF!.$L$57"</definedName>
    <definedName name="KUSEN_C_10">"$#REF!.$L$57"</definedName>
    <definedName name="KUSEN_C_12" localSheetId="2">#REF!</definedName>
    <definedName name="KUSEN_C_12" localSheetId="0">#REF!</definedName>
    <definedName name="KUSEN_C_12" localSheetId="1">#REF!</definedName>
    <definedName name="KUSEN_C_12" localSheetId="3">#REF!</definedName>
    <definedName name="KUSEN_C_12">#REF!</definedName>
    <definedName name="kutp" localSheetId="2">#REF!</definedName>
    <definedName name="kutp" localSheetId="0">#REF!</definedName>
    <definedName name="kutp" localSheetId="1">#REF!</definedName>
    <definedName name="kutp" localSheetId="3">#REF!</definedName>
    <definedName name="kutp">#REF!</definedName>
    <definedName name="KV" localSheetId="2">#REF!</definedName>
    <definedName name="KV" localSheetId="0">#REF!</definedName>
    <definedName name="KV" localSheetId="1">#REF!</definedName>
    <definedName name="KV" localSheetId="3">#REF!</definedName>
    <definedName name="KV">#REF!</definedName>
    <definedName name="kvc">#REF!</definedName>
    <definedName name="Kwas3" localSheetId="2">'[6]Bahan '!$F$76</definedName>
    <definedName name="Kwas3" localSheetId="0">'[6]Bahan '!$F$76</definedName>
    <definedName name="Kwas3" localSheetId="1">'[6]Bahan '!$F$76</definedName>
    <definedName name="Kwas3" localSheetId="3">'[6]Bahan '!$F$76</definedName>
    <definedName name="Kwas3">'[7]Bahan '!$F$76</definedName>
    <definedName name="kwh1st" localSheetId="2">#REF!</definedName>
    <definedName name="kwh1st" localSheetId="0">#REF!</definedName>
    <definedName name="kwh1st" localSheetId="1">#REF!</definedName>
    <definedName name="kwh1st" localSheetId="3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2">#REF!</definedName>
    <definedName name="kwh3st" localSheetId="0">#REF!</definedName>
    <definedName name="kwh3st" localSheetId="1">#REF!</definedName>
    <definedName name="kwh3st" localSheetId="3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 localSheetId="2">#REF!</definedName>
    <definedName name="kwtbton" localSheetId="0">#REF!</definedName>
    <definedName name="kwtbton" localSheetId="1">#REF!</definedName>
    <definedName name="kwtbton" localSheetId="3">#REF!</definedName>
    <definedName name="kwtbton">#REF!</definedName>
    <definedName name="ky" localSheetId="2">#REF!</definedName>
    <definedName name="ky" localSheetId="0">#REF!</definedName>
    <definedName name="ky" localSheetId="1">#REF!</definedName>
    <definedName name="ky" localSheetId="3">#REF!</definedName>
    <definedName name="ky">#REF!</definedName>
    <definedName name="Kytrt" localSheetId="2">'[6]Bahan '!$F$108</definedName>
    <definedName name="Kytrt" localSheetId="0">'[6]Bahan '!$F$108</definedName>
    <definedName name="Kytrt" localSheetId="1">'[6]Bahan '!$F$108</definedName>
    <definedName name="Kytrt" localSheetId="3">'[6]Bahan '!$F$108</definedName>
    <definedName name="Kytrt">'[7]Bahan '!$F$108</definedName>
    <definedName name="kyuborneo" localSheetId="2">#REF!</definedName>
    <definedName name="kyuborneo" localSheetId="0">#REF!</definedName>
    <definedName name="kyuborneo" localSheetId="1">#REF!</definedName>
    <definedName name="kyuborneo" localSheetId="3">#REF!</definedName>
    <definedName name="kyuborneo">#REF!</definedName>
    <definedName name="L_A">"$#REF!.$L$227"</definedName>
    <definedName name="L_A_10">"$#REF!.$L$227"</definedName>
    <definedName name="L_A_12" localSheetId="2">#REF!</definedName>
    <definedName name="L_A_12" localSheetId="0">#REF!</definedName>
    <definedName name="L_A_12" localSheetId="1">#REF!</definedName>
    <definedName name="L_A_12" localSheetId="3">#REF!</definedName>
    <definedName name="L_A_12">#REF!</definedName>
    <definedName name="L_B">"$#REF!.$L$228"</definedName>
    <definedName name="L_B_10">"$#REF!.$L$228"</definedName>
    <definedName name="L_B_12" localSheetId="2">#REF!</definedName>
    <definedName name="L_B_12" localSheetId="0">#REF!</definedName>
    <definedName name="L_B_12" localSheetId="1">#REF!</definedName>
    <definedName name="L_B_12" localSheetId="3">#REF!</definedName>
    <definedName name="L_B_12">#REF!</definedName>
    <definedName name="L_BASE">"$#REF!.$L$226"</definedName>
    <definedName name="L_BASE_10">"$#REF!.$L$226"</definedName>
    <definedName name="L_BASE_12" localSheetId="2">#REF!</definedName>
    <definedName name="L_BASE_12" localSheetId="0">#REF!</definedName>
    <definedName name="L_BASE_12" localSheetId="1">#REF!</definedName>
    <definedName name="L_BASE_12" localSheetId="3">#REF!</definedName>
    <definedName name="L_BASE_12">#REF!</definedName>
    <definedName name="L_C">"$#REF!.$L$229"</definedName>
    <definedName name="L_C_10">"$#REF!.$L$229"</definedName>
    <definedName name="L_C_12" localSheetId="2">#REF!</definedName>
    <definedName name="L_C_12" localSheetId="0">#REF!</definedName>
    <definedName name="L_C_12" localSheetId="1">#REF!</definedName>
    <definedName name="L_C_12" localSheetId="3">#REF!</definedName>
    <definedName name="L_C_12">#REF!</definedName>
    <definedName name="l1ti50" localSheetId="2">#REF!</definedName>
    <definedName name="l1ti50" localSheetId="0">#REF!</definedName>
    <definedName name="l1ti50" localSheetId="1">#REF!</definedName>
    <definedName name="l1ti50" localSheetId="3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 localSheetId="2">#REF!</definedName>
    <definedName name="LEGAL_WELFARE" localSheetId="0">#REF!</definedName>
    <definedName name="LEGAL_WELFARE" localSheetId="1">#REF!</definedName>
    <definedName name="LEGAL_WELFARE" localSheetId="3">#REF!</definedName>
    <definedName name="LEGAL_WELFARE">#REF!</definedName>
    <definedName name="Lelco" localSheetId="2">#REF!</definedName>
    <definedName name="Lelco" localSheetId="0">#REF!</definedName>
    <definedName name="Lelco" localSheetId="1">#REF!</definedName>
    <definedName name="Lelco" localSheetId="3">#REF!</definedName>
    <definedName name="Lelco">#REF!</definedName>
    <definedName name="lemkayu" localSheetId="2">#REF!</definedName>
    <definedName name="lemkayu" localSheetId="0">#REF!</definedName>
    <definedName name="lemkayu" localSheetId="1">#REF!</definedName>
    <definedName name="lemkayu" localSheetId="3">#REF!</definedName>
    <definedName name="lemkayu">#REF!</definedName>
    <definedName name="LemKn" localSheetId="2">'[6]Bahan '!$F$386</definedName>
    <definedName name="LemKn" localSheetId="0">'[6]Bahan '!$F$386</definedName>
    <definedName name="LemKn" localSheetId="1">'[6]Bahan '!$F$386</definedName>
    <definedName name="LemKn" localSheetId="3">'[6]Bahan '!$F$386</definedName>
    <definedName name="LemKn">'[7]Bahan '!$F$386</definedName>
    <definedName name="LemPt" localSheetId="2">'[6]Bahan '!$F$385</definedName>
    <definedName name="LemPt" localSheetId="0">'[6]Bahan '!$F$385</definedName>
    <definedName name="LemPt" localSheetId="1">'[6]Bahan '!$F$385</definedName>
    <definedName name="LemPt" localSheetId="3">'[6]Bahan '!$F$385</definedName>
    <definedName name="LemPt">'[7]Bahan '!$F$385</definedName>
    <definedName name="lgld100" localSheetId="2">#REF!</definedName>
    <definedName name="lgld100" localSheetId="0">#REF!</definedName>
    <definedName name="lgld100" localSheetId="1">#REF!</definedName>
    <definedName name="lgld100" localSheetId="3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 localSheetId="2">#REF!</definedName>
    <definedName name="LOBY_A_12" localSheetId="0">#REF!</definedName>
    <definedName name="LOBY_A_12" localSheetId="1">#REF!</definedName>
    <definedName name="LOBY_A_12" localSheetId="3">#REF!</definedName>
    <definedName name="LOBY_A_12">#REF!</definedName>
    <definedName name="LOBY_B">"$#REF!.$#REF!$#REF!"</definedName>
    <definedName name="LOBY_B_10">"$#REF!.$#REF!$#REF!"</definedName>
    <definedName name="LOBY_B_12" localSheetId="2">#REF!</definedName>
    <definedName name="LOBY_B_12" localSheetId="0">#REF!</definedName>
    <definedName name="LOBY_B_12" localSheetId="1">#REF!</definedName>
    <definedName name="LOBY_B_12" localSheetId="3">#REF!</definedName>
    <definedName name="LOBY_B_12">#REF!</definedName>
    <definedName name="LOBY_BASE">"$#REF!.$#REF!$#REF!"</definedName>
    <definedName name="LOBY_BASE_10">"$#REF!.$#REF!$#REF!"</definedName>
    <definedName name="LOBY_BASE_12" localSheetId="2">#REF!</definedName>
    <definedName name="LOBY_BASE_12" localSheetId="0">#REF!</definedName>
    <definedName name="LOBY_BASE_12" localSheetId="1">#REF!</definedName>
    <definedName name="LOBY_BASE_12" localSheetId="3">#REF!</definedName>
    <definedName name="LOBY_BASE_12">#REF!</definedName>
    <definedName name="LOBY_C">"$#REF!.$#REF!$#REF!"</definedName>
    <definedName name="LOBY_C_10">"$#REF!.$#REF!$#REF!"</definedName>
    <definedName name="LOBY_C_12" localSheetId="2">#REF!</definedName>
    <definedName name="LOBY_C_12" localSheetId="0">#REF!</definedName>
    <definedName name="LOBY_C_12" localSheetId="1">#REF!</definedName>
    <definedName name="LOBY_C_12" localSheetId="3">#REF!</definedName>
    <definedName name="LOBY_C_12">#REF!</definedName>
    <definedName name="Log" localSheetId="2">#REF!</definedName>
    <definedName name="Log" localSheetId="0">#REF!</definedName>
    <definedName name="Log" localSheetId="1">#REF!</definedName>
    <definedName name="Log" localSheetId="3">#REF!</definedName>
    <definedName name="Log">#REF!</definedName>
    <definedName name="Logo" localSheetId="2">#REF!</definedName>
    <definedName name="Logo" localSheetId="0">#REF!</definedName>
    <definedName name="Logo" localSheetId="1">#REF!</definedName>
    <definedName name="Logo" localSheetId="3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 localSheetId="2">' Ruko 2 Lantai Tengah'!MA</definedName>
    <definedName name="MA" localSheetId="0">'Ruko 3 Lantai Hook '!MA</definedName>
    <definedName name="MA" localSheetId="1">'Ruko 3 Lantai Kombinasi'!MA</definedName>
    <definedName name="MA" localSheetId="3">'Volume overall (GR01)'!MA</definedName>
    <definedName name="MA">[0]!MA</definedName>
    <definedName name="ma3.240">[9]Ahs.1!$L$1163</definedName>
    <definedName name="MAINTENANCE" localSheetId="2">#REF!</definedName>
    <definedName name="MAINTENANCE" localSheetId="0">#REF!</definedName>
    <definedName name="MAINTENANCE" localSheetId="1">#REF!</definedName>
    <definedName name="MAINTENANCE" localSheetId="3">#REF!</definedName>
    <definedName name="MAINTENANCE">#REF!</definedName>
    <definedName name="Malat" localSheetId="2">#REF!</definedName>
    <definedName name="Malat" localSheetId="0">#REF!</definedName>
    <definedName name="Malat" localSheetId="1">#REF!</definedName>
    <definedName name="Malat" localSheetId="3">#REF!</definedName>
    <definedName name="Malat">#REF!</definedName>
    <definedName name="MAN" localSheetId="2">' Ruko 2 Lantai Tengah'!MAN</definedName>
    <definedName name="MAN" localSheetId="0">'Ruko 3 Lantai Hook '!MAN</definedName>
    <definedName name="MAN" localSheetId="1">'Ruko 3 Lantai Kombinasi'!MAN</definedName>
    <definedName name="MAN" localSheetId="3">'Volume overall (GR01)'!MAN</definedName>
    <definedName name="MAN">[0]!MAN</definedName>
    <definedName name="Mand" localSheetId="2">[6]Upah!$E$26</definedName>
    <definedName name="Mand" localSheetId="0">[6]Upah!$E$26</definedName>
    <definedName name="Mand" localSheetId="1">[6]Upah!$E$26</definedName>
    <definedName name="Mand" localSheetId="3">[6]Upah!$E$26</definedName>
    <definedName name="Mand">[7]Upah!$E$26</definedName>
    <definedName name="MANDOR" localSheetId="2">#REF!</definedName>
    <definedName name="MANDOR" localSheetId="0">#REF!</definedName>
    <definedName name="MANDOR" localSheetId="1">#REF!</definedName>
    <definedName name="MANDOR" localSheetId="3">#REF!</definedName>
    <definedName name="MANDOR">#REF!</definedName>
    <definedName name="mar" localSheetId="2">#REF!</definedName>
    <definedName name="mar" localSheetId="0">#REF!</definedName>
    <definedName name="mar" localSheetId="1">#REF!</definedName>
    <definedName name="mar" localSheetId="3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 localSheetId="2">#REF!</definedName>
    <definedName name="Mark_UpA" localSheetId="0">#REF!</definedName>
    <definedName name="Mark_UpA" localSheetId="1">#REF!</definedName>
    <definedName name="Mark_UpA" localSheetId="3">#REF!</definedName>
    <definedName name="Mark_UpA">#REF!</definedName>
    <definedName name="Mark_UpB" localSheetId="2">#REF!</definedName>
    <definedName name="Mark_UpB" localSheetId="0">#REF!</definedName>
    <definedName name="Mark_UpB" localSheetId="1">#REF!</definedName>
    <definedName name="Mark_UpB" localSheetId="3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[9]Ahs.2!$L$633</definedName>
    <definedName name="mcs" localSheetId="2">#REF!</definedName>
    <definedName name="mcs" localSheetId="0">#REF!</definedName>
    <definedName name="mcs" localSheetId="1">#REF!</definedName>
    <definedName name="mcs" localSheetId="3">#REF!</definedName>
    <definedName name="mcs">#REF!</definedName>
    <definedName name="MD" localSheetId="2">#REF!</definedName>
    <definedName name="MD" localSheetId="0">#REF!</definedName>
    <definedName name="MD" localSheetId="1">#REF!</definedName>
    <definedName name="MD" localSheetId="3">#REF!</definedName>
    <definedName name="MD">#REF!</definedName>
    <definedName name="mdffa">[9]Ahs.1!$I$1284</definedName>
    <definedName name="mdfts">[9]Ahs.1!$I$1202</definedName>
    <definedName name="MDR" localSheetId="2">#REF!</definedName>
    <definedName name="MDR" localSheetId="0">#REF!</definedName>
    <definedName name="MDR" localSheetId="1">#REF!</definedName>
    <definedName name="MDR" localSheetId="3">#REF!</definedName>
    <definedName name="MDR">#REF!</definedName>
    <definedName name="ME" localSheetId="2">#REF!</definedName>
    <definedName name="ME" localSheetId="0">#REF!</definedName>
    <definedName name="ME" localSheetId="1">#REF!</definedName>
    <definedName name="ME" localSheetId="3">#REF!</definedName>
    <definedName name="ME">#REF!</definedName>
    <definedName name="mekanik">#REF!</definedName>
    <definedName name="MEKANIKAL">#REF!</definedName>
    <definedName name="Menik" localSheetId="2">'[6]Bahan '!$F$94</definedName>
    <definedName name="Menik" localSheetId="0">'[6]Bahan '!$F$94</definedName>
    <definedName name="Menik" localSheetId="1">'[6]Bahan '!$F$94</definedName>
    <definedName name="Menik" localSheetId="3">'[6]Bahan '!$F$94</definedName>
    <definedName name="Menik">'[7]Bahan '!$F$94</definedName>
    <definedName name="meranti" localSheetId="2">#REF!</definedName>
    <definedName name="meranti" localSheetId="0">#REF!</definedName>
    <definedName name="meranti" localSheetId="1">#REF!</definedName>
    <definedName name="meranti" localSheetId="3">#REF!</definedName>
    <definedName name="meranti">#REF!</definedName>
    <definedName name="MESS_JAKARTA" localSheetId="2">#REF!</definedName>
    <definedName name="MESS_JAKARTA" localSheetId="0">#REF!</definedName>
    <definedName name="MESS_JAKARTA" localSheetId="1">#REF!</definedName>
    <definedName name="MESS_JAKARTA" localSheetId="3">#REF!</definedName>
    <definedName name="MESS_JAKARTA">#REF!</definedName>
    <definedName name="MESS_U.PANDANG" localSheetId="2">#REF!</definedName>
    <definedName name="MESS_U.PANDANG" localSheetId="0">#REF!</definedName>
    <definedName name="MESS_U.PANDANG" localSheetId="1">#REF!</definedName>
    <definedName name="MESS_U.PANDANG" localSheetId="3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 localSheetId="2">'[6]Bahan '!$F$689</definedName>
    <definedName name="MiSol" localSheetId="0">'[6]Bahan '!$F$689</definedName>
    <definedName name="MiSol" localSheetId="1">'[6]Bahan '!$F$689</definedName>
    <definedName name="MiSol" localSheetId="3">'[6]Bahan '!$F$689</definedName>
    <definedName name="MiSol">'[7]Bahan '!$F$689</definedName>
    <definedName name="mjasa" localSheetId="2">#REF!</definedName>
    <definedName name="mjasa" localSheetId="0">#REF!</definedName>
    <definedName name="mjasa" localSheetId="1">#REF!</definedName>
    <definedName name="mjasa" localSheetId="3">#REF!</definedName>
    <definedName name="mjasa">#REF!</definedName>
    <definedName name="Mlmik" localSheetId="2">'[6]Bahan '!$F$89</definedName>
    <definedName name="Mlmik" localSheetId="0">'[6]Bahan '!$F$89</definedName>
    <definedName name="Mlmik" localSheetId="1">'[6]Bahan '!$F$89</definedName>
    <definedName name="Mlmik" localSheetId="3">'[6]Bahan '!$F$89</definedName>
    <definedName name="Mlmik">'[7]Bahan '!$F$89</definedName>
    <definedName name="MM" localSheetId="2">#REF!</definedName>
    <definedName name="MM" localSheetId="0">#REF!</definedName>
    <definedName name="MM" localSheetId="1">#REF!</definedName>
    <definedName name="MM" localSheetId="3">#REF!</definedName>
    <definedName name="MM">#REF!</definedName>
    <definedName name="m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 localSheetId="2">#REF!</definedName>
    <definedName name="mme" localSheetId="0">#REF!</definedName>
    <definedName name="mme" localSheetId="1">#REF!</definedName>
    <definedName name="mme" localSheetId="3">#REF!</definedName>
    <definedName name="mme">#REF!</definedName>
    <definedName name="MMM" localSheetId="2">#REF!</definedName>
    <definedName name="MMM" localSheetId="0">#REF!</definedName>
    <definedName name="MMM" localSheetId="1">#REF!</definedName>
    <definedName name="MMM" localSheetId="3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[9]Ahs.1!$J$1149</definedName>
    <definedName name="mpb">[9]Ahs.1!$J$1271</definedName>
    <definedName name="mpl" localSheetId="2">#REF!</definedName>
    <definedName name="mpl" localSheetId="0">#REF!</definedName>
    <definedName name="mpl" localSheetId="1">#REF!</definedName>
    <definedName name="mpl" localSheetId="3">#REF!</definedName>
    <definedName name="mpl">#REF!</definedName>
    <definedName name="MRT" localSheetId="2">#REF!</definedName>
    <definedName name="MRT" localSheetId="0">#REF!</definedName>
    <definedName name="MRT" localSheetId="1">#REF!</definedName>
    <definedName name="MRT" localSheetId="3">#REF!</definedName>
    <definedName name="MRT">#REF!</definedName>
    <definedName name="MRT_MCB" localSheetId="2">#REF!</definedName>
    <definedName name="MRT_MCB" localSheetId="0">#REF!</definedName>
    <definedName name="MRT_MCB" localSheetId="1">#REF!</definedName>
    <definedName name="MRT_MCB" localSheetId="3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 localSheetId="2">#REF!</definedName>
    <definedName name="N2XSBY1X1X95" localSheetId="0">#REF!</definedName>
    <definedName name="N2XSBY1X1X95" localSheetId="1">#REF!</definedName>
    <definedName name="N2XSBY1X1X95" localSheetId="3">#REF!</definedName>
    <definedName name="N2XSBY1X1X95">#REF!</definedName>
    <definedName name="N2XSY1X95" localSheetId="2">#REF!</definedName>
    <definedName name="N2XSY1X95" localSheetId="0">#REF!</definedName>
    <definedName name="N2XSY1X95" localSheetId="1">#REF!</definedName>
    <definedName name="N2XSY1X95" localSheetId="3">#REF!</definedName>
    <definedName name="N2XSY1X95">#REF!</definedName>
    <definedName name="NA" localSheetId="2">#REF!</definedName>
    <definedName name="NA" localSheetId="0">#REF!</definedName>
    <definedName name="NA" localSheetId="1">#REF!</definedName>
    <definedName name="NA" localSheetId="3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 localSheetId="2">' Ruko 2 Lantai Tengah'!Nusagolfres</definedName>
    <definedName name="Nusagolfres" localSheetId="0">'Ruko 3 Lantai Hook '!Nusagolfres</definedName>
    <definedName name="Nusagolfres" localSheetId="1">'Ruko 3 Lantai Kombinasi'!Nusagolfres</definedName>
    <definedName name="Nusagolfres" localSheetId="3">'Volume overall (GR01)'!Nusagolfres</definedName>
    <definedName name="Nusagolfres">[0]!Nusagolfres</definedName>
    <definedName name="nya1.5" localSheetId="2">#REF!</definedName>
    <definedName name="nya1.5" localSheetId="0">#REF!</definedName>
    <definedName name="nya1.5" localSheetId="1">#REF!</definedName>
    <definedName name="nya1.5" localSheetId="3">#REF!</definedName>
    <definedName name="nya1.5">#REF!</definedName>
    <definedName name="NYA1C" localSheetId="2">#REF!</definedName>
    <definedName name="NYA1C" localSheetId="0">#REF!</definedName>
    <definedName name="NYA1C" localSheetId="1">#REF!</definedName>
    <definedName name="NYA1C" localSheetId="3">#REF!</definedName>
    <definedName name="NYA1C">#REF!</definedName>
    <definedName name="nya2.5" localSheetId="2">#REF!</definedName>
    <definedName name="nya2.5" localSheetId="0">#REF!</definedName>
    <definedName name="nya2.5" localSheetId="1">#REF!</definedName>
    <definedName name="nya2.5" localSheetId="3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 localSheetId="2">#REF!</definedName>
    <definedName name="nyfgby41.5" localSheetId="0">#REF!</definedName>
    <definedName name="nyfgby41.5" localSheetId="1">#REF!</definedName>
    <definedName name="nyfgby41.5" localSheetId="3">#REF!</definedName>
    <definedName name="nyfgby41.5">#REF!</definedName>
    <definedName name="nyfgby410" localSheetId="2">#REF!</definedName>
    <definedName name="nyfgby410" localSheetId="0">#REF!</definedName>
    <definedName name="nyfgby410" localSheetId="1">#REF!</definedName>
    <definedName name="nyfgby410" localSheetId="3">#REF!</definedName>
    <definedName name="nyfgby410">#REF!</definedName>
    <definedName name="nyfgby4120" localSheetId="2">#REF!</definedName>
    <definedName name="nyfgby4120" localSheetId="0">#REF!</definedName>
    <definedName name="nyfgby4120" localSheetId="1">#REF!</definedName>
    <definedName name="nyfgby4120" localSheetId="3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2">#REF!</definedName>
    <definedName name="nyfgby4x95" localSheetId="0">#REF!</definedName>
    <definedName name="nyfgby4x95" localSheetId="1">#REF!</definedName>
    <definedName name="nyfgby4x95" localSheetId="3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2">#REF!</definedName>
    <definedName name="nyfgby5x6lt" localSheetId="0">#REF!</definedName>
    <definedName name="nyfgby5x6lt" localSheetId="1">#REF!</definedName>
    <definedName name="nyfgby5x6lt" localSheetId="3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 localSheetId="2">#REF!</definedName>
    <definedName name="nym21.5" localSheetId="0">#REF!</definedName>
    <definedName name="nym21.5" localSheetId="1">#REF!</definedName>
    <definedName name="nym21.5" localSheetId="3">#REF!</definedName>
    <definedName name="nym21.5">#REF!</definedName>
    <definedName name="nym22.5" localSheetId="2">#REF!</definedName>
    <definedName name="nym22.5" localSheetId="0">#REF!</definedName>
    <definedName name="nym22.5" localSheetId="1">#REF!</definedName>
    <definedName name="nym22.5" localSheetId="3">#REF!</definedName>
    <definedName name="nym22.5">#REF!</definedName>
    <definedName name="NYM2C" localSheetId="2">#REF!</definedName>
    <definedName name="NYM2C" localSheetId="0">#REF!</definedName>
    <definedName name="NYM2C" localSheetId="1">#REF!</definedName>
    <definedName name="NYM2C" localSheetId="3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 localSheetId="2">#REF!</definedName>
    <definedName name="nym41.5" localSheetId="0">#REF!</definedName>
    <definedName name="nym41.5" localSheetId="1">#REF!</definedName>
    <definedName name="nym41.5" localSheetId="3">#REF!</definedName>
    <definedName name="nym41.5">#REF!</definedName>
    <definedName name="nym42.5" localSheetId="2">#REF!</definedName>
    <definedName name="nym42.5" localSheetId="0">#REF!</definedName>
    <definedName name="nym42.5" localSheetId="1">#REF!</definedName>
    <definedName name="nym42.5" localSheetId="3">#REF!</definedName>
    <definedName name="nym42.5">#REF!</definedName>
    <definedName name="nymhy" localSheetId="2">#REF!</definedName>
    <definedName name="nymhy" localSheetId="0">#REF!</definedName>
    <definedName name="nymhy" localSheetId="1">#REF!</definedName>
    <definedName name="nymhy" localSheetId="3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2">#REF!</definedName>
    <definedName name="nyy14x1x500" localSheetId="0">#REF!</definedName>
    <definedName name="nyy14x1x500" localSheetId="1">#REF!</definedName>
    <definedName name="nyy14x1x500" localSheetId="3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2">#REF!</definedName>
    <definedName name="nyy16x1x500" localSheetId="0">#REF!</definedName>
    <definedName name="nyy16x1x500" localSheetId="1">#REF!</definedName>
    <definedName name="nyy16x1x500" localSheetId="3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2">#REF!</definedName>
    <definedName name="nyy18x1x500" localSheetId="0">#REF!</definedName>
    <definedName name="nyy18x1x500" localSheetId="1">#REF!</definedName>
    <definedName name="nyy18x1x500" localSheetId="3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 localSheetId="2">#REF!</definedName>
    <definedName name="NYY1X185" localSheetId="0">#REF!</definedName>
    <definedName name="NYY1X185" localSheetId="1">#REF!</definedName>
    <definedName name="NYY1X185" localSheetId="3">#REF!</definedName>
    <definedName name="NYY1X185">#REF!</definedName>
    <definedName name="NYY1X240" localSheetId="2">#REF!</definedName>
    <definedName name="NYY1X240" localSheetId="0">#REF!</definedName>
    <definedName name="NYY1X240" localSheetId="1">#REF!</definedName>
    <definedName name="NYY1X240" localSheetId="3">#REF!</definedName>
    <definedName name="NYY1X240">#REF!</definedName>
    <definedName name="NYY1X300" localSheetId="2">#REF!</definedName>
    <definedName name="NYY1X300" localSheetId="0">#REF!</definedName>
    <definedName name="NYY1X300" localSheetId="1">#REF!</definedName>
    <definedName name="NYY1X300" localSheetId="3">#REF!</definedName>
    <definedName name="NYY1X300">#REF!</definedName>
    <definedName name="NYY1X400">#REF!</definedName>
    <definedName name="NYY1X500">#REF!</definedName>
    <definedName name="nyy2.40.1_5">[9]Ahs.1!$I$1315</definedName>
    <definedName name="nyy21.5" localSheetId="2">#REF!</definedName>
    <definedName name="nyy21.5" localSheetId="0">#REF!</definedName>
    <definedName name="nyy21.5" localSheetId="1">#REF!</definedName>
    <definedName name="nyy21.5" localSheetId="3">#REF!</definedName>
    <definedName name="nyy21.5">#REF!</definedName>
    <definedName name="nyy21x1x500" localSheetId="2">#REF!</definedName>
    <definedName name="nyy21x1x500" localSheetId="0">#REF!</definedName>
    <definedName name="nyy21x1x500" localSheetId="1">#REF!</definedName>
    <definedName name="nyy21x1x500" localSheetId="3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 localSheetId="2">#REF!</definedName>
    <definedName name="nyy22.5" localSheetId="0">#REF!</definedName>
    <definedName name="nyy22.5" localSheetId="1">#REF!</definedName>
    <definedName name="nyy22.5" localSheetId="3">#REF!</definedName>
    <definedName name="nyy22.5">#REF!</definedName>
    <definedName name="nyy2415070" localSheetId="2">#REF!</definedName>
    <definedName name="nyy2415070" localSheetId="0">#REF!</definedName>
    <definedName name="nyy2415070" localSheetId="1">#REF!</definedName>
    <definedName name="nyy2415070" localSheetId="3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2">#REF!</definedName>
    <definedName name="nyy2x4x16" localSheetId="0">#REF!</definedName>
    <definedName name="nyy2x4x16" localSheetId="1">#REF!</definedName>
    <definedName name="nyy2x4x16" localSheetId="3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 localSheetId="2">#REF!</definedName>
    <definedName name="NYY2X4X4X185BC70" localSheetId="0">#REF!</definedName>
    <definedName name="NYY2X4X4X185BC70" localSheetId="1">#REF!</definedName>
    <definedName name="NYY2X4X4X185BC70" localSheetId="3">#REF!</definedName>
    <definedName name="NYY2X4X4X185BC70">#REF!</definedName>
    <definedName name="nyy3.2_5">[9]Ahs.1!$I$1230</definedName>
    <definedName name="nyy31.5" localSheetId="2">#REF!</definedName>
    <definedName name="nyy31.5" localSheetId="0">#REF!</definedName>
    <definedName name="nyy31.5" localSheetId="1">#REF!</definedName>
    <definedName name="nyy31.5" localSheetId="3">#REF!</definedName>
    <definedName name="nyy31.5">#REF!</definedName>
    <definedName name="nyy32.5" localSheetId="2">#REF!</definedName>
    <definedName name="nyy32.5" localSheetId="0">#REF!</definedName>
    <definedName name="nyy32.5" localSheetId="1">#REF!</definedName>
    <definedName name="nyy32.5" localSheetId="3">#REF!</definedName>
    <definedName name="nyy32.5">#REF!</definedName>
    <definedName name="nyy34con" localSheetId="2">#REF!</definedName>
    <definedName name="nyy34con" localSheetId="0">#REF!</definedName>
    <definedName name="nyy34con" localSheetId="1">#REF!</definedName>
    <definedName name="nyy34con" localSheetId="3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 localSheetId="2">#REF!</definedName>
    <definedName name="nyy41.5" localSheetId="0">#REF!</definedName>
    <definedName name="nyy41.5" localSheetId="1">#REF!</definedName>
    <definedName name="nyy41.5" localSheetId="3">#REF!</definedName>
    <definedName name="nyy41.5">#REF!</definedName>
    <definedName name="nyy410nya10" localSheetId="2">#REF!</definedName>
    <definedName name="nyy410nya10" localSheetId="0">#REF!</definedName>
    <definedName name="nyy410nya10" localSheetId="1">#REF!</definedName>
    <definedName name="nyy410nya10" localSheetId="3">#REF!</definedName>
    <definedName name="nyy410nya10">#REF!</definedName>
    <definedName name="nyy4120nya70" localSheetId="2">#REF!</definedName>
    <definedName name="nyy4120nya70" localSheetId="0">#REF!</definedName>
    <definedName name="nyy4120nya70" localSheetId="1">#REF!</definedName>
    <definedName name="nyy4120nya70" localSheetId="3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 localSheetId="2">#REF!</definedName>
    <definedName name="NYY4X10BC10" localSheetId="0">#REF!</definedName>
    <definedName name="NYY4X10BC10" localSheetId="1">#REF!</definedName>
    <definedName name="NYY4X10BC10" localSheetId="3">#REF!</definedName>
    <definedName name="NYY4X10BC10">#REF!</definedName>
    <definedName name="nyy4x120" localSheetId="2">#REF!</definedName>
    <definedName name="nyy4x120" localSheetId="0">#REF!</definedName>
    <definedName name="nyy4x120" localSheetId="1">#REF!</definedName>
    <definedName name="nyy4x120" localSheetId="3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2">#REF!</definedName>
    <definedName name="nyy4x16" localSheetId="0">#REF!</definedName>
    <definedName name="nyy4x16" localSheetId="1">#REF!</definedName>
    <definedName name="nyy4x16" localSheetId="3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 localSheetId="2">#REF!</definedName>
    <definedName name="NYY4X16BC16" localSheetId="0">#REF!</definedName>
    <definedName name="NYY4X16BC16" localSheetId="1">#REF!</definedName>
    <definedName name="NYY4X16BC16" localSheetId="3">#REF!</definedName>
    <definedName name="NYY4X16BC16">#REF!</definedName>
    <definedName name="nyy4x185" localSheetId="2">#REF!</definedName>
    <definedName name="nyy4x185" localSheetId="0">#REF!</definedName>
    <definedName name="nyy4x185" localSheetId="1">#REF!</definedName>
    <definedName name="nyy4x185" localSheetId="3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2">#REF!</definedName>
    <definedName name="nyy4x1x300" localSheetId="0">#REF!</definedName>
    <definedName name="nyy4x1x300" localSheetId="1">#REF!</definedName>
    <definedName name="nyy4x1x300" localSheetId="3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2">#REF!</definedName>
    <definedName name="nyy4x1x400" localSheetId="0">#REF!</definedName>
    <definedName name="nyy4x1x400" localSheetId="1">#REF!</definedName>
    <definedName name="nyy4x1x400" localSheetId="3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2">#REF!</definedName>
    <definedName name="nyy4x1x500" localSheetId="0">#REF!</definedName>
    <definedName name="nyy4x1x500" localSheetId="1">#REF!</definedName>
    <definedName name="nyy4x1x500" localSheetId="3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2">#REF!</definedName>
    <definedName name="nyy4x25" localSheetId="0">#REF!</definedName>
    <definedName name="nyy4x25" localSheetId="1">#REF!</definedName>
    <definedName name="nyy4x25" localSheetId="3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 localSheetId="2">#REF!</definedName>
    <definedName name="NYY4X35" localSheetId="0">#REF!</definedName>
    <definedName name="NYY4X35" localSheetId="1">#REF!</definedName>
    <definedName name="NYY4X35" localSheetId="3">#REF!</definedName>
    <definedName name="NYY4X35">#REF!</definedName>
    <definedName name="NYY4X35BC35" localSheetId="2">#REF!</definedName>
    <definedName name="NYY4X35BC35" localSheetId="0">#REF!</definedName>
    <definedName name="NYY4X35BC35" localSheetId="1">#REF!</definedName>
    <definedName name="NYY4X35BC35" localSheetId="3">#REF!</definedName>
    <definedName name="NYY4X35BC35">#REF!</definedName>
    <definedName name="NYY4X4" localSheetId="2">#REF!</definedName>
    <definedName name="NYY4X4" localSheetId="0">#REF!</definedName>
    <definedName name="NYY4X4" localSheetId="1">#REF!</definedName>
    <definedName name="NYY4X4" localSheetId="3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 localSheetId="2">#REF!</definedName>
    <definedName name="NYY4X50BC35" localSheetId="0">#REF!</definedName>
    <definedName name="NYY4X50BC35" localSheetId="1">#REF!</definedName>
    <definedName name="NYY4X50BC35" localSheetId="3">#REF!</definedName>
    <definedName name="NYY4X50BC35">#REF!</definedName>
    <definedName name="NYY4X50BC50" localSheetId="2">#REF!</definedName>
    <definedName name="NYY4X50BC50" localSheetId="0">#REF!</definedName>
    <definedName name="NYY4X50BC50" localSheetId="1">#REF!</definedName>
    <definedName name="NYY4X50BC50" localSheetId="3">#REF!</definedName>
    <definedName name="NYY4X50BC50">#REF!</definedName>
    <definedName name="NYY4X6" localSheetId="2">#REF!</definedName>
    <definedName name="NYY4X6" localSheetId="0">#REF!</definedName>
    <definedName name="NYY4X6" localSheetId="1">#REF!</definedName>
    <definedName name="NYY4X6" localSheetId="3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 localSheetId="2">#REF!</definedName>
    <definedName name="NYY4X70BC50" localSheetId="0">#REF!</definedName>
    <definedName name="NYY4X70BC50" localSheetId="1">#REF!</definedName>
    <definedName name="NYY4X70BC50" localSheetId="3">#REF!</definedName>
    <definedName name="NYY4X70BC50">#REF!</definedName>
    <definedName name="nyy4x95" localSheetId="2">#REF!</definedName>
    <definedName name="nyy4x95" localSheetId="0">#REF!</definedName>
    <definedName name="nyy4x95" localSheetId="1">#REF!</definedName>
    <definedName name="nyy4x95" localSheetId="3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2">#REF!</definedName>
    <definedName name="nyy5x4" localSheetId="0">#REF!</definedName>
    <definedName name="nyy5x4" localSheetId="1">#REF!</definedName>
    <definedName name="nyy5x4" localSheetId="3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 localSheetId="2">#REF!</definedName>
    <definedName name="NYY5X4X1X500" localSheetId="0">#REF!</definedName>
    <definedName name="NYY5X4X1X500" localSheetId="1">#REF!</definedName>
    <definedName name="NYY5X4X1X500" localSheetId="3">#REF!</definedName>
    <definedName name="NYY5X4X1X500">#REF!</definedName>
    <definedName name="nyy5x6" localSheetId="2">#REF!</definedName>
    <definedName name="nyy5x6" localSheetId="0">#REF!</definedName>
    <definedName name="nyy5x6" localSheetId="1">#REF!</definedName>
    <definedName name="nyy5x6" localSheetId="3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2">#REF!</definedName>
    <definedName name="nyy7x1x300" localSheetId="0">#REF!</definedName>
    <definedName name="nyy7x1x300" localSheetId="1">#REF!</definedName>
    <definedName name="nyy7x1x300" localSheetId="3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2">#REF!</definedName>
    <definedName name="nyy7x1x500" localSheetId="0">#REF!</definedName>
    <definedName name="nyy7x1x500" localSheetId="1">#REF!</definedName>
    <definedName name="nyy7x1x500" localSheetId="3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 localSheetId="2">#REF!</definedName>
    <definedName name="NYY8X4X1X500" localSheetId="0">#REF!</definedName>
    <definedName name="NYY8X4X1X500" localSheetId="1">#REF!</definedName>
    <definedName name="NYY8X4X1X500" localSheetId="3">#REF!</definedName>
    <definedName name="NYY8X4X1X500">#REF!</definedName>
    <definedName name="Ø10" localSheetId="2">#REF!</definedName>
    <definedName name="Ø10" localSheetId="0">#REF!</definedName>
    <definedName name="Ø10" localSheetId="1">#REF!</definedName>
    <definedName name="Ø10" localSheetId="3">#REF!</definedName>
    <definedName name="Ø10">#REF!</definedName>
    <definedName name="Ø12" localSheetId="2">#REF!</definedName>
    <definedName name="Ø12" localSheetId="0">#REF!</definedName>
    <definedName name="Ø12" localSheetId="1">#REF!</definedName>
    <definedName name="Ø12" localSheetId="3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 localSheetId="2">'[6]Bahan '!$F$77</definedName>
    <definedName name="Oker_" localSheetId="0">'[6]Bahan '!$F$77</definedName>
    <definedName name="Oker_" localSheetId="1">'[6]Bahan '!$F$77</definedName>
    <definedName name="Oker_" localSheetId="3">'[6]Bahan '!$F$77</definedName>
    <definedName name="Oker_">'[7]Bahan '!$F$77</definedName>
    <definedName name="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2">#REF!</definedName>
    <definedName name="OP" localSheetId="0">#REF!</definedName>
    <definedName name="OP" localSheetId="1">#REF!</definedName>
    <definedName name="OP" localSheetId="3">#REF!</definedName>
    <definedName name="OP">#REF!</definedName>
    <definedName name="OPERATING_EQUIPMENT" localSheetId="2">#REF!</definedName>
    <definedName name="OPERATING_EQUIPMENT" localSheetId="0">#REF!</definedName>
    <definedName name="OPERATING_EQUIPMENT" localSheetId="1">#REF!</definedName>
    <definedName name="OPERATING_EQUIPMENT" localSheetId="3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 localSheetId="2">#REF!</definedName>
    <definedName name="OPERATION_COST" localSheetId="0">#REF!</definedName>
    <definedName name="OPERATION_COST" localSheetId="1">#REF!</definedName>
    <definedName name="OPERATION_COST" localSheetId="3">#REF!</definedName>
    <definedName name="OPERATION_COST">#REF!</definedName>
    <definedName name="operator" localSheetId="2">#REF!</definedName>
    <definedName name="operator" localSheetId="0">#REF!</definedName>
    <definedName name="operator" localSheetId="1">#REF!</definedName>
    <definedName name="operator" localSheetId="3">#REF!</definedName>
    <definedName name="operator">#REF!</definedName>
    <definedName name="OPERATOR_ALAT_BESAR" localSheetId="2">#REF!</definedName>
    <definedName name="OPERATOR_ALAT_BESAR" localSheetId="0">#REF!</definedName>
    <definedName name="OPERATOR_ALAT_BESAR" localSheetId="1">#REF!</definedName>
    <definedName name="OPERATOR_ALAT_BESAR" localSheetId="3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 localSheetId="2">'[6]Bahan '!$F$692</definedName>
    <definedName name="OSAE4" localSheetId="0">'[6]Bahan '!$F$692</definedName>
    <definedName name="OSAE4" localSheetId="1">'[6]Bahan '!$F$692</definedName>
    <definedName name="OSAE4" localSheetId="3">'[6]Bahan '!$F$692</definedName>
    <definedName name="OSAE4">'[7]Bahan '!$F$692</definedName>
    <definedName name="oslab1" localSheetId="2">#REF!</definedName>
    <definedName name="oslab1" localSheetId="0">#REF!</definedName>
    <definedName name="oslab1" localSheetId="1">#REF!</definedName>
    <definedName name="oslab1" localSheetId="3">#REF!</definedName>
    <definedName name="oslab1">#REF!</definedName>
    <definedName name="oslab10" localSheetId="2">#REF!</definedName>
    <definedName name="oslab10" localSheetId="0">#REF!</definedName>
    <definedName name="oslab10" localSheetId="1">#REF!</definedName>
    <definedName name="oslab10" localSheetId="3">#REF!</definedName>
    <definedName name="oslab10">#REF!</definedName>
    <definedName name="oslab11" localSheetId="2">#REF!</definedName>
    <definedName name="oslab11" localSheetId="0">#REF!</definedName>
    <definedName name="oslab11" localSheetId="1">#REF!</definedName>
    <definedName name="oslab11" localSheetId="3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[9]Ahs.1!$I$1149</definedName>
    <definedName name="Paanstm" localSheetId="2">#REF!</definedName>
    <definedName name="Paanstm" localSheetId="0">#REF!</definedName>
    <definedName name="Paanstm" localSheetId="1">#REF!</definedName>
    <definedName name="Paanstm" localSheetId="3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2">#REF!</definedName>
    <definedName name="pabf100" localSheetId="0">#REF!</definedName>
    <definedName name="pabf100" localSheetId="1">#REF!</definedName>
    <definedName name="pabf100" localSheetId="3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2">#REF!</definedName>
    <definedName name="pabf125" localSheetId="0">#REF!</definedName>
    <definedName name="pabf125" localSheetId="1">#REF!</definedName>
    <definedName name="pabf125" localSheetId="3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2">#REF!</definedName>
    <definedName name="pabf4" localSheetId="0">#REF!</definedName>
    <definedName name="pabf4" localSheetId="1">#REF!</definedName>
    <definedName name="pabf4" localSheetId="3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2">#REF!</definedName>
    <definedName name="pabf6" localSheetId="0">#REF!</definedName>
    <definedName name="pabf6" localSheetId="1">#REF!</definedName>
    <definedName name="pabf6" localSheetId="3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2">#REF!</definedName>
    <definedName name="pabf65" localSheetId="0">#REF!</definedName>
    <definedName name="pabf65" localSheetId="1">#REF!</definedName>
    <definedName name="pabf65" localSheetId="3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 localSheetId="2">#REF!</definedName>
    <definedName name="PAC0Q2" localSheetId="0">#REF!</definedName>
    <definedName name="PAC0Q2" localSheetId="1">#REF!</definedName>
    <definedName name="PAC0Q2" localSheetId="3">#REF!</definedName>
    <definedName name="PAC0Q2">#REF!</definedName>
    <definedName name="PAciDd" localSheetId="2">#REF!</definedName>
    <definedName name="PAciDd" localSheetId="0">#REF!</definedName>
    <definedName name="PAciDd" localSheetId="1">#REF!</definedName>
    <definedName name="PAciDd" localSheetId="3">#REF!</definedName>
    <definedName name="PAciDd">#REF!</definedName>
    <definedName name="pacr">[9]Ahs.1!$L$1189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 localSheetId="2">#REF!</definedName>
    <definedName name="PAIN" localSheetId="0">#REF!</definedName>
    <definedName name="PAIN" localSheetId="1">#REF!</definedName>
    <definedName name="PAIN" localSheetId="3">#REF!</definedName>
    <definedName name="PAIN">#REF!</definedName>
    <definedName name="pair10" localSheetId="2">#REF!</definedName>
    <definedName name="pair10" localSheetId="0">#REF!</definedName>
    <definedName name="pair10" localSheetId="1">#REF!</definedName>
    <definedName name="pair10" localSheetId="3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2">#REF!</definedName>
    <definedName name="paket" localSheetId="0">#REF!</definedName>
    <definedName name="paket" localSheetId="1">#REF!</definedName>
    <definedName name="paket" localSheetId="3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2">#REF!</definedName>
    <definedName name="pakf150" localSheetId="0">#REF!</definedName>
    <definedName name="pakf150" localSheetId="1">#REF!</definedName>
    <definedName name="pakf150" localSheetId="3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2">#REF!</definedName>
    <definedName name="pakf80" localSheetId="0">#REF!</definedName>
    <definedName name="pakf80" localSheetId="1">#REF!</definedName>
    <definedName name="pakf80" localSheetId="3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 localSheetId="2">#REF!</definedName>
    <definedName name="paku" localSheetId="0">#REF!</definedName>
    <definedName name="paku" localSheetId="1">#REF!</definedName>
    <definedName name="paku" localSheetId="3">#REF!</definedName>
    <definedName name="paku">#REF!</definedName>
    <definedName name="Paku1" localSheetId="2">'[6]Bahan '!$F$305</definedName>
    <definedName name="Paku1" localSheetId="0">'[6]Bahan '!$F$305</definedName>
    <definedName name="Paku1" localSheetId="1">'[6]Bahan '!$F$305</definedName>
    <definedName name="Paku1" localSheetId="3">'[6]Bahan '!$F$305</definedName>
    <definedName name="Paku1">'[7]Bahan '!$F$305</definedName>
    <definedName name="Paku4" localSheetId="2">'[6]Bahan '!$F$306</definedName>
    <definedName name="Paku4" localSheetId="0">'[6]Bahan '!$F$306</definedName>
    <definedName name="Paku4" localSheetId="1">'[6]Bahan '!$F$306</definedName>
    <definedName name="Paku4" localSheetId="3">'[6]Bahan '!$F$306</definedName>
    <definedName name="Paku4">'[7]Bahan '!$F$306</definedName>
    <definedName name="Paku8" localSheetId="2">'[6]Bahan '!$F$307</definedName>
    <definedName name="Paku8" localSheetId="0">'[6]Bahan '!$F$307</definedName>
    <definedName name="Paku8" localSheetId="1">'[6]Bahan '!$F$307</definedName>
    <definedName name="Paku8" localSheetId="3">'[6]Bahan '!$F$307</definedName>
    <definedName name="Paku8">'[7]Bahan '!$F$307</definedName>
    <definedName name="pamf">[9]Ahs.2!$L$259</definedName>
    <definedName name="PAN" localSheetId="2">#REF!</definedName>
    <definedName name="PAN" localSheetId="0">#REF!</definedName>
    <definedName name="PAN" localSheetId="1">#REF!</definedName>
    <definedName name="PAN" localSheetId="3">#REF!</definedName>
    <definedName name="PAN">#REF!</definedName>
    <definedName name="panel" localSheetId="2">#REF!</definedName>
    <definedName name="panel" localSheetId="0">#REF!</definedName>
    <definedName name="panel" localSheetId="1">#REF!</definedName>
    <definedName name="panel" localSheetId="3">#REF!</definedName>
    <definedName name="panel">#REF!</definedName>
    <definedName name="PANJ" localSheetId="2">#REF!</definedName>
    <definedName name="PANJ" localSheetId="0">#REF!</definedName>
    <definedName name="PANJ" localSheetId="1">#REF!</definedName>
    <definedName name="PANJ" localSheetId="3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 localSheetId="2">' Ruko 2 Lantai Tengah'!pas</definedName>
    <definedName name="pas" localSheetId="0">'Ruko 3 Lantai Hook '!pas</definedName>
    <definedName name="pas" localSheetId="1">'Ruko 3 Lantai Kombinasi'!pas</definedName>
    <definedName name="pas" localSheetId="3">'Volume overall (GR01)'!pas</definedName>
    <definedName name="pas">[0]!pas</definedName>
    <definedName name="PasBouwp" localSheetId="2">#REF!</definedName>
    <definedName name="PasBouwp" localSheetId="0">#REF!</definedName>
    <definedName name="PasBouwp" localSheetId="1">#REF!</definedName>
    <definedName name="PasBouwp" localSheetId="3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 localSheetId="2">'[6]Bahan '!$F$16</definedName>
    <definedName name="PasPk" localSheetId="0">'[6]Bahan '!$F$16</definedName>
    <definedName name="PasPk" localSheetId="1">'[6]Bahan '!$F$16</definedName>
    <definedName name="PasPk" localSheetId="3">'[6]Bahan '!$F$16</definedName>
    <definedName name="PasPk">'[7]Bahan '!$F$16</definedName>
    <definedName name="pavblock6" localSheetId="2">#REF!</definedName>
    <definedName name="pavblock6" localSheetId="0">#REF!</definedName>
    <definedName name="pavblock6" localSheetId="1">#REF!</definedName>
    <definedName name="pavblock6" localSheetId="3">#REF!</definedName>
    <definedName name="pavblock6">#REF!</definedName>
    <definedName name="pavblock8" localSheetId="2">#REF!</definedName>
    <definedName name="pavblock8" localSheetId="0">#REF!</definedName>
    <definedName name="pavblock8" localSheetId="1">#REF!</definedName>
    <definedName name="pavblock8" localSheetId="3">#REF!</definedName>
    <definedName name="pavblock8">#REF!</definedName>
    <definedName name="Pavn6" localSheetId="2">'[6]Bahan '!$F$42</definedName>
    <definedName name="Pavn6" localSheetId="0">'[6]Bahan '!$F$42</definedName>
    <definedName name="Pavn6" localSheetId="1">'[6]Bahan '!$F$42</definedName>
    <definedName name="Pavn6" localSheetId="3">'[6]Bahan '!$F$42</definedName>
    <definedName name="Pavn6">'[7]Bahan '!$F$42</definedName>
    <definedName name="Pavn8" localSheetId="2">'[6]Bahan '!$F$40</definedName>
    <definedName name="Pavn8" localSheetId="0">'[6]Bahan '!$F$40</definedName>
    <definedName name="Pavn8" localSheetId="1">'[6]Bahan '!$F$40</definedName>
    <definedName name="Pavn8" localSheetId="3">'[6]Bahan '!$F$40</definedName>
    <definedName name="Pavn8">'[7]Bahan '!$F$40</definedName>
    <definedName name="Pavw6" localSheetId="2">'[6]Bahan '!$F$43</definedName>
    <definedName name="Pavw6" localSheetId="0">'[6]Bahan '!$F$43</definedName>
    <definedName name="Pavw6" localSheetId="1">'[6]Bahan '!$F$43</definedName>
    <definedName name="Pavw6" localSheetId="3">'[6]Bahan '!$F$43</definedName>
    <definedName name="Pavw6">'[7]Bahan '!$F$43</definedName>
    <definedName name="Pavw8" localSheetId="2">'[6]Bahan '!$F$41</definedName>
    <definedName name="Pavw8" localSheetId="0">'[6]Bahan '!$F$41</definedName>
    <definedName name="Pavw8" localSheetId="1">'[6]Bahan '!$F$41</definedName>
    <definedName name="Pavw8" localSheetId="3">'[6]Bahan '!$F$41</definedName>
    <definedName name="Pavw8">'[7]Bahan '!$F$41</definedName>
    <definedName name="pb" localSheetId="2">#REF!</definedName>
    <definedName name="pb" localSheetId="0">#REF!</definedName>
    <definedName name="pb" localSheetId="1">#REF!</definedName>
    <definedName name="pb" localSheetId="3">#REF!</definedName>
    <definedName name="pb">#REF!</definedName>
    <definedName name="PB_BAK" localSheetId="2">#REF!</definedName>
    <definedName name="PB_BAK" localSheetId="0">#REF!</definedName>
    <definedName name="PB_BAK" localSheetId="1">#REF!</definedName>
    <definedName name="PB_BAK" localSheetId="3">#REF!</definedName>
    <definedName name="PB_BAK">#REF!</definedName>
    <definedName name="PB_CO" localSheetId="2">#REF!</definedName>
    <definedName name="PB_CO" localSheetId="0">#REF!</definedName>
    <definedName name="PB_CO" localSheetId="1">#REF!</definedName>
    <definedName name="PB_CO" localSheetId="3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[9]Ahs.2!$L$387</definedName>
    <definedName name="PBBu24" localSheetId="2">#REF!</definedName>
    <definedName name="PBBu24" localSheetId="0">#REF!</definedName>
    <definedName name="PBBu24" localSheetId="1">#REF!</definedName>
    <definedName name="PBBu24" localSheetId="3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2">#REF!</definedName>
    <definedName name="PCatIC" localSheetId="0">#REF!</definedName>
    <definedName name="PCatIC" localSheetId="1">#REF!</definedName>
    <definedName name="PCatIC" localSheetId="3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 localSheetId="2">'[6]Bahan '!$F$45</definedName>
    <definedName name="Pcmtr" localSheetId="0">'[6]Bahan '!$F$45</definedName>
    <definedName name="Pcmtr" localSheetId="1">'[6]Bahan '!$F$45</definedName>
    <definedName name="Pcmtr" localSheetId="3">'[6]Bahan '!$F$45</definedName>
    <definedName name="Pcmtr">'[7]Bahan '!$F$45</definedName>
    <definedName name="Pcmwr" localSheetId="2">'[6]Bahan '!$F$55</definedName>
    <definedName name="Pcmwr" localSheetId="0">'[6]Bahan '!$F$55</definedName>
    <definedName name="Pcmwr" localSheetId="1">'[6]Bahan '!$F$55</definedName>
    <definedName name="Pcmwr" localSheetId="3">'[6]Bahan '!$F$55</definedName>
    <definedName name="Pcmwr">'[7]Bahan '!$F$55</definedName>
    <definedName name="PCNO" localSheetId="2">#REF!</definedName>
    <definedName name="PCNO" localSheetId="0">#REF!</definedName>
    <definedName name="PCNO" localSheetId="1">#REF!</definedName>
    <definedName name="PCNO" localSheetId="3">#REF!</definedName>
    <definedName name="PCNO">#REF!</definedName>
    <definedName name="PD_TR" localSheetId="2">#REF!</definedName>
    <definedName name="PD_TR" localSheetId="0">#REF!</definedName>
    <definedName name="PD_TR" localSheetId="1">#REF!</definedName>
    <definedName name="PD_TR" localSheetId="3">#REF!</definedName>
    <definedName name="PD_TR">#REF!</definedName>
    <definedName name="PDESC21" localSheetId="2">#REF!</definedName>
    <definedName name="PDESC21" localSheetId="0">#REF!</definedName>
    <definedName name="PDESC21" localSheetId="1">#REF!</definedName>
    <definedName name="PDESC21" localSheetId="3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2">#REF!</definedName>
    <definedName name="PEKERJAAN_PLAFOND" localSheetId="0">#REF!</definedName>
    <definedName name="PEKERJAAN_PLAFOND" localSheetId="1">#REF!</definedName>
    <definedName name="PEKERJAAN_PLAFOND" localSheetId="3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[9]Ahs.1!$L$1284</definedName>
    <definedName name="PETC" localSheetId="2">#REF!</definedName>
    <definedName name="PETC" localSheetId="0">#REF!</definedName>
    <definedName name="PETC" localSheetId="1">#REF!</definedName>
    <definedName name="PETC" localSheetId="3">#REF!</definedName>
    <definedName name="PETC">#REF!</definedName>
    <definedName name="pf" localSheetId="2">#REF!</definedName>
    <definedName name="pf" localSheetId="0">#REF!</definedName>
    <definedName name="pf" localSheetId="1">#REF!</definedName>
    <definedName name="pf" localSheetId="3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 localSheetId="2">#REF!</definedName>
    <definedName name="Phil" localSheetId="0">#REF!</definedName>
    <definedName name="Phil" localSheetId="1">#REF!</definedName>
    <definedName name="Phil" localSheetId="3">#REF!</definedName>
    <definedName name="Phil">#REF!</definedName>
    <definedName name="PIL" localSheetId="2">#REF!</definedName>
    <definedName name="PIL" localSheetId="0">#REF!</definedName>
    <definedName name="PIL" localSheetId="1">#REF!</definedName>
    <definedName name="PIL" localSheetId="3">#REF!</definedName>
    <definedName name="PIL">#REF!</definedName>
    <definedName name="PIL_NEW" localSheetId="2">#REF!</definedName>
    <definedName name="PIL_NEW" localSheetId="0">#REF!</definedName>
    <definedName name="PIL_NEW" localSheetId="1">#REF!</definedName>
    <definedName name="PIL_NEW" localSheetId="3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 localSheetId="2">#REF!</definedName>
    <definedName name="PINTU_A_12" localSheetId="0">#REF!</definedName>
    <definedName name="PINTU_A_12" localSheetId="1">#REF!</definedName>
    <definedName name="PINTU_A_12" localSheetId="3">#REF!</definedName>
    <definedName name="PINTU_A_12">#REF!</definedName>
    <definedName name="PINTU_B">"$#REF!.$L$62"</definedName>
    <definedName name="PINTU_B_10">"$#REF!.$L$62"</definedName>
    <definedName name="PINTU_B_12" localSheetId="2">#REF!</definedName>
    <definedName name="PINTU_B_12" localSheetId="0">#REF!</definedName>
    <definedName name="PINTU_B_12" localSheetId="1">#REF!</definedName>
    <definedName name="PINTU_B_12" localSheetId="3">#REF!</definedName>
    <definedName name="PINTU_B_12">#REF!</definedName>
    <definedName name="PINTU_BASE">"$#REF!.$L$60"</definedName>
    <definedName name="PINTU_BASE_10">"$#REF!.$L$60"</definedName>
    <definedName name="PINTU_BASE_12" localSheetId="2">#REF!</definedName>
    <definedName name="PINTU_BASE_12" localSheetId="0">#REF!</definedName>
    <definedName name="PINTU_BASE_12" localSheetId="1">#REF!</definedName>
    <definedName name="PINTU_BASE_12" localSheetId="3">#REF!</definedName>
    <definedName name="PINTU_BASE_12">#REF!</definedName>
    <definedName name="PINTU_C">"$#REF!.$L$63"</definedName>
    <definedName name="PINTU_C_10">"$#REF!.$L$63"</definedName>
    <definedName name="PINTU_C_12" localSheetId="2">#REF!</definedName>
    <definedName name="PINTU_C_12" localSheetId="0">#REF!</definedName>
    <definedName name="PINTU_C_12" localSheetId="1">#REF!</definedName>
    <definedName name="PINTU_C_12" localSheetId="3">#REF!</definedName>
    <definedName name="PINTU_C_12">#REF!</definedName>
    <definedName name="pintuplywood" localSheetId="2">#REF!</definedName>
    <definedName name="pintuplywood" localSheetId="0">#REF!</definedName>
    <definedName name="pintuplywood" localSheetId="1">#REF!</definedName>
    <definedName name="pintuplywood" localSheetId="3">#REF!</definedName>
    <definedName name="pintuplywood">#REF!</definedName>
    <definedName name="PIP" localSheetId="2">#REF!</definedName>
    <definedName name="PIP" localSheetId="0">#REF!</definedName>
    <definedName name="PIP" localSheetId="1">#REF!</definedName>
    <definedName name="PIP" localSheetId="3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[9]Ahs.2!$L$343</definedName>
    <definedName name="pl" localSheetId="2">#REF!</definedName>
    <definedName name="pl" localSheetId="0">#REF!</definedName>
    <definedName name="pl" localSheetId="1">#REF!</definedName>
    <definedName name="pl" localSheetId="3">#REF!</definedName>
    <definedName name="pl">#REF!</definedName>
    <definedName name="PlAl3" localSheetId="2">'[6]Bahan '!$F$268</definedName>
    <definedName name="PlAl3" localSheetId="0">'[6]Bahan '!$F$268</definedName>
    <definedName name="PlAl3" localSheetId="1">'[6]Bahan '!$F$268</definedName>
    <definedName name="PlAl3" localSheetId="3">'[6]Bahan '!$F$268</definedName>
    <definedName name="PlAl3">'[7]Bahan '!$F$268</definedName>
    <definedName name="plamur" localSheetId="2">#REF!</definedName>
    <definedName name="plamur" localSheetId="0">#REF!</definedName>
    <definedName name="plamur" localSheetId="1">#REF!</definedName>
    <definedName name="plamur" localSheetId="3">#REF!</definedName>
    <definedName name="plamur">#REF!</definedName>
    <definedName name="Plap" localSheetId="2">#REF!</definedName>
    <definedName name="Plap" localSheetId="0">#REF!</definedName>
    <definedName name="Plap" localSheetId="1">#REF!</definedName>
    <definedName name="Plap" localSheetId="3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 localSheetId="2">'[6]Bahan '!$F$60</definedName>
    <definedName name="Plmtb" localSheetId="0">'[6]Bahan '!$F$60</definedName>
    <definedName name="Plmtb" localSheetId="1">'[6]Bahan '!$F$60</definedName>
    <definedName name="Plmtb" localSheetId="3">'[6]Bahan '!$F$60</definedName>
    <definedName name="Plmtb">'[7]Bahan '!$F$60</definedName>
    <definedName name="PLP" localSheetId="2">#REF!</definedName>
    <definedName name="PLP" localSheetId="0">#REF!</definedName>
    <definedName name="PLP" localSheetId="1">#REF!</definedName>
    <definedName name="PLP" localSheetId="3">#REF!</definedName>
    <definedName name="PLP">#REF!</definedName>
    <definedName name="plum" localSheetId="2">#REF!</definedName>
    <definedName name="plum" localSheetId="0">#REF!</definedName>
    <definedName name="plum" localSheetId="1">#REF!</definedName>
    <definedName name="plum" localSheetId="3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 localSheetId="2">' Ruko 2 Lantai Tengah'!pompa</definedName>
    <definedName name="pompa" localSheetId="0">'Ruko 3 Lantai Hook '!pompa</definedName>
    <definedName name="pompa" localSheetId="1">'Ruko 3 Lantai Kombinasi'!pompa</definedName>
    <definedName name="pompa" localSheetId="3">'Volume overall (GR01)'!pompa</definedName>
    <definedName name="pompa">[0]!pompa</definedName>
    <definedName name="pompatp1" localSheetId="2">#REF!</definedName>
    <definedName name="pompatp1" localSheetId="0">#REF!</definedName>
    <definedName name="pompatp1" localSheetId="1">#REF!</definedName>
    <definedName name="pompatp1" localSheetId="3">#REF!</definedName>
    <definedName name="pompatp1">#REF!</definedName>
    <definedName name="pompatp2" localSheetId="2">#REF!</definedName>
    <definedName name="pompatp2" localSheetId="0">#REF!</definedName>
    <definedName name="pompatp2" localSheetId="1">#REF!</definedName>
    <definedName name="pompatp2" localSheetId="3">#REF!</definedName>
    <definedName name="pompatp2">#REF!</definedName>
    <definedName name="PONCAN" localSheetId="2">#REF!</definedName>
    <definedName name="PONCAN" localSheetId="0">#REF!</definedName>
    <definedName name="PONCAN" localSheetId="1">#REF!</definedName>
    <definedName name="PONCAN" localSheetId="3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2">'[6]Pekerjaan '!#REF!</definedName>
    <definedName name="PPls2" localSheetId="0">'[6]Pekerjaan '!#REF!</definedName>
    <definedName name="PPls2" localSheetId="1">'[6]Pekerjaan '!#REF!</definedName>
    <definedName name="PPls2" localSheetId="3">'[6]Pekerjaan '!#REF!</definedName>
    <definedName name="PPls2">'[7]Pekerjaan '!#REF!</definedName>
    <definedName name="PPls3" localSheetId="2">#REF!</definedName>
    <definedName name="PPls3" localSheetId="0">#REF!</definedName>
    <definedName name="PPls3" localSheetId="1">#REF!</definedName>
    <definedName name="PPls3" localSheetId="3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 localSheetId="2">'[6]Bahan '!$F$110</definedName>
    <definedName name="PpnBr" localSheetId="0">'[6]Bahan '!$F$110</definedName>
    <definedName name="PpnBr" localSheetId="1">'[6]Bahan '!$F$110</definedName>
    <definedName name="PpnBr" localSheetId="3">'[6]Bahan '!$F$110</definedName>
    <definedName name="PpnBr">'[7]Bahan '!$F$110</definedName>
    <definedName name="PpnKb" localSheetId="2">'[6]Bahan '!$F$114</definedName>
    <definedName name="PpnKb" localSheetId="0">'[6]Bahan '!$F$114</definedName>
    <definedName name="PpnKb" localSheetId="1">'[6]Bahan '!$F$114</definedName>
    <definedName name="PpnKb" localSheetId="3">'[6]Bahan '!$F$114</definedName>
    <definedName name="PpnKb">'[7]Bahan '!$F$114</definedName>
    <definedName name="PpnKs" localSheetId="2">'[6]Bahan '!$F$116</definedName>
    <definedName name="PpnKs" localSheetId="0">'[6]Bahan '!$F$116</definedName>
    <definedName name="PpnKs" localSheetId="1">'[6]Bahan '!$F$116</definedName>
    <definedName name="PpnKs" localSheetId="3">'[6]Bahan '!$F$116</definedName>
    <definedName name="PpnKs">'[7]Bahan '!$F$116</definedName>
    <definedName name="PPntDt" localSheetId="2">#REF!</definedName>
    <definedName name="PPntDt" localSheetId="0">#REF!</definedName>
    <definedName name="PPntDt" localSheetId="1">#REF!</definedName>
    <definedName name="PPntDt" localSheetId="3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 localSheetId="2">#REF!</definedName>
    <definedName name="PRECAST_A_12" localSheetId="0">#REF!</definedName>
    <definedName name="PRECAST_A_12" localSheetId="1">#REF!</definedName>
    <definedName name="PRECAST_A_12" localSheetId="3">#REF!</definedName>
    <definedName name="PRECAST_A_12">#REF!</definedName>
    <definedName name="PRECAST_B">"$#REF!.$L$38"</definedName>
    <definedName name="PRECAST_B_10">"$#REF!.$L$38"</definedName>
    <definedName name="PRECAST_B_12" localSheetId="2">#REF!</definedName>
    <definedName name="PRECAST_B_12" localSheetId="0">#REF!</definedName>
    <definedName name="PRECAST_B_12" localSheetId="1">#REF!</definedName>
    <definedName name="PRECAST_B_12" localSheetId="3">#REF!</definedName>
    <definedName name="PRECAST_B_12">#REF!</definedName>
    <definedName name="PRECAST_C">"$#REF!.$L$39"</definedName>
    <definedName name="PRECAST_C_10">"$#REF!.$L$39"</definedName>
    <definedName name="PRECAST_C_12" localSheetId="2">#REF!</definedName>
    <definedName name="PRECAST_C_12" localSheetId="0">#REF!</definedName>
    <definedName name="PRECAST_C_12" localSheetId="1">#REF!</definedName>
    <definedName name="PRECAST_C_12" localSheetId="3">#REF!</definedName>
    <definedName name="PRECAST_C_12">#REF!</definedName>
    <definedName name="prelim" localSheetId="2">#REF!</definedName>
    <definedName name="prelim" localSheetId="0">#REF!</definedName>
    <definedName name="prelim" localSheetId="1">#REF!</definedName>
    <definedName name="prelim" localSheetId="3">#REF!</definedName>
    <definedName name="prelim">#REF!</definedName>
    <definedName name="prelimi" localSheetId="2">#REF!</definedName>
    <definedName name="prelimi" localSheetId="0">#REF!</definedName>
    <definedName name="prelimi" localSheetId="1">#REF!</definedName>
    <definedName name="prelimi" localSheetId="3">#REF!</definedName>
    <definedName name="prelimi">#REF!</definedName>
    <definedName name="PrfDn" localSheetId="2">'[6]Bahan '!$F$244</definedName>
    <definedName name="PrfDn" localSheetId="0">'[6]Bahan '!$F$244</definedName>
    <definedName name="PrfDn" localSheetId="1">'[6]Bahan '!$F$244</definedName>
    <definedName name="PrfDn" localSheetId="3">'[6]Bahan '!$F$244</definedName>
    <definedName name="PrfDn">'[7]Bahan '!$F$244</definedName>
    <definedName name="print" localSheetId="2">#REF!</definedName>
    <definedName name="print" localSheetId="0">#REF!</definedName>
    <definedName name="print" localSheetId="1">#REF!</definedName>
    <definedName name="print" localSheetId="3">#REF!</definedName>
    <definedName name="print">#REF!</definedName>
    <definedName name="_xlnm.Print_Area" localSheetId="2">' Ruko 2 Lantai Tengah'!$B$1:$H$164</definedName>
    <definedName name="_xlnm.Print_Area" localSheetId="0">'Ruko 3 Lantai Hook '!$B$1:$H$201</definedName>
    <definedName name="_xlnm.Print_Area" localSheetId="1">'Ruko 3 Lantai Kombinasi'!$B$2:$H$182</definedName>
    <definedName name="_xlnm.Print_Area" localSheetId="3">'Volume overall (GR01)'!$B$2:$K$205</definedName>
    <definedName name="_xlnm.Print_Area">#REF!</definedName>
    <definedName name="Print_Area_MI" localSheetId="2">#REF!</definedName>
    <definedName name="Print_Area_MI" localSheetId="0">#REF!</definedName>
    <definedName name="Print_Area_MI" localSheetId="1">#REF!</definedName>
    <definedName name="Print_Area_MI" localSheetId="3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 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2">#REF!</definedName>
    <definedName name="Print_Titles_MI" localSheetId="0">#REF!</definedName>
    <definedName name="Print_Titles_MI" localSheetId="1">#REF!</definedName>
    <definedName name="Print_Titles_MI" localSheetId="3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 localSheetId="2">'[6]Bahan '!$F$17</definedName>
    <definedName name="PsBt1" localSheetId="0">'[6]Bahan '!$F$17</definedName>
    <definedName name="PsBt1" localSheetId="1">'[6]Bahan '!$F$17</definedName>
    <definedName name="PsBt1" localSheetId="3">'[6]Bahan '!$F$17</definedName>
    <definedName name="PsBt1">'[7]Bahan '!$F$17</definedName>
    <definedName name="PSC" localSheetId="2">#REF!</definedName>
    <definedName name="PSC" localSheetId="0">#REF!</definedName>
    <definedName name="PSC" localSheetId="1">#REF!</definedName>
    <definedName name="PSC" localSheetId="3">#REF!</definedName>
    <definedName name="PSC">#REF!</definedName>
    <definedName name="PSP" localSheetId="2">#REF!</definedName>
    <definedName name="PSP" localSheetId="0">#REF!</definedName>
    <definedName name="PSP" localSheetId="1">#REF!</definedName>
    <definedName name="PSP" localSheetId="3">#REF!</definedName>
    <definedName name="PSP">#REF!</definedName>
    <definedName name="psrpsng" localSheetId="2">#REF!</definedName>
    <definedName name="psrpsng" localSheetId="0">#REF!</definedName>
    <definedName name="psrpsng" localSheetId="1">#REF!</definedName>
    <definedName name="psrpsng" localSheetId="3">#REF!</definedName>
    <definedName name="psrpsng">#REF!</definedName>
    <definedName name="PStoot" localSheetId="1">#REF!</definedName>
    <definedName name="PStoot">#REF!</definedName>
    <definedName name="PSU">#REF!</definedName>
    <definedName name="PsUrg" localSheetId="2">'[6]Bahan '!$F$13</definedName>
    <definedName name="PsUrg" localSheetId="0">'[6]Bahan '!$F$13</definedName>
    <definedName name="PsUrg" localSheetId="1">'[6]Bahan '!$F$13</definedName>
    <definedName name="PsUrg" localSheetId="3">'[6]Bahan '!$F$13</definedName>
    <definedName name="PsUrg">'[7]Bahan '!$F$13</definedName>
    <definedName name="PTK" localSheetId="2">#REF!</definedName>
    <definedName name="PTK" localSheetId="0">#REF!</definedName>
    <definedName name="PTK" localSheetId="1">#REF!</definedName>
    <definedName name="PTK" localSheetId="3">#REF!</definedName>
    <definedName name="PTK">#REF!</definedName>
    <definedName name="PTM" localSheetId="2">#REF!</definedName>
    <definedName name="PTM" localSheetId="0">#REF!</definedName>
    <definedName name="PTM" localSheetId="1">#REF!</definedName>
    <definedName name="PTM" localSheetId="3">#REF!</definedName>
    <definedName name="PTM">#REF!</definedName>
    <definedName name="PTump" localSheetId="2">#REF!</definedName>
    <definedName name="PTump" localSheetId="0">#REF!</definedName>
    <definedName name="PTump" localSheetId="1">#REF!</definedName>
    <definedName name="PTump" localSheetId="3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 localSheetId="2">#REF!</definedName>
    <definedName name="PVC" localSheetId="0">#REF!</definedName>
    <definedName name="PVC" localSheetId="1">#REF!</definedName>
    <definedName name="PVC" localSheetId="3">#REF!</definedName>
    <definedName name="PVC">#REF!</definedName>
    <definedName name="PVC_10" localSheetId="2">#REF!</definedName>
    <definedName name="PVC_10" localSheetId="0">#REF!</definedName>
    <definedName name="PVC_10" localSheetId="1">#REF!</definedName>
    <definedName name="PVC_10" localSheetId="3">#REF!</definedName>
    <definedName name="PVC_10">#REF!</definedName>
    <definedName name="PVC_8" localSheetId="2">#REF!</definedName>
    <definedName name="PVC_8" localSheetId="0">#REF!</definedName>
    <definedName name="PVC_8" localSheetId="1">#REF!</definedName>
    <definedName name="PVC_8" localSheetId="3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 localSheetId="2">#REF!</definedName>
    <definedName name="PW_12" localSheetId="0">#REF!</definedName>
    <definedName name="PW_12" localSheetId="1">#REF!</definedName>
    <definedName name="PW_12" localSheetId="3">#REF!</definedName>
    <definedName name="PW_12">#REF!</definedName>
    <definedName name="PWFDn" localSheetId="2">#REF!</definedName>
    <definedName name="PWFDn" localSheetId="0">#REF!</definedName>
    <definedName name="PWFDn" localSheetId="1">#REF!</definedName>
    <definedName name="PWFDn" localSheetId="3">#REF!</definedName>
    <definedName name="PWFDn">#REF!</definedName>
    <definedName name="PWFLn" localSheetId="1">#REF!</definedName>
    <definedName name="PWFLn">#REF!</definedName>
    <definedName name="pwmesh" localSheetId="2">'[6]Pekerjaan '!#REF!</definedName>
    <definedName name="pwmesh" localSheetId="0">'[6]Pekerjaan '!#REF!</definedName>
    <definedName name="pwmesh" localSheetId="1">'[6]Pekerjaan '!#REF!</definedName>
    <definedName name="pwmesh" localSheetId="3">'[6]Pekerjaan '!#REF!</definedName>
    <definedName name="pwmesh">'[7]Pekerjaan '!#REF!</definedName>
    <definedName name="q" localSheetId="2">#REF!</definedName>
    <definedName name="q" localSheetId="0">#REF!</definedName>
    <definedName name="q" localSheetId="1">#REF!</definedName>
    <definedName name="q" localSheetId="3">#REF!</definedName>
    <definedName name="q">#REF!</definedName>
    <definedName name="qsfdq" localSheetId="2">#REF!</definedName>
    <definedName name="qsfdq" localSheetId="0">#REF!</definedName>
    <definedName name="qsfdq" localSheetId="1">#REF!</definedName>
    <definedName name="qsfdq" localSheetId="3">#REF!</definedName>
    <definedName name="qsfdq">#REF!</definedName>
    <definedName name="QTY" localSheetId="2">#REF!</definedName>
    <definedName name="QTY" localSheetId="0">#REF!</definedName>
    <definedName name="QTY" localSheetId="1">#REF!</definedName>
    <definedName name="QTY" localSheetId="3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 localSheetId="2">#REF!</definedName>
    <definedName name="R__9" localSheetId="0">#REF!</definedName>
    <definedName name="R__9" localSheetId="1">#REF!</definedName>
    <definedName name="R__9" localSheetId="3">#REF!</definedName>
    <definedName name="R__9">#REF!</definedName>
    <definedName name="r_pekerjaan_atap" localSheetId="2">#REF!</definedName>
    <definedName name="r_pekerjaan_atap" localSheetId="0">#REF!</definedName>
    <definedName name="r_pekerjaan_atap" localSheetId="1">#REF!</definedName>
    <definedName name="r_pekerjaan_atap" localSheetId="3">#REF!</definedName>
    <definedName name="r_pekerjaan_atap">#REF!</definedName>
    <definedName name="r_pekerjaan_beton_bertulang" localSheetId="2">#REF!</definedName>
    <definedName name="r_pekerjaan_beton_bertulang" localSheetId="0">#REF!</definedName>
    <definedName name="r_pekerjaan_beton_bertulang" localSheetId="1">#REF!</definedName>
    <definedName name="r_pekerjaan_beton_bertulang" localSheetId="3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 localSheetId="2">' Ruko 2 Lantai Tengah'!RECORD</definedName>
    <definedName name="RECORD" localSheetId="0">'Ruko 3 Lantai Hook '!RECORD</definedName>
    <definedName name="RECORD" localSheetId="1">'Ruko 3 Lantai Kombinasi'!RECORD</definedName>
    <definedName name="RECORD" localSheetId="3">'Volume overall (GR01)'!RECORD</definedName>
    <definedName name="RECORD">[0]!RECORD</definedName>
    <definedName name="Record1" localSheetId="2">' Ruko 2 Lantai Tengah'!Record1</definedName>
    <definedName name="Record1" localSheetId="0">'Ruko 3 Lantai Hook '!Record1</definedName>
    <definedName name="Record1" localSheetId="1">'Ruko 3 Lantai Kombinasi'!Record1</definedName>
    <definedName name="Record1" localSheetId="3">'Volume overall (GR01)'!Record1</definedName>
    <definedName name="Record1">[0]!Record1</definedName>
    <definedName name="Record10" localSheetId="2">' Ruko 2 Lantai Tengah'!Record10</definedName>
    <definedName name="Record10" localSheetId="0">'Ruko 3 Lantai Hook '!Record10</definedName>
    <definedName name="Record10" localSheetId="1">'Ruko 3 Lantai Kombinasi'!Record10</definedName>
    <definedName name="Record10" localSheetId="3">'Volume overall (GR01)'!Record10</definedName>
    <definedName name="Record10">[0]!Record10</definedName>
    <definedName name="Record11" localSheetId="2">' Ruko 2 Lantai Tengah'!Record11</definedName>
    <definedName name="Record11" localSheetId="0">'Ruko 3 Lantai Hook '!Record11</definedName>
    <definedName name="Record11" localSheetId="1">'Ruko 3 Lantai Kombinasi'!Record11</definedName>
    <definedName name="Record11" localSheetId="3">'Volume overall (GR01)'!Record11</definedName>
    <definedName name="Record11">[0]!Record11</definedName>
    <definedName name="Record12" localSheetId="2">' Ruko 2 Lantai Tengah'!Record12</definedName>
    <definedName name="Record12" localSheetId="0">'Ruko 3 Lantai Hook '!Record12</definedName>
    <definedName name="Record12" localSheetId="1">'Ruko 3 Lantai Kombinasi'!Record12</definedName>
    <definedName name="Record12" localSheetId="3">'Volume overall (GR01)'!Record12</definedName>
    <definedName name="Record12">[0]!Record12</definedName>
    <definedName name="Record13" localSheetId="2">' Ruko 2 Lantai Tengah'!Record13</definedName>
    <definedName name="Record13" localSheetId="0">'Ruko 3 Lantai Hook '!Record13</definedName>
    <definedName name="Record13" localSheetId="1">'Ruko 3 Lantai Kombinasi'!Record13</definedName>
    <definedName name="Record13" localSheetId="3">'Volume overall (GR01)'!Record13</definedName>
    <definedName name="Record13">[0]!Record13</definedName>
    <definedName name="Record14" localSheetId="2">' Ruko 2 Lantai Tengah'!Record14</definedName>
    <definedName name="Record14" localSheetId="0">'Ruko 3 Lantai Hook '!Record14</definedName>
    <definedName name="Record14" localSheetId="1">'Ruko 3 Lantai Kombinasi'!Record14</definedName>
    <definedName name="Record14" localSheetId="3">'Volume overall (GR01)'!Record14</definedName>
    <definedName name="Record14">[0]!Record14</definedName>
    <definedName name="Record15" localSheetId="2">' Ruko 2 Lantai Tengah'!Record15</definedName>
    <definedName name="Record15" localSheetId="0">'Ruko 3 Lantai Hook '!Record15</definedName>
    <definedName name="Record15" localSheetId="1">'Ruko 3 Lantai Kombinasi'!Record15</definedName>
    <definedName name="Record15" localSheetId="3">'Volume overall (GR01)'!Record15</definedName>
    <definedName name="Record15">[0]!Record15</definedName>
    <definedName name="Record16" localSheetId="2">' Ruko 2 Lantai Tengah'!Record16</definedName>
    <definedName name="Record16" localSheetId="0">'Ruko 3 Lantai Hook '!Record16</definedName>
    <definedName name="Record16" localSheetId="1">'Ruko 3 Lantai Kombinasi'!Record16</definedName>
    <definedName name="Record16" localSheetId="3">'Volume overall (GR01)'!Record16</definedName>
    <definedName name="Record16">[0]!Record16</definedName>
    <definedName name="Record17" localSheetId="2">' Ruko 2 Lantai Tengah'!Record17</definedName>
    <definedName name="Record17" localSheetId="0">'Ruko 3 Lantai Hook '!Record17</definedName>
    <definedName name="Record17" localSheetId="1">'Ruko 3 Lantai Kombinasi'!Record17</definedName>
    <definedName name="Record17" localSheetId="3">'Volume overall (GR01)'!Record17</definedName>
    <definedName name="Record17">[0]!Record17</definedName>
    <definedName name="Record18" localSheetId="2">' Ruko 2 Lantai Tengah'!Record18</definedName>
    <definedName name="Record18" localSheetId="0">'Ruko 3 Lantai Hook '!Record18</definedName>
    <definedName name="Record18" localSheetId="1">'Ruko 3 Lantai Kombinasi'!Record18</definedName>
    <definedName name="Record18" localSheetId="3">'Volume overall (GR01)'!Record18</definedName>
    <definedName name="Record18">[0]!Record18</definedName>
    <definedName name="Record19" localSheetId="2">' Ruko 2 Lantai Tengah'!Record19</definedName>
    <definedName name="Record19" localSheetId="0">'Ruko 3 Lantai Hook '!Record19</definedName>
    <definedName name="Record19" localSheetId="1">'Ruko 3 Lantai Kombinasi'!Record19</definedName>
    <definedName name="Record19" localSheetId="3">'Volume overall (GR01)'!Record19</definedName>
    <definedName name="Record19">[0]!Record19</definedName>
    <definedName name="Record2" localSheetId="2">' Ruko 2 Lantai Tengah'!Record2</definedName>
    <definedName name="Record2" localSheetId="0">'Ruko 3 Lantai Hook '!Record2</definedName>
    <definedName name="Record2" localSheetId="1">'Ruko 3 Lantai Kombinasi'!Record2</definedName>
    <definedName name="Record2" localSheetId="3">'Volume overall (GR01)'!Record2</definedName>
    <definedName name="Record2">[0]!Record2</definedName>
    <definedName name="Record20" localSheetId="2">' Ruko 2 Lantai Tengah'!Record20</definedName>
    <definedName name="Record20" localSheetId="0">'Ruko 3 Lantai Hook '!Record20</definedName>
    <definedName name="Record20" localSheetId="1">'Ruko 3 Lantai Kombinasi'!Record20</definedName>
    <definedName name="Record20" localSheetId="3">'Volume overall (GR01)'!Record20</definedName>
    <definedName name="Record20">[0]!Record20</definedName>
    <definedName name="Record21" localSheetId="2">' Ruko 2 Lantai Tengah'!Record21</definedName>
    <definedName name="Record21" localSheetId="0">'Ruko 3 Lantai Hook '!Record21</definedName>
    <definedName name="Record21" localSheetId="1">'Ruko 3 Lantai Kombinasi'!Record21</definedName>
    <definedName name="Record21" localSheetId="3">'Volume overall (GR01)'!Record21</definedName>
    <definedName name="Record21">[0]!Record21</definedName>
    <definedName name="Record22" localSheetId="2">' Ruko 2 Lantai Tengah'!Record22</definedName>
    <definedName name="Record22" localSheetId="0">'Ruko 3 Lantai Hook '!Record22</definedName>
    <definedName name="Record22" localSheetId="1">'Ruko 3 Lantai Kombinasi'!Record22</definedName>
    <definedName name="Record22" localSheetId="3">'Volume overall (GR01)'!Record22</definedName>
    <definedName name="Record22">[0]!Record22</definedName>
    <definedName name="Record23" localSheetId="2">' Ruko 2 Lantai Tengah'!Record23</definedName>
    <definedName name="Record23" localSheetId="0">'Ruko 3 Lantai Hook '!Record23</definedName>
    <definedName name="Record23" localSheetId="1">'Ruko 3 Lantai Kombinasi'!Record23</definedName>
    <definedName name="Record23" localSheetId="3">'Volume overall (GR01)'!Record23</definedName>
    <definedName name="Record23">[0]!Record23</definedName>
    <definedName name="Record3" localSheetId="2">' Ruko 2 Lantai Tengah'!Record3</definedName>
    <definedName name="Record3" localSheetId="0">'Ruko 3 Lantai Hook '!Record3</definedName>
    <definedName name="Record3" localSheetId="1">'Ruko 3 Lantai Kombinasi'!Record3</definedName>
    <definedName name="Record3" localSheetId="3">'Volume overall (GR01)'!Record3</definedName>
    <definedName name="Record3">[0]!Record3</definedName>
    <definedName name="Record4" localSheetId="2">' Ruko 2 Lantai Tengah'!Record4</definedName>
    <definedName name="Record4" localSheetId="0">'Ruko 3 Lantai Hook '!Record4</definedName>
    <definedName name="Record4" localSheetId="1">'Ruko 3 Lantai Kombinasi'!Record4</definedName>
    <definedName name="Record4" localSheetId="3">'Volume overall (GR01)'!Record4</definedName>
    <definedName name="Record4">[0]!Record4</definedName>
    <definedName name="Record5" localSheetId="2">' Ruko 2 Lantai Tengah'!Record5</definedName>
    <definedName name="Record5" localSheetId="0">'Ruko 3 Lantai Hook '!Record5</definedName>
    <definedName name="Record5" localSheetId="1">'Ruko 3 Lantai Kombinasi'!Record5</definedName>
    <definedName name="Record5" localSheetId="3">'Volume overall (GR01)'!Record5</definedName>
    <definedName name="Record5">[0]!Record5</definedName>
    <definedName name="Record6" localSheetId="2">' Ruko 2 Lantai Tengah'!Record6</definedName>
    <definedName name="Record6" localSheetId="0">'Ruko 3 Lantai Hook '!Record6</definedName>
    <definedName name="Record6" localSheetId="1">'Ruko 3 Lantai Kombinasi'!Record6</definedName>
    <definedName name="Record6" localSheetId="3">'Volume overall (GR01)'!Record6</definedName>
    <definedName name="Record6">[0]!Record6</definedName>
    <definedName name="Record7" localSheetId="2">' Ruko 2 Lantai Tengah'!Record7</definedName>
    <definedName name="Record7" localSheetId="0">'Ruko 3 Lantai Hook '!Record7</definedName>
    <definedName name="Record7" localSheetId="1">'Ruko 3 Lantai Kombinasi'!Record7</definedName>
    <definedName name="Record7" localSheetId="3">'Volume overall (GR01)'!Record7</definedName>
    <definedName name="Record7">[0]!Record7</definedName>
    <definedName name="Record8" localSheetId="2">' Ruko 2 Lantai Tengah'!Record8</definedName>
    <definedName name="Record8" localSheetId="0">'Ruko 3 Lantai Hook '!Record8</definedName>
    <definedName name="Record8" localSheetId="1">'Ruko 3 Lantai Kombinasi'!Record8</definedName>
    <definedName name="Record8" localSheetId="3">'Volume overall (GR01)'!Record8</definedName>
    <definedName name="Record8">[0]!Record8</definedName>
    <definedName name="Record9" localSheetId="2">' Ruko 2 Lantai Tengah'!Record9</definedName>
    <definedName name="Record9" localSheetId="0">'Ruko 3 Lantai Hook '!Record9</definedName>
    <definedName name="Record9" localSheetId="1">'Ruko 3 Lantai Kombinasi'!Record9</definedName>
    <definedName name="Record9" localSheetId="3">'Volume overall (GR01)'!Record9</definedName>
    <definedName name="Record9">[0]!Record9</definedName>
    <definedName name="red" localSheetId="2">' Ruko 2 Lantai Tengah'!red</definedName>
    <definedName name="red" localSheetId="0">'Ruko 3 Lantai Hook '!red</definedName>
    <definedName name="red" localSheetId="1">'Ruko 3 Lantai Kombinasi'!red</definedName>
    <definedName name="red" localSheetId="3">'Volume overall (GR01)'!red</definedName>
    <definedName name="red">[0]!red</definedName>
    <definedName name="redoxideprimer" localSheetId="2">#REF!</definedName>
    <definedName name="redoxideprimer" localSheetId="0">#REF!</definedName>
    <definedName name="redoxideprimer" localSheetId="1">#REF!</definedName>
    <definedName name="redoxideprimer" localSheetId="3">#REF!</definedName>
    <definedName name="redoxideprimer">#REF!</definedName>
    <definedName name="ref" localSheetId="2">#REF!</definedName>
    <definedName name="ref" localSheetId="0">#REF!</definedName>
    <definedName name="ref" localSheetId="1">#REF!</definedName>
    <definedName name="ref" localSheetId="3">#REF!</definedName>
    <definedName name="ref">#REF!</definedName>
    <definedName name="REK" localSheetId="2">#REF!</definedName>
    <definedName name="REK" localSheetId="0">#REF!</definedName>
    <definedName name="REK" localSheetId="1">#REF!</definedName>
    <definedName name="REK" localSheetId="3">#REF!</definedName>
    <definedName name="REK">#REF!</definedName>
    <definedName name="remic">[9]Ahs.1!$M$1163</definedName>
    <definedName name="REQUEST_FOR_APPROVAL_OF_CONTRACT" localSheetId="2">#REF!</definedName>
    <definedName name="REQUEST_FOR_APPROVAL_OF_CONTRACT" localSheetId="0">#REF!</definedName>
    <definedName name="REQUEST_FOR_APPROVAL_OF_CONTRACT" localSheetId="1">#REF!</definedName>
    <definedName name="REQUEST_FOR_APPROVAL_OF_CONTRACT" localSheetId="3">#REF!</definedName>
    <definedName name="REQUEST_FOR_APPROVAL_OF_CONTRACT">#REF!</definedName>
    <definedName name="RESULT" localSheetId="2">#REF!</definedName>
    <definedName name="RESULT" localSheetId="0">#REF!</definedName>
    <definedName name="RESULT" localSheetId="1">#REF!</definedName>
    <definedName name="RESULT" localSheetId="3">#REF!</definedName>
    <definedName name="RESULT">#REF!</definedName>
    <definedName name="retainingwall" localSheetId="2">#REF!</definedName>
    <definedName name="retainingwall" localSheetId="0">#REF!</definedName>
    <definedName name="retainingwall" localSheetId="1">#REF!</definedName>
    <definedName name="retainingwall" localSheetId="3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 localSheetId="2">#REF!</definedName>
    <definedName name="RLABO" localSheetId="0">#REF!</definedName>
    <definedName name="RLABO" localSheetId="1">#REF!</definedName>
    <definedName name="RLABO" localSheetId="3">#REF!</definedName>
    <definedName name="RLABO">#REF!</definedName>
    <definedName name="RM100_LK" localSheetId="2">#REF!</definedName>
    <definedName name="RM100_LK" localSheetId="0">#REF!</definedName>
    <definedName name="RM100_LK" localSheetId="1">#REF!</definedName>
    <definedName name="RM100_LK" localSheetId="3">#REF!</definedName>
    <definedName name="RM100_LK">#REF!</definedName>
    <definedName name="RM225P" localSheetId="2">#REF!</definedName>
    <definedName name="RM225P" localSheetId="0">#REF!</definedName>
    <definedName name="RM225P" localSheetId="1">#REF!</definedName>
    <definedName name="RM225P" localSheetId="3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[9]Ahs.1!$I$1271</definedName>
    <definedName name="ROUND" localSheetId="2">#REF!</definedName>
    <definedName name="ROUND" localSheetId="0">#REF!</definedName>
    <definedName name="ROUND" localSheetId="1">#REF!</definedName>
    <definedName name="ROUND" localSheetId="3">#REF!</definedName>
    <definedName name="ROUND">#REF!</definedName>
    <definedName name="round2" localSheetId="2">#REF!</definedName>
    <definedName name="round2" localSheetId="0">#REF!</definedName>
    <definedName name="round2" localSheetId="1">#REF!</definedName>
    <definedName name="round2" localSheetId="3">#REF!</definedName>
    <definedName name="round2">#REF!</definedName>
    <definedName name="ROUNDL">#REF!</definedName>
    <definedName name="ROUNDM">#REF!</definedName>
    <definedName name="RPAIN">#REF!</definedName>
    <definedName name="rpm">[9]Ahs.1!$J$1163</definedName>
    <definedName name="RPRATE" localSheetId="2">#REF!</definedName>
    <definedName name="RPRATE" localSheetId="0">#REF!</definedName>
    <definedName name="RPRATE" localSheetId="1">#REF!</definedName>
    <definedName name="RPRATE" localSheetId="3">#REF!</definedName>
    <definedName name="RPRATE">#REF!</definedName>
    <definedName name="rr" localSheetId="2">#REF!</definedName>
    <definedName name="rr" localSheetId="0">#REF!</definedName>
    <definedName name="rr" localSheetId="1">#REF!</definedName>
    <definedName name="rr" localSheetId="3">#REF!</definedName>
    <definedName name="rr">#REF!</definedName>
    <definedName name="RSLEE" localSheetId="2">#REF!</definedName>
    <definedName name="RSLEE" localSheetId="0">#REF!</definedName>
    <definedName name="RSLEE" localSheetId="1">#REF!</definedName>
    <definedName name="RSLEE" localSheetId="3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2">#REF!</definedName>
    <definedName name="rukan_aa" localSheetId="0">#REF!</definedName>
    <definedName name="rukan_aa" localSheetId="1">#REF!</definedName>
    <definedName name="rukan_aa" localSheetId="3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2">#REF!</definedName>
    <definedName name="rukan_b" localSheetId="0">#REF!</definedName>
    <definedName name="rukan_b" localSheetId="1">#REF!</definedName>
    <definedName name="rukan_b" localSheetId="3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2">#REF!</definedName>
    <definedName name="rukan_c" localSheetId="0">#REF!</definedName>
    <definedName name="rukan_c" localSheetId="1">#REF!</definedName>
    <definedName name="rukan_c" localSheetId="3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2">#REF!</definedName>
    <definedName name="rukan_cc" localSheetId="0">#REF!</definedName>
    <definedName name="rukan_cc" localSheetId="1">#REF!</definedName>
    <definedName name="rukan_cc" localSheetId="3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2">#REF!</definedName>
    <definedName name="rukan_d" localSheetId="0">#REF!</definedName>
    <definedName name="rukan_d" localSheetId="1">#REF!</definedName>
    <definedName name="rukan_d" localSheetId="3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2">#REF!</definedName>
    <definedName name="rukan_dd" localSheetId="0">#REF!</definedName>
    <definedName name="rukan_dd" localSheetId="1">#REF!</definedName>
    <definedName name="rukan_dd" localSheetId="3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2">#REF!</definedName>
    <definedName name="rukan_e" localSheetId="0">#REF!</definedName>
    <definedName name="rukan_e" localSheetId="1">#REF!</definedName>
    <definedName name="rukan_e" localSheetId="3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2">#REF!</definedName>
    <definedName name="rukan_ee" localSheetId="0">#REF!</definedName>
    <definedName name="rukan_ee" localSheetId="1">#REF!</definedName>
    <definedName name="rukan_ee" localSheetId="3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2">#REF!</definedName>
    <definedName name="Ruko" localSheetId="0">#REF!</definedName>
    <definedName name="Ruko" localSheetId="1">#REF!</definedName>
    <definedName name="Ruko" localSheetId="3">#REF!</definedName>
    <definedName name="Ruko">#REF!</definedName>
    <definedName name="rumah" localSheetId="2">#REF!</definedName>
    <definedName name="rumah" localSheetId="0">#REF!</definedName>
    <definedName name="rumah" localSheetId="1">#REF!</definedName>
    <definedName name="rumah" localSheetId="3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 localSheetId="2">#REF!</definedName>
    <definedName name="S_2030" localSheetId="0">#REF!</definedName>
    <definedName name="S_2030" localSheetId="1">#REF!</definedName>
    <definedName name="S_2030" localSheetId="3">#REF!</definedName>
    <definedName name="S_2030">#REF!</definedName>
    <definedName name="SA" localSheetId="2">' Ruko 2 Lantai Tengah'!SA</definedName>
    <definedName name="SA" localSheetId="0">'Ruko 3 Lantai Hook '!SA</definedName>
    <definedName name="SA" localSheetId="1">'Ruko 3 Lantai Kombinasi'!SA</definedName>
    <definedName name="SA" localSheetId="3">'Volume overall (GR01)'!SA</definedName>
    <definedName name="SA">[0]!SA</definedName>
    <definedName name="SA.1" localSheetId="2">#REF!</definedName>
    <definedName name="SA.1" localSheetId="0">#REF!</definedName>
    <definedName name="SA.1" localSheetId="1">#REF!</definedName>
    <definedName name="SA.1" localSheetId="3">#REF!</definedName>
    <definedName name="SA.1">#REF!</definedName>
    <definedName name="SA.10" localSheetId="2">#REF!</definedName>
    <definedName name="SA.10" localSheetId="0">#REF!</definedName>
    <definedName name="SA.10" localSheetId="1">#REF!</definedName>
    <definedName name="SA.10" localSheetId="3">#REF!</definedName>
    <definedName name="SA.10">#REF!</definedName>
    <definedName name="SA.11" localSheetId="2">#REF!</definedName>
    <definedName name="SA.11" localSheetId="0">#REF!</definedName>
    <definedName name="SA.11" localSheetId="1">#REF!</definedName>
    <definedName name="SA.11" localSheetId="3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[9]Ahs.2!$L$349</definedName>
    <definedName name="Satu" localSheetId="2">#REF!</definedName>
    <definedName name="Satu" localSheetId="0">#REF!</definedName>
    <definedName name="Satu" localSheetId="1">#REF!</definedName>
    <definedName name="Satu" localSheetId="3">#REF!</definedName>
    <definedName name="Satu">#REF!</definedName>
    <definedName name="Satu_Wil" localSheetId="2">#REF!</definedName>
    <definedName name="Satu_Wil" localSheetId="0">#REF!</definedName>
    <definedName name="Satu_Wil" localSheetId="1">#REF!</definedName>
    <definedName name="Satu_Wil" localSheetId="3">#REF!</definedName>
    <definedName name="Satu_Wil">#REF!</definedName>
    <definedName name="sb" localSheetId="2">#REF!</definedName>
    <definedName name="sb" localSheetId="0">#REF!</definedName>
    <definedName name="sb" localSheetId="1">#REF!</definedName>
    <definedName name="sb" localSheetId="3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 localSheetId="2">#REF!</definedName>
    <definedName name="seng" localSheetId="0">#REF!</definedName>
    <definedName name="seng" localSheetId="1">#REF!</definedName>
    <definedName name="seng" localSheetId="3">#REF!</definedName>
    <definedName name="seng">#REF!</definedName>
    <definedName name="set" localSheetId="2">#REF!</definedName>
    <definedName name="set" localSheetId="0">#REF!</definedName>
    <definedName name="set" localSheetId="1">#REF!</definedName>
    <definedName name="set" localSheetId="3">#REF!</definedName>
    <definedName name="set">#REF!</definedName>
    <definedName name="SFL" localSheetId="2">#REF!</definedName>
    <definedName name="SFL" localSheetId="0">#REF!</definedName>
    <definedName name="SFL" localSheetId="1">#REF!</definedName>
    <definedName name="SFL" localSheetId="3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 localSheetId="2">#REF!</definedName>
    <definedName name="SGD" localSheetId="0">#REF!</definedName>
    <definedName name="SGD" localSheetId="1">#REF!</definedName>
    <definedName name="SGD" localSheetId="3">#REF!</definedName>
    <definedName name="SGD">#REF!</definedName>
    <definedName name="SH" localSheetId="2">#REF!</definedName>
    <definedName name="SH" localSheetId="0">#REF!</definedName>
    <definedName name="SH" localSheetId="1">#REF!</definedName>
    <definedName name="SH" localSheetId="3">#REF!</definedName>
    <definedName name="SH">#REF!</definedName>
    <definedName name="SHF" localSheetId="2">#REF!</definedName>
    <definedName name="SHF" localSheetId="0">#REF!</definedName>
    <definedName name="SHF" localSheetId="1">#REF!</definedName>
    <definedName name="SHF" localSheetId="3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 localSheetId="2">'[6]Bahan '!$F$447</definedName>
    <definedName name="Sirap" localSheetId="0">'[6]Bahan '!$F$447</definedName>
    <definedName name="Sirap" localSheetId="1">'[6]Bahan '!$F$447</definedName>
    <definedName name="Sirap" localSheetId="3">'[6]Bahan '!$F$447</definedName>
    <definedName name="Sirap">'[7]Bahan '!$F$447</definedName>
    <definedName name="sirbatu" localSheetId="2">#REF!</definedName>
    <definedName name="sirbatu" localSheetId="0">#REF!</definedName>
    <definedName name="sirbatu" localSheetId="1">#REF!</definedName>
    <definedName name="sirbatu" localSheetId="3">#REF!</definedName>
    <definedName name="sirbatu">#REF!</definedName>
    <definedName name="Sirlk" localSheetId="2">'[6]Bahan '!$F$81</definedName>
    <definedName name="Sirlk" localSheetId="0">'[6]Bahan '!$F$81</definedName>
    <definedName name="Sirlk" localSheetId="1">'[6]Bahan '!$F$81</definedName>
    <definedName name="Sirlk" localSheetId="3">'[6]Bahan '!$F$81</definedName>
    <definedName name="Sirlk">'[7]Bahan '!$F$81</definedName>
    <definedName name="sirsang" localSheetId="2">#REF!</definedName>
    <definedName name="sirsang" localSheetId="0">#REF!</definedName>
    <definedName name="sirsang" localSheetId="1">#REF!</definedName>
    <definedName name="sirsang" localSheetId="3">#REF!</definedName>
    <definedName name="sirsang">#REF!</definedName>
    <definedName name="sirton" localSheetId="2">#REF!</definedName>
    <definedName name="sirton" localSheetId="0">#REF!</definedName>
    <definedName name="sirton" localSheetId="1">#REF!</definedName>
    <definedName name="sirton" localSheetId="3">#REF!</definedName>
    <definedName name="sirton">#REF!</definedName>
    <definedName name="Sirtu" localSheetId="2">'[6]Bahan '!$F$14</definedName>
    <definedName name="Sirtu" localSheetId="0">'[6]Bahan '!$F$14</definedName>
    <definedName name="Sirtu" localSheetId="1">'[6]Bahan '!$F$14</definedName>
    <definedName name="Sirtu" localSheetId="3">'[6]Bahan '!$F$14</definedName>
    <definedName name="Sirtu">'[7]Bahan '!$F$14</definedName>
    <definedName name="sirurug" localSheetId="2">#REF!</definedName>
    <definedName name="sirurug" localSheetId="0">#REF!</definedName>
    <definedName name="sirurug" localSheetId="1">#REF!</definedName>
    <definedName name="sirurug" localSheetId="3">#REF!</definedName>
    <definedName name="sirurug">#REF!</definedName>
    <definedName name="sk" localSheetId="2">#REF!</definedName>
    <definedName name="sk" localSheetId="0">#REF!</definedName>
    <definedName name="sk" localSheetId="1">#REF!</definedName>
    <definedName name="sk" localSheetId="3">#REF!</definedName>
    <definedName name="sk">#REF!</definedName>
    <definedName name="SK3PH" localSheetId="2">#REF!</definedName>
    <definedName name="SK3PH" localSheetId="0">#REF!</definedName>
    <definedName name="SK3PH" localSheetId="1">#REF!</definedName>
    <definedName name="SK3PH" localSheetId="3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[9]Ahs.1!$K$1163</definedName>
    <definedName name="SO" localSheetId="2">#REF!</definedName>
    <definedName name="SO" localSheetId="0">#REF!</definedName>
    <definedName name="SO" localSheetId="1">#REF!</definedName>
    <definedName name="SO" localSheetId="3">#REF!</definedName>
    <definedName name="SO">#REF!</definedName>
    <definedName name="SOARE_PARTS" localSheetId="2">#REF!</definedName>
    <definedName name="SOARE_PARTS" localSheetId="0">#REF!</definedName>
    <definedName name="SOARE_PARTS" localSheetId="1">#REF!</definedName>
    <definedName name="SOARE_PARTS" localSheetId="3">#REF!</definedName>
    <definedName name="SOARE_PARTS">#REF!</definedName>
    <definedName name="SOH" localSheetId="2">#REF!</definedName>
    <definedName name="SOH" localSheetId="0">#REF!</definedName>
    <definedName name="SOH" localSheetId="1">#REF!</definedName>
    <definedName name="SOH" localSheetId="3">#REF!</definedName>
    <definedName name="SOH">#REF!</definedName>
    <definedName name="sol">[9]Ahs.2!$L$317</definedName>
    <definedName name="Solar" localSheetId="2">#REF!</definedName>
    <definedName name="Solar" localSheetId="0">#REF!</definedName>
    <definedName name="Solar" localSheetId="1">#REF!</definedName>
    <definedName name="Solar" localSheetId="3">#REF!</definedName>
    <definedName name="Solar">#REF!</definedName>
    <definedName name="sopir" localSheetId="2">#REF!</definedName>
    <definedName name="sopir" localSheetId="0">#REF!</definedName>
    <definedName name="sopir" localSheetId="1">#REF!</definedName>
    <definedName name="sopir" localSheetId="3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[9]Ahs.1!$K$1189</definedName>
    <definedName name="spf">[9]Ahs.2!$L$334</definedName>
    <definedName name="Spirt" localSheetId="2">'[6]Bahan '!$F$80</definedName>
    <definedName name="Spirt" localSheetId="0">'[6]Bahan '!$F$80</definedName>
    <definedName name="Spirt" localSheetId="1">'[6]Bahan '!$F$80</definedName>
    <definedName name="Spirt" localSheetId="3">'[6]Bahan '!$F$80</definedName>
    <definedName name="Spirt">'[7]Bahan '!$F$80</definedName>
    <definedName name="SPL" localSheetId="2">#REF!</definedName>
    <definedName name="SPL" localSheetId="0">#REF!</definedName>
    <definedName name="SPL" localSheetId="1">#REF!</definedName>
    <definedName name="SPL" localSheetId="3">#REF!</definedName>
    <definedName name="SPL">#REF!</definedName>
    <definedName name="SPP" localSheetId="2">#REF!</definedName>
    <definedName name="SPP" localSheetId="0">#REF!</definedName>
    <definedName name="SPP" localSheetId="1">#REF!</definedName>
    <definedName name="SPP" localSheetId="3">#REF!</definedName>
    <definedName name="SPP">#REF!</definedName>
    <definedName name="sps">[9]Ahs.1!$L$1149</definedName>
    <definedName name="ss" localSheetId="2">#REF!</definedName>
    <definedName name="ss" localSheetId="0">#REF!</definedName>
    <definedName name="ss" localSheetId="1">#REF!</definedName>
    <definedName name="ss" localSheetId="3">#REF!</definedName>
    <definedName name="ss">#REF!</definedName>
    <definedName name="SSE" localSheetId="2">#REF!</definedName>
    <definedName name="SSE" localSheetId="0">#REF!</definedName>
    <definedName name="SSE" localSheetId="1">#REF!</definedName>
    <definedName name="SSE" localSheetId="3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 localSheetId="2">#REF!</definedName>
    <definedName name="SSSSSSSSSSSSSSS" localSheetId="0">#REF!</definedName>
    <definedName name="SSSSSSSSSSSSSSS" localSheetId="1">#REF!</definedName>
    <definedName name="SSSSSSSSSSSSSSS" localSheetId="3">#REF!</definedName>
    <definedName name="SSSSSSSSSSSSSSS">#REF!</definedName>
    <definedName name="ssw" localSheetId="2">#REF!</definedName>
    <definedName name="ssw" localSheetId="0">#REF!</definedName>
    <definedName name="ssw" localSheetId="1">#REF!</definedName>
    <definedName name="ssw" localSheetId="3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 localSheetId="2">#REF!</definedName>
    <definedName name="STAFF_MESS" localSheetId="0">#REF!</definedName>
    <definedName name="STAFF_MESS" localSheetId="1">#REF!</definedName>
    <definedName name="STAFF_MESS" localSheetId="3">#REF!</definedName>
    <definedName name="STAFF_MESS">#REF!</definedName>
    <definedName name="STALL" localSheetId="2">#REF!</definedName>
    <definedName name="STALL" localSheetId="0">#REF!</definedName>
    <definedName name="STALL" localSheetId="1">#REF!</definedName>
    <definedName name="STALL" localSheetId="3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 localSheetId="2">#REF!</definedName>
    <definedName name="Startup" localSheetId="0">#REF!</definedName>
    <definedName name="Startup" localSheetId="1">#REF!</definedName>
    <definedName name="Startup" localSheetId="3">#REF!</definedName>
    <definedName name="Startup">#REF!</definedName>
    <definedName name="STD4_11" localSheetId="2">#REF!</definedName>
    <definedName name="STD4_11" localSheetId="0">#REF!</definedName>
    <definedName name="STD4_11" localSheetId="1">#REF!</definedName>
    <definedName name="STD4_11" localSheetId="3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 localSheetId="2">' Ruko 2 Lantai Tengah'!SUGENG</definedName>
    <definedName name="SUGENG" localSheetId="0">'Ruko 3 Lantai Hook '!SUGENG</definedName>
    <definedName name="SUGENG" localSheetId="1">'Ruko 3 Lantai Kombinasi'!SUGENG</definedName>
    <definedName name="SUGENG" localSheetId="3">'Volume overall (GR01)'!SUGENG</definedName>
    <definedName name="SUGENG">[0]!SUGENG</definedName>
    <definedName name="sukamandi" localSheetId="2">#REF!</definedName>
    <definedName name="sukamandi" localSheetId="0">#REF!</definedName>
    <definedName name="sukamandi" localSheetId="1">#REF!</definedName>
    <definedName name="sukamandi" localSheetId="3">#REF!</definedName>
    <definedName name="sukamandi">#REF!</definedName>
    <definedName name="SUM2A" localSheetId="2">#REF!</definedName>
    <definedName name="SUM2A" localSheetId="0">#REF!</definedName>
    <definedName name="SUM2A" localSheetId="1">#REF!</definedName>
    <definedName name="SUM2A" localSheetId="3">#REF!</definedName>
    <definedName name="SUM2A">#REF!</definedName>
    <definedName name="SUMI" localSheetId="2">#REF!</definedName>
    <definedName name="SUMI" localSheetId="0">#REF!</definedName>
    <definedName name="SUMI" localSheetId="1">#REF!</definedName>
    <definedName name="SUMI" localSheetId="3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2">#REF!</definedName>
    <definedName name="ta" localSheetId="0">#REF!</definedName>
    <definedName name="ta" localSheetId="1">#REF!</definedName>
    <definedName name="ta" localSheetId="3">#REF!</definedName>
    <definedName name="ta">#REF!</definedName>
    <definedName name="TABLE" localSheetId="2">#REF!</definedName>
    <definedName name="TABLE" localSheetId="0">#REF!</definedName>
    <definedName name="TABLE" localSheetId="1">#REF!</definedName>
    <definedName name="TABLE" localSheetId="3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[9]Ahs.2!$L$379</definedName>
    <definedName name="TBBA" localSheetId="2">#REF!</definedName>
    <definedName name="TBBA" localSheetId="0">#REF!</definedName>
    <definedName name="TBBA" localSheetId="1">#REF!</definedName>
    <definedName name="TBBA" localSheetId="3">#REF!</definedName>
    <definedName name="TBBA">#REF!</definedName>
    <definedName name="tbi" localSheetId="2">#REF!</definedName>
    <definedName name="tbi" localSheetId="0">#REF!</definedName>
    <definedName name="tbi" localSheetId="1">#REF!</definedName>
    <definedName name="tbi" localSheetId="3">#REF!</definedName>
    <definedName name="tbi">#REF!</definedName>
    <definedName name="TBSB" localSheetId="2">#REF!</definedName>
    <definedName name="TBSB" localSheetId="0">#REF!</definedName>
    <definedName name="TBSB" localSheetId="1">#REF!</definedName>
    <definedName name="TBSB" localSheetId="3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'[14]L-Mechanical'!#REF!</definedName>
    <definedName name="temp.work">'[14]L-Mechanical'!#REF!</definedName>
    <definedName name="TEMPORARY_WORK" localSheetId="2">#REF!</definedName>
    <definedName name="TEMPORARY_WORK" localSheetId="0">#REF!</definedName>
    <definedName name="TEMPORARY_WORK" localSheetId="1">#REF!</definedName>
    <definedName name="TEMPORARY_WORK" localSheetId="3">#REF!</definedName>
    <definedName name="TEMPORARY_WORK">#REF!</definedName>
    <definedName name="Terpn" localSheetId="2">'[6]Bahan '!$F$85</definedName>
    <definedName name="Terpn" localSheetId="0">'[6]Bahan '!$F$85</definedName>
    <definedName name="Terpn" localSheetId="1">'[6]Bahan '!$F$85</definedName>
    <definedName name="Terpn" localSheetId="3">'[6]Bahan '!$F$85</definedName>
    <definedName name="Terpn">'[7]Bahan '!$F$85</definedName>
    <definedName name="TES" localSheetId="2">#REF!</definedName>
    <definedName name="TES" localSheetId="0">#REF!</definedName>
    <definedName name="TES" localSheetId="1">#REF!</definedName>
    <definedName name="TES" localSheetId="3">#REF!</definedName>
    <definedName name="TES">#REF!</definedName>
    <definedName name="TEST" localSheetId="2">#REF!</definedName>
    <definedName name="TEST" localSheetId="0">#REF!</definedName>
    <definedName name="TEST" localSheetId="1">#REF!</definedName>
    <definedName name="TEST" localSheetId="3">#REF!</definedName>
    <definedName name="TEST">#REF!</definedName>
    <definedName name="tgl" localSheetId="2">#REF!</definedName>
    <definedName name="tgl" localSheetId="0">#REF!</definedName>
    <definedName name="tgl" localSheetId="1">#REF!</definedName>
    <definedName name="tgl" localSheetId="3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 localSheetId="2">' Ruko 2 Lantai Tengah'!th</definedName>
    <definedName name="th" localSheetId="0">'Ruko 3 Lantai Hook '!th</definedName>
    <definedName name="th" localSheetId="1">'Ruko 3 Lantai Kombinasi'!th</definedName>
    <definedName name="th" localSheetId="3">'Volume overall (GR01)'!th</definedName>
    <definedName name="th">[0]!th</definedName>
    <definedName name="Thina" localSheetId="2">'[6]Bahan '!$F$86</definedName>
    <definedName name="Thina" localSheetId="0">'[6]Bahan '!$F$86</definedName>
    <definedName name="Thina" localSheetId="1">'[6]Bahan '!$F$86</definedName>
    <definedName name="Thina" localSheetId="3">'[6]Bahan '!$F$86</definedName>
    <definedName name="Thina">'[7]Bahan '!$F$86</definedName>
    <definedName name="thinner" localSheetId="2">#REF!</definedName>
    <definedName name="thinner" localSheetId="0">#REF!</definedName>
    <definedName name="thinner" localSheetId="1">#REF!</definedName>
    <definedName name="thinner" localSheetId="3">#REF!</definedName>
    <definedName name="thinner">#REF!</definedName>
    <definedName name="TI" localSheetId="2">#REF!</definedName>
    <definedName name="TI" localSheetId="0">#REF!</definedName>
    <definedName name="TI" localSheetId="1">#REF!</definedName>
    <definedName name="TI" localSheetId="3">#REF!</definedName>
    <definedName name="TI">#REF!</definedName>
    <definedName name="tidak" localSheetId="2">#REF!</definedName>
    <definedName name="tidak" localSheetId="0">#REF!</definedName>
    <definedName name="tidak" localSheetId="1">#REF!</definedName>
    <definedName name="tidak" localSheetId="3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 localSheetId="2">#REF!</definedName>
    <definedName name="tl1x36bnb" localSheetId="0">#REF!</definedName>
    <definedName name="tl1x36bnb" localSheetId="1">#REF!</definedName>
    <definedName name="tl1x36bnb" localSheetId="3">#REF!</definedName>
    <definedName name="tl1x36bnb">#REF!</definedName>
    <definedName name="tl1x36gmsnb" localSheetId="2">#REF!</definedName>
    <definedName name="tl1x36gmsnb" localSheetId="0">#REF!</definedName>
    <definedName name="tl1x36gmsnb" localSheetId="1">#REF!</definedName>
    <definedName name="tl1x36gmsnb" localSheetId="3">#REF!</definedName>
    <definedName name="tl1x36gmsnb">#REF!</definedName>
    <definedName name="tl1x36tbs" localSheetId="2">#REF!</definedName>
    <definedName name="tl1x36tbs" localSheetId="0">#REF!</definedName>
    <definedName name="tl1x36tbs" localSheetId="1">#REF!</definedName>
    <definedName name="tl1x36tbs" localSheetId="3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2">#REF!</definedName>
    <definedName name="tla2x18iacbimc" localSheetId="0">#REF!</definedName>
    <definedName name="tla2x18iacbimc" localSheetId="1">#REF!</definedName>
    <definedName name="tla2x18iacbimc" localSheetId="3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2">#REF!</definedName>
    <definedName name="tlb1x18" localSheetId="0">#REF!</definedName>
    <definedName name="tlb1x18" localSheetId="1">#REF!</definedName>
    <definedName name="tlb1x18" localSheetId="3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2">#REF!</definedName>
    <definedName name="tlb1x36" localSheetId="0">#REF!</definedName>
    <definedName name="tlb1x36" localSheetId="1">#REF!</definedName>
    <definedName name="tlb1x36" localSheetId="3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2">#REF!</definedName>
    <definedName name="tlb1x36bimc" localSheetId="0">#REF!</definedName>
    <definedName name="tlb1x36bimc" localSheetId="1">#REF!</definedName>
    <definedName name="tlb1x36bimc" localSheetId="3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2">#REF!</definedName>
    <definedName name="tlb1x36w" localSheetId="0">#REF!</definedName>
    <definedName name="tlb1x36w" localSheetId="1">#REF!</definedName>
    <definedName name="tlb1x36w" localSheetId="3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2">#REF!</definedName>
    <definedName name="tlbk1x36" localSheetId="0">#REF!</definedName>
    <definedName name="tlbk1x36" localSheetId="1">#REF!</definedName>
    <definedName name="tlbk1x36" localSheetId="3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 localSheetId="2">#REF!</definedName>
    <definedName name="TLBOX" localSheetId="0">#REF!</definedName>
    <definedName name="TLBOX" localSheetId="1">#REF!</definedName>
    <definedName name="TLBOX" localSheetId="3">#REF!</definedName>
    <definedName name="TLBOX">#REF!</definedName>
    <definedName name="tlbvs2x18" localSheetId="2">#REF!</definedName>
    <definedName name="tlbvs2x18" localSheetId="0">#REF!</definedName>
    <definedName name="tlbvs2x18" localSheetId="1">#REF!</definedName>
    <definedName name="tlbvs2x18" localSheetId="3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2">#REF!</definedName>
    <definedName name="tlbvs2x18bimc" localSheetId="0">#REF!</definedName>
    <definedName name="tlbvs2x18bimc" localSheetId="1">#REF!</definedName>
    <definedName name="tlbvs2x18bimc" localSheetId="3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2">#REF!</definedName>
    <definedName name="tlc20bimc" localSheetId="0">#REF!</definedName>
    <definedName name="tlc20bimc" localSheetId="1">#REF!</definedName>
    <definedName name="tlc20bimc" localSheetId="3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 localSheetId="2">#REF!</definedName>
    <definedName name="TLEP36" localSheetId="0">#REF!</definedName>
    <definedName name="TLEP36" localSheetId="1">#REF!</definedName>
    <definedName name="TLEP36" localSheetId="3">#REF!</definedName>
    <definedName name="TLEP36">#REF!</definedName>
    <definedName name="TLGMSE36" localSheetId="2">#REF!</definedName>
    <definedName name="TLGMSE36" localSheetId="0">#REF!</definedName>
    <definedName name="TLGMSE36" localSheetId="1">#REF!</definedName>
    <definedName name="TLGMSE36" localSheetId="3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2">#REF!</definedName>
    <definedName name="tltko2x36bimc" localSheetId="0">#REF!</definedName>
    <definedName name="tltko2x36bimc" localSheetId="1">#REF!</definedName>
    <definedName name="tltko2x36bimc" localSheetId="3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 localSheetId="2">#REF!</definedName>
    <definedName name="tltl20nb" localSheetId="0">#REF!</definedName>
    <definedName name="tltl20nb" localSheetId="1">#REF!</definedName>
    <definedName name="tltl20nb" localSheetId="3">#REF!</definedName>
    <definedName name="tltl20nb">#REF!</definedName>
    <definedName name="tnkbrsh" localSheetId="2">#REF!</definedName>
    <definedName name="tnkbrsh" localSheetId="0">#REF!</definedName>
    <definedName name="tnkbrsh" localSheetId="1">#REF!</definedName>
    <definedName name="tnkbrsh" localSheetId="3">#REF!</definedName>
    <definedName name="tnkbrsh">#REF!</definedName>
    <definedName name="tnkfls" localSheetId="2">#REF!</definedName>
    <definedName name="tnkfls" localSheetId="0">#REF!</definedName>
    <definedName name="tnkfls" localSheetId="1">#REF!</definedName>
    <definedName name="tnkfls" localSheetId="3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 localSheetId="2">'[6]Bahan '!$F$167</definedName>
    <definedName name="Twd4k" localSheetId="0">'[6]Bahan '!$F$167</definedName>
    <definedName name="Twd4k" localSheetId="1">'[6]Bahan '!$F$167</definedName>
    <definedName name="Twd4k" localSheetId="3">'[6]Bahan '!$F$167</definedName>
    <definedName name="Twd4k">'[7]Bahan '!$F$167</definedName>
    <definedName name="TWSTD" localSheetId="2">#REF!</definedName>
    <definedName name="TWSTD" localSheetId="0">#REF!</definedName>
    <definedName name="TWSTD" localSheetId="1">#REF!</definedName>
    <definedName name="TWSTD" localSheetId="3">#REF!</definedName>
    <definedName name="TWSTD">#REF!</definedName>
    <definedName name="Tyco" localSheetId="2">#REF!</definedName>
    <definedName name="Tyco" localSheetId="0">#REF!</definedName>
    <definedName name="Tyco" localSheetId="1">#REF!</definedName>
    <definedName name="Tyco" localSheetId="3">#REF!</definedName>
    <definedName name="Tyco">#REF!</definedName>
    <definedName name="Tyler" localSheetId="2">#REF!</definedName>
    <definedName name="Tyler" localSheetId="0">#REF!</definedName>
    <definedName name="Tyler" localSheetId="1">#REF!</definedName>
    <definedName name="Tyler" localSheetId="3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 localSheetId="2">' Ruko 2 Lantai Tengah'!umum</definedName>
    <definedName name="umum" localSheetId="0">'Ruko 3 Lantai Hook '!umum</definedName>
    <definedName name="umum" localSheetId="1">'Ruko 3 Lantai Kombinasi'!umum</definedName>
    <definedName name="umum" localSheetId="3">'Volume overall (GR01)'!umum</definedName>
    <definedName name="umum">[0]!umum</definedName>
    <definedName name="uN2XSBY1X1X95" localSheetId="2">#REF!</definedName>
    <definedName name="uN2XSBY1X1X95" localSheetId="0">#REF!</definedName>
    <definedName name="uN2XSBY1X1X95" localSheetId="1">#REF!</definedName>
    <definedName name="uN2XSBY1X1X95" localSheetId="3">#REF!</definedName>
    <definedName name="uN2XSBY1X1X95">#REF!</definedName>
    <definedName name="uN2XSY1X95" localSheetId="2">#REF!</definedName>
    <definedName name="uN2XSY1X95" localSheetId="0">#REF!</definedName>
    <definedName name="uN2XSY1X95" localSheetId="1">#REF!</definedName>
    <definedName name="uN2XSY1X95" localSheetId="3">#REF!</definedName>
    <definedName name="uN2XSY1X95">#REF!</definedName>
    <definedName name="undercoat" localSheetId="2">#REF!</definedName>
    <definedName name="undercoat" localSheetId="0">#REF!</definedName>
    <definedName name="undercoat" localSheetId="1">#REF!</definedName>
    <definedName name="undercoat" localSheetId="3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[8]BQ!#REF!</definedName>
    <definedName name="viva">[8]BQ!#REF!</definedName>
    <definedName name="vl" localSheetId="2">#REF!</definedName>
    <definedName name="vl" localSheetId="0">#REF!</definedName>
    <definedName name="vl" localSheetId="1">#REF!</definedName>
    <definedName name="vl" localSheetId="3">#REF!</definedName>
    <definedName name="vl">#REF!</definedName>
    <definedName name="VLV" localSheetId="2">#REF!</definedName>
    <definedName name="VLV" localSheetId="0">#REF!</definedName>
    <definedName name="VLV" localSheetId="1">#REF!</definedName>
    <definedName name="VLV" localSheetId="3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2">#REF!</definedName>
    <definedName name="vntf100" localSheetId="0">#REF!</definedName>
    <definedName name="vntf100" localSheetId="1">#REF!</definedName>
    <definedName name="vntf100" localSheetId="3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2">#REF!</definedName>
    <definedName name="vntf80" localSheetId="0">#REF!</definedName>
    <definedName name="vntf80" localSheetId="1">#REF!</definedName>
    <definedName name="vntf80" localSheetId="3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 localSheetId="2">#REF!</definedName>
    <definedName name="VolExt" localSheetId="0">#REF!</definedName>
    <definedName name="VolExt" localSheetId="1">#REF!</definedName>
    <definedName name="VolExt" localSheetId="3">#REF!</definedName>
    <definedName name="VolExt">#REF!</definedName>
    <definedName name="VolExt_Wil" localSheetId="2">#REF!</definedName>
    <definedName name="VolExt_Wil" localSheetId="0">#REF!</definedName>
    <definedName name="VolExt_Wil" localSheetId="1">#REF!</definedName>
    <definedName name="VolExt_Wil" localSheetId="3">#REF!</definedName>
    <definedName name="VolExt_Wil">#REF!</definedName>
    <definedName name="VolTakur" localSheetId="2">#REF!</definedName>
    <definedName name="VolTakur" localSheetId="0">#REF!</definedName>
    <definedName name="VolTakur" localSheetId="1">#REF!</definedName>
    <definedName name="VolTakur" localSheetId="3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 localSheetId="2">#REF!</definedName>
    <definedName name="waterproof" localSheetId="0">#REF!</definedName>
    <definedName name="waterproof" localSheetId="1">#REF!</definedName>
    <definedName name="waterproof" localSheetId="3">#REF!</definedName>
    <definedName name="waterproof">#REF!</definedName>
    <definedName name="Wavin" localSheetId="2">#REF!</definedName>
    <definedName name="Wavin" localSheetId="0">#REF!</definedName>
    <definedName name="Wavin" localSheetId="1">#REF!</definedName>
    <definedName name="Wavin" localSheetId="3">#REF!</definedName>
    <definedName name="Wavin">#REF!</definedName>
    <definedName name="WE" localSheetId="2">#REF!</definedName>
    <definedName name="WE" localSheetId="0">#REF!</definedName>
    <definedName name="WE" localSheetId="1">#REF!</definedName>
    <definedName name="WE" localSheetId="3">#REF!</definedName>
    <definedName name="WE">#REF!</definedName>
    <definedName name="weathershield">#REF!</definedName>
    <definedName name="wedus" hidden="1">#REF!</definedName>
    <definedName name="Wf_Dn" localSheetId="2">'[6]Bahan '!$F$242</definedName>
    <definedName name="Wf_Dn" localSheetId="0">'[6]Bahan '!$F$242</definedName>
    <definedName name="Wf_Dn" localSheetId="1">'[6]Bahan '!$F$242</definedName>
    <definedName name="Wf_Dn" localSheetId="3">'[6]Bahan '!$F$242</definedName>
    <definedName name="Wf_Dn">'[7]Bahan '!$F$242</definedName>
    <definedName name="Wf_Jp" localSheetId="2">'[6]Bahan '!$F$243</definedName>
    <definedName name="Wf_Jp" localSheetId="0">'[6]Bahan '!$F$243</definedName>
    <definedName name="Wf_Jp" localSheetId="1">'[6]Bahan '!$F$243</definedName>
    <definedName name="Wf_Jp" localSheetId="3">'[6]Bahan '!$F$243</definedName>
    <definedName name="Wf_Jp">'[7]Bahan '!$F$243</definedName>
    <definedName name="wife" localSheetId="2">[8]BQ!#REF!</definedName>
    <definedName name="wife" localSheetId="0">[8]BQ!#REF!</definedName>
    <definedName name="wife" localSheetId="1">[8]BQ!#REF!</definedName>
    <definedName name="wife" localSheetId="3">[8]BQ!#REF!</definedName>
    <definedName name="wife">[8]BQ!#REF!</definedName>
    <definedName name="Window">'[13]D &amp; W sizes'!$G$3:$I$19</definedName>
    <definedName name="wire8" localSheetId="2">'[6]Bahan '!$F$260</definedName>
    <definedName name="wire8" localSheetId="0">'[6]Bahan '!$F$260</definedName>
    <definedName name="wire8" localSheetId="1">'[6]Bahan '!$F$260</definedName>
    <definedName name="wire8" localSheetId="3">'[6]Bahan '!$F$260</definedName>
    <definedName name="wire8">'[7]Bahan '!$F$260</definedName>
    <definedName name="WIRSBO" localSheetId="2">#REF!</definedName>
    <definedName name="WIRSBO" localSheetId="0">#REF!</definedName>
    <definedName name="WIRSBO" localSheetId="1">#REF!</definedName>
    <definedName name="WIRSBO" localSheetId="3">#REF!</definedName>
    <definedName name="WIRSBO">#REF!</definedName>
    <definedName name="WM_4" localSheetId="2">#REF!</definedName>
    <definedName name="WM_4" localSheetId="0">#REF!</definedName>
    <definedName name="WM_4" localSheetId="1">#REF!</definedName>
    <definedName name="WM_4" localSheetId="3">#REF!</definedName>
    <definedName name="WM_4">#REF!</definedName>
    <definedName name="WM_5" localSheetId="2">#REF!</definedName>
    <definedName name="WM_5" localSheetId="0">#REF!</definedName>
    <definedName name="WM_5" localSheetId="1">#REF!</definedName>
    <definedName name="WM_5" localSheetId="3">#REF!</definedName>
    <definedName name="WM_5">#REF!</definedName>
    <definedName name="WM_7">#REF!</definedName>
    <definedName name="WM_8">#REF!</definedName>
    <definedName name="WO">#REF!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 localSheetId="2">#REF!</definedName>
    <definedName name="wt" localSheetId="0">#REF!</definedName>
    <definedName name="wt" localSheetId="1">#REF!</definedName>
    <definedName name="wt" localSheetId="3">#REF!</definedName>
    <definedName name="wt">#REF!</definedName>
    <definedName name="wtc" localSheetId="2">#REF!</definedName>
    <definedName name="wtc" localSheetId="0">#REF!</definedName>
    <definedName name="wtc" localSheetId="1">#REF!</definedName>
    <definedName name="wtc" localSheetId="3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 localSheetId="2">#REF!</definedName>
    <definedName name="y" localSheetId="0">#REF!</definedName>
    <definedName name="y" localSheetId="1">#REF!</definedName>
    <definedName name="y" localSheetId="3">#REF!</definedName>
    <definedName name="y">#REF!</definedName>
    <definedName name="YEN" localSheetId="2">#REF!</definedName>
    <definedName name="YEN" localSheetId="0">#REF!</definedName>
    <definedName name="YEN" localSheetId="1">#REF!</definedName>
    <definedName name="YEN" localSheetId="3">#REF!</definedName>
    <definedName name="YEN">#REF!</definedName>
    <definedName name="YYY" localSheetId="2">#REF!</definedName>
    <definedName name="YYY" localSheetId="0">#REF!</definedName>
    <definedName name="YYY" localSheetId="1">#REF!</definedName>
    <definedName name="YYY" localSheetId="3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9" l="1"/>
  <c r="J35" i="19"/>
  <c r="I35" i="19"/>
  <c r="L197" i="21" l="1"/>
  <c r="J127" i="21"/>
  <c r="L133" i="21"/>
  <c r="J105" i="21" l="1"/>
  <c r="J106" i="21"/>
  <c r="J107" i="21"/>
  <c r="J108" i="21"/>
  <c r="J104" i="21"/>
  <c r="H105" i="21"/>
  <c r="H106" i="21"/>
  <c r="H107" i="21"/>
  <c r="H108" i="21"/>
  <c r="H104" i="21"/>
  <c r="J124" i="21" l="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G21" i="21"/>
  <c r="G20" i="21"/>
  <c r="F21" i="21"/>
  <c r="F20" i="21"/>
  <c r="H16" i="18"/>
  <c r="J23" i="21"/>
  <c r="J21" i="21"/>
  <c r="J20" i="21"/>
  <c r="J19" i="21"/>
  <c r="M183" i="21"/>
  <c r="M164" i="21"/>
  <c r="M141" i="21"/>
  <c r="M133" i="21"/>
  <c r="M95" i="21"/>
  <c r="M87" i="21"/>
  <c r="M81" i="21"/>
  <c r="M71" i="21"/>
  <c r="M54" i="21"/>
  <c r="M27" i="21"/>
  <c r="M19" i="21"/>
  <c r="M11" i="21"/>
  <c r="J34" i="21"/>
  <c r="G34" i="21"/>
  <c r="I34" i="21" s="1"/>
  <c r="G33" i="21"/>
  <c r="B34" i="21"/>
  <c r="B35" i="21" s="1"/>
  <c r="B36" i="21" s="1"/>
  <c r="B37" i="21" s="1"/>
  <c r="B38" i="21" s="1"/>
  <c r="B39" i="21" s="1"/>
  <c r="B40" i="21" s="1"/>
  <c r="B41" i="21" s="1"/>
  <c r="B42" i="21" s="1"/>
  <c r="B43" i="21" s="1"/>
  <c r="H50" i="21"/>
  <c r="H49" i="21"/>
  <c r="H48" i="21"/>
  <c r="H47" i="21"/>
  <c r="I47" i="21" s="1"/>
  <c r="H46" i="21"/>
  <c r="I46" i="21" s="1"/>
  <c r="H37" i="21"/>
  <c r="H36" i="21"/>
  <c r="H35" i="21"/>
  <c r="H33" i="21"/>
  <c r="H32" i="21"/>
  <c r="H31" i="21"/>
  <c r="H30" i="21"/>
  <c r="J47" i="21"/>
  <c r="J46" i="21"/>
  <c r="J40" i="21"/>
  <c r="J41" i="21"/>
  <c r="J42" i="21"/>
  <c r="J43" i="21"/>
  <c r="J44" i="21"/>
  <c r="J45" i="21"/>
  <c r="J39" i="21"/>
  <c r="G40" i="21"/>
  <c r="I40" i="21" s="1"/>
  <c r="G41" i="21"/>
  <c r="I41" i="21" s="1"/>
  <c r="G42" i="21"/>
  <c r="G43" i="21"/>
  <c r="G44" i="21"/>
  <c r="G45" i="21"/>
  <c r="G39" i="21"/>
  <c r="I39" i="21" s="1"/>
  <c r="J38" i="21"/>
  <c r="J37" i="21"/>
  <c r="F38" i="21"/>
  <c r="I38" i="21" s="1"/>
  <c r="H45" i="21"/>
  <c r="F45" i="21"/>
  <c r="H44" i="21"/>
  <c r="F43" i="21"/>
  <c r="I43" i="21" s="1"/>
  <c r="F42" i="21"/>
  <c r="I42" i="21" s="1"/>
  <c r="I44" i="21" l="1"/>
  <c r="I45" i="21"/>
  <c r="K45" i="21" s="1"/>
  <c r="K34" i="21"/>
  <c r="B44" i="21"/>
  <c r="B45" i="21" s="1"/>
  <c r="B46" i="21" s="1"/>
  <c r="B47" i="21" s="1"/>
  <c r="K46" i="21"/>
  <c r="K47" i="21"/>
  <c r="K40" i="21"/>
  <c r="K38" i="21"/>
  <c r="K42" i="21"/>
  <c r="B48" i="21"/>
  <c r="B49" i="21" s="1"/>
  <c r="B50" i="21" s="1"/>
  <c r="K43" i="21"/>
  <c r="K41" i="21"/>
  <c r="K44" i="21"/>
  <c r="J50" i="21"/>
  <c r="J49" i="21"/>
  <c r="J48" i="21"/>
  <c r="J36" i="21"/>
  <c r="J35" i="21"/>
  <c r="J33" i="21"/>
  <c r="J32" i="21"/>
  <c r="J31" i="21"/>
  <c r="J30" i="21"/>
  <c r="F35" i="21"/>
  <c r="F33" i="21"/>
  <c r="G50" i="21"/>
  <c r="I50" i="21" s="1"/>
  <c r="G49" i="21"/>
  <c r="I49" i="21" s="1"/>
  <c r="G48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83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64" i="21"/>
  <c r="F142" i="21"/>
  <c r="F143" i="21"/>
  <c r="F148" i="21"/>
  <c r="F149" i="21"/>
  <c r="F150" i="21"/>
  <c r="F152" i="21"/>
  <c r="F154" i="21"/>
  <c r="F155" i="21"/>
  <c r="F156" i="21"/>
  <c r="F157" i="21"/>
  <c r="F158" i="21"/>
  <c r="F159" i="21"/>
  <c r="F160" i="21"/>
  <c r="F141" i="21"/>
  <c r="F134" i="21"/>
  <c r="F135" i="21"/>
  <c r="F136" i="21"/>
  <c r="F137" i="21"/>
  <c r="F133" i="21"/>
  <c r="F129" i="21"/>
  <c r="F130" i="21"/>
  <c r="F127" i="21"/>
  <c r="F121" i="21"/>
  <c r="F122" i="21"/>
  <c r="F123" i="21"/>
  <c r="F124" i="21"/>
  <c r="F120" i="21"/>
  <c r="F117" i="21"/>
  <c r="F116" i="21"/>
  <c r="F114" i="21"/>
  <c r="F111" i="21"/>
  <c r="F112" i="21"/>
  <c r="F110" i="21"/>
  <c r="F96" i="21"/>
  <c r="F97" i="21"/>
  <c r="F98" i="21"/>
  <c r="F99" i="21"/>
  <c r="F95" i="21"/>
  <c r="F88" i="21"/>
  <c r="F89" i="21"/>
  <c r="F90" i="21"/>
  <c r="F91" i="21"/>
  <c r="F92" i="21"/>
  <c r="F87" i="21"/>
  <c r="F82" i="21"/>
  <c r="F83" i="21"/>
  <c r="F84" i="21"/>
  <c r="F81" i="21"/>
  <c r="F72" i="21"/>
  <c r="F74" i="21"/>
  <c r="F75" i="21"/>
  <c r="F77" i="21"/>
  <c r="F78" i="21"/>
  <c r="F71" i="21"/>
  <c r="F56" i="21"/>
  <c r="F57" i="21"/>
  <c r="F58" i="21"/>
  <c r="F59" i="21"/>
  <c r="F60" i="21"/>
  <c r="F62" i="21"/>
  <c r="F63" i="21"/>
  <c r="F64" i="21"/>
  <c r="F66" i="21"/>
  <c r="F67" i="21"/>
  <c r="F54" i="21"/>
  <c r="F48" i="21"/>
  <c r="F37" i="21"/>
  <c r="F36" i="21"/>
  <c r="F32" i="21"/>
  <c r="F31" i="21"/>
  <c r="F30" i="21"/>
  <c r="F27" i="21"/>
  <c r="F22" i="21"/>
  <c r="F23" i="21"/>
  <c r="F24" i="21"/>
  <c r="F19" i="21"/>
  <c r="F12" i="21"/>
  <c r="F13" i="21"/>
  <c r="F14" i="21"/>
  <c r="F16" i="21"/>
  <c r="F11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83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64" i="21"/>
  <c r="G142" i="21"/>
  <c r="G143" i="21"/>
  <c r="G148" i="21"/>
  <c r="G149" i="21"/>
  <c r="G150" i="21"/>
  <c r="G152" i="21"/>
  <c r="G154" i="21"/>
  <c r="G155" i="21"/>
  <c r="G156" i="21"/>
  <c r="G157" i="21"/>
  <c r="G158" i="21"/>
  <c r="G159" i="21"/>
  <c r="G160" i="21"/>
  <c r="G141" i="21"/>
  <c r="G134" i="21"/>
  <c r="G135" i="21"/>
  <c r="G136" i="21"/>
  <c r="G137" i="21"/>
  <c r="G133" i="21"/>
  <c r="G129" i="21"/>
  <c r="G130" i="21"/>
  <c r="G127" i="21"/>
  <c r="G119" i="21"/>
  <c r="G118" i="21"/>
  <c r="G115" i="21"/>
  <c r="G113" i="21"/>
  <c r="G111" i="21"/>
  <c r="G110" i="21"/>
  <c r="G99" i="21"/>
  <c r="G98" i="21"/>
  <c r="G96" i="21"/>
  <c r="G97" i="21"/>
  <c r="G95" i="21"/>
  <c r="G88" i="21"/>
  <c r="G89" i="21"/>
  <c r="G90" i="21"/>
  <c r="G91" i="21"/>
  <c r="G92" i="21"/>
  <c r="G87" i="21"/>
  <c r="G82" i="21"/>
  <c r="G83" i="21"/>
  <c r="G84" i="21"/>
  <c r="G81" i="21"/>
  <c r="G78" i="21"/>
  <c r="G72" i="21"/>
  <c r="G74" i="21"/>
  <c r="G75" i="21"/>
  <c r="G77" i="21"/>
  <c r="G71" i="21"/>
  <c r="G56" i="21"/>
  <c r="G57" i="21"/>
  <c r="G58" i="21"/>
  <c r="G59" i="21"/>
  <c r="G60" i="21"/>
  <c r="G62" i="21"/>
  <c r="G63" i="21"/>
  <c r="G64" i="21"/>
  <c r="G66" i="21"/>
  <c r="G67" i="21"/>
  <c r="G54" i="21"/>
  <c r="G30" i="21"/>
  <c r="G31" i="21"/>
  <c r="G32" i="21"/>
  <c r="G35" i="21"/>
  <c r="G36" i="21"/>
  <c r="G37" i="21"/>
  <c r="G27" i="21"/>
  <c r="G23" i="21"/>
  <c r="G24" i="21"/>
  <c r="G19" i="21"/>
  <c r="G12" i="21"/>
  <c r="G13" i="21"/>
  <c r="G14" i="21"/>
  <c r="G16" i="21"/>
  <c r="G11" i="21"/>
  <c r="H184" i="21"/>
  <c r="H185" i="21"/>
  <c r="H186" i="21"/>
  <c r="H187" i="21"/>
  <c r="H188" i="21"/>
  <c r="H189" i="21"/>
  <c r="H190" i="21"/>
  <c r="H191" i="21"/>
  <c r="H192" i="21"/>
  <c r="H193" i="21"/>
  <c r="H194" i="21"/>
  <c r="H183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64" i="21"/>
  <c r="H142" i="21"/>
  <c r="H143" i="21"/>
  <c r="H148" i="21"/>
  <c r="H149" i="21"/>
  <c r="H150" i="21"/>
  <c r="H152" i="21"/>
  <c r="H154" i="21"/>
  <c r="H155" i="21"/>
  <c r="H156" i="21"/>
  <c r="H157" i="21"/>
  <c r="H158" i="21"/>
  <c r="H159" i="21"/>
  <c r="H160" i="21"/>
  <c r="H141" i="21"/>
  <c r="H134" i="21"/>
  <c r="H135" i="21"/>
  <c r="H136" i="21"/>
  <c r="H137" i="21"/>
  <c r="H133" i="21"/>
  <c r="H129" i="21"/>
  <c r="H127" i="21"/>
  <c r="H99" i="21"/>
  <c r="H96" i="21"/>
  <c r="H97" i="21"/>
  <c r="H95" i="21"/>
  <c r="H88" i="21"/>
  <c r="H89" i="21"/>
  <c r="H90" i="21"/>
  <c r="H91" i="21"/>
  <c r="H92" i="21"/>
  <c r="H87" i="21"/>
  <c r="H82" i="21"/>
  <c r="H83" i="21"/>
  <c r="H84" i="21"/>
  <c r="H81" i="21"/>
  <c r="H72" i="21"/>
  <c r="H74" i="21"/>
  <c r="H75" i="21"/>
  <c r="H71" i="21"/>
  <c r="H56" i="21"/>
  <c r="H57" i="21"/>
  <c r="H58" i="21"/>
  <c r="H59" i="21"/>
  <c r="H60" i="21"/>
  <c r="H62" i="21"/>
  <c r="H63" i="21"/>
  <c r="H54" i="21"/>
  <c r="H27" i="21"/>
  <c r="H20" i="21"/>
  <c r="H21" i="21"/>
  <c r="H22" i="21"/>
  <c r="H23" i="21"/>
  <c r="H24" i="21"/>
  <c r="H19" i="21"/>
  <c r="H16" i="21"/>
  <c r="H12" i="21"/>
  <c r="H13" i="21"/>
  <c r="H14" i="21"/>
  <c r="H11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83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64" i="21"/>
  <c r="J142" i="21"/>
  <c r="J143" i="21"/>
  <c r="J144" i="21"/>
  <c r="K144" i="21" s="1"/>
  <c r="J145" i="21"/>
  <c r="K145" i="21" s="1"/>
  <c r="J146" i="21"/>
  <c r="K146" i="21" s="1"/>
  <c r="J147" i="21"/>
  <c r="K147" i="21" s="1"/>
  <c r="J148" i="21"/>
  <c r="J149" i="21"/>
  <c r="J150" i="21"/>
  <c r="J151" i="21"/>
  <c r="K151" i="21" s="1"/>
  <c r="J152" i="21"/>
  <c r="J153" i="21"/>
  <c r="K153" i="21" s="1"/>
  <c r="J154" i="21"/>
  <c r="J155" i="21"/>
  <c r="J156" i="21"/>
  <c r="J157" i="21"/>
  <c r="J158" i="21"/>
  <c r="J159" i="21"/>
  <c r="J160" i="21"/>
  <c r="J141" i="21"/>
  <c r="J136" i="21"/>
  <c r="J134" i="21"/>
  <c r="J135" i="21"/>
  <c r="J137" i="21"/>
  <c r="J133" i="21"/>
  <c r="J130" i="21"/>
  <c r="J129" i="21"/>
  <c r="J99" i="21"/>
  <c r="J96" i="21"/>
  <c r="J97" i="21"/>
  <c r="J98" i="21"/>
  <c r="J95" i="21"/>
  <c r="J88" i="21"/>
  <c r="J89" i="21"/>
  <c r="J90" i="21"/>
  <c r="J91" i="21"/>
  <c r="J92" i="21"/>
  <c r="J87" i="21"/>
  <c r="J82" i="21"/>
  <c r="J83" i="21"/>
  <c r="J84" i="21"/>
  <c r="J81" i="21"/>
  <c r="J72" i="21"/>
  <c r="J73" i="21"/>
  <c r="J74" i="21"/>
  <c r="J75" i="21"/>
  <c r="J76" i="21"/>
  <c r="J77" i="21"/>
  <c r="J78" i="21"/>
  <c r="J71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54" i="21"/>
  <c r="J27" i="21"/>
  <c r="J24" i="21"/>
  <c r="J12" i="21"/>
  <c r="J13" i="21"/>
  <c r="J14" i="21"/>
  <c r="J15" i="21"/>
  <c r="J16" i="21"/>
  <c r="J11" i="21"/>
  <c r="I30" i="21" l="1"/>
  <c r="I37" i="21"/>
  <c r="I35" i="21"/>
  <c r="I32" i="21"/>
  <c r="I36" i="21"/>
  <c r="I31" i="21"/>
  <c r="I48" i="21"/>
  <c r="I33" i="21"/>
  <c r="H101" i="19"/>
  <c r="H122" i="18" l="1"/>
  <c r="H120" i="18"/>
  <c r="H118" i="18"/>
  <c r="H117" i="18"/>
  <c r="H114" i="18"/>
  <c r="H185" i="18"/>
  <c r="H190" i="18"/>
  <c r="H164" i="18"/>
  <c r="H136" i="18"/>
  <c r="H115" i="18"/>
  <c r="H116" i="18"/>
  <c r="H119" i="18"/>
  <c r="H123" i="18"/>
  <c r="H107" i="18"/>
  <c r="H109" i="18"/>
  <c r="H94" i="18"/>
  <c r="H85" i="18"/>
  <c r="H70" i="18"/>
  <c r="H74" i="18"/>
  <c r="H25" i="18"/>
  <c r="H22" i="18"/>
  <c r="H11" i="18"/>
  <c r="H9" i="18"/>
  <c r="K202" i="21"/>
  <c r="I192" i="21"/>
  <c r="K192" i="21" s="1"/>
  <c r="I187" i="21"/>
  <c r="K187" i="21" s="1"/>
  <c r="I186" i="21"/>
  <c r="K186" i="21" s="1"/>
  <c r="I179" i="21"/>
  <c r="K179" i="21" s="1"/>
  <c r="I168" i="21"/>
  <c r="K168" i="21" s="1"/>
  <c r="I166" i="21"/>
  <c r="K166" i="21" s="1"/>
  <c r="I164" i="21"/>
  <c r="K164" i="21" s="1"/>
  <c r="I158" i="21"/>
  <c r="K158" i="21" s="1"/>
  <c r="I136" i="21"/>
  <c r="K136" i="21" s="1"/>
  <c r="I124" i="21"/>
  <c r="K124" i="21" s="1"/>
  <c r="I123" i="21"/>
  <c r="K123" i="21" s="1"/>
  <c r="I122" i="21"/>
  <c r="K122" i="21" s="1"/>
  <c r="I121" i="21"/>
  <c r="K121" i="21" s="1"/>
  <c r="I120" i="21"/>
  <c r="K120" i="21" s="1"/>
  <c r="I119" i="21"/>
  <c r="K119" i="21" s="1"/>
  <c r="I118" i="21"/>
  <c r="K118" i="21" s="1"/>
  <c r="I117" i="21"/>
  <c r="K117" i="21" s="1"/>
  <c r="I116" i="21"/>
  <c r="K116" i="21" s="1"/>
  <c r="I115" i="21"/>
  <c r="K115" i="21" s="1"/>
  <c r="I114" i="21"/>
  <c r="K114" i="21" s="1"/>
  <c r="I113" i="21"/>
  <c r="K113" i="21" s="1"/>
  <c r="I112" i="21"/>
  <c r="K112" i="21" s="1"/>
  <c r="I110" i="21"/>
  <c r="K110" i="21" s="1"/>
  <c r="I108" i="21"/>
  <c r="K108" i="21" s="1"/>
  <c r="I107" i="21"/>
  <c r="K107" i="21" s="1"/>
  <c r="I106" i="21"/>
  <c r="K106" i="21" s="1"/>
  <c r="I105" i="21"/>
  <c r="K105" i="21" s="1"/>
  <c r="I104" i="21"/>
  <c r="K104" i="21" s="1"/>
  <c r="I96" i="21"/>
  <c r="K96" i="21" s="1"/>
  <c r="I77" i="21"/>
  <c r="K77" i="21" s="1"/>
  <c r="I67" i="21"/>
  <c r="K67" i="21" s="1"/>
  <c r="I66" i="21"/>
  <c r="K66" i="21" s="1"/>
  <c r="I64" i="21"/>
  <c r="K64" i="21" s="1"/>
  <c r="I58" i="21"/>
  <c r="K58" i="21" s="1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27" i="20" s="1"/>
  <c r="H131" i="20"/>
  <c r="H130" i="20"/>
  <c r="H129" i="20"/>
  <c r="H128" i="20"/>
  <c r="H126" i="20"/>
  <c r="H125" i="20"/>
  <c r="H124" i="20"/>
  <c r="H123" i="20"/>
  <c r="H122" i="20"/>
  <c r="H121" i="20"/>
  <c r="H120" i="20"/>
  <c r="H119" i="20"/>
  <c r="H117" i="20"/>
  <c r="H115" i="20"/>
  <c r="H114" i="20"/>
  <c r="H106" i="20"/>
  <c r="H105" i="20"/>
  <c r="H103" i="20"/>
  <c r="H102" i="20"/>
  <c r="H101" i="20"/>
  <c r="H97" i="20" s="1"/>
  <c r="H100" i="20"/>
  <c r="H99" i="20"/>
  <c r="H98" i="20"/>
  <c r="H96" i="20"/>
  <c r="H95" i="20"/>
  <c r="H94" i="20"/>
  <c r="H90" i="20"/>
  <c r="H89" i="20"/>
  <c r="H88" i="20"/>
  <c r="H87" i="20"/>
  <c r="H86" i="20"/>
  <c r="H85" i="20"/>
  <c r="H83" i="20"/>
  <c r="H82" i="20"/>
  <c r="H81" i="20"/>
  <c r="H80" i="20"/>
  <c r="H79" i="20"/>
  <c r="H77" i="20"/>
  <c r="H76" i="20"/>
  <c r="H75" i="20"/>
  <c r="H74" i="20"/>
  <c r="H73" i="20"/>
  <c r="H72" i="20"/>
  <c r="H69" i="20"/>
  <c r="H68" i="20"/>
  <c r="H67" i="20"/>
  <c r="H66" i="20"/>
  <c r="H65" i="20"/>
  <c r="H63" i="20"/>
  <c r="E62" i="20"/>
  <c r="H61" i="20"/>
  <c r="H60" i="20"/>
  <c r="H58" i="20"/>
  <c r="H57" i="20"/>
  <c r="H55" i="20"/>
  <c r="H54" i="20"/>
  <c r="H52" i="20"/>
  <c r="H49" i="20"/>
  <c r="H48" i="20"/>
  <c r="H46" i="20"/>
  <c r="H45" i="20"/>
  <c r="H44" i="20"/>
  <c r="H42" i="20"/>
  <c r="H36" i="20"/>
  <c r="H34" i="20"/>
  <c r="H26" i="20"/>
  <c r="H25" i="20"/>
  <c r="H24" i="20" s="1"/>
  <c r="H22" i="20"/>
  <c r="H21" i="20"/>
  <c r="H20" i="20"/>
  <c r="H19" i="20"/>
  <c r="H18" i="20"/>
  <c r="H17" i="20"/>
  <c r="H13" i="20"/>
  <c r="H12" i="20"/>
  <c r="H11" i="20"/>
  <c r="H10" i="20"/>
  <c r="H9" i="20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N146" i="19"/>
  <c r="H146" i="19"/>
  <c r="H145" i="19"/>
  <c r="H144" i="19"/>
  <c r="H140" i="19"/>
  <c r="H139" i="19"/>
  <c r="H138" i="19"/>
  <c r="H137" i="19"/>
  <c r="H136" i="19"/>
  <c r="H135" i="19"/>
  <c r="H134" i="19"/>
  <c r="H132" i="19"/>
  <c r="H130" i="19"/>
  <c r="H129" i="19"/>
  <c r="H121" i="19"/>
  <c r="H118" i="19"/>
  <c r="H117" i="19"/>
  <c r="H116" i="19"/>
  <c r="H115" i="19"/>
  <c r="H114" i="19"/>
  <c r="H113" i="19"/>
  <c r="H112" i="19"/>
  <c r="H111" i="19"/>
  <c r="H108" i="19"/>
  <c r="H106" i="19"/>
  <c r="H105" i="19"/>
  <c r="H104" i="19"/>
  <c r="H103" i="19"/>
  <c r="H102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2" i="19"/>
  <c r="H81" i="19"/>
  <c r="H80" i="19"/>
  <c r="H79" i="19"/>
  <c r="H78" i="19"/>
  <c r="H77" i="19"/>
  <c r="H76" i="19"/>
  <c r="H75" i="19"/>
  <c r="H74" i="19"/>
  <c r="H73" i="19"/>
  <c r="H71" i="19"/>
  <c r="H70" i="19"/>
  <c r="H68" i="19"/>
  <c r="H67" i="19"/>
  <c r="H65" i="19"/>
  <c r="H64" i="19"/>
  <c r="H63" i="19"/>
  <c r="H62" i="19"/>
  <c r="H61" i="19"/>
  <c r="H59" i="19"/>
  <c r="H58" i="19"/>
  <c r="H57" i="19"/>
  <c r="H55" i="19"/>
  <c r="H52" i="19"/>
  <c r="H51" i="19"/>
  <c r="H49" i="19"/>
  <c r="H48" i="19"/>
  <c r="H47" i="19"/>
  <c r="H46" i="19"/>
  <c r="H45" i="19"/>
  <c r="H35" i="19"/>
  <c r="H33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3" i="19"/>
  <c r="H12" i="19"/>
  <c r="H11" i="19"/>
  <c r="H10" i="19"/>
  <c r="H9" i="19"/>
  <c r="H191" i="18"/>
  <c r="H180" i="18"/>
  <c r="H179" i="18"/>
  <c r="H167" i="18"/>
  <c r="H166" i="18"/>
  <c r="H165" i="18"/>
  <c r="H138" i="18"/>
  <c r="H137" i="18"/>
  <c r="H124" i="18"/>
  <c r="H121" i="18"/>
  <c r="H111" i="18"/>
  <c r="H110" i="18"/>
  <c r="H108" i="18"/>
  <c r="H96" i="18"/>
  <c r="H95" i="18"/>
  <c r="H93" i="18"/>
  <c r="H92" i="18"/>
  <c r="H90" i="18"/>
  <c r="H89" i="18"/>
  <c r="H88" i="18"/>
  <c r="H82" i="18"/>
  <c r="H79" i="18"/>
  <c r="H77" i="18"/>
  <c r="I64" i="18"/>
  <c r="H64" i="18"/>
  <c r="I63" i="18"/>
  <c r="I62" i="18"/>
  <c r="I61" i="18"/>
  <c r="I60" i="18"/>
  <c r="H60" i="18"/>
  <c r="I59" i="18"/>
  <c r="I58" i="18"/>
  <c r="H56" i="18"/>
  <c r="H27" i="18"/>
  <c r="H26" i="18"/>
  <c r="H23" i="18"/>
  <c r="H20" i="18"/>
  <c r="H19" i="18"/>
  <c r="H15" i="18"/>
  <c r="H14" i="18"/>
  <c r="H13" i="18"/>
  <c r="H12" i="18"/>
  <c r="K39" i="21" l="1"/>
  <c r="I156" i="21"/>
  <c r="K156" i="21" s="1"/>
  <c r="I160" i="21"/>
  <c r="K160" i="21" s="1"/>
  <c r="I175" i="21"/>
  <c r="K175" i="21" s="1"/>
  <c r="I180" i="21"/>
  <c r="K180" i="21" s="1"/>
  <c r="I56" i="21"/>
  <c r="K56" i="21" s="1"/>
  <c r="I75" i="21"/>
  <c r="K75" i="21" s="1"/>
  <c r="I84" i="21"/>
  <c r="K84" i="21" s="1"/>
  <c r="I90" i="21"/>
  <c r="K90" i="21" s="1"/>
  <c r="I111" i="21"/>
  <c r="K111" i="21" s="1"/>
  <c r="I130" i="21"/>
  <c r="K130" i="21" s="1"/>
  <c r="I148" i="21"/>
  <c r="K148" i="21" s="1"/>
  <c r="I169" i="21"/>
  <c r="K169" i="21" s="1"/>
  <c r="I171" i="21"/>
  <c r="K171" i="21" s="1"/>
  <c r="I188" i="21"/>
  <c r="K188" i="21" s="1"/>
  <c r="I193" i="21"/>
  <c r="K193" i="21" s="1"/>
  <c r="I12" i="21"/>
  <c r="K12" i="21" s="1"/>
  <c r="I19" i="21"/>
  <c r="K19" i="21" s="1"/>
  <c r="I92" i="21"/>
  <c r="K92" i="21" s="1"/>
  <c r="I134" i="21"/>
  <c r="K134" i="21" s="1"/>
  <c r="I143" i="21"/>
  <c r="K143" i="21" s="1"/>
  <c r="I149" i="21"/>
  <c r="K149" i="21" s="1"/>
  <c r="I155" i="21"/>
  <c r="K155" i="21" s="1"/>
  <c r="I157" i="21"/>
  <c r="K157" i="21" s="1"/>
  <c r="I170" i="21"/>
  <c r="K170" i="21" s="1"/>
  <c r="I174" i="21"/>
  <c r="K174" i="21" s="1"/>
  <c r="I176" i="21"/>
  <c r="K176" i="21" s="1"/>
  <c r="I189" i="21"/>
  <c r="K189" i="21" s="1"/>
  <c r="I194" i="21"/>
  <c r="K194" i="21" s="1"/>
  <c r="I195" i="21"/>
  <c r="K195" i="21" s="1"/>
  <c r="I74" i="21"/>
  <c r="K74" i="21" s="1"/>
  <c r="I81" i="21"/>
  <c r="K81" i="21" s="1"/>
  <c r="I83" i="21"/>
  <c r="K83" i="21" s="1"/>
  <c r="I129" i="21"/>
  <c r="K129" i="21" s="1"/>
  <c r="I23" i="21"/>
  <c r="K23" i="21" s="1"/>
  <c r="K31" i="21"/>
  <c r="K36" i="21"/>
  <c r="I59" i="21"/>
  <c r="K59" i="21" s="1"/>
  <c r="I63" i="21"/>
  <c r="K63" i="21" s="1"/>
  <c r="I78" i="21"/>
  <c r="K78" i="21" s="1"/>
  <c r="I150" i="21"/>
  <c r="K150" i="21" s="1"/>
  <c r="I154" i="21"/>
  <c r="K154" i="21" s="1"/>
  <c r="I159" i="21"/>
  <c r="K159" i="21" s="1"/>
  <c r="I165" i="21"/>
  <c r="K165" i="21" s="1"/>
  <c r="I167" i="21"/>
  <c r="K167" i="21" s="1"/>
  <c r="I173" i="21"/>
  <c r="K173" i="21" s="1"/>
  <c r="I178" i="21"/>
  <c r="K178" i="21" s="1"/>
  <c r="I183" i="21"/>
  <c r="K183" i="21" s="1"/>
  <c r="I185" i="21"/>
  <c r="K185" i="21" s="1"/>
  <c r="I191" i="21"/>
  <c r="K191" i="21" s="1"/>
  <c r="K30" i="21"/>
  <c r="I172" i="21"/>
  <c r="K172" i="21" s="1"/>
  <c r="I177" i="21"/>
  <c r="K177" i="21" s="1"/>
  <c r="I184" i="21"/>
  <c r="K184" i="21" s="1"/>
  <c r="I190" i="21"/>
  <c r="K190" i="21" s="1"/>
  <c r="I13" i="21"/>
  <c r="K13" i="21" s="1"/>
  <c r="I14" i="21"/>
  <c r="K14" i="21" s="1"/>
  <c r="K50" i="21"/>
  <c r="I152" i="21"/>
  <c r="K152" i="21" s="1"/>
  <c r="H16" i="20"/>
  <c r="H147" i="20"/>
  <c r="H24" i="18"/>
  <c r="H78" i="20"/>
  <c r="H64" i="20"/>
  <c r="I16" i="21"/>
  <c r="K16" i="21" s="1"/>
  <c r="I24" i="21"/>
  <c r="K24" i="21" s="1"/>
  <c r="I27" i="21"/>
  <c r="K27" i="21" s="1"/>
  <c r="L27" i="21" s="1"/>
  <c r="N27" i="21" s="1"/>
  <c r="K37" i="21"/>
  <c r="K48" i="21"/>
  <c r="I62" i="21"/>
  <c r="K62" i="21" s="1"/>
  <c r="I72" i="21"/>
  <c r="K72" i="21" s="1"/>
  <c r="I88" i="21"/>
  <c r="K88" i="21" s="1"/>
  <c r="I97" i="21"/>
  <c r="K97" i="21" s="1"/>
  <c r="I99" i="21"/>
  <c r="K99" i="21" s="1"/>
  <c r="I127" i="21"/>
  <c r="K127" i="21" s="1"/>
  <c r="L104" i="21" s="1"/>
  <c r="I137" i="21"/>
  <c r="K137" i="21" s="1"/>
  <c r="I142" i="21"/>
  <c r="K142" i="21" s="1"/>
  <c r="I22" i="21"/>
  <c r="K22" i="21" s="1"/>
  <c r="K33" i="21"/>
  <c r="K49" i="21"/>
  <c r="I60" i="21"/>
  <c r="K60" i="21" s="1"/>
  <c r="I71" i="21"/>
  <c r="K71" i="21" s="1"/>
  <c r="I87" i="21"/>
  <c r="K87" i="21" s="1"/>
  <c r="I89" i="21"/>
  <c r="K89" i="21" s="1"/>
  <c r="I98" i="21"/>
  <c r="K98" i="21" s="1"/>
  <c r="I141" i="21"/>
  <c r="K141" i="21" s="1"/>
  <c r="I11" i="21"/>
  <c r="K11" i="21" s="1"/>
  <c r="I20" i="21"/>
  <c r="K20" i="21" s="1"/>
  <c r="I21" i="21"/>
  <c r="K21" i="21" s="1"/>
  <c r="K32" i="21"/>
  <c r="K35" i="21"/>
  <c r="I54" i="21"/>
  <c r="K54" i="21" s="1"/>
  <c r="I57" i="21"/>
  <c r="K57" i="21" s="1"/>
  <c r="I82" i="21"/>
  <c r="K82" i="21" s="1"/>
  <c r="I91" i="21"/>
  <c r="K91" i="21" s="1"/>
  <c r="I95" i="21"/>
  <c r="K95" i="21" s="1"/>
  <c r="I133" i="21"/>
  <c r="K133" i="21" s="1"/>
  <c r="I135" i="21"/>
  <c r="K135" i="21" s="1"/>
  <c r="H91" i="18"/>
  <c r="K196" i="21" l="1"/>
  <c r="K197" i="21" s="1"/>
  <c r="K199" i="21" s="1"/>
  <c r="L164" i="21"/>
  <c r="N164" i="21" s="1"/>
  <c r="N133" i="21"/>
  <c r="L95" i="21"/>
  <c r="N95" i="21" s="1"/>
  <c r="L54" i="21"/>
  <c r="N54" i="21" s="1"/>
  <c r="L183" i="21"/>
  <c r="N183" i="21" s="1"/>
  <c r="L81" i="21"/>
  <c r="N81" i="21" s="1"/>
  <c r="L11" i="21"/>
  <c r="N11" i="21" s="1"/>
  <c r="L87" i="21"/>
  <c r="N87" i="21" s="1"/>
  <c r="L141" i="21"/>
  <c r="N141" i="21" s="1"/>
  <c r="L71" i="21"/>
  <c r="N71" i="21" s="1"/>
  <c r="L19" i="21"/>
  <c r="N19" i="21" s="1"/>
  <c r="L50" i="21"/>
  <c r="L196" i="21" l="1"/>
  <c r="K203" i="21"/>
  <c r="K200" i="21"/>
  <c r="K201" i="21" s="1"/>
  <c r="H10" i="18"/>
  <c r="H8" i="18" s="1"/>
  <c r="H195" i="18" l="1"/>
  <c r="H106" i="18"/>
  <c r="H105" i="18" s="1"/>
  <c r="H193" i="18" l="1"/>
  <c r="H192" i="18"/>
  <c r="H178" i="18"/>
  <c r="H14" i="19" l="1"/>
  <c r="H17" i="18"/>
  <c r="H18" i="18"/>
  <c r="H14" i="20" l="1"/>
  <c r="H8" i="20" s="1"/>
  <c r="H21" i="18"/>
  <c r="H57" i="18" l="1"/>
  <c r="H39" i="18"/>
  <c r="H34" i="19" l="1"/>
  <c r="H35" i="18"/>
  <c r="H51" i="18"/>
  <c r="H28" i="19" l="1"/>
  <c r="M50" i="21" s="1"/>
  <c r="N50" i="21" s="1"/>
  <c r="H42" i="19"/>
  <c r="H58" i="18"/>
  <c r="H37" i="19"/>
  <c r="H36" i="19"/>
  <c r="H44" i="19"/>
  <c r="H35" i="20" l="1"/>
  <c r="H32" i="19"/>
  <c r="H29" i="18"/>
  <c r="H59" i="18"/>
  <c r="H41" i="19"/>
  <c r="H39" i="19"/>
  <c r="H38" i="19"/>
  <c r="H40" i="19"/>
  <c r="H30" i="20" l="1"/>
  <c r="H27" i="19"/>
  <c r="H37" i="20"/>
  <c r="H31" i="19"/>
  <c r="H40" i="20"/>
  <c r="H38" i="20"/>
  <c r="H33" i="20" l="1"/>
  <c r="H29" i="20" l="1"/>
  <c r="H29" i="19"/>
  <c r="H43" i="19"/>
  <c r="H50" i="18" l="1"/>
  <c r="H28" i="18" s="1"/>
  <c r="H31" i="20" l="1"/>
  <c r="H30" i="19"/>
  <c r="H39" i="20"/>
  <c r="H134" i="18" l="1"/>
  <c r="H187" i="18"/>
  <c r="H133" i="18"/>
  <c r="H186" i="18"/>
  <c r="H135" i="18"/>
  <c r="H188" i="18"/>
  <c r="H189" i="18"/>
  <c r="H32" i="20" l="1"/>
  <c r="H28" i="20" s="1"/>
  <c r="H80" i="18"/>
  <c r="H65" i="18"/>
  <c r="H194" i="18"/>
  <c r="H63" i="18"/>
  <c r="H66" i="18"/>
  <c r="H83" i="18"/>
  <c r="H67" i="18"/>
  <c r="H132" i="18"/>
  <c r="H98" i="18"/>
  <c r="H101" i="18"/>
  <c r="H100" i="18"/>
  <c r="H72" i="18"/>
  <c r="H73" i="18"/>
  <c r="H99" i="18"/>
  <c r="H68" i="18" l="1"/>
  <c r="H81" i="18"/>
  <c r="H76" i="18"/>
  <c r="H69" i="18"/>
  <c r="H103" i="18"/>
  <c r="H102" i="18"/>
  <c r="H92" i="20" l="1"/>
  <c r="H84" i="20" s="1"/>
  <c r="M104" i="21" s="1"/>
  <c r="H83" i="19"/>
  <c r="H53" i="19"/>
  <c r="H50" i="19"/>
  <c r="H54" i="19"/>
  <c r="H97" i="18"/>
  <c r="H86" i="18"/>
  <c r="H84" i="18"/>
  <c r="H75" i="18"/>
  <c r="H60" i="19"/>
  <c r="H71" i="18"/>
  <c r="H61" i="18" s="1"/>
  <c r="H175" i="18"/>
  <c r="H184" i="18"/>
  <c r="H154" i="18"/>
  <c r="H110" i="19"/>
  <c r="H130" i="18"/>
  <c r="H107" i="19"/>
  <c r="H127" i="18"/>
  <c r="H155" i="18"/>
  <c r="H129" i="18"/>
  <c r="H156" i="18"/>
  <c r="H50" i="20"/>
  <c r="H51" i="20"/>
  <c r="H109" i="19"/>
  <c r="H168" i="18"/>
  <c r="M196" i="21" l="1"/>
  <c r="N104" i="21"/>
  <c r="H71" i="20"/>
  <c r="H70" i="20" s="1"/>
  <c r="H56" i="19"/>
  <c r="H66" i="19"/>
  <c r="H47" i="20"/>
  <c r="H172" i="18"/>
  <c r="H87" i="18"/>
  <c r="H78" i="18" s="1"/>
  <c r="H112" i="18"/>
  <c r="H72" i="19"/>
  <c r="H177" i="18"/>
  <c r="H157" i="18"/>
  <c r="H158" i="18"/>
  <c r="H169" i="18"/>
  <c r="N196" i="21" l="1"/>
  <c r="M197" i="21"/>
  <c r="H69" i="19"/>
  <c r="H59" i="20"/>
  <c r="H53" i="20"/>
  <c r="H43" i="20" s="1"/>
  <c r="H183" i="18"/>
  <c r="H182" i="18" s="1"/>
  <c r="H176" i="18"/>
  <c r="H174" i="18"/>
  <c r="H173" i="18"/>
  <c r="H170" i="18"/>
  <c r="H142" i="18"/>
  <c r="H148" i="18"/>
  <c r="H150" i="18"/>
  <c r="H141" i="18"/>
  <c r="H171" i="18"/>
  <c r="H149" i="18"/>
  <c r="H143" i="18"/>
  <c r="H160" i="18"/>
  <c r="H62" i="20" l="1"/>
  <c r="H56" i="20" s="1"/>
  <c r="H162" i="18"/>
  <c r="H159" i="18"/>
  <c r="H152" i="18"/>
  <c r="H113" i="20"/>
  <c r="H107" i="20"/>
  <c r="H108" i="20"/>
  <c r="H128" i="19" l="1"/>
  <c r="H104" i="20"/>
  <c r="H160" i="20" s="1"/>
  <c r="H161" i="20" s="1"/>
  <c r="H162" i="20" s="1"/>
  <c r="H163" i="20" s="1"/>
  <c r="H164" i="20" s="1"/>
  <c r="H123" i="19"/>
  <c r="H122" i="19"/>
  <c r="H139" i="18"/>
  <c r="H197" i="18" s="1"/>
  <c r="H198" i="18" s="1"/>
  <c r="H199" i="18" s="1"/>
  <c r="H178" i="19" l="1"/>
  <c r="H179" i="19" s="1"/>
  <c r="H180" i="19" s="1"/>
  <c r="H181" i="19" s="1"/>
  <c r="H182" i="19" s="1"/>
  <c r="H200" i="18"/>
  <c r="H201" i="18" s="1"/>
</calcChain>
</file>

<file path=xl/sharedStrings.xml><?xml version="1.0" encoding="utf-8"?>
<sst xmlns="http://schemas.openxmlformats.org/spreadsheetml/2006/main" count="1719" uniqueCount="336">
  <si>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</si>
  <si>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</si>
  <si>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</si>
  <si>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</si>
  <si>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</si>
  <si>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</si>
  <si>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</si>
  <si>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</si>
  <si>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</si>
  <si>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</si>
  <si>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</si>
  <si>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</si>
  <si>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</si>
  <si>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</si>
  <si>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</si>
  <si>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</si>
  <si>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</si>
  <si>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</si>
  <si>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</si>
  <si>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</si>
  <si>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</si>
  <si>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</si>
  <si>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</si>
  <si>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</si>
  <si>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</si>
  <si>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</si>
  <si>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</si>
  <si>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</si>
  <si>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</si>
  <si>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</si>
  <si>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</si>
  <si>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</si>
  <si>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</si>
  <si>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</si>
  <si>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</si>
  <si>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</si>
  <si>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</si>
  <si>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</si>
  <si>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</si>
  <si>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</si>
  <si>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</si>
  <si>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</si>
  <si>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</si>
  <si>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</si>
  <si>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</si>
  <si>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</si>
  <si>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</si>
  <si>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</si>
  <si>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</si>
  <si>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</si>
  <si>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</si>
  <si>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</si>
  <si>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</si>
  <si>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</si>
  <si>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</si>
  <si>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</si>
  <si>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</si>
  <si>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</si>
  <si>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</si>
  <si>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</si>
  <si>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</si>
  <si>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</si>
  <si>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</si>
  <si>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</si>
  <si>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</si>
  <si>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</si>
  <si>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</si>
  <si>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</si>
  <si>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</si>
  <si>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</si>
  <si>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</si>
  <si>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</si>
  <si>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</si>
  <si>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</si>
  <si>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</si>
  <si>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</si>
  <si>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</si>
  <si>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</si>
  <si>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</si>
  <si>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</si>
  <si>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</si>
  <si>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</si>
  <si>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</si>
  <si>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</si>
  <si>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</si>
  <si>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</si>
  <si>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</si>
  <si>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</si>
  <si>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</si>
  <si>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</si>
  <si>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</si>
  <si>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</si>
  <si>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</si>
  <si>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</si>
  <si>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</si>
  <si>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</si>
  <si>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</si>
  <si>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</si>
  <si>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</si>
  <si>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</si>
  <si>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</si>
  <si>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</si>
  <si>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</si>
  <si>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</si>
  <si>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</si>
  <si>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</si>
  <si>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</si>
  <si>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</si>
  <si>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</si>
  <si>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</si>
  <si>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</si>
  <si>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</si>
  <si>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</si>
  <si>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</si>
  <si>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</si>
  <si>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</si>
  <si>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</si>
  <si>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</si>
  <si>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</si>
  <si>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</si>
  <si>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</si>
  <si>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</si>
  <si>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</si>
  <si>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</si>
  <si>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</si>
  <si>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</si>
  <si>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</si>
  <si>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</si>
  <si>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</si>
  <si>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</si>
  <si>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</si>
  <si>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</si>
  <si>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</si>
  <si>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</si>
  <si>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</si>
  <si>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</si>
  <si>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</si>
  <si>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</si>
  <si>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</si>
  <si>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</si>
  <si>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</si>
  <si>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</si>
  <si>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</si>
  <si>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</si>
  <si>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</si>
  <si>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</si>
  <si>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</si>
  <si>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</si>
  <si>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</si>
  <si>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</si>
  <si>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</si>
  <si>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</si>
  <si>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</si>
  <si>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</si>
  <si>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</si>
  <si>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</si>
  <si>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</si>
  <si>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</si>
  <si>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</si>
  <si>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</si>
  <si>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</si>
  <si>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</si>
  <si>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</si>
  <si>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</si>
  <si>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</si>
  <si>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</si>
  <si>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</si>
  <si>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</si>
  <si>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</si>
  <si>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</si>
  <si>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</si>
  <si>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</si>
  <si>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</si>
  <si>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</si>
  <si>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</si>
  <si>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</si>
  <si>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</si>
  <si>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</si>
  <si>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</si>
  <si>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</si>
  <si>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</si>
  <si>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</si>
  <si>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</si>
  <si>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</si>
  <si>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</si>
  <si>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</si>
  <si>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</si>
  <si>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</si>
  <si>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</si>
  <si>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</si>
  <si>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</si>
  <si>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</si>
  <si>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</si>
  <si>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</si>
  <si>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</si>
  <si>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</si>
  <si>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</si>
  <si>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</si>
  <si>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</si>
  <si>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</si>
  <si>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</si>
  <si>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</si>
  <si>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</si>
  <si>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</si>
  <si>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</si>
  <si>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</si>
  <si>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</si>
  <si>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</si>
  <si>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</si>
  <si>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</si>
  <si>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</si>
  <si>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</si>
  <si>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</si>
  <si>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</si>
  <si>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</si>
  <si>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</si>
  <si>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</si>
  <si>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</si>
  <si>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</si>
  <si>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</si>
  <si>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</si>
  <si>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</si>
  <si>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</si>
  <si>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</si>
  <si>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</si>
  <si>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</si>
  <si>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</si>
  <si>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</si>
  <si>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</si>
  <si>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</si>
  <si>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</si>
  <si>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</si>
  <si>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</si>
  <si>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</si>
  <si>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</si>
  <si>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</si>
  <si>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</si>
  <si>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</si>
  <si>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</si>
  <si>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</si>
  <si>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</si>
  <si>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</si>
  <si>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</si>
  <si>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</si>
  <si>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</si>
  <si>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</si>
  <si>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</si>
  <si>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</si>
  <si>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</si>
  <si>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</si>
  <si>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</si>
  <si>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</si>
  <si>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</si>
  <si>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B2</t>
  </si>
  <si>
    <t>B4</t>
  </si>
  <si>
    <t>B6</t>
  </si>
  <si>
    <t>B7</t>
  </si>
  <si>
    <t>B1</t>
  </si>
  <si>
    <t>B3</t>
  </si>
  <si>
    <t>B5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</si>
  <si>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</si>
  <si>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</si>
  <si>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</si>
  <si>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</si>
  <si>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</si>
  <si>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</si>
  <si>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</si>
  <si>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</si>
  <si>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</si>
  <si>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</si>
  <si>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</si>
  <si>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</si>
  <si>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</si>
  <si>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</si>
  <si>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</si>
  <si>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</si>
  <si>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</si>
  <si>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</si>
  <si>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</si>
  <si>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</si>
  <si>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</si>
  <si>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</si>
  <si>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</si>
  <si>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</si>
  <si>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</si>
  <si>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</si>
  <si>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</si>
  <si>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</si>
  <si>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</si>
  <si>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</si>
  <si>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</si>
  <si>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</si>
  <si>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</si>
  <si>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</si>
  <si>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</si>
  <si>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</si>
  <si>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</si>
  <si>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</si>
  <si>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</si>
  <si>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</si>
  <si>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</si>
  <si>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</si>
  <si>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</si>
  <si>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</si>
  <si>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Anak Tangga Teras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</si>
  <si>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</si>
  <si>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</si>
  <si>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</si>
  <si>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</si>
  <si>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</si>
  <si>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</si>
  <si>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</si>
  <si>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Uk. 30x60 cm + tutup plat t=1.2mm + Acrylic t=5mm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</si>
  <si>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</si>
  <si>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</si>
  <si>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</si>
  <si>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PCS</t>
  </si>
  <si>
    <t>Railling Lt.3</t>
  </si>
  <si>
    <t>BANGUNAN RUKO CLUSTER GRANBURY GR01</t>
  </si>
  <si>
    <t>Pcs</t>
  </si>
  <si>
    <t>Plat Lantai 1 (S1) (3 Lt. kombinasi)</t>
  </si>
  <si>
    <t>Plat Lantai 2 (S2) (3 Lt. kombinasi)</t>
  </si>
  <si>
    <t>Plat Lantai 2 (S3) (3 Lt. kombinasi)</t>
  </si>
  <si>
    <t>Plat Lantai 3 (S2) (3 Lt. kombinasi)</t>
  </si>
  <si>
    <t>Plat Lantai 3 (S3) (3 Lt. kombinasi)</t>
  </si>
  <si>
    <t>Dak Beton (S2) (3 Lt. kombinasi)</t>
  </si>
  <si>
    <t>Dak Beton (S3) (3 Lt. kombinasi)</t>
  </si>
  <si>
    <t xml:space="preserve">Tangga Lt.1 dan Lt.2 </t>
  </si>
  <si>
    <t>Pelat lantai 1,2,3 dan dak (3 Lt. hook)</t>
  </si>
  <si>
    <t>Pelat lantai 1 (2 Lt. tengah)</t>
  </si>
  <si>
    <t>Pelat lantai 2,3 dan dak (2 Lt. tengah)</t>
  </si>
  <si>
    <t>+</t>
  </si>
  <si>
    <t>Jakarta, 14 Februari 2020</t>
  </si>
  <si>
    <t>Ir.Gerry Arthur</t>
  </si>
  <si>
    <t>PT.ARTHURINDO ARTHAMAS GRAHA</t>
  </si>
  <si>
    <t xml:space="preserve">Direktur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</si>
</sst>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293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3" borderId="7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4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5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9"/>
    <xf numFmtId="0" fontId="16" fillId="0" borderId="0">
      <protection locked="0"/>
    </xf>
    <xf numFmtId="15" fontId="31" fillId="0" borderId="0" applyFill="0" applyBorder="0" applyAlignment="0"/>
    <xf numFmtId="183" fontId="32" fillId="5" borderId="0" applyFont="0" applyFill="0" applyBorder="0" applyAlignment="0" applyProtection="0"/>
    <xf numFmtId="183" fontId="32" fillId="5" borderId="6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5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6" borderId="0" applyNumberFormat="0" applyBorder="0" applyAlignment="0" applyProtection="0"/>
    <xf numFmtId="189" fontId="3" fillId="0" borderId="10" applyFont="0" applyFill="0" applyBorder="0" applyAlignment="0"/>
    <xf numFmtId="179" fontId="36" fillId="0" borderId="0">
      <alignment horizontal="left"/>
    </xf>
    <xf numFmtId="0" fontId="11" fillId="0" borderId="11" applyNumberFormat="0" applyAlignment="0" applyProtection="0">
      <alignment horizontal="left" vertical="center"/>
    </xf>
    <xf numFmtId="0" fontId="11" fillId="0" borderId="12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3">
      <alignment horizontal="center"/>
    </xf>
    <xf numFmtId="0" fontId="38" fillId="0" borderId="0">
      <alignment horizontal="center"/>
    </xf>
    <xf numFmtId="10" fontId="35" fillId="5" borderId="2" applyNumberFormat="0" applyBorder="0" applyAlignment="0" applyProtection="0"/>
    <xf numFmtId="8" fontId="35" fillId="5" borderId="0" applyFont="0" applyBorder="0" applyAlignment="0" applyProtection="0">
      <protection locked="0"/>
    </xf>
    <xf numFmtId="15" fontId="35" fillId="5" borderId="0" applyFont="0" applyBorder="0" applyAlignment="0" applyProtection="0">
      <protection locked="0"/>
    </xf>
    <xf numFmtId="187" fontId="32" fillId="5" borderId="0" applyFont="0" applyBorder="0" applyAlignment="0">
      <protection locked="0"/>
    </xf>
    <xf numFmtId="38" fontId="35" fillId="5" borderId="0">
      <protection locked="0"/>
    </xf>
    <xf numFmtId="190" fontId="32" fillId="5" borderId="0" applyFont="0" applyBorder="0" applyAlignment="0">
      <protection locked="0"/>
    </xf>
    <xf numFmtId="10" fontId="35" fillId="5" borderId="0">
      <protection locked="0"/>
    </xf>
    <xf numFmtId="191" fontId="35" fillId="5" borderId="0" applyFont="0" applyBorder="0" applyAlignment="0">
      <protection locked="0"/>
    </xf>
    <xf numFmtId="192" fontId="39" fillId="5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7" borderId="9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6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4" applyNumberFormat="0" applyBorder="0"/>
    <xf numFmtId="200" fontId="3" fillId="0" borderId="0" applyFont="0" applyFill="0" applyBorder="0" applyAlignment="0" applyProtection="0"/>
    <xf numFmtId="39" fontId="46" fillId="8" borderId="9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9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2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10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1" borderId="0" applyNumberFormat="0" applyAlignment="0"/>
    <xf numFmtId="0" fontId="30" fillId="0" borderId="9"/>
    <xf numFmtId="192" fontId="3" fillId="12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3" borderId="0"/>
    <xf numFmtId="0" fontId="55" fillId="0" borderId="15" applyNumberFormat="0" applyFill="0" applyProtection="0">
      <alignment horizontal="center"/>
    </xf>
    <xf numFmtId="184" fontId="36" fillId="0" borderId="0"/>
    <xf numFmtId="0" fontId="40" fillId="0" borderId="16"/>
    <xf numFmtId="0" fontId="40" fillId="0" borderId="9"/>
    <xf numFmtId="0" fontId="3" fillId="3" borderId="12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3">
    <xf numFmtId="0" fontId="0" fillId="0" borderId="0" xfId="0"/>
    <xf numFmtId="164" fontId="3" fillId="0" borderId="0" xfId="1" applyFont="1" applyFill="1"/>
    <xf numFmtId="164" fontId="7" fillId="0" borderId="0" xfId="1" applyFont="1" applyFill="1"/>
    <xf numFmtId="164" fontId="11" fillId="0" borderId="0" xfId="1" applyFont="1" applyFill="1"/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8" fillId="0" borderId="0" xfId="38" applyFont="1" applyFill="1" applyAlignment="1">
      <alignment vertical="center" wrapText="1"/>
    </xf>
    <xf numFmtId="43" fontId="3" fillId="0" borderId="0" xfId="1" applyNumberFormat="1" applyFont="1" applyFill="1" applyAlignment="1">
      <alignment vertical="center"/>
    </xf>
    <xf numFmtId="0" fontId="8" fillId="0" borderId="0" xfId="0" applyFont="1" applyFill="1"/>
    <xf numFmtId="164" fontId="11" fillId="0" borderId="27" xfId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164" fontId="8" fillId="0" borderId="21" xfId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18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11" fillId="0" borderId="23" xfId="1" applyFont="1" applyBorder="1" applyAlignment="1">
      <alignment horizontal="center"/>
    </xf>
    <xf numFmtId="164" fontId="8" fillId="0" borderId="30" xfId="1" applyFont="1" applyBorder="1"/>
    <xf numFmtId="164" fontId="7" fillId="0" borderId="30" xfId="1" applyFont="1" applyBorder="1"/>
    <xf numFmtId="164" fontId="7" fillId="0" borderId="30" xfId="1" applyFont="1" applyFill="1" applyBorder="1"/>
    <xf numFmtId="0" fontId="14" fillId="0" borderId="0" xfId="0" applyFont="1" applyFill="1"/>
    <xf numFmtId="0" fontId="7" fillId="0" borderId="32" xfId="0" applyFont="1" applyBorder="1"/>
    <xf numFmtId="0" fontId="7" fillId="0" borderId="3" xfId="0" applyFont="1" applyBorder="1"/>
    <xf numFmtId="0" fontId="7" fillId="0" borderId="3" xfId="0" applyFont="1" applyBorder="1" applyAlignment="1">
      <alignment vertical="center"/>
    </xf>
    <xf numFmtId="0" fontId="7" fillId="0" borderId="3" xfId="0" applyFont="1" applyFill="1" applyBorder="1"/>
    <xf numFmtId="0" fontId="11" fillId="0" borderId="3" xfId="0" applyFont="1" applyBorder="1"/>
    <xf numFmtId="169" fontId="11" fillId="0" borderId="33" xfId="37" applyNumberFormat="1" applyFont="1" applyBorder="1"/>
    <xf numFmtId="169" fontId="7" fillId="0" borderId="18" xfId="37" applyNumberFormat="1" applyFont="1" applyBorder="1"/>
    <xf numFmtId="169" fontId="7" fillId="0" borderId="33" xfId="37" applyNumberFormat="1" applyFont="1" applyBorder="1"/>
    <xf numFmtId="164" fontId="11" fillId="0" borderId="33" xfId="1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35" xfId="0" applyFont="1" applyBorder="1" applyAlignment="1">
      <alignment vertical="center"/>
    </xf>
    <xf numFmtId="0" fontId="7" fillId="0" borderId="35" xfId="0" applyFont="1" applyFill="1" applyBorder="1"/>
    <xf numFmtId="0" fontId="11" fillId="0" borderId="35" xfId="0" applyFont="1" applyBorder="1"/>
    <xf numFmtId="164" fontId="11" fillId="0" borderId="36" xfId="1" applyFont="1" applyBorder="1"/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0" fontId="14" fillId="0" borderId="0" xfId="292" applyNumberFormat="1" applyFont="1" applyFill="1"/>
    <xf numFmtId="164" fontId="14" fillId="0" borderId="0" xfId="0" applyNumberFormat="1" applyFont="1" applyFill="1"/>
    <xf numFmtId="2" fontId="7" fillId="0" borderId="37" xfId="38" applyNumberFormat="1" applyFont="1" applyFill="1" applyBorder="1" applyAlignment="1">
      <alignment horizontal="center" vertical="center"/>
    </xf>
    <xf numFmtId="164" fontId="7" fillId="0" borderId="37" xfId="1" applyFont="1" applyFill="1" applyBorder="1"/>
    <xf numFmtId="0" fontId="8" fillId="0" borderId="0" xfId="0" applyFont="1" applyFill="1" applyBorder="1" applyAlignment="1">
      <alignment horizontal="center"/>
    </xf>
    <xf numFmtId="0" fontId="7" fillId="0" borderId="0" xfId="38" applyFont="1" applyFill="1"/>
    <xf numFmtId="0" fontId="8" fillId="0" borderId="0" xfId="38" applyFont="1" applyFill="1"/>
    <xf numFmtId="0" fontId="8" fillId="0" borderId="0" xfId="38" applyFont="1" applyFill="1" applyBorder="1" applyAlignment="1"/>
    <xf numFmtId="0" fontId="8" fillId="0" borderId="0" xfId="38" applyFont="1" applyFill="1" applyBorder="1" applyAlignment="1">
      <alignment horizontal="center"/>
    </xf>
    <xf numFmtId="0" fontId="11" fillId="0" borderId="39" xfId="38" applyFont="1" applyFill="1" applyBorder="1" applyAlignment="1">
      <alignment horizontal="center" vertical="center" wrapText="1"/>
    </xf>
    <xf numFmtId="0" fontId="11" fillId="0" borderId="40" xfId="38" applyFont="1" applyFill="1" applyBorder="1" applyAlignment="1">
      <alignment horizontal="center" vertical="center" wrapText="1"/>
    </xf>
    <xf numFmtId="0" fontId="11" fillId="0" borderId="40" xfId="38" applyFont="1" applyFill="1" applyBorder="1" applyAlignment="1">
      <alignment horizontal="center" vertical="center"/>
    </xf>
    <xf numFmtId="164" fontId="11" fillId="0" borderId="40" xfId="1" applyFont="1" applyFill="1" applyBorder="1" applyAlignment="1">
      <alignment horizontal="center" vertical="center" wrapText="1"/>
    </xf>
    <xf numFmtId="164" fontId="11" fillId="0" borderId="41" xfId="1" applyFont="1" applyFill="1" applyBorder="1" applyAlignment="1">
      <alignment horizontal="center" vertical="center"/>
    </xf>
    <xf numFmtId="0" fontId="7" fillId="0" borderId="42" xfId="38" applyFont="1" applyFill="1" applyBorder="1" applyAlignment="1">
      <alignment horizontal="center" vertical="center"/>
    </xf>
    <xf numFmtId="0" fontId="7" fillId="0" borderId="29" xfId="38" applyFont="1" applyFill="1" applyBorder="1" applyAlignment="1">
      <alignment vertical="center"/>
    </xf>
    <xf numFmtId="0" fontId="7" fillId="0" borderId="29" xfId="38" applyFont="1" applyFill="1" applyBorder="1" applyAlignment="1">
      <alignment vertical="center" wrapText="1"/>
    </xf>
    <xf numFmtId="0" fontId="7" fillId="0" borderId="29" xfId="38" applyFont="1" applyFill="1" applyBorder="1" applyAlignment="1">
      <alignment horizontal="center"/>
    </xf>
    <xf numFmtId="0" fontId="7" fillId="0" borderId="37" xfId="38" applyFont="1" applyFill="1" applyBorder="1" applyAlignment="1">
      <alignment horizontal="center" vertical="center"/>
    </xf>
    <xf numFmtId="164" fontId="3" fillId="0" borderId="29" xfId="1" applyFont="1" applyFill="1" applyBorder="1"/>
    <xf numFmtId="164" fontId="3" fillId="0" borderId="43" xfId="1" applyFont="1" applyFill="1" applyBorder="1"/>
    <xf numFmtId="0" fontId="11" fillId="0" borderId="38" xfId="38" applyFont="1" applyFill="1" applyBorder="1" applyAlignment="1">
      <alignment horizontal="center" vertical="center"/>
    </xf>
    <xf numFmtId="0" fontId="11" fillId="0" borderId="37" xfId="38" applyFont="1" applyFill="1" applyBorder="1" applyAlignment="1">
      <alignment horizontal="left" vertical="center"/>
    </xf>
    <xf numFmtId="0" fontId="11" fillId="0" borderId="37" xfId="38" applyFont="1" applyFill="1" applyBorder="1" applyAlignment="1">
      <alignment horizontal="left" vertical="center" wrapText="1"/>
    </xf>
    <xf numFmtId="0" fontId="7" fillId="0" borderId="37" xfId="38" applyFont="1" applyFill="1" applyBorder="1" applyAlignment="1">
      <alignment horizontal="center"/>
    </xf>
    <xf numFmtId="164" fontId="7" fillId="0" borderId="37" xfId="1" applyFont="1" applyFill="1" applyBorder="1" applyAlignment="1">
      <alignment horizontal="center"/>
    </xf>
    <xf numFmtId="164" fontId="11" fillId="0" borderId="44" xfId="1" applyFont="1" applyFill="1" applyBorder="1" applyAlignment="1">
      <alignment horizontal="center"/>
    </xf>
    <xf numFmtId="0" fontId="7" fillId="0" borderId="38" xfId="38" applyFont="1" applyFill="1" applyBorder="1" applyAlignment="1">
      <alignment horizontal="center" vertical="center"/>
    </xf>
    <xf numFmtId="0" fontId="7" fillId="0" borderId="37" xfId="38" applyFont="1" applyFill="1" applyBorder="1" applyAlignment="1">
      <alignment vertical="center"/>
    </xf>
    <xf numFmtId="0" fontId="7" fillId="0" borderId="37" xfId="38" applyFont="1" applyFill="1" applyBorder="1" applyAlignment="1">
      <alignment vertical="center" wrapText="1"/>
    </xf>
    <xf numFmtId="164" fontId="7" fillId="0" borderId="44" xfId="1" applyFont="1" applyFill="1" applyBorder="1"/>
    <xf numFmtId="0" fontId="7" fillId="0" borderId="38" xfId="38" quotePrefix="1" applyFont="1" applyFill="1" applyBorder="1" applyAlignment="1">
      <alignment horizontal="center" vertical="center"/>
    </xf>
    <xf numFmtId="0" fontId="7" fillId="0" borderId="38" xfId="38" applyFont="1" applyFill="1" applyBorder="1" applyAlignment="1">
      <alignment horizontal="center"/>
    </xf>
    <xf numFmtId="0" fontId="7" fillId="0" borderId="37" xfId="38" applyFont="1" applyFill="1" applyBorder="1"/>
    <xf numFmtId="0" fontId="11" fillId="0" borderId="38" xfId="38" applyFont="1" applyFill="1" applyBorder="1" applyAlignment="1">
      <alignment horizontal="center"/>
    </xf>
    <xf numFmtId="0" fontId="11" fillId="0" borderId="37" xfId="38" applyFont="1" applyFill="1" applyBorder="1" applyAlignment="1">
      <alignment vertical="center"/>
    </xf>
    <xf numFmtId="0" fontId="11" fillId="0" borderId="37" xfId="38" applyFont="1" applyFill="1" applyBorder="1" applyAlignment="1">
      <alignment vertical="center" wrapText="1"/>
    </xf>
    <xf numFmtId="164" fontId="11" fillId="0" borderId="44" xfId="1" applyFont="1" applyFill="1" applyBorder="1"/>
    <xf numFmtId="2" fontId="7" fillId="0" borderId="37" xfId="0" applyNumberFormat="1" applyFont="1" applyFill="1" applyBorder="1" applyAlignment="1">
      <alignment horizontal="center" vertical="center"/>
    </xf>
    <xf numFmtId="166" fontId="7" fillId="0" borderId="37" xfId="1" applyNumberFormat="1" applyFont="1" applyFill="1" applyBorder="1" applyAlignment="1">
      <alignment vertical="center" wrapText="1"/>
    </xf>
    <xf numFmtId="0" fontId="11" fillId="0" borderId="37" xfId="38" applyFont="1" applyFill="1" applyBorder="1"/>
    <xf numFmtId="169" fontId="7" fillId="0" borderId="37" xfId="37" applyNumberFormat="1" applyFont="1" applyFill="1" applyBorder="1"/>
    <xf numFmtId="166" fontId="7" fillId="0" borderId="37" xfId="1" applyNumberFormat="1" applyFont="1" applyFill="1" applyBorder="1"/>
    <xf numFmtId="0" fontId="7" fillId="0" borderId="37" xfId="38" applyFont="1" applyFill="1" applyBorder="1" applyAlignment="1">
      <alignment wrapText="1"/>
    </xf>
    <xf numFmtId="0" fontId="7" fillId="0" borderId="37" xfId="0" applyFont="1" applyFill="1" applyBorder="1"/>
    <xf numFmtId="0" fontId="11" fillId="0" borderId="38" xfId="0" applyFont="1" applyFill="1" applyBorder="1" applyAlignment="1">
      <alignment horizontal="center"/>
    </xf>
    <xf numFmtId="0" fontId="11" fillId="0" borderId="37" xfId="0" applyFont="1" applyFill="1" applyBorder="1"/>
    <xf numFmtId="0" fontId="7" fillId="0" borderId="38" xfId="0" applyFont="1" applyFill="1" applyBorder="1" applyAlignment="1">
      <alignment horizontal="center"/>
    </xf>
    <xf numFmtId="0" fontId="7" fillId="0" borderId="38" xfId="38" applyFont="1" applyFill="1" applyBorder="1" applyAlignment="1">
      <alignment horizontal="center" vertical="center" wrapText="1"/>
    </xf>
    <xf numFmtId="0" fontId="7" fillId="0" borderId="37" xfId="38" applyFont="1" applyFill="1" applyBorder="1" applyAlignment="1">
      <alignment horizontal="center" vertical="center" wrapText="1"/>
    </xf>
    <xf numFmtId="2" fontId="7" fillId="0" borderId="37" xfId="38" applyNumberFormat="1" applyFont="1" applyFill="1" applyBorder="1" applyAlignment="1">
      <alignment horizontal="center" vertical="center" wrapText="1"/>
    </xf>
    <xf numFmtId="164" fontId="7" fillId="0" borderId="37" xfId="1" applyFont="1" applyFill="1" applyBorder="1" applyAlignment="1">
      <alignment vertical="center"/>
    </xf>
    <xf numFmtId="164" fontId="7" fillId="0" borderId="44" xfId="1" applyFont="1" applyFill="1" applyBorder="1" applyAlignment="1">
      <alignment vertical="center"/>
    </xf>
    <xf numFmtId="166" fontId="7" fillId="0" borderId="37" xfId="1" applyNumberFormat="1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164" fontId="11" fillId="0" borderId="37" xfId="1" applyFont="1" applyFill="1" applyBorder="1" applyAlignment="1">
      <alignment vertical="center"/>
    </xf>
    <xf numFmtId="0" fontId="7" fillId="0" borderId="38" xfId="38" quotePrefix="1" applyFont="1" applyFill="1" applyBorder="1" applyAlignment="1">
      <alignment horizontal="center"/>
    </xf>
    <xf numFmtId="0" fontId="7" fillId="0" borderId="38" xfId="38" quotePrefix="1" applyFont="1" applyFill="1" applyBorder="1" applyAlignment="1">
      <alignment vertical="center"/>
    </xf>
    <xf numFmtId="164" fontId="7" fillId="0" borderId="44" xfId="1" applyFont="1" applyFill="1" applyBorder="1" applyAlignment="1">
      <alignment horizontal="center" vertical="center"/>
    </xf>
    <xf numFmtId="164" fontId="7" fillId="0" borderId="45" xfId="1" applyFont="1" applyFill="1" applyBorder="1" applyAlignment="1">
      <alignment horizontal="center" vertical="center"/>
    </xf>
    <xf numFmtId="0" fontId="63" fillId="0" borderId="0" xfId="38" applyFont="1" applyFill="1"/>
    <xf numFmtId="0" fontId="7" fillId="0" borderId="38" xfId="0" applyFont="1" applyFill="1" applyBorder="1"/>
    <xf numFmtId="0" fontId="7" fillId="0" borderId="37" xfId="0" applyFont="1" applyFill="1" applyBorder="1" applyAlignment="1">
      <alignment vertical="center" wrapText="1"/>
    </xf>
    <xf numFmtId="164" fontId="7" fillId="0" borderId="37" xfId="1" applyFont="1" applyFill="1" applyBorder="1" applyAlignment="1">
      <alignment vertical="center" wrapText="1"/>
    </xf>
    <xf numFmtId="166" fontId="11" fillId="0" borderId="37" xfId="1" applyNumberFormat="1" applyFont="1" applyFill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166" fontId="11" fillId="0" borderId="37" xfId="1" applyNumberFormat="1" applyFont="1" applyFill="1" applyBorder="1"/>
    <xf numFmtId="169" fontId="11" fillId="0" borderId="44" xfId="1" applyNumberFormat="1" applyFont="1" applyFill="1" applyBorder="1"/>
    <xf numFmtId="0" fontId="7" fillId="0" borderId="46" xfId="0" applyFont="1" applyFill="1" applyBorder="1"/>
    <xf numFmtId="0" fontId="7" fillId="0" borderId="47" xfId="0" applyFont="1" applyFill="1" applyBorder="1"/>
    <xf numFmtId="166" fontId="11" fillId="0" borderId="47" xfId="1" applyNumberFormat="1" applyFont="1" applyFill="1" applyBorder="1" applyAlignment="1">
      <alignment vertical="center" wrapText="1"/>
    </xf>
    <xf numFmtId="0" fontId="11" fillId="0" borderId="47" xfId="0" applyFont="1" applyFill="1" applyBorder="1" applyAlignment="1">
      <alignment horizontal="center" vertical="center"/>
    </xf>
    <xf numFmtId="166" fontId="11" fillId="0" borderId="47" xfId="1" applyNumberFormat="1" applyFont="1" applyFill="1" applyBorder="1"/>
    <xf numFmtId="164" fontId="11" fillId="0" borderId="48" xfId="1" applyFont="1" applyFill="1" applyBorder="1"/>
    <xf numFmtId="0" fontId="7" fillId="0" borderId="29" xfId="38" applyFont="1" applyFill="1" applyBorder="1" applyAlignment="1">
      <alignment horizontal="center" vertical="center"/>
    </xf>
    <xf numFmtId="164" fontId="3" fillId="0" borderId="43" xfId="1" applyFont="1" applyFill="1" applyBorder="1" applyAlignment="1">
      <alignment vertical="center"/>
    </xf>
    <xf numFmtId="164" fontId="11" fillId="0" borderId="44" xfId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vertical="center"/>
    </xf>
    <xf numFmtId="0" fontId="7" fillId="0" borderId="38" xfId="0" applyFont="1" applyFill="1" applyBorder="1" applyAlignment="1">
      <alignment horizontal="center" vertical="center"/>
    </xf>
    <xf numFmtId="166" fontId="8" fillId="0" borderId="37" xfId="1" applyNumberFormat="1" applyFont="1" applyFill="1" applyBorder="1" applyAlignment="1">
      <alignment vertical="center" wrapText="1"/>
    </xf>
    <xf numFmtId="0" fontId="7" fillId="0" borderId="38" xfId="0" applyFont="1" applyFill="1" applyBorder="1" applyAlignment="1">
      <alignment vertical="center"/>
    </xf>
    <xf numFmtId="166" fontId="11" fillId="0" borderId="37" xfId="1" applyNumberFormat="1" applyFont="1" applyFill="1" applyBorder="1" applyAlignment="1">
      <alignment vertical="center"/>
    </xf>
    <xf numFmtId="164" fontId="11" fillId="0" borderId="44" xfId="1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7" fillId="0" borderId="47" xfId="0" applyFont="1" applyFill="1" applyBorder="1" applyAlignment="1">
      <alignment vertical="center"/>
    </xf>
    <xf numFmtId="166" fontId="11" fillId="0" borderId="47" xfId="1" applyNumberFormat="1" applyFont="1" applyFill="1" applyBorder="1" applyAlignment="1">
      <alignment vertical="center"/>
    </xf>
    <xf numFmtId="164" fontId="11" fillId="0" borderId="48" xfId="1" applyFont="1" applyFill="1" applyBorder="1" applyAlignment="1">
      <alignment vertical="center"/>
    </xf>
    <xf numFmtId="0" fontId="11" fillId="0" borderId="0" xfId="38" applyFont="1" applyFill="1" applyAlignment="1">
      <alignment wrapText="1"/>
    </xf>
    <xf numFmtId="0" fontId="7" fillId="0" borderId="0" xfId="38" applyFont="1" applyFill="1" applyAlignment="1">
      <alignment vertical="center" wrapText="1"/>
    </xf>
    <xf numFmtId="0" fontId="11" fillId="0" borderId="0" xfId="38" applyFont="1" applyFill="1" applyAlignment="1">
      <alignment vertical="center"/>
    </xf>
    <xf numFmtId="0" fontId="7" fillId="0" borderId="0" xfId="38" applyFont="1" applyFill="1" applyAlignment="1">
      <alignment wrapText="1"/>
    </xf>
    <xf numFmtId="0" fontId="7" fillId="0" borderId="1" xfId="38" applyFont="1" applyFill="1" applyBorder="1" applyAlignment="1">
      <alignment vertical="center"/>
    </xf>
    <xf numFmtId="0" fontId="7" fillId="0" borderId="1" xfId="38" applyFont="1" applyFill="1" applyBorder="1" applyAlignment="1">
      <alignment horizontal="center" vertical="center"/>
    </xf>
    <xf numFmtId="0" fontId="7" fillId="0" borderId="0" xfId="38" applyFont="1" applyFill="1" applyBorder="1" applyAlignment="1">
      <alignment horizontal="center"/>
    </xf>
    <xf numFmtId="0" fontId="11" fillId="0" borderId="47" xfId="38" applyFont="1" applyFill="1" applyBorder="1" applyAlignment="1">
      <alignment horizontal="center" vertical="center" wrapText="1"/>
    </xf>
    <xf numFmtId="0" fontId="7" fillId="0" borderId="47" xfId="38" applyFont="1" applyFill="1" applyBorder="1" applyAlignment="1">
      <alignment horizontal="center" vertical="center" wrapText="1"/>
    </xf>
    <xf numFmtId="0" fontId="11" fillId="0" borderId="47" xfId="38" applyFont="1" applyFill="1" applyBorder="1" applyAlignment="1">
      <alignment horizontal="center" vertical="center"/>
    </xf>
    <xf numFmtId="164" fontId="11" fillId="0" borderId="47" xfId="1" applyFont="1" applyFill="1" applyBorder="1" applyAlignment="1">
      <alignment horizontal="center" vertical="center" wrapText="1"/>
    </xf>
    <xf numFmtId="164" fontId="11" fillId="0" borderId="47" xfId="1" applyFont="1" applyFill="1" applyBorder="1" applyAlignment="1">
      <alignment horizontal="center" vertical="center"/>
    </xf>
    <xf numFmtId="164" fontId="7" fillId="0" borderId="29" xfId="1" applyFont="1" applyFill="1" applyBorder="1"/>
    <xf numFmtId="0" fontId="11" fillId="0" borderId="37" xfId="38" applyFont="1" applyFill="1" applyBorder="1" applyAlignment="1">
      <alignment horizontal="center" vertical="center"/>
    </xf>
    <xf numFmtId="0" fontId="7" fillId="0" borderId="37" xfId="38" applyFont="1" applyFill="1" applyBorder="1" applyAlignment="1">
      <alignment horizontal="left" vertical="center" wrapText="1"/>
    </xf>
    <xf numFmtId="164" fontId="11" fillId="0" borderId="37" xfId="1" applyFont="1" applyFill="1" applyBorder="1" applyAlignment="1">
      <alignment horizontal="center"/>
    </xf>
    <xf numFmtId="0" fontId="7" fillId="0" borderId="37" xfId="38" quotePrefix="1" applyFont="1" applyFill="1" applyBorder="1" applyAlignment="1">
      <alignment horizontal="center" vertical="center"/>
    </xf>
    <xf numFmtId="164" fontId="11" fillId="0" borderId="37" xfId="1" applyFont="1" applyFill="1" applyBorder="1"/>
    <xf numFmtId="0" fontId="3" fillId="0" borderId="37" xfId="38" applyFont="1" applyFill="1" applyBorder="1" applyAlignment="1">
      <alignment wrapText="1"/>
    </xf>
    <xf numFmtId="0" fontId="11" fillId="0" borderId="37" xfId="38" applyFont="1" applyFill="1" applyBorder="1" applyAlignment="1">
      <alignment wrapText="1"/>
    </xf>
    <xf numFmtId="0" fontId="8" fillId="0" borderId="37" xfId="38" applyFont="1" applyFill="1" applyBorder="1" applyAlignment="1">
      <alignment vertical="center" wrapText="1"/>
    </xf>
    <xf numFmtId="166" fontId="8" fillId="0" borderId="37" xfId="19" applyNumberFormat="1" applyFont="1" applyFill="1" applyBorder="1" applyAlignment="1">
      <alignment vertical="center" wrapText="1"/>
    </xf>
    <xf numFmtId="0" fontId="11" fillId="0" borderId="37" xfId="0" applyFont="1" applyFill="1" applyBorder="1" applyAlignment="1">
      <alignment wrapText="1"/>
    </xf>
    <xf numFmtId="0" fontId="7" fillId="0" borderId="37" xfId="0" applyFont="1" applyFill="1" applyBorder="1" applyAlignment="1">
      <alignment horizontal="center" vertical="center"/>
    </xf>
    <xf numFmtId="169" fontId="11" fillId="0" borderId="37" xfId="1" applyNumberFormat="1" applyFont="1" applyFill="1" applyBorder="1"/>
    <xf numFmtId="0" fontId="12" fillId="0" borderId="20" xfId="38" applyFont="1" applyFill="1" applyBorder="1" applyAlignment="1">
      <alignment horizontal="left" vertical="center"/>
    </xf>
    <xf numFmtId="0" fontId="62" fillId="0" borderId="19" xfId="38" applyFont="1" applyBorder="1"/>
    <xf numFmtId="0" fontId="8" fillId="0" borderId="19" xfId="38" applyFont="1" applyBorder="1"/>
    <xf numFmtId="0" fontId="8" fillId="0" borderId="19" xfId="38" applyFont="1" applyBorder="1" applyAlignment="1">
      <alignment vertical="center"/>
    </xf>
    <xf numFmtId="0" fontId="8" fillId="0" borderId="19" xfId="0" applyFont="1" applyBorder="1"/>
    <xf numFmtId="0" fontId="8" fillId="0" borderId="19" xfId="0" applyFont="1" applyFill="1" applyBorder="1"/>
    <xf numFmtId="0" fontId="12" fillId="0" borderId="17" xfId="38" applyFont="1" applyFill="1" applyBorder="1" applyAlignment="1">
      <alignment horizontal="left" vertical="center"/>
    </xf>
    <xf numFmtId="0" fontId="62" fillId="0" borderId="0" xfId="38" applyFont="1" applyBorder="1"/>
    <xf numFmtId="0" fontId="8" fillId="0" borderId="0" xfId="38" applyFont="1" applyBorder="1"/>
    <xf numFmtId="0" fontId="8" fillId="0" borderId="0" xfId="38" applyFont="1" applyBorder="1" applyAlignment="1">
      <alignment vertical="center"/>
    </xf>
    <xf numFmtId="0" fontId="8" fillId="0" borderId="17" xfId="38" applyFont="1" applyBorder="1"/>
    <xf numFmtId="0" fontId="4" fillId="0" borderId="49" xfId="38" applyFont="1" applyFill="1" applyBorder="1" applyAlignment="1">
      <alignment horizontal="center" vertical="center"/>
    </xf>
    <xf numFmtId="0" fontId="11" fillId="0" borderId="49" xfId="38" applyFont="1" applyFill="1" applyBorder="1" applyAlignment="1">
      <alignment horizontal="center" vertical="center"/>
    </xf>
    <xf numFmtId="0" fontId="11" fillId="0" borderId="49" xfId="38" applyFont="1" applyFill="1" applyBorder="1" applyAlignment="1">
      <alignment horizontal="center"/>
    </xf>
    <xf numFmtId="0" fontId="4" fillId="0" borderId="5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/>
    </xf>
    <xf numFmtId="0" fontId="11" fillId="0" borderId="25" xfId="38" applyFont="1" applyFill="1" applyBorder="1" applyAlignment="1">
      <alignment horizontal="center"/>
    </xf>
    <xf numFmtId="0" fontId="4" fillId="0" borderId="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0" fontId="11" fillId="0" borderId="4" xfId="38" applyFont="1" applyFill="1" applyBorder="1" applyAlignment="1">
      <alignment horizontal="center" vertical="center"/>
    </xf>
    <xf numFmtId="0" fontId="7" fillId="0" borderId="28" xfId="38" applyFont="1" applyFill="1" applyBorder="1" applyAlignment="1">
      <alignment horizontal="center" vertical="center"/>
    </xf>
    <xf numFmtId="0" fontId="7" fillId="0" borderId="45" xfId="38" applyFont="1" applyFill="1" applyBorder="1" applyAlignment="1">
      <alignment horizontal="center" vertical="center"/>
    </xf>
    <xf numFmtId="0" fontId="11" fillId="0" borderId="31" xfId="38" applyFont="1" applyFill="1" applyBorder="1" applyAlignment="1">
      <alignment horizontal="center" vertical="center"/>
    </xf>
    <xf numFmtId="2" fontId="7" fillId="0" borderId="45" xfId="38" applyNumberFormat="1" applyFont="1" applyFill="1" applyBorder="1" applyAlignment="1">
      <alignment horizontal="center" vertical="center"/>
    </xf>
    <xf numFmtId="165" fontId="14" fillId="0" borderId="0" xfId="0" applyNumberFormat="1" applyFont="1"/>
    <xf numFmtId="0" fontId="7" fillId="0" borderId="31" xfId="38" quotePrefix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/>
    </xf>
    <xf numFmtId="0" fontId="11" fillId="0" borderId="31" xfId="38" applyFont="1" applyFill="1" applyBorder="1" applyAlignment="1">
      <alignment horizontal="center"/>
    </xf>
    <xf numFmtId="0" fontId="7" fillId="0" borderId="37" xfId="0" applyFont="1" applyBorder="1"/>
    <xf numFmtId="0" fontId="7" fillId="0" borderId="45" xfId="0" applyFont="1" applyBorder="1"/>
    <xf numFmtId="0" fontId="7" fillId="0" borderId="31" xfId="38" applyFont="1" applyFill="1" applyBorder="1" applyAlignment="1">
      <alignment horizontal="center" vertical="center" wrapText="1"/>
    </xf>
    <xf numFmtId="0" fontId="7" fillId="2" borderId="31" xfId="38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vertical="center"/>
    </xf>
    <xf numFmtId="166" fontId="7" fillId="2" borderId="37" xfId="1" applyNumberFormat="1" applyFont="1" applyFill="1" applyBorder="1" applyAlignment="1">
      <alignment vertical="center" wrapText="1"/>
    </xf>
    <xf numFmtId="0" fontId="7" fillId="2" borderId="37" xfId="38" applyFont="1" applyFill="1" applyBorder="1" applyAlignment="1">
      <alignment horizontal="center" vertical="center"/>
    </xf>
    <xf numFmtId="2" fontId="7" fillId="2" borderId="37" xfId="38" applyNumberFormat="1" applyFont="1" applyFill="1" applyBorder="1" applyAlignment="1">
      <alignment horizontal="center" vertical="center"/>
    </xf>
    <xf numFmtId="2" fontId="7" fillId="2" borderId="45" xfId="38" applyNumberFormat="1" applyFont="1" applyFill="1" applyBorder="1" applyAlignment="1">
      <alignment horizontal="center" vertical="center"/>
    </xf>
    <xf numFmtId="164" fontId="7" fillId="2" borderId="45" xfId="1" applyFont="1" applyFill="1" applyBorder="1" applyAlignment="1">
      <alignment horizontal="center" vertical="center"/>
    </xf>
    <xf numFmtId="164" fontId="7" fillId="2" borderId="30" xfId="1" applyFont="1" applyFill="1" applyBorder="1"/>
    <xf numFmtId="165" fontId="14" fillId="2" borderId="0" xfId="0" applyNumberFormat="1" applyFont="1" applyFill="1"/>
    <xf numFmtId="0" fontId="14" fillId="2" borderId="0" xfId="0" applyFont="1" applyFill="1"/>
    <xf numFmtId="0" fontId="7" fillId="0" borderId="31" xfId="38" quotePrefix="1" applyFont="1" applyFill="1" applyBorder="1" applyAlignment="1">
      <alignment horizontal="center"/>
    </xf>
    <xf numFmtId="0" fontId="63" fillId="0" borderId="0" xfId="38" applyFont="1"/>
    <xf numFmtId="0" fontId="8" fillId="0" borderId="0" xfId="38" applyFont="1"/>
    <xf numFmtId="0" fontId="8" fillId="0" borderId="0" xfId="38" applyFont="1" applyAlignment="1">
      <alignment vertical="center"/>
    </xf>
    <xf numFmtId="43" fontId="14" fillId="0" borderId="0" xfId="37" applyFont="1"/>
    <xf numFmtId="164" fontId="14" fillId="0" borderId="0" xfId="0" applyNumberFormat="1" applyFont="1" applyFill="1" applyAlignment="1">
      <alignment vertical="center"/>
    </xf>
    <xf numFmtId="43" fontId="14" fillId="0" borderId="0" xfId="0" applyNumberFormat="1" applyFont="1"/>
    <xf numFmtId="43" fontId="14" fillId="0" borderId="0" xfId="37" applyFont="1" applyFill="1"/>
    <xf numFmtId="43" fontId="14" fillId="2" borderId="0" xfId="37" applyFont="1" applyFill="1"/>
    <xf numFmtId="0" fontId="62" fillId="0" borderId="0" xfId="38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38" applyFont="1" applyFill="1" applyAlignment="1">
      <alignment horizontal="center"/>
    </xf>
    <xf numFmtId="0" fontId="11" fillId="0" borderId="22" xfId="38" applyFont="1" applyFill="1" applyBorder="1" applyAlignment="1">
      <alignment horizontal="center" vertical="center" wrapText="1"/>
    </xf>
    <xf numFmtId="0" fontId="11" fillId="0" borderId="24" xfId="38" applyFont="1" applyFill="1" applyBorder="1" applyAlignment="1">
      <alignment horizontal="center" vertical="center" wrapText="1"/>
    </xf>
    <xf numFmtId="0" fontId="11" fillId="0" borderId="26" xfId="38" applyFont="1" applyFill="1" applyBorder="1" applyAlignment="1">
      <alignment horizontal="center" vertical="center" wrapText="1"/>
    </xf>
    <xf numFmtId="0" fontId="11" fillId="0" borderId="49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 wrapText="1"/>
    </xf>
    <xf numFmtId="0" fontId="11" fillId="0" borderId="4" xfId="38" applyFont="1" applyFill="1" applyBorder="1" applyAlignment="1">
      <alignment horizontal="center" vertical="center" wrapText="1"/>
    </xf>
    <xf numFmtId="0" fontId="11" fillId="0" borderId="49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  <xf numFmtId="2" fontId="14" fillId="0" borderId="0" xfId="0" applyNumberFormat="1" applyFont="1" applyFill="1" applyAlignment="1">
      <alignment vertical="center"/>
    </xf>
    <xf numFmtId="43" fontId="14" fillId="0" borderId="0" xfId="0" applyNumberFormat="1" applyFont="1" applyFill="1" applyAlignment="1">
      <alignment vertical="center"/>
    </xf>
    <xf numFmtId="164" fontId="3" fillId="0" borderId="0" xfId="1" applyFont="1" applyFill="1" applyAlignment="1">
      <alignment horizontal="center" vertical="center"/>
    </xf>
    <xf numFmtId="164" fontId="4" fillId="0" borderId="0" xfId="1" applyFont="1" applyFill="1" applyAlignment="1">
      <alignment horizontal="center" vertical="center"/>
    </xf>
    <xf numFmtId="164" fontId="64" fillId="0" borderId="0" xfId="1" applyFont="1" applyFill="1" applyAlignment="1">
      <alignment vertical="center"/>
    </xf>
    <xf numFmtId="0" fontId="65" fillId="0" borderId="0" xfId="38" applyFont="1" applyFill="1" applyBorder="1" applyAlignment="1">
      <alignment horizontal="center" vertical="center"/>
    </xf>
    <xf numFmtId="164" fontId="66" fillId="0" borderId="40" xfId="1" applyFont="1" applyFill="1" applyBorder="1" applyAlignment="1">
      <alignment horizontal="center" vertical="center" wrapText="1"/>
    </xf>
    <xf numFmtId="164" fontId="64" fillId="0" borderId="29" xfId="1" applyFont="1" applyFill="1" applyBorder="1" applyAlignment="1">
      <alignment vertical="center"/>
    </xf>
    <xf numFmtId="164" fontId="67" fillId="0" borderId="37" xfId="1" applyFont="1" applyFill="1" applyBorder="1" applyAlignment="1">
      <alignment horizontal="center" vertical="center"/>
    </xf>
    <xf numFmtId="164" fontId="67" fillId="0" borderId="37" xfId="1" applyFont="1" applyFill="1" applyBorder="1" applyAlignment="1">
      <alignment vertical="center"/>
    </xf>
    <xf numFmtId="164" fontId="67" fillId="0" borderId="37" xfId="1" applyFont="1" applyFill="1" applyBorder="1" applyAlignment="1">
      <alignment vertical="center" wrapText="1"/>
    </xf>
    <xf numFmtId="166" fontId="66" fillId="0" borderId="37" xfId="1" applyNumberFormat="1" applyFont="1" applyFill="1" applyBorder="1" applyAlignment="1">
      <alignment vertical="center"/>
    </xf>
    <xf numFmtId="166" fontId="66" fillId="0" borderId="47" xfId="1" applyNumberFormat="1" applyFont="1" applyFill="1" applyBorder="1" applyAlignment="1">
      <alignment vertical="center"/>
    </xf>
    <xf numFmtId="0" fontId="67" fillId="0" borderId="0" xfId="0" applyFont="1" applyFill="1" applyAlignment="1">
      <alignment vertical="center"/>
    </xf>
  </cellXfs>
  <cellStyles count="293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" xfId="292" builtinId="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4"/>
  <sheetViews>
    <sheetView view="pageBreakPreview" topLeftCell="A122" zoomScale="80" zoomScaleNormal="80" zoomScaleSheetLayoutView="80" workbookViewId="0">
      <selection activeCell="G130" sqref="G130"/>
    </sheetView>
  </sheetViews>
  <sheetFormatPr defaultRowHeight="15"/>
  <cols>
    <col min="1" max="1" width="5" style="29" customWidth="1"/>
    <col min="2" max="2" width="9.140625" style="10"/>
    <col min="3" max="3" width="57.7109375" style="10" customWidth="1"/>
    <col min="4" max="4" width="71.85546875" style="51" customWidth="1"/>
    <col min="5" max="5" width="9.140625" style="10"/>
    <col min="6" max="6" width="12" style="10" bestFit="1" customWidth="1"/>
    <col min="7" max="8" width="21.5703125" style="1" customWidth="1"/>
    <col min="9" max="9" width="9.140625" style="29"/>
    <col min="10" max="10" width="20" style="47" bestFit="1" customWidth="1"/>
    <col min="11" max="11" width="20.7109375" style="29" customWidth="1"/>
    <col min="12" max="16384" width="9.140625" style="29"/>
  </cols>
  <sheetData>
    <row r="2" spans="2:8" ht="15.75">
      <c r="B2" s="4" t="s">
        <v>0</v>
      </c>
      <c r="C2" s="68"/>
      <c r="D2" s="8"/>
      <c r="E2" s="69"/>
    </row>
    <row r="3" spans="2:8" ht="15.75">
      <c r="B3" s="4" t="s">
        <v>266</v>
      </c>
      <c r="C3" s="68"/>
      <c r="D3" s="8"/>
      <c r="E3" s="69"/>
    </row>
    <row r="4" spans="2:8" ht="15.75">
      <c r="B4" s="4" t="s">
        <v>1</v>
      </c>
      <c r="C4" s="68"/>
      <c r="D4" s="8"/>
      <c r="E4" s="227" t="s">
        <v>199</v>
      </c>
      <c r="F4" s="227"/>
      <c r="G4" s="227"/>
      <c r="H4" s="227"/>
    </row>
    <row r="5" spans="2:8" ht="15.75" thickBot="1">
      <c r="B5" s="69"/>
      <c r="C5" s="69"/>
      <c r="D5" s="8"/>
      <c r="E5" s="70"/>
      <c r="F5" s="71"/>
      <c r="G5" s="71"/>
      <c r="H5" s="71"/>
    </row>
    <row r="6" spans="2:8" ht="34.5" customHeight="1" thickTop="1" thickBot="1">
      <c r="B6" s="72" t="s">
        <v>2</v>
      </c>
      <c r="C6" s="73" t="s">
        <v>3</v>
      </c>
      <c r="D6" s="73" t="s">
        <v>156</v>
      </c>
      <c r="E6" s="74" t="s">
        <v>4</v>
      </c>
      <c r="F6" s="74" t="s">
        <v>157</v>
      </c>
      <c r="G6" s="75" t="s">
        <v>5</v>
      </c>
      <c r="H6" s="76" t="s">
        <v>154</v>
      </c>
    </row>
    <row r="7" spans="2:8" ht="16.5" thickTop="1">
      <c r="B7" s="77"/>
      <c r="C7" s="78"/>
      <c r="D7" s="79"/>
      <c r="E7" s="80"/>
      <c r="F7" s="81"/>
      <c r="G7" s="82"/>
      <c r="H7" s="83"/>
    </row>
    <row r="8" spans="2:8" ht="15.75">
      <c r="B8" s="84" t="s">
        <v>6</v>
      </c>
      <c r="C8" s="85" t="s">
        <v>7</v>
      </c>
      <c r="D8" s="86"/>
      <c r="E8" s="87"/>
      <c r="F8" s="81"/>
      <c r="G8" s="88"/>
      <c r="H8" s="89">
        <f>SUM(H9:H14)</f>
        <v>12038200</v>
      </c>
    </row>
    <row r="9" spans="2:8" ht="15.75">
      <c r="B9" s="90">
        <v>1</v>
      </c>
      <c r="C9" s="91" t="s">
        <v>8</v>
      </c>
      <c r="D9" s="92"/>
      <c r="E9" s="87" t="s">
        <v>9</v>
      </c>
      <c r="F9" s="65">
        <v>43</v>
      </c>
      <c r="G9" s="66">
        <v>48400</v>
      </c>
      <c r="H9" s="93">
        <f>F9*G9</f>
        <v>2081200</v>
      </c>
    </row>
    <row r="10" spans="2:8" ht="15.75">
      <c r="B10" s="90">
        <v>2</v>
      </c>
      <c r="C10" s="91" t="s">
        <v>10</v>
      </c>
      <c r="D10" s="92"/>
      <c r="E10" s="87" t="s">
        <v>11</v>
      </c>
      <c r="F10" s="65">
        <v>1</v>
      </c>
      <c r="G10" s="66">
        <v>4620000</v>
      </c>
      <c r="H10" s="93">
        <f t="shared" ref="H10:H96" si="0">F10*G10</f>
        <v>4620000</v>
      </c>
    </row>
    <row r="11" spans="2:8" ht="15.75">
      <c r="B11" s="90">
        <v>3</v>
      </c>
      <c r="C11" s="91" t="s">
        <v>12</v>
      </c>
      <c r="D11" s="92"/>
      <c r="E11" s="87" t="s">
        <v>11</v>
      </c>
      <c r="F11" s="65">
        <v>1</v>
      </c>
      <c r="G11" s="66">
        <v>2300000</v>
      </c>
      <c r="H11" s="93">
        <f t="shared" si="0"/>
        <v>2300000</v>
      </c>
    </row>
    <row r="12" spans="2:8" ht="15.75">
      <c r="B12" s="90">
        <v>4</v>
      </c>
      <c r="C12" s="91" t="s">
        <v>13</v>
      </c>
      <c r="D12" s="92"/>
      <c r="E12" s="87" t="s">
        <v>11</v>
      </c>
      <c r="F12" s="65">
        <v>1</v>
      </c>
      <c r="G12" s="66">
        <v>1750000</v>
      </c>
      <c r="H12" s="93">
        <f t="shared" si="0"/>
        <v>1750000</v>
      </c>
    </row>
    <row r="13" spans="2:8" ht="15.75">
      <c r="B13" s="90">
        <v>5</v>
      </c>
      <c r="C13" s="91" t="s">
        <v>87</v>
      </c>
      <c r="D13" s="92"/>
      <c r="E13" s="87"/>
      <c r="F13" s="65"/>
      <c r="G13" s="66"/>
      <c r="H13" s="93">
        <f t="shared" si="0"/>
        <v>0</v>
      </c>
    </row>
    <row r="14" spans="2:8" ht="15.75">
      <c r="B14" s="94" t="s">
        <v>14</v>
      </c>
      <c r="C14" s="91" t="s">
        <v>155</v>
      </c>
      <c r="D14" s="92" t="s">
        <v>159</v>
      </c>
      <c r="E14" s="87" t="s">
        <v>15</v>
      </c>
      <c r="F14" s="65">
        <v>156</v>
      </c>
      <c r="G14" s="66">
        <v>8250</v>
      </c>
      <c r="H14" s="93">
        <f t="shared" si="0"/>
        <v>1287000</v>
      </c>
    </row>
    <row r="15" spans="2:8" ht="15.75">
      <c r="B15" s="95"/>
      <c r="C15" s="96"/>
      <c r="D15" s="92"/>
      <c r="E15" s="87"/>
      <c r="F15" s="65"/>
      <c r="G15" s="66"/>
      <c r="H15" s="93">
        <f t="shared" si="0"/>
        <v>0</v>
      </c>
    </row>
    <row r="16" spans="2:8" ht="15.75">
      <c r="B16" s="97" t="s">
        <v>16</v>
      </c>
      <c r="C16" s="98" t="s">
        <v>17</v>
      </c>
      <c r="D16" s="99"/>
      <c r="E16" s="87"/>
      <c r="F16" s="65"/>
      <c r="G16" s="66"/>
      <c r="H16" s="100">
        <f>SUM(H17:H22)</f>
        <v>1781381.3749508001</v>
      </c>
    </row>
    <row r="17" spans="2:8" ht="15.75">
      <c r="B17" s="95">
        <v>1</v>
      </c>
      <c r="C17" s="91" t="s">
        <v>18</v>
      </c>
      <c r="D17" s="92"/>
      <c r="E17" s="87" t="s">
        <v>19</v>
      </c>
      <c r="F17" s="101">
        <v>10.529184400000002</v>
      </c>
      <c r="G17" s="66">
        <v>46200.000000000007</v>
      </c>
      <c r="H17" s="93">
        <f t="shared" si="0"/>
        <v>486448.31928000017</v>
      </c>
    </row>
    <row r="18" spans="2:8" ht="15.75">
      <c r="B18" s="95">
        <v>2</v>
      </c>
      <c r="C18" s="96" t="s">
        <v>20</v>
      </c>
      <c r="D18" s="92"/>
      <c r="E18" s="87" t="s">
        <v>19</v>
      </c>
      <c r="F18" s="65">
        <v>4.445669200000002</v>
      </c>
      <c r="G18" s="66">
        <v>17600</v>
      </c>
      <c r="H18" s="93">
        <f t="shared" si="0"/>
        <v>78243.777920000037</v>
      </c>
    </row>
    <row r="19" spans="2:8" ht="15.75">
      <c r="B19" s="95"/>
      <c r="C19" s="48" t="s">
        <v>135</v>
      </c>
      <c r="D19" s="49"/>
      <c r="E19" s="87" t="s">
        <v>19</v>
      </c>
      <c r="F19" s="101">
        <v>21.14949</v>
      </c>
      <c r="G19" s="66">
        <v>35000</v>
      </c>
      <c r="H19" s="93">
        <f t="shared" si="0"/>
        <v>740232.15</v>
      </c>
    </row>
    <row r="20" spans="2:8" ht="15.75">
      <c r="B20" s="95">
        <v>3</v>
      </c>
      <c r="C20" s="96" t="s">
        <v>21</v>
      </c>
      <c r="D20" s="92"/>
      <c r="E20" s="87" t="s">
        <v>19</v>
      </c>
      <c r="F20" s="65">
        <v>0</v>
      </c>
      <c r="G20" s="66">
        <v>0</v>
      </c>
      <c r="H20" s="93">
        <f t="shared" si="0"/>
        <v>0</v>
      </c>
    </row>
    <row r="21" spans="2:8" ht="30">
      <c r="B21" s="95">
        <v>4</v>
      </c>
      <c r="C21" s="96" t="s">
        <v>88</v>
      </c>
      <c r="D21" s="102" t="s">
        <v>161</v>
      </c>
      <c r="E21" s="87" t="s">
        <v>19</v>
      </c>
      <c r="F21" s="101">
        <v>0.64905959999999996</v>
      </c>
      <c r="G21" s="66">
        <v>734073</v>
      </c>
      <c r="H21" s="93">
        <f t="shared" si="0"/>
        <v>476457.12775079999</v>
      </c>
    </row>
    <row r="22" spans="2:8" ht="15.75">
      <c r="B22" s="95">
        <v>5</v>
      </c>
      <c r="C22" s="96" t="s">
        <v>89</v>
      </c>
      <c r="D22" s="92"/>
      <c r="E22" s="87" t="s">
        <v>19</v>
      </c>
      <c r="F22" s="65">
        <v>0</v>
      </c>
      <c r="G22" s="66"/>
      <c r="H22" s="93">
        <f t="shared" si="0"/>
        <v>0</v>
      </c>
    </row>
    <row r="23" spans="2:8" ht="15.75">
      <c r="B23" s="95"/>
      <c r="C23" s="96"/>
      <c r="D23" s="92"/>
      <c r="E23" s="87"/>
      <c r="F23" s="65"/>
      <c r="G23" s="66"/>
      <c r="H23" s="93">
        <f t="shared" si="0"/>
        <v>0</v>
      </c>
    </row>
    <row r="24" spans="2:8" ht="15.75">
      <c r="B24" s="97" t="s">
        <v>22</v>
      </c>
      <c r="C24" s="103" t="s">
        <v>23</v>
      </c>
      <c r="D24" s="99"/>
      <c r="E24" s="87"/>
      <c r="F24" s="65"/>
      <c r="G24" s="66"/>
      <c r="H24" s="100">
        <f>SUM(H25:H26)</f>
        <v>580000</v>
      </c>
    </row>
    <row r="25" spans="2:8" ht="15.75">
      <c r="B25" s="95">
        <v>1</v>
      </c>
      <c r="C25" s="96" t="s">
        <v>90</v>
      </c>
      <c r="D25" s="92"/>
      <c r="E25" s="87" t="s">
        <v>72</v>
      </c>
      <c r="F25" s="101">
        <v>14.5</v>
      </c>
      <c r="G25" s="66">
        <v>40000</v>
      </c>
      <c r="H25" s="93">
        <f t="shared" si="0"/>
        <v>580000</v>
      </c>
    </row>
    <row r="26" spans="2:8" ht="15.75">
      <c r="B26" s="95">
        <v>2</v>
      </c>
      <c r="C26" s="96" t="s">
        <v>24</v>
      </c>
      <c r="D26" s="102" t="s">
        <v>162</v>
      </c>
      <c r="E26" s="87" t="s">
        <v>19</v>
      </c>
      <c r="F26" s="65">
        <v>0</v>
      </c>
      <c r="G26" s="66">
        <v>0</v>
      </c>
      <c r="H26" s="93">
        <f t="shared" si="0"/>
        <v>0</v>
      </c>
    </row>
    <row r="27" spans="2:8" ht="15.75">
      <c r="B27" s="95"/>
      <c r="C27" s="96"/>
      <c r="D27" s="92"/>
      <c r="E27" s="87"/>
      <c r="F27" s="65"/>
      <c r="G27" s="66"/>
      <c r="H27" s="93">
        <f t="shared" si="0"/>
        <v>0</v>
      </c>
    </row>
    <row r="28" spans="2:8" ht="15.75">
      <c r="B28" s="97" t="s">
        <v>25</v>
      </c>
      <c r="C28" s="103" t="s">
        <v>26</v>
      </c>
      <c r="D28" s="99"/>
      <c r="E28" s="87"/>
      <c r="F28" s="65"/>
      <c r="G28" s="66"/>
      <c r="H28" s="100">
        <f>SUM(H29:H59)</f>
        <v>244591172.76441732</v>
      </c>
    </row>
    <row r="29" spans="2:8" ht="15.75">
      <c r="B29" s="95">
        <v>1</v>
      </c>
      <c r="C29" s="96" t="s">
        <v>27</v>
      </c>
      <c r="D29" s="102" t="s">
        <v>163</v>
      </c>
      <c r="E29" s="87" t="s">
        <v>19</v>
      </c>
      <c r="F29" s="101">
        <v>3.6665999999999999</v>
      </c>
      <c r="G29" s="66">
        <v>4393902.2496376811</v>
      </c>
      <c r="H29" s="93">
        <f t="shared" si="0"/>
        <v>16110681.98852152</v>
      </c>
    </row>
    <row r="30" spans="2:8" ht="15.75" hidden="1">
      <c r="B30" s="95"/>
      <c r="C30" s="96" t="s">
        <v>270</v>
      </c>
      <c r="D30" s="102"/>
      <c r="E30" s="87"/>
      <c r="F30" s="101"/>
      <c r="G30" s="66"/>
      <c r="H30" s="93"/>
    </row>
    <row r="31" spans="2:8" ht="15.75" hidden="1">
      <c r="B31" s="95"/>
      <c r="C31" s="96" t="s">
        <v>271</v>
      </c>
      <c r="D31" s="102"/>
      <c r="E31" s="87"/>
      <c r="F31" s="101"/>
      <c r="G31" s="66"/>
      <c r="H31" s="93"/>
    </row>
    <row r="32" spans="2:8" ht="15.75" hidden="1">
      <c r="B32" s="95"/>
      <c r="C32" s="96" t="s">
        <v>272</v>
      </c>
      <c r="D32" s="102"/>
      <c r="E32" s="87"/>
      <c r="F32" s="101"/>
      <c r="G32" s="66"/>
      <c r="H32" s="93"/>
    </row>
    <row r="33" spans="2:8" ht="15.75" hidden="1">
      <c r="B33" s="95"/>
      <c r="C33" s="96" t="s">
        <v>273</v>
      </c>
      <c r="D33" s="102"/>
      <c r="E33" s="87"/>
      <c r="F33" s="101"/>
      <c r="G33" s="66"/>
      <c r="H33" s="93"/>
    </row>
    <row r="34" spans="2:8" ht="15.75" hidden="1">
      <c r="B34" s="95"/>
      <c r="C34" s="96" t="s">
        <v>274</v>
      </c>
      <c r="D34" s="102"/>
      <c r="E34" s="87"/>
      <c r="F34" s="101"/>
      <c r="G34" s="66"/>
      <c r="H34" s="93"/>
    </row>
    <row r="35" spans="2:8" ht="15.75">
      <c r="B35" s="95">
        <v>2</v>
      </c>
      <c r="C35" s="96" t="s">
        <v>91</v>
      </c>
      <c r="D35" s="102" t="s">
        <v>163</v>
      </c>
      <c r="E35" s="87" t="s">
        <v>19</v>
      </c>
      <c r="F35" s="101">
        <v>2.4169152</v>
      </c>
      <c r="G35" s="66">
        <v>4433941.9759043837</v>
      </c>
      <c r="H35" s="93">
        <f t="shared" si="0"/>
        <v>10716461.757481338</v>
      </c>
    </row>
    <row r="36" spans="2:8" ht="15.75" hidden="1">
      <c r="B36" s="95"/>
      <c r="C36" s="96" t="s">
        <v>275</v>
      </c>
      <c r="D36" s="102"/>
      <c r="E36" s="87"/>
      <c r="F36" s="101"/>
      <c r="G36" s="66"/>
      <c r="H36" s="93"/>
    </row>
    <row r="37" spans="2:8" ht="15.75" hidden="1">
      <c r="B37" s="95"/>
      <c r="C37" s="96" t="s">
        <v>276</v>
      </c>
      <c r="D37" s="102"/>
      <c r="E37" s="87"/>
      <c r="F37" s="101"/>
      <c r="G37" s="66"/>
      <c r="H37" s="93"/>
    </row>
    <row r="38" spans="2:8" ht="15.75" hidden="1">
      <c r="B38" s="95"/>
      <c r="C38" s="96" t="s">
        <v>277</v>
      </c>
      <c r="D38" s="102"/>
      <c r="E38" s="87"/>
      <c r="F38" s="101"/>
      <c r="G38" s="66"/>
      <c r="H38" s="93"/>
    </row>
    <row r="39" spans="2:8" ht="15.75">
      <c r="B39" s="95">
        <v>3</v>
      </c>
      <c r="C39" s="96" t="s">
        <v>152</v>
      </c>
      <c r="D39" s="102" t="s">
        <v>163</v>
      </c>
      <c r="E39" s="87" t="s">
        <v>19</v>
      </c>
      <c r="F39" s="101">
        <v>10.849299999999999</v>
      </c>
      <c r="G39" s="66">
        <v>6358828.6774596237</v>
      </c>
      <c r="H39" s="93">
        <f t="shared" si="0"/>
        <v>68988839.970362693</v>
      </c>
    </row>
    <row r="40" spans="2:8" ht="15.75" hidden="1">
      <c r="B40" s="95"/>
      <c r="C40" s="96" t="s">
        <v>257</v>
      </c>
      <c r="D40" s="102"/>
      <c r="E40" s="87"/>
      <c r="F40" s="101"/>
      <c r="G40" s="66"/>
      <c r="H40" s="93"/>
    </row>
    <row r="41" spans="2:8" ht="15.75" hidden="1">
      <c r="B41" s="95"/>
      <c r="C41" s="96" t="s">
        <v>253</v>
      </c>
      <c r="D41" s="102"/>
      <c r="E41" s="87"/>
      <c r="F41" s="101"/>
      <c r="G41" s="66"/>
      <c r="H41" s="93"/>
    </row>
    <row r="42" spans="2:8" ht="15.75" hidden="1">
      <c r="B42" s="95"/>
      <c r="C42" s="96" t="s">
        <v>258</v>
      </c>
      <c r="D42" s="102"/>
      <c r="E42" s="87"/>
      <c r="F42" s="101"/>
      <c r="G42" s="66"/>
      <c r="H42" s="93"/>
    </row>
    <row r="43" spans="2:8" ht="15.75" hidden="1">
      <c r="B43" s="95"/>
      <c r="C43" s="96" t="s">
        <v>254</v>
      </c>
      <c r="D43" s="102"/>
      <c r="E43" s="87"/>
      <c r="F43" s="101"/>
      <c r="G43" s="66"/>
      <c r="H43" s="93"/>
    </row>
    <row r="44" spans="2:8" ht="15.75" hidden="1">
      <c r="B44" s="95"/>
      <c r="C44" s="96" t="s">
        <v>259</v>
      </c>
      <c r="D44" s="102"/>
      <c r="E44" s="87"/>
      <c r="F44" s="101"/>
      <c r="G44" s="66"/>
      <c r="H44" s="93"/>
    </row>
    <row r="45" spans="2:8" ht="15.75" hidden="1">
      <c r="B45" s="95"/>
      <c r="C45" s="96" t="s">
        <v>255</v>
      </c>
      <c r="D45" s="102"/>
      <c r="E45" s="87"/>
      <c r="F45" s="101"/>
      <c r="G45" s="66"/>
      <c r="H45" s="93"/>
    </row>
    <row r="46" spans="2:8" ht="15.75" hidden="1">
      <c r="B46" s="95"/>
      <c r="C46" s="96" t="s">
        <v>256</v>
      </c>
      <c r="D46" s="102"/>
      <c r="E46" s="87"/>
      <c r="F46" s="101"/>
      <c r="G46" s="66"/>
      <c r="H46" s="93"/>
    </row>
    <row r="47" spans="2:8" ht="15.75" hidden="1">
      <c r="B47" s="95"/>
      <c r="C47" s="96" t="s">
        <v>278</v>
      </c>
      <c r="D47" s="102"/>
      <c r="E47" s="87"/>
      <c r="F47" s="101"/>
      <c r="G47" s="66"/>
      <c r="H47" s="93"/>
    </row>
    <row r="48" spans="2:8" ht="15.75" hidden="1">
      <c r="B48" s="95"/>
      <c r="C48" s="96" t="s">
        <v>279</v>
      </c>
      <c r="D48" s="102"/>
      <c r="E48" s="87"/>
      <c r="F48" s="101"/>
      <c r="G48" s="66"/>
      <c r="H48" s="93"/>
    </row>
    <row r="49" spans="2:10" ht="15.75" hidden="1">
      <c r="B49" s="95"/>
      <c r="C49" s="96" t="s">
        <v>260</v>
      </c>
      <c r="D49" s="102"/>
      <c r="E49" s="87"/>
      <c r="F49" s="101"/>
      <c r="G49" s="66"/>
      <c r="H49" s="93"/>
    </row>
    <row r="50" spans="2:10" ht="15.75">
      <c r="B50" s="95">
        <v>4</v>
      </c>
      <c r="C50" s="96" t="s">
        <v>93</v>
      </c>
      <c r="D50" s="102" t="s">
        <v>163</v>
      </c>
      <c r="E50" s="87" t="s">
        <v>19</v>
      </c>
      <c r="F50" s="101">
        <v>4.3670640000000001</v>
      </c>
      <c r="G50" s="66">
        <v>5951767.0005614944</v>
      </c>
      <c r="H50" s="93">
        <f t="shared" si="0"/>
        <v>25991747.404540081</v>
      </c>
    </row>
    <row r="51" spans="2:10" ht="15.75">
      <c r="B51" s="95">
        <v>5</v>
      </c>
      <c r="C51" s="96" t="s">
        <v>94</v>
      </c>
      <c r="D51" s="102" t="s">
        <v>163</v>
      </c>
      <c r="E51" s="87" t="s">
        <v>19</v>
      </c>
      <c r="F51" s="101">
        <v>6.4210000000000003</v>
      </c>
      <c r="G51" s="66">
        <v>6641223.2256333828</v>
      </c>
      <c r="H51" s="93">
        <f t="shared" si="0"/>
        <v>42643294.331791952</v>
      </c>
    </row>
    <row r="52" spans="2:10" ht="15.75" hidden="1">
      <c r="B52" s="95"/>
      <c r="C52" s="96" t="s">
        <v>283</v>
      </c>
      <c r="D52" s="102"/>
      <c r="E52" s="87"/>
      <c r="F52" s="101"/>
      <c r="G52" s="66"/>
      <c r="H52" s="93"/>
    </row>
    <row r="53" spans="2:10" ht="15.75" hidden="1">
      <c r="B53" s="95"/>
      <c r="C53" s="96" t="s">
        <v>280</v>
      </c>
      <c r="D53" s="102"/>
      <c r="E53" s="87"/>
      <c r="F53" s="101"/>
      <c r="G53" s="66"/>
      <c r="H53" s="93"/>
    </row>
    <row r="54" spans="2:10" ht="15.75" hidden="1">
      <c r="B54" s="95"/>
      <c r="C54" s="96" t="s">
        <v>281</v>
      </c>
      <c r="D54" s="102"/>
      <c r="E54" s="87"/>
      <c r="F54" s="101"/>
      <c r="G54" s="66"/>
      <c r="H54" s="93"/>
    </row>
    <row r="55" spans="2:10" ht="15.75" hidden="1">
      <c r="B55" s="95"/>
      <c r="C55" s="96" t="s">
        <v>282</v>
      </c>
      <c r="D55" s="102"/>
      <c r="E55" s="87"/>
      <c r="F55" s="101"/>
      <c r="G55" s="66"/>
      <c r="H55" s="93"/>
    </row>
    <row r="56" spans="2:10" ht="15.75">
      <c r="B56" s="95">
        <v>6</v>
      </c>
      <c r="C56" s="96" t="s">
        <v>95</v>
      </c>
      <c r="D56" s="102" t="s">
        <v>164</v>
      </c>
      <c r="E56" s="87" t="s">
        <v>19</v>
      </c>
      <c r="F56" s="65">
        <v>0</v>
      </c>
      <c r="G56" s="66">
        <v>0</v>
      </c>
      <c r="H56" s="93">
        <f t="shared" si="0"/>
        <v>0</v>
      </c>
    </row>
    <row r="57" spans="2:10" ht="15.75">
      <c r="B57" s="95">
        <v>7</v>
      </c>
      <c r="C57" s="96" t="s">
        <v>96</v>
      </c>
      <c r="D57" s="102" t="s">
        <v>163</v>
      </c>
      <c r="E57" s="87" t="s">
        <v>19</v>
      </c>
      <c r="F57" s="65">
        <v>1.3919779999999999</v>
      </c>
      <c r="G57" s="66">
        <v>4089414.2159624156</v>
      </c>
      <c r="H57" s="93">
        <f t="shared" si="0"/>
        <v>5692374.6215069313</v>
      </c>
    </row>
    <row r="58" spans="2:10" ht="15.75">
      <c r="B58" s="95">
        <v>8</v>
      </c>
      <c r="C58" s="96" t="s">
        <v>97</v>
      </c>
      <c r="D58" s="102" t="s">
        <v>163</v>
      </c>
      <c r="E58" s="87" t="s">
        <v>19</v>
      </c>
      <c r="F58" s="65">
        <v>18.628532</v>
      </c>
      <c r="G58" s="66">
        <v>3517022.3150517368</v>
      </c>
      <c r="H58" s="93">
        <f t="shared" si="0"/>
        <v>65516962.740655363</v>
      </c>
      <c r="I58" s="101">
        <f>(2.9861+2.2813+1.7289+1.2699+16.2477+11.5686+17.042+3.9859+13.3879)*0.08</f>
        <v>5.6398640000000002</v>
      </c>
      <c r="J58" s="104" t="s">
        <v>234</v>
      </c>
    </row>
    <row r="59" spans="2:10" ht="15.75">
      <c r="B59" s="95">
        <v>9</v>
      </c>
      <c r="C59" s="96" t="s">
        <v>98</v>
      </c>
      <c r="D59" s="102" t="s">
        <v>165</v>
      </c>
      <c r="E59" s="87" t="s">
        <v>19</v>
      </c>
      <c r="F59" s="65">
        <v>2.14</v>
      </c>
      <c r="G59" s="66">
        <v>4173275.67736329</v>
      </c>
      <c r="H59" s="93">
        <f t="shared" si="0"/>
        <v>8930809.9495574404</v>
      </c>
      <c r="I59" s="101">
        <f>(13.7986+11.8381+9.0351+7.5978+2.6896+2.6897)*0.12</f>
        <v>5.7178680000000002</v>
      </c>
      <c r="J59" s="104" t="s">
        <v>235</v>
      </c>
    </row>
    <row r="60" spans="2:10" ht="15.75">
      <c r="B60" s="95"/>
      <c r="C60" s="96"/>
      <c r="D60" s="92"/>
      <c r="E60" s="87"/>
      <c r="F60" s="65"/>
      <c r="G60" s="66"/>
      <c r="H60" s="93">
        <f t="shared" si="0"/>
        <v>0</v>
      </c>
      <c r="I60" s="101">
        <f>(1.2149+2.5049)*0.12</f>
        <v>0.446376</v>
      </c>
      <c r="J60" s="104" t="s">
        <v>236</v>
      </c>
    </row>
    <row r="61" spans="2:10" ht="15.75">
      <c r="B61" s="97" t="s">
        <v>28</v>
      </c>
      <c r="C61" s="103" t="s">
        <v>29</v>
      </c>
      <c r="D61" s="99"/>
      <c r="E61" s="87"/>
      <c r="F61" s="65"/>
      <c r="G61" s="66"/>
      <c r="H61" s="100">
        <f>SUM(H62:H77)</f>
        <v>34338148.32847666</v>
      </c>
      <c r="I61" s="101">
        <f>( 14.6801+0.5562+11.8383+9.0351+7.5973+ 1.3624+ 1.3624)*0.12</f>
        <v>5.5718160000000001</v>
      </c>
      <c r="J61" s="104" t="s">
        <v>237</v>
      </c>
    </row>
    <row r="62" spans="2:10" ht="15.75">
      <c r="B62" s="97"/>
      <c r="C62" s="103" t="s">
        <v>99</v>
      </c>
      <c r="D62" s="99"/>
      <c r="E62" s="87"/>
      <c r="F62" s="65"/>
      <c r="G62" s="66"/>
      <c r="H62" s="100"/>
      <c r="I62" s="101">
        <f>(1.2148+2.5049)*0.12</f>
        <v>0.44636400000000004</v>
      </c>
      <c r="J62" s="104" t="s">
        <v>238</v>
      </c>
    </row>
    <row r="63" spans="2:10" ht="30">
      <c r="B63" s="95">
        <v>1</v>
      </c>
      <c r="C63" s="96" t="s">
        <v>100</v>
      </c>
      <c r="D63" s="102" t="s">
        <v>305</v>
      </c>
      <c r="E63" s="87" t="s">
        <v>15</v>
      </c>
      <c r="F63" s="65">
        <v>4.5</v>
      </c>
      <c r="G63" s="66">
        <v>185851.24346249999</v>
      </c>
      <c r="H63" s="93">
        <f>F63*G63</f>
        <v>836330.59558124992</v>
      </c>
      <c r="I63" s="101">
        <f>3.9244*0.12</f>
        <v>0.47092799999999996</v>
      </c>
      <c r="J63" s="104" t="s">
        <v>239</v>
      </c>
    </row>
    <row r="64" spans="2:10" ht="15.75">
      <c r="B64" s="95">
        <v>2</v>
      </c>
      <c r="C64" s="96" t="s">
        <v>101</v>
      </c>
      <c r="D64" s="105"/>
      <c r="E64" s="87"/>
      <c r="F64" s="65"/>
      <c r="G64" s="66"/>
      <c r="H64" s="93">
        <f t="shared" si="0"/>
        <v>0</v>
      </c>
      <c r="I64" s="65">
        <f>2.7943*0.12</f>
        <v>0.33531599999999995</v>
      </c>
      <c r="J64" s="104" t="s">
        <v>240</v>
      </c>
    </row>
    <row r="65" spans="2:8" ht="15.75">
      <c r="B65" s="95">
        <v>3</v>
      </c>
      <c r="C65" s="96" t="s">
        <v>102</v>
      </c>
      <c r="D65" s="105" t="s">
        <v>166</v>
      </c>
      <c r="E65" s="87" t="s">
        <v>15</v>
      </c>
      <c r="F65" s="65">
        <v>54.985378867000001</v>
      </c>
      <c r="G65" s="66">
        <v>164293.85424375001</v>
      </c>
      <c r="H65" s="93">
        <f>F65*G65</f>
        <v>9033759.8211122714</v>
      </c>
    </row>
    <row r="66" spans="2:8" ht="15.75">
      <c r="B66" s="95">
        <v>4</v>
      </c>
      <c r="C66" s="96" t="s">
        <v>103</v>
      </c>
      <c r="D66" s="105" t="s">
        <v>306</v>
      </c>
      <c r="E66" s="87" t="s">
        <v>15</v>
      </c>
      <c r="F66" s="65">
        <v>2.7731172659999999</v>
      </c>
      <c r="G66" s="66">
        <v>178460.1385875</v>
      </c>
      <c r="H66" s="93">
        <f>F66*G66</f>
        <v>494890.89160974906</v>
      </c>
    </row>
    <row r="67" spans="2:8" ht="15.75">
      <c r="B67" s="95">
        <v>5</v>
      </c>
      <c r="C67" s="96" t="s">
        <v>104</v>
      </c>
      <c r="D67" s="105" t="s">
        <v>166</v>
      </c>
      <c r="E67" s="87" t="s">
        <v>15</v>
      </c>
      <c r="F67" s="65">
        <v>9.5839976869000019</v>
      </c>
      <c r="G67" s="66">
        <v>236129.1304625</v>
      </c>
      <c r="H67" s="93">
        <f t="shared" si="0"/>
        <v>2263061.0401623086</v>
      </c>
    </row>
    <row r="68" spans="2:8" ht="30">
      <c r="B68" s="81">
        <v>6</v>
      </c>
      <c r="C68" s="106" t="s">
        <v>261</v>
      </c>
      <c r="D68" s="102" t="s">
        <v>307</v>
      </c>
      <c r="E68" s="81" t="s">
        <v>9</v>
      </c>
      <c r="F68" s="65">
        <v>7.7</v>
      </c>
      <c r="G68" s="66">
        <v>32177.119821000004</v>
      </c>
      <c r="H68" s="93">
        <f t="shared" si="0"/>
        <v>247763.82262170003</v>
      </c>
    </row>
    <row r="69" spans="2:8" ht="30">
      <c r="B69" s="81">
        <v>7</v>
      </c>
      <c r="C69" s="106" t="s">
        <v>262</v>
      </c>
      <c r="D69" s="102" t="s">
        <v>305</v>
      </c>
      <c r="E69" s="81" t="s">
        <v>15</v>
      </c>
      <c r="F69" s="65">
        <v>2.5499999999999998</v>
      </c>
      <c r="G69" s="66">
        <v>164293.85424375001</v>
      </c>
      <c r="H69" s="93">
        <f t="shared" si="0"/>
        <v>418949.3283215625</v>
      </c>
    </row>
    <row r="70" spans="2:8" ht="15.75">
      <c r="B70" s="97"/>
      <c r="C70" s="103" t="s">
        <v>105</v>
      </c>
      <c r="D70" s="103"/>
      <c r="E70" s="87"/>
      <c r="F70" s="65"/>
      <c r="G70" s="66"/>
      <c r="H70" s="93">
        <f t="shared" si="0"/>
        <v>0</v>
      </c>
    </row>
    <row r="71" spans="2:8" ht="15.75">
      <c r="B71" s="95">
        <v>1</v>
      </c>
      <c r="C71" s="96" t="s">
        <v>102</v>
      </c>
      <c r="D71" s="105" t="s">
        <v>166</v>
      </c>
      <c r="E71" s="87" t="s">
        <v>15</v>
      </c>
      <c r="F71" s="65">
        <v>54.879509729900001</v>
      </c>
      <c r="G71" s="66">
        <v>164293.85424375001</v>
      </c>
      <c r="H71" s="93">
        <f t="shared" si="0"/>
        <v>9016366.1725326516</v>
      </c>
    </row>
    <row r="72" spans="2:8" ht="15.75">
      <c r="B72" s="95">
        <v>2</v>
      </c>
      <c r="C72" s="96" t="s">
        <v>103</v>
      </c>
      <c r="D72" s="105" t="s">
        <v>306</v>
      </c>
      <c r="E72" s="87" t="s">
        <v>15</v>
      </c>
      <c r="F72" s="65">
        <v>2.7732250000000001</v>
      </c>
      <c r="G72" s="66">
        <v>178460.1385875</v>
      </c>
      <c r="H72" s="93">
        <f t="shared" si="0"/>
        <v>494910.11783431971</v>
      </c>
    </row>
    <row r="73" spans="2:8" ht="15.75">
      <c r="B73" s="95">
        <v>3</v>
      </c>
      <c r="C73" s="107" t="s">
        <v>104</v>
      </c>
      <c r="D73" s="105" t="s">
        <v>166</v>
      </c>
      <c r="E73" s="87" t="s">
        <v>15</v>
      </c>
      <c r="F73" s="65">
        <v>7.9472750000000003</v>
      </c>
      <c r="G73" s="66">
        <v>236129.1304625</v>
      </c>
      <c r="H73" s="93">
        <f t="shared" si="0"/>
        <v>1876583.1352963648</v>
      </c>
    </row>
    <row r="74" spans="2:8" ht="15.75">
      <c r="B74" s="108"/>
      <c r="C74" s="109" t="s">
        <v>137</v>
      </c>
      <c r="D74" s="109"/>
      <c r="E74" s="87"/>
      <c r="F74" s="65"/>
      <c r="G74" s="66"/>
      <c r="H74" s="93">
        <f t="shared" si="0"/>
        <v>0</v>
      </c>
    </row>
    <row r="75" spans="2:8" ht="15.75">
      <c r="B75" s="110">
        <v>1</v>
      </c>
      <c r="C75" s="107" t="s">
        <v>102</v>
      </c>
      <c r="D75" s="105" t="s">
        <v>166</v>
      </c>
      <c r="E75" s="87" t="s">
        <v>15</v>
      </c>
      <c r="F75" s="65">
        <v>55.757553000000001</v>
      </c>
      <c r="G75" s="66">
        <v>164293.85424375001</v>
      </c>
      <c r="H75" s="93">
        <f t="shared" si="0"/>
        <v>9160623.285570167</v>
      </c>
    </row>
    <row r="76" spans="2:8" ht="15.75">
      <c r="B76" s="110">
        <v>2</v>
      </c>
      <c r="C76" s="107" t="s">
        <v>103</v>
      </c>
      <c r="D76" s="105" t="s">
        <v>306</v>
      </c>
      <c r="E76" s="87" t="s">
        <v>15</v>
      </c>
      <c r="F76" s="65">
        <v>2.7732250000000001</v>
      </c>
      <c r="G76" s="66">
        <v>178460.1385875</v>
      </c>
      <c r="H76" s="93">
        <f t="shared" si="0"/>
        <v>494910.11783431971</v>
      </c>
    </row>
    <row r="77" spans="2:8" ht="15.75">
      <c r="B77" s="95"/>
      <c r="C77" s="96"/>
      <c r="D77" s="92"/>
      <c r="E77" s="87"/>
      <c r="F77" s="65"/>
      <c r="G77" s="66"/>
      <c r="H77" s="93">
        <f t="shared" si="0"/>
        <v>0</v>
      </c>
    </row>
    <row r="78" spans="2:8" ht="15.75">
      <c r="B78" s="97" t="s">
        <v>30</v>
      </c>
      <c r="C78" s="103" t="s">
        <v>31</v>
      </c>
      <c r="D78" s="99"/>
      <c r="E78" s="87"/>
      <c r="F78" s="65"/>
      <c r="G78" s="66"/>
      <c r="H78" s="100">
        <f>SUM(H79:H87)</f>
        <v>9400344.7357918583</v>
      </c>
    </row>
    <row r="79" spans="2:8" ht="15.75">
      <c r="B79" s="97"/>
      <c r="C79" s="103" t="s">
        <v>99</v>
      </c>
      <c r="D79" s="99"/>
      <c r="E79" s="87"/>
      <c r="F79" s="65"/>
      <c r="G79" s="66"/>
      <c r="H79" s="93">
        <f t="shared" si="0"/>
        <v>0</v>
      </c>
    </row>
    <row r="80" spans="2:8" ht="15.75">
      <c r="B80" s="95">
        <v>1</v>
      </c>
      <c r="C80" s="96" t="s">
        <v>103</v>
      </c>
      <c r="D80" s="105" t="s">
        <v>308</v>
      </c>
      <c r="E80" s="87" t="s">
        <v>15</v>
      </c>
      <c r="F80" s="65">
        <v>11.807600000000001</v>
      </c>
      <c r="G80" s="66">
        <v>181500.00000000003</v>
      </c>
      <c r="H80" s="93">
        <f t="shared" si="0"/>
        <v>2143079.4000000004</v>
      </c>
    </row>
    <row r="81" spans="2:8" ht="15.75">
      <c r="B81" s="95">
        <v>2</v>
      </c>
      <c r="C81" s="96" t="s">
        <v>106</v>
      </c>
      <c r="D81" s="105" t="s">
        <v>167</v>
      </c>
      <c r="E81" s="87" t="s">
        <v>15</v>
      </c>
      <c r="F81" s="65">
        <v>29.47</v>
      </c>
      <c r="G81" s="66">
        <v>32177.119821000004</v>
      </c>
      <c r="H81" s="93">
        <f t="shared" si="0"/>
        <v>948259.72112487012</v>
      </c>
    </row>
    <row r="82" spans="2:8" ht="15.75">
      <c r="B82" s="97"/>
      <c r="C82" s="103" t="s">
        <v>105</v>
      </c>
      <c r="D82" s="103"/>
      <c r="E82" s="87"/>
      <c r="F82" s="65"/>
      <c r="G82" s="66"/>
      <c r="H82" s="93">
        <f t="shared" si="0"/>
        <v>0</v>
      </c>
    </row>
    <row r="83" spans="2:8" ht="15.75">
      <c r="B83" s="95">
        <v>1</v>
      </c>
      <c r="C83" s="96" t="s">
        <v>103</v>
      </c>
      <c r="D83" s="105" t="s">
        <v>308</v>
      </c>
      <c r="E83" s="87" t="s">
        <v>15</v>
      </c>
      <c r="F83" s="65">
        <v>11.807600000000001</v>
      </c>
      <c r="G83" s="66">
        <v>181500.00000000003</v>
      </c>
      <c r="H83" s="93">
        <f t="shared" si="0"/>
        <v>2143079.4000000004</v>
      </c>
    </row>
    <row r="84" spans="2:8" ht="15.75">
      <c r="B84" s="95">
        <v>2</v>
      </c>
      <c r="C84" s="96" t="s">
        <v>106</v>
      </c>
      <c r="D84" s="105" t="s">
        <v>167</v>
      </c>
      <c r="E84" s="87" t="s">
        <v>15</v>
      </c>
      <c r="F84" s="65">
        <v>30.337</v>
      </c>
      <c r="G84" s="66">
        <v>32177.119821000004</v>
      </c>
      <c r="H84" s="93">
        <f t="shared" si="0"/>
        <v>976157.28400967713</v>
      </c>
    </row>
    <row r="85" spans="2:8" ht="15.75">
      <c r="B85" s="97"/>
      <c r="C85" s="103" t="s">
        <v>137</v>
      </c>
      <c r="D85" s="103"/>
      <c r="E85" s="87"/>
      <c r="F85" s="65"/>
      <c r="G85" s="66"/>
      <c r="H85" s="93">
        <f t="shared" si="0"/>
        <v>0</v>
      </c>
    </row>
    <row r="86" spans="2:8" ht="15.75">
      <c r="B86" s="95">
        <v>1</v>
      </c>
      <c r="C86" s="96" t="s">
        <v>103</v>
      </c>
      <c r="D86" s="105" t="s">
        <v>308</v>
      </c>
      <c r="E86" s="87" t="s">
        <v>15</v>
      </c>
      <c r="F86" s="65">
        <v>11.807600000000001</v>
      </c>
      <c r="G86" s="66">
        <v>181500.00000000003</v>
      </c>
      <c r="H86" s="93">
        <f t="shared" si="0"/>
        <v>2143079.4000000004</v>
      </c>
    </row>
    <row r="87" spans="2:8" ht="15.75">
      <c r="B87" s="95">
        <v>2</v>
      </c>
      <c r="C87" s="96" t="s">
        <v>106</v>
      </c>
      <c r="D87" s="105" t="s">
        <v>167</v>
      </c>
      <c r="E87" s="87" t="s">
        <v>15</v>
      </c>
      <c r="F87" s="65">
        <v>32.529000000000003</v>
      </c>
      <c r="G87" s="66">
        <v>32177.119821000004</v>
      </c>
      <c r="H87" s="93">
        <f t="shared" si="0"/>
        <v>1046689.5306573092</v>
      </c>
    </row>
    <row r="88" spans="2:8" ht="15.75">
      <c r="B88" s="95"/>
      <c r="C88" s="96"/>
      <c r="D88" s="92"/>
      <c r="E88" s="87"/>
      <c r="F88" s="65"/>
      <c r="G88" s="66"/>
      <c r="H88" s="93">
        <f t="shared" si="0"/>
        <v>0</v>
      </c>
    </row>
    <row r="89" spans="2:8" ht="15.75">
      <c r="B89" s="95"/>
      <c r="C89" s="96"/>
      <c r="D89" s="92"/>
      <c r="E89" s="87"/>
      <c r="F89" s="65"/>
      <c r="G89" s="66"/>
      <c r="H89" s="93">
        <f t="shared" si="0"/>
        <v>0</v>
      </c>
    </row>
    <row r="90" spans="2:8" ht="15.75">
      <c r="B90" s="95"/>
      <c r="C90" s="96"/>
      <c r="D90" s="92"/>
      <c r="E90" s="87"/>
      <c r="F90" s="65"/>
      <c r="G90" s="66"/>
      <c r="H90" s="93">
        <f t="shared" si="0"/>
        <v>0</v>
      </c>
    </row>
    <row r="91" spans="2:8" ht="15.75">
      <c r="B91" s="97" t="s">
        <v>32</v>
      </c>
      <c r="C91" s="103" t="s">
        <v>33</v>
      </c>
      <c r="D91" s="99"/>
      <c r="E91" s="87"/>
      <c r="F91" s="65"/>
      <c r="G91" s="66"/>
      <c r="H91" s="100">
        <f>SUM(H92:H95)</f>
        <v>21746588.0955</v>
      </c>
    </row>
    <row r="92" spans="2:8" ht="15.75">
      <c r="B92" s="111">
        <v>1</v>
      </c>
      <c r="C92" s="92" t="s">
        <v>34</v>
      </c>
      <c r="D92" s="92" t="s">
        <v>299</v>
      </c>
      <c r="E92" s="112" t="s">
        <v>15</v>
      </c>
      <c r="F92" s="113">
        <v>162.91395499999999</v>
      </c>
      <c r="G92" s="66">
        <v>66150</v>
      </c>
      <c r="H92" s="93">
        <f t="shared" si="0"/>
        <v>10776758.123249998</v>
      </c>
    </row>
    <row r="93" spans="2:8" ht="15.75">
      <c r="B93" s="95">
        <v>2</v>
      </c>
      <c r="C93" s="96" t="s">
        <v>107</v>
      </c>
      <c r="D93" s="92" t="s">
        <v>300</v>
      </c>
      <c r="E93" s="87" t="s">
        <v>9</v>
      </c>
      <c r="F93" s="65">
        <v>151.91</v>
      </c>
      <c r="G93" s="66">
        <v>22000</v>
      </c>
      <c r="H93" s="93">
        <f t="shared" si="0"/>
        <v>3342020</v>
      </c>
    </row>
    <row r="94" spans="2:8" ht="15.75">
      <c r="B94" s="111">
        <v>3</v>
      </c>
      <c r="C94" s="92" t="s">
        <v>35</v>
      </c>
      <c r="D94" s="92" t="s">
        <v>301</v>
      </c>
      <c r="E94" s="112" t="s">
        <v>15</v>
      </c>
      <c r="F94" s="113">
        <v>18.373175</v>
      </c>
      <c r="G94" s="66">
        <v>92750</v>
      </c>
      <c r="H94" s="93">
        <f t="shared" si="0"/>
        <v>1704111.98125</v>
      </c>
    </row>
    <row r="95" spans="2:8" ht="15.75">
      <c r="B95" s="95">
        <v>4</v>
      </c>
      <c r="C95" s="96" t="s">
        <v>36</v>
      </c>
      <c r="D95" s="92" t="s">
        <v>168</v>
      </c>
      <c r="E95" s="87" t="s">
        <v>15</v>
      </c>
      <c r="F95" s="65">
        <v>69.690564600000016</v>
      </c>
      <c r="G95" s="66">
        <v>85000</v>
      </c>
      <c r="H95" s="93">
        <f t="shared" si="0"/>
        <v>5923697.9910000013</v>
      </c>
    </row>
    <row r="96" spans="2:8" ht="15.75">
      <c r="B96" s="95"/>
      <c r="C96" s="96"/>
      <c r="D96" s="92"/>
      <c r="E96" s="87"/>
      <c r="F96" s="65"/>
      <c r="G96" s="66"/>
      <c r="H96" s="93">
        <f t="shared" si="0"/>
        <v>0</v>
      </c>
    </row>
    <row r="97" spans="2:10" ht="15.75">
      <c r="B97" s="97" t="s">
        <v>37</v>
      </c>
      <c r="C97" s="103" t="s">
        <v>38</v>
      </c>
      <c r="D97" s="99"/>
      <c r="E97" s="87"/>
      <c r="F97" s="65"/>
      <c r="G97" s="66"/>
      <c r="H97" s="100">
        <f>SUM(H98:H103)</f>
        <v>117056445.19829744</v>
      </c>
    </row>
    <row r="98" spans="2:10" s="45" customFormat="1" ht="30">
      <c r="B98" s="90">
        <v>1</v>
      </c>
      <c r="C98" s="91" t="s">
        <v>39</v>
      </c>
      <c r="D98" s="92" t="s">
        <v>172</v>
      </c>
      <c r="E98" s="81" t="s">
        <v>15</v>
      </c>
      <c r="F98" s="65">
        <v>442.73421666666673</v>
      </c>
      <c r="G98" s="114">
        <v>96580.000000000015</v>
      </c>
      <c r="H98" s="115">
        <f t="shared" ref="H98:H165" si="1">F98*G98</f>
        <v>42759270.645666681</v>
      </c>
      <c r="J98" s="46"/>
    </row>
    <row r="99" spans="2:10" ht="15.75">
      <c r="B99" s="95">
        <v>2</v>
      </c>
      <c r="C99" s="96" t="s">
        <v>108</v>
      </c>
      <c r="D99" s="92" t="s">
        <v>169</v>
      </c>
      <c r="E99" s="87" t="s">
        <v>15</v>
      </c>
      <c r="F99" s="65">
        <v>19.86</v>
      </c>
      <c r="G99" s="114">
        <v>74506.753125000017</v>
      </c>
      <c r="H99" s="93">
        <f t="shared" si="1"/>
        <v>1479704.1170625002</v>
      </c>
    </row>
    <row r="100" spans="2:10" ht="15.75">
      <c r="B100" s="95">
        <v>3</v>
      </c>
      <c r="C100" s="96" t="s">
        <v>40</v>
      </c>
      <c r="D100" s="92" t="s">
        <v>170</v>
      </c>
      <c r="E100" s="87" t="s">
        <v>15</v>
      </c>
      <c r="F100" s="65">
        <v>757.5746333333334</v>
      </c>
      <c r="G100" s="114">
        <v>64465.14375000001</v>
      </c>
      <c r="H100" s="93">
        <f t="shared" si="1"/>
        <v>48837157.639186889</v>
      </c>
    </row>
    <row r="101" spans="2:10" ht="15.75">
      <c r="B101" s="95">
        <v>4</v>
      </c>
      <c r="C101" s="96" t="s">
        <v>41</v>
      </c>
      <c r="D101" s="92" t="s">
        <v>171</v>
      </c>
      <c r="E101" s="87" t="s">
        <v>15</v>
      </c>
      <c r="F101" s="65">
        <v>740.99346666666679</v>
      </c>
      <c r="G101" s="114">
        <v>26056.360312500001</v>
      </c>
      <c r="H101" s="93">
        <f t="shared" si="1"/>
        <v>19307592.756675128</v>
      </c>
    </row>
    <row r="102" spans="2:10" s="45" customFormat="1">
      <c r="B102" s="90">
        <v>5</v>
      </c>
      <c r="C102" s="91" t="s">
        <v>246</v>
      </c>
      <c r="D102" s="91" t="s">
        <v>170</v>
      </c>
      <c r="E102" s="81" t="s">
        <v>15</v>
      </c>
      <c r="F102" s="65">
        <v>51.62</v>
      </c>
      <c r="G102" s="114">
        <v>64465.14375000001</v>
      </c>
      <c r="H102" s="115">
        <f t="shared" si="1"/>
        <v>3327690.7203750005</v>
      </c>
      <c r="J102" s="46"/>
    </row>
    <row r="103" spans="2:10" s="45" customFormat="1">
      <c r="B103" s="90">
        <v>6</v>
      </c>
      <c r="C103" s="91" t="s">
        <v>263</v>
      </c>
      <c r="D103" s="91" t="s">
        <v>171</v>
      </c>
      <c r="E103" s="81" t="s">
        <v>15</v>
      </c>
      <c r="F103" s="65">
        <v>51.62</v>
      </c>
      <c r="G103" s="114">
        <v>26056.360312500001</v>
      </c>
      <c r="H103" s="115">
        <f t="shared" si="1"/>
        <v>1345029.3193312499</v>
      </c>
      <c r="J103" s="46"/>
    </row>
    <row r="104" spans="2:10" ht="15.75">
      <c r="B104" s="95"/>
      <c r="C104" s="96"/>
      <c r="D104" s="92"/>
      <c r="E104" s="87"/>
      <c r="F104" s="65"/>
      <c r="G104" s="66"/>
      <c r="H104" s="93"/>
    </row>
    <row r="105" spans="2:10" ht="15.75">
      <c r="B105" s="97" t="s">
        <v>42</v>
      </c>
      <c r="C105" s="103" t="s">
        <v>43</v>
      </c>
      <c r="D105" s="99"/>
      <c r="E105" s="87"/>
      <c r="F105" s="65"/>
      <c r="G105" s="66"/>
      <c r="H105" s="100">
        <f>SUM(H106:H110)</f>
        <v>12745850</v>
      </c>
    </row>
    <row r="106" spans="2:10" ht="15.75">
      <c r="B106" s="95">
        <v>1</v>
      </c>
      <c r="C106" s="96" t="s">
        <v>109</v>
      </c>
      <c r="D106" s="116" t="s">
        <v>309</v>
      </c>
      <c r="E106" s="87" t="s">
        <v>15</v>
      </c>
      <c r="F106" s="65">
        <v>53.14</v>
      </c>
      <c r="G106" s="66">
        <v>110000</v>
      </c>
      <c r="H106" s="93">
        <f t="shared" si="1"/>
        <v>5845400</v>
      </c>
    </row>
    <row r="107" spans="2:10" ht="15.75">
      <c r="B107" s="95">
        <v>2</v>
      </c>
      <c r="C107" s="96" t="s">
        <v>110</v>
      </c>
      <c r="D107" s="105" t="s">
        <v>310</v>
      </c>
      <c r="E107" s="87" t="s">
        <v>15</v>
      </c>
      <c r="F107" s="65">
        <v>61.11</v>
      </c>
      <c r="G107" s="66">
        <v>95000</v>
      </c>
      <c r="H107" s="93">
        <f t="shared" si="1"/>
        <v>5805450</v>
      </c>
    </row>
    <row r="108" spans="2:10" ht="15.75">
      <c r="B108" s="95">
        <v>3</v>
      </c>
      <c r="C108" s="96" t="s">
        <v>146</v>
      </c>
      <c r="D108" s="92"/>
      <c r="E108" s="87" t="s">
        <v>9</v>
      </c>
      <c r="F108" s="65">
        <v>24</v>
      </c>
      <c r="G108" s="66">
        <v>30000</v>
      </c>
      <c r="H108" s="93">
        <f t="shared" si="1"/>
        <v>720000</v>
      </c>
    </row>
    <row r="109" spans="2:10" ht="15.75">
      <c r="B109" s="95">
        <v>4</v>
      </c>
      <c r="C109" s="96" t="s">
        <v>147</v>
      </c>
      <c r="D109" s="92"/>
      <c r="E109" s="87" t="s">
        <v>9</v>
      </c>
      <c r="F109" s="65">
        <v>12.5</v>
      </c>
      <c r="G109" s="66">
        <v>30000</v>
      </c>
      <c r="H109" s="93">
        <f t="shared" si="1"/>
        <v>375000</v>
      </c>
    </row>
    <row r="110" spans="2:10" ht="15.75">
      <c r="B110" s="95">
        <v>5</v>
      </c>
      <c r="C110" s="96" t="s">
        <v>111</v>
      </c>
      <c r="D110" s="92"/>
      <c r="E110" s="87" t="s">
        <v>9</v>
      </c>
      <c r="F110" s="65">
        <v>0</v>
      </c>
      <c r="G110" s="66">
        <v>0</v>
      </c>
      <c r="H110" s="93">
        <f t="shared" si="1"/>
        <v>0</v>
      </c>
    </row>
    <row r="111" spans="2:10" ht="15.75">
      <c r="B111" s="95"/>
      <c r="C111" s="96"/>
      <c r="D111" s="92"/>
      <c r="E111" s="87"/>
      <c r="F111" s="65"/>
      <c r="G111" s="66"/>
      <c r="H111" s="93">
        <f t="shared" si="1"/>
        <v>0</v>
      </c>
    </row>
    <row r="112" spans="2:10" ht="15.75">
      <c r="B112" s="97" t="s">
        <v>45</v>
      </c>
      <c r="C112" s="103" t="s">
        <v>46</v>
      </c>
      <c r="D112" s="99"/>
      <c r="E112" s="87"/>
      <c r="F112" s="65"/>
      <c r="G112" s="66"/>
      <c r="H112" s="100">
        <f>SUM(H113:H130)</f>
        <v>65919240</v>
      </c>
    </row>
    <row r="113" spans="2:8" ht="15.75">
      <c r="B113" s="97">
        <v>1</v>
      </c>
      <c r="C113" s="103" t="s">
        <v>112</v>
      </c>
      <c r="D113" s="99"/>
      <c r="E113" s="87"/>
      <c r="F113" s="65"/>
      <c r="G113" s="66"/>
      <c r="H113" s="93"/>
    </row>
    <row r="114" spans="2:8" ht="42.75" customHeight="1">
      <c r="B114" s="90"/>
      <c r="C114" s="117" t="s">
        <v>113</v>
      </c>
      <c r="D114" s="102" t="s">
        <v>292</v>
      </c>
      <c r="E114" s="81" t="s">
        <v>48</v>
      </c>
      <c r="F114" s="65">
        <v>1</v>
      </c>
      <c r="G114" s="66">
        <v>7976000</v>
      </c>
      <c r="H114" s="93">
        <f t="shared" si="1"/>
        <v>7976000</v>
      </c>
    </row>
    <row r="115" spans="2:8" ht="42.75" customHeight="1">
      <c r="B115" s="95"/>
      <c r="C115" s="107" t="s">
        <v>86</v>
      </c>
      <c r="D115" s="102" t="s">
        <v>293</v>
      </c>
      <c r="E115" s="87" t="s">
        <v>48</v>
      </c>
      <c r="F115" s="65">
        <v>3</v>
      </c>
      <c r="G115" s="66">
        <v>861000</v>
      </c>
      <c r="H115" s="93">
        <f t="shared" si="1"/>
        <v>2583000</v>
      </c>
    </row>
    <row r="116" spans="2:8" ht="42.75" customHeight="1">
      <c r="B116" s="90"/>
      <c r="C116" s="117" t="s">
        <v>114</v>
      </c>
      <c r="D116" s="102" t="s">
        <v>294</v>
      </c>
      <c r="E116" s="81" t="s">
        <v>48</v>
      </c>
      <c r="F116" s="65">
        <v>1</v>
      </c>
      <c r="G116" s="66">
        <v>5009000</v>
      </c>
      <c r="H116" s="93">
        <f t="shared" si="1"/>
        <v>5009000</v>
      </c>
    </row>
    <row r="117" spans="2:8" ht="42.75" customHeight="1">
      <c r="B117" s="90"/>
      <c r="C117" s="117" t="s">
        <v>115</v>
      </c>
      <c r="D117" s="102" t="s">
        <v>294</v>
      </c>
      <c r="E117" s="81" t="s">
        <v>48</v>
      </c>
      <c r="F117" s="65">
        <v>1</v>
      </c>
      <c r="G117" s="66">
        <v>5132100</v>
      </c>
      <c r="H117" s="93">
        <f t="shared" si="1"/>
        <v>5132100</v>
      </c>
    </row>
    <row r="118" spans="2:8" ht="42.75" customHeight="1">
      <c r="B118" s="90"/>
      <c r="C118" s="117" t="s">
        <v>138</v>
      </c>
      <c r="D118" s="102" t="s">
        <v>294</v>
      </c>
      <c r="E118" s="81" t="s">
        <v>48</v>
      </c>
      <c r="F118" s="65">
        <v>1</v>
      </c>
      <c r="G118" s="66">
        <v>3602900</v>
      </c>
      <c r="H118" s="93">
        <f t="shared" si="1"/>
        <v>3602900</v>
      </c>
    </row>
    <row r="119" spans="2:8" ht="42.75" customHeight="1">
      <c r="B119" s="90"/>
      <c r="C119" s="117" t="s">
        <v>139</v>
      </c>
      <c r="D119" s="102" t="s">
        <v>294</v>
      </c>
      <c r="E119" s="81" t="s">
        <v>48</v>
      </c>
      <c r="F119" s="65">
        <v>1</v>
      </c>
      <c r="G119" s="66">
        <v>5833300</v>
      </c>
      <c r="H119" s="93">
        <f t="shared" si="1"/>
        <v>5833300</v>
      </c>
    </row>
    <row r="120" spans="2:8" ht="42.75" customHeight="1">
      <c r="B120" s="90"/>
      <c r="C120" s="117" t="s">
        <v>140</v>
      </c>
      <c r="D120" s="102" t="s">
        <v>294</v>
      </c>
      <c r="E120" s="81" t="s">
        <v>48</v>
      </c>
      <c r="F120" s="65">
        <v>1</v>
      </c>
      <c r="G120" s="66">
        <v>9318700</v>
      </c>
      <c r="H120" s="93">
        <f t="shared" si="1"/>
        <v>9318700</v>
      </c>
    </row>
    <row r="121" spans="2:8" ht="42.75" customHeight="1">
      <c r="B121" s="90"/>
      <c r="C121" s="117" t="s">
        <v>141</v>
      </c>
      <c r="D121" s="102" t="s">
        <v>294</v>
      </c>
      <c r="E121" s="81" t="s">
        <v>48</v>
      </c>
      <c r="F121" s="65">
        <v>1</v>
      </c>
      <c r="G121" s="66">
        <v>2697800</v>
      </c>
      <c r="H121" s="93">
        <f t="shared" si="1"/>
        <v>2697800</v>
      </c>
    </row>
    <row r="122" spans="2:8" ht="42.75" customHeight="1">
      <c r="B122" s="90"/>
      <c r="C122" s="117" t="s">
        <v>142</v>
      </c>
      <c r="D122" s="102" t="s">
        <v>294</v>
      </c>
      <c r="E122" s="81" t="s">
        <v>48</v>
      </c>
      <c r="F122" s="65">
        <v>1</v>
      </c>
      <c r="G122" s="66">
        <v>7652950</v>
      </c>
      <c r="H122" s="93">
        <f t="shared" si="1"/>
        <v>7652950</v>
      </c>
    </row>
    <row r="123" spans="2:8" ht="42.75" customHeight="1">
      <c r="B123" s="90"/>
      <c r="C123" s="117" t="s">
        <v>143</v>
      </c>
      <c r="D123" s="102" t="s">
        <v>294</v>
      </c>
      <c r="E123" s="81" t="s">
        <v>48</v>
      </c>
      <c r="F123" s="65">
        <v>1</v>
      </c>
      <c r="G123" s="66">
        <v>2457350</v>
      </c>
      <c r="H123" s="93">
        <f t="shared" si="1"/>
        <v>2457350</v>
      </c>
    </row>
    <row r="124" spans="2:8" ht="42.75" customHeight="1">
      <c r="B124" s="90"/>
      <c r="C124" s="117" t="s">
        <v>144</v>
      </c>
      <c r="D124" s="102" t="s">
        <v>294</v>
      </c>
      <c r="E124" s="81" t="s">
        <v>48</v>
      </c>
      <c r="F124" s="65">
        <v>1</v>
      </c>
      <c r="G124" s="66">
        <v>7175600</v>
      </c>
      <c r="H124" s="93">
        <f t="shared" si="1"/>
        <v>7175600</v>
      </c>
    </row>
    <row r="125" spans="2:8" ht="42.75" customHeight="1">
      <c r="B125" s="90"/>
      <c r="C125" s="91"/>
      <c r="D125" s="92"/>
      <c r="E125" s="81"/>
      <c r="F125" s="48"/>
      <c r="G125" s="66"/>
      <c r="H125" s="93"/>
    </row>
    <row r="126" spans="2:8" ht="15.75">
      <c r="B126" s="97">
        <v>2</v>
      </c>
      <c r="C126" s="103" t="s">
        <v>116</v>
      </c>
      <c r="D126" s="99"/>
      <c r="E126" s="87"/>
      <c r="F126" s="65"/>
      <c r="G126" s="118"/>
      <c r="H126" s="93"/>
    </row>
    <row r="127" spans="2:8" ht="15.75">
      <c r="B127" s="95"/>
      <c r="C127" s="96" t="s">
        <v>86</v>
      </c>
      <c r="D127" s="102" t="s">
        <v>302</v>
      </c>
      <c r="E127" s="87" t="s">
        <v>48</v>
      </c>
      <c r="F127" s="65">
        <v>3</v>
      </c>
      <c r="G127" s="114">
        <v>1650000.0000000002</v>
      </c>
      <c r="H127" s="93">
        <f t="shared" si="1"/>
        <v>4950000.0000000009</v>
      </c>
    </row>
    <row r="128" spans="2:8" ht="15.75">
      <c r="B128" s="97">
        <v>3</v>
      </c>
      <c r="C128" s="103" t="s">
        <v>49</v>
      </c>
      <c r="D128" s="99"/>
      <c r="E128" s="87"/>
      <c r="F128" s="65"/>
      <c r="G128" s="114"/>
      <c r="H128" s="93"/>
    </row>
    <row r="129" spans="2:10" ht="15.75">
      <c r="B129" s="119" t="s">
        <v>14</v>
      </c>
      <c r="C129" s="96" t="s">
        <v>51</v>
      </c>
      <c r="D129" s="102" t="s">
        <v>197</v>
      </c>
      <c r="E129" s="87" t="s">
        <v>50</v>
      </c>
      <c r="F129" s="65">
        <v>3</v>
      </c>
      <c r="G129" s="114">
        <v>346500</v>
      </c>
      <c r="H129" s="93">
        <f t="shared" si="1"/>
        <v>1039500</v>
      </c>
    </row>
    <row r="130" spans="2:10" ht="15.75">
      <c r="B130" s="119" t="s">
        <v>14</v>
      </c>
      <c r="C130" s="96" t="s">
        <v>52</v>
      </c>
      <c r="D130" s="102" t="s">
        <v>198</v>
      </c>
      <c r="E130" s="87" t="s">
        <v>50</v>
      </c>
      <c r="F130" s="65">
        <v>9</v>
      </c>
      <c r="G130" s="114">
        <v>54560.000000000007</v>
      </c>
      <c r="H130" s="93">
        <f t="shared" si="1"/>
        <v>491040.00000000006</v>
      </c>
    </row>
    <row r="131" spans="2:10" ht="15.75">
      <c r="B131" s="95"/>
      <c r="C131" s="96"/>
      <c r="D131" s="92"/>
      <c r="E131" s="87"/>
      <c r="F131" s="65"/>
      <c r="G131" s="114"/>
      <c r="H131" s="93"/>
    </row>
    <row r="132" spans="2:10" ht="15.75">
      <c r="B132" s="97" t="s">
        <v>53</v>
      </c>
      <c r="C132" s="103" t="s">
        <v>54</v>
      </c>
      <c r="D132" s="99"/>
      <c r="E132" s="87"/>
      <c r="F132" s="65"/>
      <c r="G132" s="114"/>
      <c r="H132" s="100">
        <f>SUM(H133:H137)</f>
        <v>22819063.465333343</v>
      </c>
    </row>
    <row r="133" spans="2:10" ht="15.75">
      <c r="B133" s="95">
        <v>1</v>
      </c>
      <c r="C133" s="96" t="s">
        <v>55</v>
      </c>
      <c r="D133" s="102" t="s">
        <v>195</v>
      </c>
      <c r="E133" s="87" t="s">
        <v>15</v>
      </c>
      <c r="F133" s="65">
        <v>365.40750099999991</v>
      </c>
      <c r="G133" s="114">
        <v>22000</v>
      </c>
      <c r="H133" s="93">
        <f t="shared" si="1"/>
        <v>8038965.021999998</v>
      </c>
    </row>
    <row r="134" spans="2:10" ht="15.75">
      <c r="B134" s="95">
        <v>2</v>
      </c>
      <c r="C134" s="96" t="s">
        <v>56</v>
      </c>
      <c r="D134" s="102" t="s">
        <v>196</v>
      </c>
      <c r="E134" s="87" t="s">
        <v>15</v>
      </c>
      <c r="F134" s="65">
        <v>248.973616666667</v>
      </c>
      <c r="G134" s="114">
        <v>35000</v>
      </c>
      <c r="H134" s="93">
        <f t="shared" si="1"/>
        <v>8714076.5833333451</v>
      </c>
    </row>
    <row r="135" spans="2:10" ht="15.75">
      <c r="B135" s="95">
        <v>3</v>
      </c>
      <c r="C135" s="96" t="s">
        <v>57</v>
      </c>
      <c r="D135" s="102" t="s">
        <v>195</v>
      </c>
      <c r="E135" s="87" t="s">
        <v>15</v>
      </c>
      <c r="F135" s="65">
        <v>181.28712999999999</v>
      </c>
      <c r="G135" s="114">
        <v>22000</v>
      </c>
      <c r="H135" s="93">
        <f t="shared" si="1"/>
        <v>3988316.86</v>
      </c>
    </row>
    <row r="136" spans="2:10" ht="15.75">
      <c r="B136" s="95">
        <v>4</v>
      </c>
      <c r="C136" s="96" t="s">
        <v>117</v>
      </c>
      <c r="D136" s="92"/>
      <c r="E136" s="87" t="s">
        <v>9</v>
      </c>
      <c r="F136" s="65">
        <v>0</v>
      </c>
      <c r="G136" s="114">
        <v>0</v>
      </c>
      <c r="H136" s="93">
        <f t="shared" si="1"/>
        <v>0</v>
      </c>
    </row>
    <row r="137" spans="2:10" ht="15.75">
      <c r="B137" s="95">
        <v>5</v>
      </c>
      <c r="C137" s="96" t="s">
        <v>56</v>
      </c>
      <c r="D137" s="102"/>
      <c r="E137" s="87" t="s">
        <v>15</v>
      </c>
      <c r="F137" s="65">
        <v>59.362999999999992</v>
      </c>
      <c r="G137" s="114">
        <v>35000</v>
      </c>
      <c r="H137" s="93">
        <f t="shared" si="1"/>
        <v>2077704.9999999998</v>
      </c>
    </row>
    <row r="138" spans="2:10" ht="15.75">
      <c r="B138" s="95"/>
      <c r="C138" s="96"/>
      <c r="D138" s="92"/>
      <c r="E138" s="87"/>
      <c r="F138" s="65"/>
      <c r="G138" s="66"/>
      <c r="H138" s="93">
        <f t="shared" si="1"/>
        <v>0</v>
      </c>
    </row>
    <row r="139" spans="2:10" ht="15.75">
      <c r="B139" s="97" t="s">
        <v>58</v>
      </c>
      <c r="C139" s="103" t="s">
        <v>59</v>
      </c>
      <c r="D139" s="99"/>
      <c r="E139" s="87"/>
      <c r="F139" s="65"/>
      <c r="G139" s="66"/>
      <c r="H139" s="100">
        <f>SUM(H140:H160)</f>
        <v>33199619.265762407</v>
      </c>
    </row>
    <row r="140" spans="2:10" ht="15.75">
      <c r="B140" s="95">
        <v>1</v>
      </c>
      <c r="C140" s="96" t="s">
        <v>118</v>
      </c>
      <c r="D140" s="92"/>
      <c r="E140" s="87"/>
      <c r="F140" s="65"/>
      <c r="G140" s="66"/>
      <c r="H140" s="93"/>
    </row>
    <row r="141" spans="2:10" ht="15.75">
      <c r="B141" s="119" t="s">
        <v>14</v>
      </c>
      <c r="C141" s="96" t="s">
        <v>119</v>
      </c>
      <c r="D141" s="92" t="s">
        <v>182</v>
      </c>
      <c r="E141" s="87" t="s">
        <v>50</v>
      </c>
      <c r="F141" s="65">
        <v>3</v>
      </c>
      <c r="G141" s="66">
        <v>1852248.1372500001</v>
      </c>
      <c r="H141" s="93">
        <f t="shared" si="1"/>
        <v>5556744.41175</v>
      </c>
    </row>
    <row r="142" spans="2:10" s="45" customFormat="1" ht="30">
      <c r="B142" s="120" t="s">
        <v>14</v>
      </c>
      <c r="C142" s="91" t="s">
        <v>60</v>
      </c>
      <c r="D142" s="92" t="s">
        <v>183</v>
      </c>
      <c r="E142" s="81" t="s">
        <v>50</v>
      </c>
      <c r="F142" s="65">
        <v>3</v>
      </c>
      <c r="G142" s="66">
        <v>1181269.396125</v>
      </c>
      <c r="H142" s="121">
        <f t="shared" si="1"/>
        <v>3543808.1883749999</v>
      </c>
      <c r="J142" s="46"/>
    </row>
    <row r="143" spans="2:10" ht="15.75">
      <c r="B143" s="119" t="s">
        <v>14</v>
      </c>
      <c r="C143" s="96" t="s">
        <v>120</v>
      </c>
      <c r="D143" s="92" t="s">
        <v>311</v>
      </c>
      <c r="E143" s="87" t="s">
        <v>50</v>
      </c>
      <c r="F143" s="65">
        <v>3</v>
      </c>
      <c r="G143" s="66">
        <v>253979.36891250004</v>
      </c>
      <c r="H143" s="93">
        <f t="shared" si="1"/>
        <v>761938.10673750006</v>
      </c>
    </row>
    <row r="144" spans="2:10" ht="15.75">
      <c r="B144" s="119"/>
      <c r="C144" s="96"/>
      <c r="D144" s="92" t="s">
        <v>184</v>
      </c>
      <c r="E144" s="87"/>
      <c r="F144" s="65"/>
      <c r="G144" s="66"/>
      <c r="H144" s="93"/>
    </row>
    <row r="145" spans="2:8" ht="15.75">
      <c r="B145" s="119"/>
      <c r="C145" s="96"/>
      <c r="D145" s="92" t="s">
        <v>185</v>
      </c>
      <c r="E145" s="87"/>
      <c r="F145" s="65"/>
      <c r="G145" s="66"/>
      <c r="H145" s="93"/>
    </row>
    <row r="146" spans="2:8" ht="15.75">
      <c r="B146" s="119"/>
      <c r="C146" s="96"/>
      <c r="D146" s="92" t="s">
        <v>186</v>
      </c>
      <c r="E146" s="87"/>
      <c r="F146" s="65"/>
      <c r="G146" s="66"/>
      <c r="H146" s="93"/>
    </row>
    <row r="147" spans="2:8" ht="15.75">
      <c r="B147" s="119"/>
      <c r="C147" s="96"/>
      <c r="D147" s="92" t="s">
        <v>187</v>
      </c>
      <c r="E147" s="87"/>
      <c r="F147" s="65"/>
      <c r="G147" s="66"/>
      <c r="H147" s="93"/>
    </row>
    <row r="148" spans="2:8" ht="15.75">
      <c r="B148" s="119" t="s">
        <v>14</v>
      </c>
      <c r="C148" s="96" t="s">
        <v>121</v>
      </c>
      <c r="D148" s="92" t="s">
        <v>188</v>
      </c>
      <c r="E148" s="87" t="s">
        <v>50</v>
      </c>
      <c r="F148" s="65">
        <v>3</v>
      </c>
      <c r="G148" s="66">
        <v>134601.70762500001</v>
      </c>
      <c r="H148" s="93">
        <f t="shared" si="1"/>
        <v>403805.122875</v>
      </c>
    </row>
    <row r="149" spans="2:8" ht="15.75">
      <c r="B149" s="119">
        <v>3</v>
      </c>
      <c r="C149" s="96" t="s">
        <v>61</v>
      </c>
      <c r="D149" s="92" t="s">
        <v>189</v>
      </c>
      <c r="E149" s="87" t="s">
        <v>50</v>
      </c>
      <c r="F149" s="65">
        <v>3</v>
      </c>
      <c r="G149" s="66">
        <v>223550.43375</v>
      </c>
      <c r="H149" s="93">
        <f t="shared" si="1"/>
        <v>670651.30125000002</v>
      </c>
    </row>
    <row r="150" spans="2:8" ht="15.75">
      <c r="B150" s="119">
        <v>4</v>
      </c>
      <c r="C150" s="96" t="s">
        <v>62</v>
      </c>
      <c r="D150" s="92" t="s">
        <v>190</v>
      </c>
      <c r="E150" s="87" t="s">
        <v>50</v>
      </c>
      <c r="F150" s="65">
        <v>4</v>
      </c>
      <c r="G150" s="66">
        <v>245661.465</v>
      </c>
      <c r="H150" s="93">
        <f t="shared" si="1"/>
        <v>982645.86</v>
      </c>
    </row>
    <row r="151" spans="2:8" ht="15.75">
      <c r="B151" s="95">
        <v>6</v>
      </c>
      <c r="C151" s="96" t="s">
        <v>63</v>
      </c>
      <c r="D151" s="92" t="s">
        <v>191</v>
      </c>
      <c r="E151" s="87"/>
      <c r="F151" s="65"/>
      <c r="G151" s="66"/>
      <c r="H151" s="93"/>
    </row>
    <row r="152" spans="2:8" ht="15.75">
      <c r="B152" s="119" t="s">
        <v>14</v>
      </c>
      <c r="C152" s="96" t="s">
        <v>64</v>
      </c>
      <c r="D152" s="92"/>
      <c r="E152" s="87" t="s">
        <v>9</v>
      </c>
      <c r="F152" s="65">
        <v>42.519780000000004</v>
      </c>
      <c r="G152" s="66">
        <v>33128.992050000001</v>
      </c>
      <c r="H152" s="93">
        <f t="shared" si="1"/>
        <v>1408637.4535877493</v>
      </c>
    </row>
    <row r="153" spans="2:8" ht="15.75">
      <c r="B153" s="119">
        <v>7</v>
      </c>
      <c r="C153" s="96" t="s">
        <v>65</v>
      </c>
      <c r="D153" s="92"/>
      <c r="E153" s="87"/>
      <c r="F153" s="65"/>
      <c r="G153" s="66"/>
      <c r="H153" s="93"/>
    </row>
    <row r="154" spans="2:8" ht="15.75">
      <c r="B154" s="119" t="s">
        <v>14</v>
      </c>
      <c r="C154" s="96" t="s">
        <v>66</v>
      </c>
      <c r="D154" s="92" t="s">
        <v>192</v>
      </c>
      <c r="E154" s="87" t="s">
        <v>9</v>
      </c>
      <c r="F154" s="65">
        <v>0.63746999999999998</v>
      </c>
      <c r="G154" s="66">
        <v>67925</v>
      </c>
      <c r="H154" s="93">
        <f t="shared" si="1"/>
        <v>43300.149749999997</v>
      </c>
    </row>
    <row r="155" spans="2:8" ht="15.75">
      <c r="B155" s="119" t="s">
        <v>14</v>
      </c>
      <c r="C155" s="96" t="s">
        <v>122</v>
      </c>
      <c r="D155" s="92" t="s">
        <v>192</v>
      </c>
      <c r="E155" s="87" t="s">
        <v>9</v>
      </c>
      <c r="F155" s="65">
        <v>71.330369999999988</v>
      </c>
      <c r="G155" s="66">
        <v>88687.5</v>
      </c>
      <c r="H155" s="93">
        <f t="shared" si="1"/>
        <v>6326112.1893749991</v>
      </c>
    </row>
    <row r="156" spans="2:8" ht="15.75">
      <c r="B156" s="119" t="s">
        <v>14</v>
      </c>
      <c r="C156" s="96" t="s">
        <v>67</v>
      </c>
      <c r="D156" s="92" t="s">
        <v>192</v>
      </c>
      <c r="E156" s="87" t="s">
        <v>9</v>
      </c>
      <c r="F156" s="65">
        <v>109.38255000000001</v>
      </c>
      <c r="G156" s="66">
        <v>96250</v>
      </c>
      <c r="H156" s="93">
        <f t="shared" si="1"/>
        <v>10528070.4375</v>
      </c>
    </row>
    <row r="157" spans="2:8" ht="15.75">
      <c r="B157" s="119" t="s">
        <v>14</v>
      </c>
      <c r="C157" s="96" t="s">
        <v>68</v>
      </c>
      <c r="D157" s="92" t="s">
        <v>192</v>
      </c>
      <c r="E157" s="87" t="s">
        <v>9</v>
      </c>
      <c r="F157" s="65">
        <v>15.615</v>
      </c>
      <c r="G157" s="66">
        <v>108908.90710507504</v>
      </c>
      <c r="H157" s="93">
        <f t="shared" si="1"/>
        <v>1700612.5844457466</v>
      </c>
    </row>
    <row r="158" spans="2:8" ht="15.75">
      <c r="B158" s="119" t="s">
        <v>14</v>
      </c>
      <c r="C158" s="96" t="s">
        <v>123</v>
      </c>
      <c r="D158" s="92" t="s">
        <v>193</v>
      </c>
      <c r="E158" s="87" t="s">
        <v>50</v>
      </c>
      <c r="F158" s="65">
        <v>1</v>
      </c>
      <c r="G158" s="66">
        <v>225820.939575</v>
      </c>
      <c r="H158" s="93">
        <f t="shared" si="1"/>
        <v>225820.939575</v>
      </c>
    </row>
    <row r="159" spans="2:8" ht="15.75">
      <c r="B159" s="119" t="s">
        <v>14</v>
      </c>
      <c r="C159" s="96" t="s">
        <v>69</v>
      </c>
      <c r="D159" s="92" t="s">
        <v>194</v>
      </c>
      <c r="E159" s="87" t="s">
        <v>50</v>
      </c>
      <c r="F159" s="65">
        <v>2</v>
      </c>
      <c r="G159" s="66">
        <v>339531.97514570429</v>
      </c>
      <c r="H159" s="93">
        <f t="shared" si="1"/>
        <v>679063.95029140858</v>
      </c>
    </row>
    <row r="160" spans="2:8" ht="15.75">
      <c r="B160" s="94" t="s">
        <v>14</v>
      </c>
      <c r="C160" s="91" t="s">
        <v>264</v>
      </c>
      <c r="D160" s="92" t="s">
        <v>312</v>
      </c>
      <c r="E160" s="81" t="s">
        <v>50</v>
      </c>
      <c r="F160" s="65">
        <v>1</v>
      </c>
      <c r="G160" s="66">
        <v>368408.57024999999</v>
      </c>
      <c r="H160" s="115">
        <f t="shared" si="1"/>
        <v>368408.57024999999</v>
      </c>
    </row>
    <row r="161" spans="2:8" ht="15.75">
      <c r="B161" s="95"/>
      <c r="C161" s="96"/>
      <c r="D161" s="92"/>
      <c r="E161" s="87"/>
      <c r="F161" s="48"/>
      <c r="G161" s="66"/>
      <c r="H161" s="93"/>
    </row>
    <row r="162" spans="2:8" ht="15.75">
      <c r="B162" s="97" t="s">
        <v>70</v>
      </c>
      <c r="C162" s="103" t="s">
        <v>71</v>
      </c>
      <c r="D162" s="99"/>
      <c r="E162" s="87"/>
      <c r="F162" s="65"/>
      <c r="G162" s="66"/>
      <c r="H162" s="100">
        <f>SUM(H163:H180)</f>
        <v>26376434.8825</v>
      </c>
    </row>
    <row r="163" spans="2:8" ht="15.75">
      <c r="B163" s="95"/>
      <c r="C163" s="96"/>
      <c r="D163" s="92"/>
      <c r="E163" s="87"/>
      <c r="F163" s="65"/>
      <c r="G163" s="66"/>
      <c r="H163" s="93"/>
    </row>
    <row r="164" spans="2:8" ht="30">
      <c r="B164" s="111">
        <v>1</v>
      </c>
      <c r="C164" s="92" t="s">
        <v>124</v>
      </c>
      <c r="D164" s="92" t="s">
        <v>217</v>
      </c>
      <c r="E164" s="112" t="s">
        <v>72</v>
      </c>
      <c r="F164" s="113">
        <v>43</v>
      </c>
      <c r="G164" s="66">
        <v>170000</v>
      </c>
      <c r="H164" s="93">
        <f t="shared" si="1"/>
        <v>7310000</v>
      </c>
    </row>
    <row r="165" spans="2:8" ht="45">
      <c r="B165" s="95">
        <v>2</v>
      </c>
      <c r="C165" s="96" t="s">
        <v>125</v>
      </c>
      <c r="D165" s="92" t="s">
        <v>218</v>
      </c>
      <c r="E165" s="112" t="s">
        <v>72</v>
      </c>
      <c r="F165" s="65">
        <v>4</v>
      </c>
      <c r="G165" s="66">
        <v>170000</v>
      </c>
      <c r="H165" s="93">
        <f t="shared" si="1"/>
        <v>680000</v>
      </c>
    </row>
    <row r="166" spans="2:8" ht="30">
      <c r="B166" s="111">
        <v>3</v>
      </c>
      <c r="C166" s="96" t="s">
        <v>73</v>
      </c>
      <c r="D166" s="92" t="s">
        <v>219</v>
      </c>
      <c r="E166" s="112" t="s">
        <v>72</v>
      </c>
      <c r="F166" s="65">
        <v>12</v>
      </c>
      <c r="G166" s="66">
        <v>231000</v>
      </c>
      <c r="H166" s="93">
        <f t="shared" ref="H166:H180" si="2">F166*G166</f>
        <v>2772000</v>
      </c>
    </row>
    <row r="167" spans="2:8" ht="15.75">
      <c r="B167" s="95">
        <v>4</v>
      </c>
      <c r="C167" s="96" t="s">
        <v>74</v>
      </c>
      <c r="D167" s="92" t="s">
        <v>220</v>
      </c>
      <c r="E167" s="112" t="s">
        <v>72</v>
      </c>
      <c r="F167" s="65">
        <v>1</v>
      </c>
      <c r="G167" s="66">
        <v>231000</v>
      </c>
      <c r="H167" s="93">
        <f t="shared" si="2"/>
        <v>231000</v>
      </c>
    </row>
    <row r="168" spans="2:8" ht="15.75">
      <c r="B168" s="111">
        <v>5</v>
      </c>
      <c r="C168" s="96" t="s">
        <v>126</v>
      </c>
      <c r="D168" s="92" t="s">
        <v>221</v>
      </c>
      <c r="E168" s="112" t="s">
        <v>72</v>
      </c>
      <c r="F168" s="65">
        <v>3</v>
      </c>
      <c r="G168" s="66">
        <v>231000</v>
      </c>
      <c r="H168" s="93">
        <f t="shared" si="2"/>
        <v>693000</v>
      </c>
    </row>
    <row r="169" spans="2:8" ht="30">
      <c r="B169" s="95">
        <v>6</v>
      </c>
      <c r="C169" s="96" t="s">
        <v>222</v>
      </c>
      <c r="D169" s="92" t="s">
        <v>223</v>
      </c>
      <c r="E169" s="112" t="s">
        <v>72</v>
      </c>
      <c r="F169" s="65">
        <v>3</v>
      </c>
      <c r="G169" s="66">
        <v>210100.00000000003</v>
      </c>
      <c r="H169" s="93">
        <f t="shared" si="2"/>
        <v>630300.00000000012</v>
      </c>
    </row>
    <row r="170" spans="2:8" ht="15.75">
      <c r="B170" s="111">
        <v>7</v>
      </c>
      <c r="C170" s="96" t="s">
        <v>75</v>
      </c>
      <c r="D170" s="92" t="s">
        <v>180</v>
      </c>
      <c r="E170" s="87" t="s">
        <v>50</v>
      </c>
      <c r="F170" s="65">
        <v>0</v>
      </c>
      <c r="G170" s="66">
        <v>24552.687500000004</v>
      </c>
      <c r="H170" s="93">
        <f t="shared" si="2"/>
        <v>0</v>
      </c>
    </row>
    <row r="171" spans="2:8" ht="15.75">
      <c r="B171" s="95">
        <v>8</v>
      </c>
      <c r="C171" s="96" t="s">
        <v>76</v>
      </c>
      <c r="D171" s="92" t="s">
        <v>180</v>
      </c>
      <c r="E171" s="87" t="s">
        <v>50</v>
      </c>
      <c r="F171" s="65">
        <v>9</v>
      </c>
      <c r="G171" s="66">
        <v>38029.887500000004</v>
      </c>
      <c r="H171" s="93">
        <f t="shared" si="2"/>
        <v>342268.98750000005</v>
      </c>
    </row>
    <row r="172" spans="2:8" ht="15.75">
      <c r="B172" s="111">
        <v>9</v>
      </c>
      <c r="C172" s="96" t="s">
        <v>127</v>
      </c>
      <c r="D172" s="92" t="s">
        <v>180</v>
      </c>
      <c r="E172" s="87" t="s">
        <v>50</v>
      </c>
      <c r="F172" s="65">
        <v>4</v>
      </c>
      <c r="G172" s="66">
        <v>28567.770000000004</v>
      </c>
      <c r="H172" s="93">
        <f t="shared" si="2"/>
        <v>114271.08000000002</v>
      </c>
    </row>
    <row r="173" spans="2:8" ht="15.75">
      <c r="B173" s="95">
        <v>10</v>
      </c>
      <c r="C173" s="96" t="s">
        <v>77</v>
      </c>
      <c r="D173" s="92" t="s">
        <v>180</v>
      </c>
      <c r="E173" s="87" t="s">
        <v>50</v>
      </c>
      <c r="F173" s="65">
        <v>12</v>
      </c>
      <c r="G173" s="66">
        <v>71020.950000000012</v>
      </c>
      <c r="H173" s="93">
        <f t="shared" si="2"/>
        <v>852251.40000000014</v>
      </c>
    </row>
    <row r="174" spans="2:8" ht="15.75">
      <c r="B174" s="111">
        <v>11</v>
      </c>
      <c r="C174" s="96" t="s">
        <v>224</v>
      </c>
      <c r="D174" s="92" t="s">
        <v>180</v>
      </c>
      <c r="E174" s="112" t="s">
        <v>72</v>
      </c>
      <c r="F174" s="65">
        <v>3</v>
      </c>
      <c r="G174" s="66">
        <v>71020.950000000012</v>
      </c>
      <c r="H174" s="93">
        <f t="shared" si="2"/>
        <v>213062.85000000003</v>
      </c>
    </row>
    <row r="175" spans="2:8" ht="15.75">
      <c r="B175" s="95">
        <v>12</v>
      </c>
      <c r="C175" s="96" t="s">
        <v>128</v>
      </c>
      <c r="D175" s="92" t="s">
        <v>225</v>
      </c>
      <c r="E175" s="87" t="s">
        <v>78</v>
      </c>
      <c r="F175" s="65">
        <v>1</v>
      </c>
      <c r="G175" s="66">
        <v>275000</v>
      </c>
      <c r="H175" s="93">
        <f t="shared" si="2"/>
        <v>275000</v>
      </c>
    </row>
    <row r="176" spans="2:8" ht="30">
      <c r="B176" s="111">
        <v>13</v>
      </c>
      <c r="C176" s="96" t="s">
        <v>79</v>
      </c>
      <c r="D176" s="92" t="s">
        <v>226</v>
      </c>
      <c r="E176" s="87" t="s">
        <v>47</v>
      </c>
      <c r="F176" s="65">
        <v>1</v>
      </c>
      <c r="G176" s="66">
        <v>699640.09499999997</v>
      </c>
      <c r="H176" s="93">
        <f t="shared" si="2"/>
        <v>699640.09499999997</v>
      </c>
    </row>
    <row r="177" spans="1:8" ht="15.75">
      <c r="A177" s="123"/>
      <c r="B177" s="95">
        <v>14</v>
      </c>
      <c r="C177" s="96" t="s">
        <v>129</v>
      </c>
      <c r="D177" s="92" t="s">
        <v>227</v>
      </c>
      <c r="E177" s="87" t="s">
        <v>47</v>
      </c>
      <c r="F177" s="65">
        <v>3</v>
      </c>
      <c r="G177" s="66">
        <v>416213.49000000005</v>
      </c>
      <c r="H177" s="93">
        <f t="shared" si="2"/>
        <v>1248640.4700000002</v>
      </c>
    </row>
    <row r="178" spans="1:8" ht="15.75">
      <c r="A178" s="123"/>
      <c r="B178" s="111">
        <v>15</v>
      </c>
      <c r="C178" s="96" t="s">
        <v>80</v>
      </c>
      <c r="D178" s="92" t="s">
        <v>181</v>
      </c>
      <c r="E178" s="87" t="s">
        <v>78</v>
      </c>
      <c r="F178" s="65">
        <v>1</v>
      </c>
      <c r="G178" s="66">
        <v>385000.00000000006</v>
      </c>
      <c r="H178" s="93">
        <f t="shared" si="2"/>
        <v>385000.00000000006</v>
      </c>
    </row>
    <row r="179" spans="1:8" ht="15.75">
      <c r="A179" s="123"/>
      <c r="B179" s="95">
        <v>16</v>
      </c>
      <c r="C179" s="96" t="s">
        <v>205</v>
      </c>
      <c r="D179" s="92" t="s">
        <v>206</v>
      </c>
      <c r="E179" s="87" t="s">
        <v>72</v>
      </c>
      <c r="F179" s="65">
        <v>6</v>
      </c>
      <c r="G179" s="66">
        <v>1155000</v>
      </c>
      <c r="H179" s="93">
        <f t="shared" si="2"/>
        <v>6930000</v>
      </c>
    </row>
    <row r="180" spans="1:8" ht="15.75">
      <c r="A180" s="123"/>
      <c r="B180" s="111">
        <v>17</v>
      </c>
      <c r="C180" s="96" t="s">
        <v>228</v>
      </c>
      <c r="D180" s="92"/>
      <c r="E180" s="112" t="s">
        <v>72</v>
      </c>
      <c r="F180" s="65">
        <v>3</v>
      </c>
      <c r="G180" s="66">
        <v>1000000</v>
      </c>
      <c r="H180" s="93">
        <f t="shared" si="2"/>
        <v>3000000</v>
      </c>
    </row>
    <row r="181" spans="1:8" ht="15.75">
      <c r="A181" s="123"/>
      <c r="B181" s="95"/>
      <c r="C181" s="96"/>
      <c r="D181" s="92"/>
      <c r="E181" s="87"/>
      <c r="F181" s="65"/>
      <c r="G181" s="66"/>
      <c r="H181" s="93"/>
    </row>
    <row r="182" spans="1:8" ht="15.75">
      <c r="A182" s="123"/>
      <c r="B182" s="97" t="s">
        <v>81</v>
      </c>
      <c r="C182" s="103" t="s">
        <v>82</v>
      </c>
      <c r="D182" s="99"/>
      <c r="E182" s="87"/>
      <c r="F182" s="65"/>
      <c r="G182" s="66"/>
      <c r="H182" s="100">
        <f>SUM(H183:H195)</f>
        <v>39150381.109575398</v>
      </c>
    </row>
    <row r="183" spans="1:8" ht="15.75">
      <c r="A183" s="123"/>
      <c r="B183" s="95">
        <v>1</v>
      </c>
      <c r="C183" s="96" t="s">
        <v>83</v>
      </c>
      <c r="D183" s="92" t="s">
        <v>174</v>
      </c>
      <c r="E183" s="87" t="s">
        <v>47</v>
      </c>
      <c r="F183" s="65">
        <v>1</v>
      </c>
      <c r="G183" s="66">
        <v>4077665.5111500002</v>
      </c>
      <c r="H183" s="93">
        <f t="shared" ref="H183:H195" si="3">F183*G183</f>
        <v>4077665.5111500002</v>
      </c>
    </row>
    <row r="184" spans="1:8" ht="15.75">
      <c r="A184" s="123"/>
      <c r="B184" s="95">
        <v>2</v>
      </c>
      <c r="C184" s="96" t="s">
        <v>84</v>
      </c>
      <c r="D184" s="92" t="s">
        <v>175</v>
      </c>
      <c r="E184" s="87" t="s">
        <v>47</v>
      </c>
      <c r="F184" s="65">
        <v>1</v>
      </c>
      <c r="G184" s="66">
        <v>1285082.5</v>
      </c>
      <c r="H184" s="93">
        <f t="shared" si="3"/>
        <v>1285082.5</v>
      </c>
    </row>
    <row r="185" spans="1:8" ht="15.75">
      <c r="A185" s="123"/>
      <c r="B185" s="95">
        <v>3</v>
      </c>
      <c r="C185" s="96" t="s">
        <v>313</v>
      </c>
      <c r="D185" s="92" t="s">
        <v>314</v>
      </c>
      <c r="E185" s="87" t="s">
        <v>9</v>
      </c>
      <c r="F185" s="65">
        <v>26.977</v>
      </c>
      <c r="G185" s="66">
        <v>550000</v>
      </c>
      <c r="H185" s="93">
        <f t="shared" si="3"/>
        <v>14837350</v>
      </c>
    </row>
    <row r="186" spans="1:8" ht="15.75">
      <c r="A186" s="123"/>
      <c r="B186" s="95">
        <v>4</v>
      </c>
      <c r="C186" s="96" t="s">
        <v>44</v>
      </c>
      <c r="D186" s="92" t="s">
        <v>215</v>
      </c>
      <c r="E186" s="87" t="s">
        <v>15</v>
      </c>
      <c r="F186" s="65">
        <v>30.599081999999999</v>
      </c>
      <c r="G186" s="66">
        <v>109375</v>
      </c>
      <c r="H186" s="93">
        <f t="shared" si="3"/>
        <v>3346774.59375</v>
      </c>
    </row>
    <row r="187" spans="1:8" ht="15.75">
      <c r="A187" s="123"/>
      <c r="B187" s="95">
        <v>5</v>
      </c>
      <c r="C187" s="96" t="s">
        <v>130</v>
      </c>
      <c r="D187" s="92" t="s">
        <v>216</v>
      </c>
      <c r="E187" s="87" t="s">
        <v>15</v>
      </c>
      <c r="F187" s="65">
        <v>8.319567266</v>
      </c>
      <c r="G187" s="66">
        <v>116875</v>
      </c>
      <c r="H187" s="93">
        <f t="shared" si="3"/>
        <v>972349.42421374994</v>
      </c>
    </row>
    <row r="188" spans="1:8" ht="30">
      <c r="A188" s="8"/>
      <c r="B188" s="95">
        <v>6</v>
      </c>
      <c r="C188" s="92" t="s">
        <v>131</v>
      </c>
      <c r="D188" s="92" t="s">
        <v>177</v>
      </c>
      <c r="E188" s="112" t="s">
        <v>47</v>
      </c>
      <c r="F188" s="113">
        <v>3</v>
      </c>
      <c r="G188" s="66">
        <v>495000.00000000006</v>
      </c>
      <c r="H188" s="93">
        <f t="shared" si="3"/>
        <v>1485000.0000000002</v>
      </c>
    </row>
    <row r="189" spans="1:8" ht="15.75">
      <c r="A189" s="8"/>
      <c r="B189" s="95">
        <v>7</v>
      </c>
      <c r="C189" s="92" t="s">
        <v>85</v>
      </c>
      <c r="D189" s="92"/>
      <c r="E189" s="112" t="s">
        <v>9</v>
      </c>
      <c r="F189" s="113">
        <v>110.69</v>
      </c>
      <c r="G189" s="66">
        <v>39375</v>
      </c>
      <c r="H189" s="93">
        <f t="shared" si="3"/>
        <v>4358418.75</v>
      </c>
    </row>
    <row r="190" spans="1:8" ht="30">
      <c r="A190" s="8"/>
      <c r="B190" s="95">
        <v>8</v>
      </c>
      <c r="C190" s="92" t="s">
        <v>132</v>
      </c>
      <c r="D190" s="102" t="s">
        <v>173</v>
      </c>
      <c r="E190" s="112" t="s">
        <v>47</v>
      </c>
      <c r="F190" s="113">
        <v>1</v>
      </c>
      <c r="G190" s="66">
        <v>425000</v>
      </c>
      <c r="H190" s="93">
        <f t="shared" si="3"/>
        <v>425000</v>
      </c>
    </row>
    <row r="191" spans="1:8" ht="30">
      <c r="A191" s="8"/>
      <c r="B191" s="111">
        <v>9</v>
      </c>
      <c r="C191" s="92" t="s">
        <v>133</v>
      </c>
      <c r="D191" s="102" t="s">
        <v>303</v>
      </c>
      <c r="E191" s="112" t="s">
        <v>47</v>
      </c>
      <c r="F191" s="113">
        <v>1</v>
      </c>
      <c r="G191" s="66">
        <v>1200000</v>
      </c>
      <c r="H191" s="93">
        <f t="shared" si="3"/>
        <v>1200000</v>
      </c>
    </row>
    <row r="192" spans="1:8" ht="15.75">
      <c r="A192" s="8"/>
      <c r="B192" s="111">
        <v>10</v>
      </c>
      <c r="C192" s="92" t="s">
        <v>136</v>
      </c>
      <c r="D192" s="92"/>
      <c r="E192" s="112" t="s">
        <v>9</v>
      </c>
      <c r="F192" s="113">
        <v>4.37</v>
      </c>
      <c r="G192" s="66">
        <v>72765</v>
      </c>
      <c r="H192" s="93">
        <f t="shared" si="3"/>
        <v>317983.05</v>
      </c>
    </row>
    <row r="193" spans="1:9" ht="15.75">
      <c r="A193" s="8"/>
      <c r="B193" s="111">
        <v>11</v>
      </c>
      <c r="C193" s="92" t="s">
        <v>178</v>
      </c>
      <c r="D193" s="92" t="s">
        <v>179</v>
      </c>
      <c r="E193" s="112" t="s">
        <v>9</v>
      </c>
      <c r="F193" s="113">
        <v>5.7</v>
      </c>
      <c r="G193" s="66">
        <v>54120.000000000007</v>
      </c>
      <c r="H193" s="93">
        <f t="shared" si="3"/>
        <v>308484.00000000006</v>
      </c>
    </row>
    <row r="194" spans="1:9" ht="30">
      <c r="A194" s="8"/>
      <c r="B194" s="111">
        <v>12</v>
      </c>
      <c r="C194" s="92" t="s">
        <v>304</v>
      </c>
      <c r="D194" s="102" t="s">
        <v>315</v>
      </c>
      <c r="E194" s="112" t="s">
        <v>316</v>
      </c>
      <c r="F194" s="113">
        <v>1</v>
      </c>
      <c r="G194" s="66">
        <v>1426773.2804616475</v>
      </c>
      <c r="H194" s="93">
        <f t="shared" si="3"/>
        <v>1426773.2804616475</v>
      </c>
    </row>
    <row r="195" spans="1:9" ht="15.75">
      <c r="A195" s="8"/>
      <c r="B195" s="111">
        <v>13</v>
      </c>
      <c r="C195" s="92" t="s">
        <v>317</v>
      </c>
      <c r="D195" s="92" t="s">
        <v>176</v>
      </c>
      <c r="E195" s="112" t="s">
        <v>9</v>
      </c>
      <c r="F195" s="113">
        <v>9.2900000000000009</v>
      </c>
      <c r="G195" s="66">
        <v>550000</v>
      </c>
      <c r="H195" s="93">
        <f t="shared" si="3"/>
        <v>5109500.0000000009</v>
      </c>
    </row>
    <row r="196" spans="1:9" ht="15.75">
      <c r="B196" s="124"/>
      <c r="C196" s="107"/>
      <c r="D196" s="125"/>
      <c r="E196" s="107"/>
      <c r="F196" s="107"/>
      <c r="G196" s="126"/>
      <c r="H196" s="93"/>
      <c r="I196" s="50"/>
    </row>
    <row r="197" spans="1:9" ht="15.75">
      <c r="B197" s="124"/>
      <c r="C197" s="107"/>
      <c r="D197" s="127"/>
      <c r="E197" s="128"/>
      <c r="F197" s="128"/>
      <c r="G197" s="129" t="s">
        <v>200</v>
      </c>
      <c r="H197" s="130">
        <f>SUM(H8:H196)/2</f>
        <v>641742869.2206049</v>
      </c>
    </row>
    <row r="198" spans="1:9" ht="15.75">
      <c r="B198" s="124"/>
      <c r="C198" s="107"/>
      <c r="D198" s="127"/>
      <c r="E198" s="128"/>
      <c r="F198" s="128"/>
      <c r="G198" s="129" t="s">
        <v>201</v>
      </c>
      <c r="H198" s="100">
        <f>ROUNDDOWN(H197,-5)</f>
        <v>641700000</v>
      </c>
    </row>
    <row r="199" spans="1:9" ht="15.75">
      <c r="B199" s="124"/>
      <c r="C199" s="107"/>
      <c r="D199" s="127"/>
      <c r="E199" s="128"/>
      <c r="F199" s="128"/>
      <c r="G199" s="129" t="s">
        <v>150</v>
      </c>
      <c r="H199" s="100">
        <f>H198</f>
        <v>641700000</v>
      </c>
    </row>
    <row r="200" spans="1:9" ht="15.75">
      <c r="B200" s="124"/>
      <c r="C200" s="107"/>
      <c r="D200" s="127"/>
      <c r="E200" s="128"/>
      <c r="F200" s="128"/>
      <c r="G200" s="129" t="s">
        <v>202</v>
      </c>
      <c r="H200" s="100">
        <f>H199*0.1</f>
        <v>64170000</v>
      </c>
    </row>
    <row r="201" spans="1:9" ht="16.5" thickBot="1">
      <c r="B201" s="131"/>
      <c r="C201" s="132"/>
      <c r="D201" s="133"/>
      <c r="E201" s="134"/>
      <c r="F201" s="134"/>
      <c r="G201" s="135" t="s">
        <v>203</v>
      </c>
      <c r="H201" s="136">
        <f>H199+H200</f>
        <v>705870000</v>
      </c>
    </row>
    <row r="202" spans="1:9" ht="15.75" thickTop="1"/>
    <row r="203" spans="1:9">
      <c r="H203" s="64"/>
    </row>
    <row r="204" spans="1:9">
      <c r="H204" s="63"/>
    </row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2"/>
  <sheetViews>
    <sheetView tabSelected="1" view="pageBreakPreview" topLeftCell="E171" zoomScale="85" zoomScaleNormal="85" zoomScaleSheetLayoutView="85" workbookViewId="0">
      <selection activeCell="G173" sqref="G173"/>
    </sheetView>
  </sheetViews>
  <sheetFormatPr defaultRowHeight="15"/>
  <cols>
    <col min="1" max="1" width="5" style="45" customWidth="1"/>
    <col min="2" max="2" width="9.140625" style="54"/>
    <col min="3" max="3" width="36" style="54" customWidth="1"/>
    <col min="4" max="4" width="71.28515625" style="54" hidden="1" customWidth="1"/>
    <col min="5" max="5" width="9.85546875" style="54" customWidth="1"/>
    <col min="6" max="6" width="12" style="54" bestFit="1" customWidth="1"/>
    <col min="7" max="7" width="21.5703125" style="243" customWidth="1"/>
    <col min="8" max="8" width="21.5703125" style="5" customWidth="1"/>
    <col min="9" max="9" width="15.28515625" style="45" bestFit="1" customWidth="1"/>
    <col min="10" max="10" width="13.28515625" style="45" bestFit="1" customWidth="1"/>
    <col min="11" max="16384" width="9.140625" style="45"/>
  </cols>
  <sheetData>
    <row r="2" spans="2:9" ht="15.75">
      <c r="B2" s="4" t="s">
        <v>0</v>
      </c>
      <c r="C2" s="52"/>
      <c r="D2" s="53"/>
      <c r="E2" s="53"/>
    </row>
    <row r="3" spans="2:9" ht="15.75">
      <c r="B3" s="4" t="s">
        <v>266</v>
      </c>
      <c r="C3" s="52"/>
      <c r="D3" s="53"/>
      <c r="E3" s="53"/>
    </row>
    <row r="4" spans="2:9" ht="15.75">
      <c r="B4" s="4" t="s">
        <v>1</v>
      </c>
      <c r="C4" s="52"/>
      <c r="D4" s="53"/>
      <c r="E4" s="228" t="s">
        <v>268</v>
      </c>
      <c r="F4" s="228"/>
      <c r="G4" s="228"/>
      <c r="H4" s="228"/>
    </row>
    <row r="5" spans="2:9" ht="15.75" thickBot="1">
      <c r="B5" s="53"/>
      <c r="C5" s="53"/>
      <c r="D5" s="53"/>
      <c r="E5" s="6"/>
      <c r="F5" s="7"/>
      <c r="G5" s="244"/>
      <c r="H5" s="7"/>
    </row>
    <row r="6" spans="2:9" ht="34.5" customHeight="1" thickTop="1" thickBot="1">
      <c r="B6" s="72" t="s">
        <v>2</v>
      </c>
      <c r="C6" s="73" t="s">
        <v>3</v>
      </c>
      <c r="D6" s="73" t="s">
        <v>156</v>
      </c>
      <c r="E6" s="74" t="s">
        <v>4</v>
      </c>
      <c r="F6" s="74" t="s">
        <v>157</v>
      </c>
      <c r="G6" s="245" t="s">
        <v>5</v>
      </c>
      <c r="H6" s="76" t="s">
        <v>154</v>
      </c>
    </row>
    <row r="7" spans="2:9" ht="15.75" thickTop="1">
      <c r="B7" s="77"/>
      <c r="C7" s="78"/>
      <c r="D7" s="78"/>
      <c r="E7" s="137"/>
      <c r="F7" s="81"/>
      <c r="G7" s="246"/>
      <c r="H7" s="138"/>
    </row>
    <row r="8" spans="2:9" ht="15.75">
      <c r="B8" s="84" t="s">
        <v>6</v>
      </c>
      <c r="C8" s="85" t="s">
        <v>7</v>
      </c>
      <c r="D8" s="85"/>
      <c r="E8" s="81"/>
      <c r="F8" s="81"/>
      <c r="G8" s="247"/>
      <c r="H8" s="139"/>
    </row>
    <row r="9" spans="2:9">
      <c r="B9" s="90">
        <v>1</v>
      </c>
      <c r="C9" s="91" t="s">
        <v>8</v>
      </c>
      <c r="D9" s="91"/>
      <c r="E9" s="81" t="s">
        <v>9</v>
      </c>
      <c r="F9" s="65">
        <v>43</v>
      </c>
      <c r="G9" s="248">
        <v>48400</v>
      </c>
      <c r="H9" s="115">
        <f>F9*G9</f>
        <v>2081200</v>
      </c>
      <c r="I9" s="223"/>
    </row>
    <row r="10" spans="2:9">
      <c r="B10" s="90">
        <v>2</v>
      </c>
      <c r="C10" s="91" t="s">
        <v>10</v>
      </c>
      <c r="D10" s="91"/>
      <c r="E10" s="81" t="s">
        <v>11</v>
      </c>
      <c r="F10" s="65">
        <v>1</v>
      </c>
      <c r="G10" s="248">
        <v>4620000</v>
      </c>
      <c r="H10" s="115">
        <f t="shared" ref="H10:H82" si="0">F10*G10</f>
        <v>4620000</v>
      </c>
    </row>
    <row r="11" spans="2:9">
      <c r="B11" s="90">
        <v>3</v>
      </c>
      <c r="C11" s="91" t="s">
        <v>12</v>
      </c>
      <c r="D11" s="91"/>
      <c r="E11" s="81" t="s">
        <v>11</v>
      </c>
      <c r="F11" s="65">
        <v>1</v>
      </c>
      <c r="G11" s="248">
        <v>2300000</v>
      </c>
      <c r="H11" s="115">
        <f t="shared" si="0"/>
        <v>2300000</v>
      </c>
    </row>
    <row r="12" spans="2:9">
      <c r="B12" s="90">
        <v>4</v>
      </c>
      <c r="C12" s="91" t="s">
        <v>13</v>
      </c>
      <c r="D12" s="91"/>
      <c r="E12" s="81" t="s">
        <v>11</v>
      </c>
      <c r="F12" s="65">
        <v>1</v>
      </c>
      <c r="G12" s="248">
        <v>1750000</v>
      </c>
      <c r="H12" s="115">
        <f t="shared" si="0"/>
        <v>1750000</v>
      </c>
    </row>
    <row r="13" spans="2:9">
      <c r="B13" s="90">
        <v>5</v>
      </c>
      <c r="C13" s="91" t="s">
        <v>87</v>
      </c>
      <c r="D13" s="91"/>
      <c r="E13" s="81"/>
      <c r="F13" s="65"/>
      <c r="G13" s="248"/>
      <c r="H13" s="115">
        <f t="shared" si="0"/>
        <v>0</v>
      </c>
    </row>
    <row r="14" spans="2:9">
      <c r="B14" s="94" t="s">
        <v>14</v>
      </c>
      <c r="C14" s="91" t="s">
        <v>155</v>
      </c>
      <c r="D14" s="91" t="s">
        <v>159</v>
      </c>
      <c r="E14" s="81" t="s">
        <v>15</v>
      </c>
      <c r="F14" s="65">
        <v>156</v>
      </c>
      <c r="G14" s="248">
        <v>8250</v>
      </c>
      <c r="H14" s="115">
        <f t="shared" si="0"/>
        <v>1287000</v>
      </c>
    </row>
    <row r="15" spans="2:9">
      <c r="B15" s="90"/>
      <c r="C15" s="91"/>
      <c r="D15" s="91"/>
      <c r="E15" s="81"/>
      <c r="F15" s="65"/>
      <c r="G15" s="248"/>
      <c r="H15" s="115">
        <f t="shared" si="0"/>
        <v>0</v>
      </c>
    </row>
    <row r="16" spans="2:9" ht="15.75">
      <c r="B16" s="84" t="s">
        <v>16</v>
      </c>
      <c r="C16" s="98" t="s">
        <v>17</v>
      </c>
      <c r="D16" s="98"/>
      <c r="E16" s="81"/>
      <c r="F16" s="65"/>
      <c r="G16" s="248"/>
      <c r="H16" s="115">
        <f t="shared" si="0"/>
        <v>0</v>
      </c>
    </row>
    <row r="17" spans="2:10">
      <c r="B17" s="90">
        <v>1</v>
      </c>
      <c r="C17" s="91" t="s">
        <v>18</v>
      </c>
      <c r="D17" s="91"/>
      <c r="E17" s="81" t="s">
        <v>19</v>
      </c>
      <c r="F17" s="101">
        <v>9.6723844000000003</v>
      </c>
      <c r="G17" s="248">
        <v>46200.000000000007</v>
      </c>
      <c r="H17" s="115">
        <f t="shared" si="0"/>
        <v>446864.15928000008</v>
      </c>
      <c r="I17" s="223"/>
    </row>
    <row r="18" spans="2:10">
      <c r="B18" s="90">
        <v>2</v>
      </c>
      <c r="C18" s="91" t="s">
        <v>230</v>
      </c>
      <c r="D18" s="91"/>
      <c r="E18" s="81" t="s">
        <v>19</v>
      </c>
      <c r="F18" s="101">
        <v>21.14949</v>
      </c>
      <c r="G18" s="248">
        <v>35000</v>
      </c>
      <c r="H18" s="115">
        <f t="shared" si="0"/>
        <v>740232.15</v>
      </c>
    </row>
    <row r="19" spans="2:10">
      <c r="B19" s="90">
        <v>3</v>
      </c>
      <c r="C19" s="117" t="s">
        <v>20</v>
      </c>
      <c r="D19" s="55"/>
      <c r="E19" s="81" t="s">
        <v>19</v>
      </c>
      <c r="F19" s="101">
        <v>4.4486692000000003</v>
      </c>
      <c r="G19" s="248">
        <v>17600</v>
      </c>
      <c r="H19" s="115">
        <f t="shared" si="0"/>
        <v>78296.577920000011</v>
      </c>
    </row>
    <row r="20" spans="2:10">
      <c r="B20" s="90">
        <v>4</v>
      </c>
      <c r="C20" s="91" t="s">
        <v>88</v>
      </c>
      <c r="D20" s="91" t="s">
        <v>231</v>
      </c>
      <c r="E20" s="81" t="s">
        <v>19</v>
      </c>
      <c r="F20" s="101">
        <v>0.48838460000000006</v>
      </c>
      <c r="G20" s="248">
        <v>734073</v>
      </c>
      <c r="H20" s="115">
        <f t="shared" si="0"/>
        <v>358509.94847580005</v>
      </c>
    </row>
    <row r="21" spans="2:10">
      <c r="B21" s="90">
        <v>5</v>
      </c>
      <c r="C21" s="91" t="s">
        <v>89</v>
      </c>
      <c r="D21" s="116"/>
      <c r="E21" s="81" t="s">
        <v>19</v>
      </c>
      <c r="F21" s="101">
        <v>0</v>
      </c>
      <c r="G21" s="248">
        <v>0</v>
      </c>
      <c r="H21" s="115">
        <f t="shared" si="0"/>
        <v>0</v>
      </c>
    </row>
    <row r="22" spans="2:10">
      <c r="B22" s="90"/>
      <c r="C22" s="91"/>
      <c r="D22" s="91"/>
      <c r="E22" s="81"/>
      <c r="F22" s="65"/>
      <c r="G22" s="248">
        <v>0</v>
      </c>
      <c r="H22" s="115">
        <f t="shared" si="0"/>
        <v>0</v>
      </c>
    </row>
    <row r="23" spans="2:10" ht="15.75">
      <c r="B23" s="84" t="s">
        <v>22</v>
      </c>
      <c r="C23" s="98" t="s">
        <v>23</v>
      </c>
      <c r="D23" s="98"/>
      <c r="E23" s="81"/>
      <c r="F23" s="65"/>
      <c r="G23" s="248">
        <v>0</v>
      </c>
      <c r="H23" s="115">
        <f t="shared" si="0"/>
        <v>0</v>
      </c>
    </row>
    <row r="24" spans="2:10">
      <c r="B24" s="90">
        <v>1</v>
      </c>
      <c r="C24" s="91" t="s">
        <v>90</v>
      </c>
      <c r="D24" s="91"/>
      <c r="E24" s="81" t="s">
        <v>72</v>
      </c>
      <c r="F24" s="101">
        <v>10</v>
      </c>
      <c r="G24" s="248">
        <v>40000</v>
      </c>
      <c r="H24" s="115">
        <f t="shared" si="0"/>
        <v>400000</v>
      </c>
    </row>
    <row r="25" spans="2:10">
      <c r="B25" s="90"/>
      <c r="C25" s="91"/>
      <c r="D25" s="91"/>
      <c r="E25" s="81"/>
      <c r="F25" s="65"/>
      <c r="G25" s="248">
        <v>0</v>
      </c>
      <c r="H25" s="115">
        <f t="shared" si="0"/>
        <v>0</v>
      </c>
    </row>
    <row r="26" spans="2:10" ht="15.75">
      <c r="B26" s="84" t="s">
        <v>25</v>
      </c>
      <c r="C26" s="98" t="s">
        <v>26</v>
      </c>
      <c r="D26" s="98"/>
      <c r="E26" s="81"/>
      <c r="F26" s="65"/>
      <c r="G26" s="248">
        <v>0</v>
      </c>
      <c r="H26" s="115">
        <f t="shared" si="0"/>
        <v>0</v>
      </c>
    </row>
    <row r="27" spans="2:10">
      <c r="B27" s="90">
        <v>1</v>
      </c>
      <c r="C27" s="91" t="s">
        <v>27</v>
      </c>
      <c r="D27" s="116" t="s">
        <v>163</v>
      </c>
      <c r="E27" s="81" t="s">
        <v>19</v>
      </c>
      <c r="F27" s="101">
        <v>3.5293000000000001</v>
      </c>
      <c r="G27" s="248">
        <v>4393902.2496376811</v>
      </c>
      <c r="H27" s="115">
        <f t="shared" si="0"/>
        <v>15507399.209646268</v>
      </c>
      <c r="I27" s="223"/>
    </row>
    <row r="28" spans="2:10">
      <c r="B28" s="90">
        <v>2</v>
      </c>
      <c r="C28" s="91" t="s">
        <v>229</v>
      </c>
      <c r="D28" s="116" t="s">
        <v>163</v>
      </c>
      <c r="E28" s="81" t="s">
        <v>19</v>
      </c>
      <c r="F28" s="101">
        <v>1.6944151999999999</v>
      </c>
      <c r="G28" s="248">
        <v>4433941.97590438</v>
      </c>
      <c r="H28" s="115">
        <f t="shared" si="0"/>
        <v>7512938.6798904147</v>
      </c>
    </row>
    <row r="29" spans="2:10">
      <c r="B29" s="90">
        <v>3</v>
      </c>
      <c r="C29" s="91" t="s">
        <v>152</v>
      </c>
      <c r="D29" s="116" t="s">
        <v>163</v>
      </c>
      <c r="E29" s="81" t="s">
        <v>19</v>
      </c>
      <c r="F29" s="101">
        <v>9.0365000000000002</v>
      </c>
      <c r="G29" s="248">
        <v>6358828.6774596237</v>
      </c>
      <c r="H29" s="115">
        <f t="shared" si="0"/>
        <v>57461555.34386389</v>
      </c>
    </row>
    <row r="30" spans="2:10">
      <c r="B30" s="90">
        <v>4</v>
      </c>
      <c r="C30" s="91" t="s">
        <v>93</v>
      </c>
      <c r="D30" s="116" t="s">
        <v>163</v>
      </c>
      <c r="E30" s="81" t="s">
        <v>19</v>
      </c>
      <c r="F30" s="101">
        <v>3.8519999999999999</v>
      </c>
      <c r="G30" s="248">
        <v>5951767.0005614944</v>
      </c>
      <c r="H30" s="115">
        <f t="shared" si="0"/>
        <v>22926206.486162875</v>
      </c>
      <c r="I30" s="239"/>
      <c r="J30" s="223"/>
    </row>
    <row r="31" spans="2:10">
      <c r="B31" s="90"/>
      <c r="C31" s="91" t="s">
        <v>232</v>
      </c>
      <c r="D31" s="116" t="s">
        <v>233</v>
      </c>
      <c r="E31" s="81" t="s">
        <v>19</v>
      </c>
      <c r="F31" s="101">
        <v>0.97875000000000001</v>
      </c>
      <c r="G31" s="248">
        <v>5963101.1313276486</v>
      </c>
      <c r="H31" s="115">
        <f t="shared" si="0"/>
        <v>5836385.2322869366</v>
      </c>
      <c r="J31" s="59"/>
    </row>
    <row r="32" spans="2:10">
      <c r="B32" s="90">
        <v>5</v>
      </c>
      <c r="C32" s="91" t="s">
        <v>94</v>
      </c>
      <c r="D32" s="116" t="s">
        <v>163</v>
      </c>
      <c r="E32" s="81" t="s">
        <v>19</v>
      </c>
      <c r="F32" s="101">
        <v>6.5129999999999999</v>
      </c>
      <c r="G32" s="248">
        <v>6641223.2256333828</v>
      </c>
      <c r="H32" s="115">
        <f t="shared" si="0"/>
        <v>43254286.868550219</v>
      </c>
    </row>
    <row r="33" spans="2:10">
      <c r="B33" s="90">
        <v>6</v>
      </c>
      <c r="C33" s="91" t="s">
        <v>95</v>
      </c>
      <c r="D33" s="116" t="s">
        <v>164</v>
      </c>
      <c r="E33" s="81" t="s">
        <v>19</v>
      </c>
      <c r="F33" s="101">
        <v>0</v>
      </c>
      <c r="G33" s="248">
        <v>0</v>
      </c>
      <c r="H33" s="115">
        <f t="shared" si="0"/>
        <v>0</v>
      </c>
    </row>
    <row r="34" spans="2:10">
      <c r="B34" s="90">
        <v>7</v>
      </c>
      <c r="C34" s="91" t="s">
        <v>96</v>
      </c>
      <c r="D34" s="116" t="s">
        <v>163</v>
      </c>
      <c r="E34" s="81" t="s">
        <v>19</v>
      </c>
      <c r="F34" s="65">
        <v>2.87</v>
      </c>
      <c r="G34" s="248">
        <v>4089414.2159624156</v>
      </c>
      <c r="H34" s="115">
        <f t="shared" si="0"/>
        <v>11736618.799812132</v>
      </c>
    </row>
    <row r="35" spans="2:10">
      <c r="B35" s="90">
        <v>8</v>
      </c>
      <c r="C35" s="91" t="s">
        <v>234</v>
      </c>
      <c r="D35" s="116" t="s">
        <v>163</v>
      </c>
      <c r="E35" s="81" t="s">
        <v>19</v>
      </c>
      <c r="F35" s="101">
        <v>5.22</v>
      </c>
      <c r="G35" s="248">
        <v>1376964.7149999999</v>
      </c>
      <c r="H35" s="115">
        <f t="shared" si="0"/>
        <v>7187755.8122999985</v>
      </c>
      <c r="I35" s="239">
        <f>+SUM(F35:F41)</f>
        <v>19.731947999999996</v>
      </c>
      <c r="J35" s="223">
        <f>+SUM(H35:H41)</f>
        <v>55395162.677539155</v>
      </c>
    </row>
    <row r="36" spans="2:10">
      <c r="B36" s="90"/>
      <c r="C36" s="91" t="s">
        <v>235</v>
      </c>
      <c r="D36" s="116" t="s">
        <v>163</v>
      </c>
      <c r="E36" s="81" t="s">
        <v>19</v>
      </c>
      <c r="F36" s="101">
        <v>5.9513999999999996</v>
      </c>
      <c r="G36" s="248">
        <v>3227071.2677611597</v>
      </c>
      <c r="H36" s="115">
        <f t="shared" si="0"/>
        <v>19205591.942953765</v>
      </c>
      <c r="J36" s="59">
        <f>+J35/I35</f>
        <v>2807384.3838195382</v>
      </c>
    </row>
    <row r="37" spans="2:10">
      <c r="B37" s="90"/>
      <c r="C37" s="91" t="s">
        <v>236</v>
      </c>
      <c r="D37" s="116" t="s">
        <v>163</v>
      </c>
      <c r="E37" s="81" t="s">
        <v>19</v>
      </c>
      <c r="F37" s="101">
        <v>0.446376</v>
      </c>
      <c r="G37" s="248">
        <v>3806973.3623423148</v>
      </c>
      <c r="H37" s="115">
        <f t="shared" si="0"/>
        <v>1699341.5415889132</v>
      </c>
    </row>
    <row r="38" spans="2:10">
      <c r="B38" s="90"/>
      <c r="C38" s="91" t="s">
        <v>237</v>
      </c>
      <c r="D38" s="116" t="s">
        <v>163</v>
      </c>
      <c r="E38" s="81" t="s">
        <v>19</v>
      </c>
      <c r="F38" s="101">
        <v>5.7162600000000001</v>
      </c>
      <c r="G38" s="248">
        <v>3227071.2677611597</v>
      </c>
      <c r="H38" s="115">
        <f t="shared" si="0"/>
        <v>18446778.405052409</v>
      </c>
    </row>
    <row r="39" spans="2:10">
      <c r="B39" s="90"/>
      <c r="C39" s="91" t="s">
        <v>238</v>
      </c>
      <c r="D39" s="116" t="s">
        <v>163</v>
      </c>
      <c r="E39" s="81" t="s">
        <v>19</v>
      </c>
      <c r="F39" s="101">
        <v>0.44636399999999998</v>
      </c>
      <c r="G39" s="248">
        <v>3806973.3623423148</v>
      </c>
      <c r="H39" s="115">
        <f t="shared" si="0"/>
        <v>1699295.8579085649</v>
      </c>
    </row>
    <row r="40" spans="2:10">
      <c r="B40" s="90"/>
      <c r="C40" s="91" t="s">
        <v>239</v>
      </c>
      <c r="D40" s="116" t="s">
        <v>163</v>
      </c>
      <c r="E40" s="81" t="s">
        <v>19</v>
      </c>
      <c r="F40" s="101">
        <v>0.47092800000000001</v>
      </c>
      <c r="G40" s="248">
        <v>3227071.2677611597</v>
      </c>
      <c r="H40" s="115">
        <f t="shared" si="0"/>
        <v>1519718.2179842275</v>
      </c>
    </row>
    <row r="41" spans="2:10">
      <c r="B41" s="90"/>
      <c r="C41" s="91" t="s">
        <v>240</v>
      </c>
      <c r="D41" s="116" t="s">
        <v>163</v>
      </c>
      <c r="E41" s="81" t="s">
        <v>19</v>
      </c>
      <c r="F41" s="65">
        <v>1.48062</v>
      </c>
      <c r="G41" s="248">
        <v>3806973.3623423148</v>
      </c>
      <c r="H41" s="115">
        <f t="shared" si="0"/>
        <v>5636680.8997512786</v>
      </c>
    </row>
    <row r="42" spans="2:10">
      <c r="B42" s="90">
        <v>9</v>
      </c>
      <c r="C42" s="91" t="s">
        <v>98</v>
      </c>
      <c r="D42" s="116" t="s">
        <v>241</v>
      </c>
      <c r="E42" s="81" t="s">
        <v>19</v>
      </c>
      <c r="F42" s="65">
        <v>2.14</v>
      </c>
      <c r="G42" s="248">
        <v>4173275.67736329</v>
      </c>
      <c r="H42" s="115">
        <f t="shared" si="0"/>
        <v>8930809.9495574404</v>
      </c>
    </row>
    <row r="43" spans="2:10" ht="45">
      <c r="B43" s="90">
        <v>10</v>
      </c>
      <c r="C43" s="92" t="s">
        <v>245</v>
      </c>
      <c r="D43" s="116"/>
      <c r="E43" s="81" t="s">
        <v>19</v>
      </c>
      <c r="F43" s="65">
        <v>0.38250000000000001</v>
      </c>
      <c r="G43" s="248">
        <v>6358828.6774596237</v>
      </c>
      <c r="H43" s="115">
        <f t="shared" si="0"/>
        <v>2432251.969128306</v>
      </c>
    </row>
    <row r="44" spans="2:10">
      <c r="B44" s="90">
        <v>11</v>
      </c>
      <c r="C44" s="91" t="s">
        <v>249</v>
      </c>
      <c r="D44" s="116"/>
      <c r="E44" s="81" t="s">
        <v>19</v>
      </c>
      <c r="F44" s="65">
        <v>8.1692307692307703E-2</v>
      </c>
      <c r="G44" s="248">
        <v>6641223.2256333828</v>
      </c>
      <c r="H44" s="115">
        <f t="shared" si="0"/>
        <v>542536.85120174254</v>
      </c>
    </row>
    <row r="45" spans="2:10">
      <c r="B45" s="90"/>
      <c r="C45" s="91"/>
      <c r="D45" s="91"/>
      <c r="E45" s="81"/>
      <c r="F45" s="65"/>
      <c r="G45" s="248">
        <v>0</v>
      </c>
      <c r="H45" s="115">
        <f t="shared" si="0"/>
        <v>0</v>
      </c>
    </row>
    <row r="46" spans="2:10" ht="15.75">
      <c r="B46" s="84" t="s">
        <v>28</v>
      </c>
      <c r="C46" s="98" t="s">
        <v>29</v>
      </c>
      <c r="D46" s="98"/>
      <c r="E46" s="81"/>
      <c r="F46" s="65"/>
      <c r="G46" s="248">
        <v>0</v>
      </c>
      <c r="H46" s="115">
        <f t="shared" si="0"/>
        <v>0</v>
      </c>
    </row>
    <row r="47" spans="2:10" ht="15.75">
      <c r="B47" s="84"/>
      <c r="C47" s="98" t="s">
        <v>99</v>
      </c>
      <c r="D47" s="98"/>
      <c r="E47" s="81"/>
      <c r="F47" s="65"/>
      <c r="G47" s="248">
        <v>0</v>
      </c>
      <c r="H47" s="115">
        <f t="shared" si="0"/>
        <v>0</v>
      </c>
    </row>
    <row r="48" spans="2:10" ht="30">
      <c r="B48" s="90">
        <v>1</v>
      </c>
      <c r="C48" s="91" t="s">
        <v>100</v>
      </c>
      <c r="D48" s="102" t="s">
        <v>305</v>
      </c>
      <c r="E48" s="81" t="s">
        <v>15</v>
      </c>
      <c r="F48" s="65">
        <v>4.5</v>
      </c>
      <c r="G48" s="248">
        <v>185851.24346249999</v>
      </c>
      <c r="H48" s="115">
        <f t="shared" si="0"/>
        <v>836330.59558124992</v>
      </c>
      <c r="I48" s="223"/>
    </row>
    <row r="49" spans="2:8">
      <c r="B49" s="90">
        <v>2</v>
      </c>
      <c r="C49" s="91" t="s">
        <v>101</v>
      </c>
      <c r="D49" s="105"/>
      <c r="E49" s="81"/>
      <c r="F49" s="65"/>
      <c r="G49" s="248">
        <v>0</v>
      </c>
      <c r="H49" s="115">
        <f t="shared" si="0"/>
        <v>0</v>
      </c>
    </row>
    <row r="50" spans="2:8">
      <c r="B50" s="90">
        <v>3</v>
      </c>
      <c r="C50" s="91" t="s">
        <v>102</v>
      </c>
      <c r="D50" s="105" t="s">
        <v>166</v>
      </c>
      <c r="E50" s="81" t="s">
        <v>15</v>
      </c>
      <c r="F50" s="65">
        <v>54.985378867000001</v>
      </c>
      <c r="G50" s="248">
        <v>164293.85424375001</v>
      </c>
      <c r="H50" s="115">
        <f t="shared" si="0"/>
        <v>9033759.8211122714</v>
      </c>
    </row>
    <row r="51" spans="2:8">
      <c r="B51" s="90">
        <v>4</v>
      </c>
      <c r="C51" s="91" t="s">
        <v>103</v>
      </c>
      <c r="D51" s="105" t="s">
        <v>306</v>
      </c>
      <c r="E51" s="81" t="s">
        <v>15</v>
      </c>
      <c r="F51" s="65">
        <v>2.7731172659999999</v>
      </c>
      <c r="G51" s="248">
        <v>178460.1385875</v>
      </c>
      <c r="H51" s="115">
        <f t="shared" si="0"/>
        <v>494890.89160974906</v>
      </c>
    </row>
    <row r="52" spans="2:8">
      <c r="B52" s="90">
        <v>5</v>
      </c>
      <c r="C52" s="91" t="s">
        <v>104</v>
      </c>
      <c r="D52" s="105" t="s">
        <v>166</v>
      </c>
      <c r="E52" s="81" t="s">
        <v>15</v>
      </c>
      <c r="F52" s="65">
        <v>9.5839976869000019</v>
      </c>
      <c r="G52" s="248">
        <v>236129.1304625</v>
      </c>
      <c r="H52" s="115">
        <f t="shared" si="0"/>
        <v>2263061.0401623086</v>
      </c>
    </row>
    <row r="53" spans="2:8" ht="30">
      <c r="B53" s="90">
        <v>6</v>
      </c>
      <c r="C53" s="91" t="s">
        <v>261</v>
      </c>
      <c r="D53" s="102" t="s">
        <v>307</v>
      </c>
      <c r="E53" s="81" t="s">
        <v>9</v>
      </c>
      <c r="F53" s="65">
        <v>7.7</v>
      </c>
      <c r="G53" s="248">
        <v>32177.119821000004</v>
      </c>
      <c r="H53" s="115">
        <f t="shared" si="0"/>
        <v>247763.82262170003</v>
      </c>
    </row>
    <row r="54" spans="2:8" ht="30">
      <c r="B54" s="90">
        <v>7</v>
      </c>
      <c r="C54" s="91" t="s">
        <v>262</v>
      </c>
      <c r="D54" s="102" t="s">
        <v>305</v>
      </c>
      <c r="E54" s="81" t="s">
        <v>15</v>
      </c>
      <c r="F54" s="65">
        <v>2.5499999999999998</v>
      </c>
      <c r="G54" s="248">
        <v>164293.85424374999</v>
      </c>
      <c r="H54" s="115">
        <f t="shared" si="0"/>
        <v>418949.32832156244</v>
      </c>
    </row>
    <row r="55" spans="2:8" ht="15.75">
      <c r="B55" s="84"/>
      <c r="C55" s="98" t="s">
        <v>105</v>
      </c>
      <c r="D55" s="103"/>
      <c r="E55" s="81"/>
      <c r="F55" s="65"/>
      <c r="G55" s="248">
        <v>0</v>
      </c>
      <c r="H55" s="115">
        <f t="shared" si="0"/>
        <v>0</v>
      </c>
    </row>
    <row r="56" spans="2:8">
      <c r="B56" s="90">
        <v>1</v>
      </c>
      <c r="C56" s="91" t="s">
        <v>102</v>
      </c>
      <c r="D56" s="105" t="s">
        <v>166</v>
      </c>
      <c r="E56" s="81" t="s">
        <v>15</v>
      </c>
      <c r="F56" s="65">
        <v>54.879509729900001</v>
      </c>
      <c r="G56" s="248">
        <v>164293.85424375001</v>
      </c>
      <c r="H56" s="115">
        <f t="shared" si="0"/>
        <v>9016366.1725326516</v>
      </c>
    </row>
    <row r="57" spans="2:8">
      <c r="B57" s="90">
        <v>2</v>
      </c>
      <c r="C57" s="91" t="s">
        <v>103</v>
      </c>
      <c r="D57" s="105" t="s">
        <v>306</v>
      </c>
      <c r="E57" s="81" t="s">
        <v>15</v>
      </c>
      <c r="F57" s="65">
        <v>2.7732250000000001</v>
      </c>
      <c r="G57" s="248">
        <v>178460.1385875</v>
      </c>
      <c r="H57" s="115">
        <f t="shared" si="0"/>
        <v>494910.11783431971</v>
      </c>
    </row>
    <row r="58" spans="2:8">
      <c r="B58" s="90">
        <v>3</v>
      </c>
      <c r="C58" s="117" t="s">
        <v>104</v>
      </c>
      <c r="D58" s="105" t="s">
        <v>166</v>
      </c>
      <c r="E58" s="81" t="s">
        <v>15</v>
      </c>
      <c r="F58" s="65">
        <v>7.9472750000000003</v>
      </c>
      <c r="G58" s="248">
        <v>236129.1304625</v>
      </c>
      <c r="H58" s="115">
        <f t="shared" si="0"/>
        <v>1876583.1352963648</v>
      </c>
    </row>
    <row r="59" spans="2:8" ht="15.75">
      <c r="B59" s="140"/>
      <c r="C59" s="141" t="s">
        <v>137</v>
      </c>
      <c r="D59" s="109"/>
      <c r="E59" s="81"/>
      <c r="F59" s="65"/>
      <c r="G59" s="248">
        <v>0</v>
      </c>
      <c r="H59" s="115">
        <f t="shared" si="0"/>
        <v>0</v>
      </c>
    </row>
    <row r="60" spans="2:8">
      <c r="B60" s="142">
        <v>1</v>
      </c>
      <c r="C60" s="117" t="s">
        <v>102</v>
      </c>
      <c r="D60" s="105" t="s">
        <v>166</v>
      </c>
      <c r="E60" s="81" t="s">
        <v>15</v>
      </c>
      <c r="F60" s="65">
        <v>55.757553000000001</v>
      </c>
      <c r="G60" s="248">
        <v>164293.85424375001</v>
      </c>
      <c r="H60" s="115">
        <f t="shared" si="0"/>
        <v>9160623.285570167</v>
      </c>
    </row>
    <row r="61" spans="2:8">
      <c r="B61" s="142">
        <v>2</v>
      </c>
      <c r="C61" s="117" t="s">
        <v>103</v>
      </c>
      <c r="D61" s="105" t="s">
        <v>306</v>
      </c>
      <c r="E61" s="81" t="s">
        <v>15</v>
      </c>
      <c r="F61" s="65">
        <v>2.7732250000000001</v>
      </c>
      <c r="G61" s="248">
        <v>178460.1385875</v>
      </c>
      <c r="H61" s="115">
        <f t="shared" si="0"/>
        <v>494910.11783431971</v>
      </c>
    </row>
    <row r="62" spans="2:8">
      <c r="B62" s="90"/>
      <c r="C62" s="91"/>
      <c r="D62" s="92"/>
      <c r="E62" s="81"/>
      <c r="F62" s="65"/>
      <c r="G62" s="248">
        <v>0</v>
      </c>
      <c r="H62" s="115">
        <f t="shared" si="0"/>
        <v>0</v>
      </c>
    </row>
    <row r="63" spans="2:8" ht="15.75">
      <c r="B63" s="84" t="s">
        <v>30</v>
      </c>
      <c r="C63" s="98" t="s">
        <v>31</v>
      </c>
      <c r="D63" s="99"/>
      <c r="E63" s="81"/>
      <c r="F63" s="65"/>
      <c r="G63" s="248">
        <v>0</v>
      </c>
      <c r="H63" s="115">
        <f t="shared" si="0"/>
        <v>0</v>
      </c>
    </row>
    <row r="64" spans="2:8" ht="15.75">
      <c r="B64" s="84"/>
      <c r="C64" s="98" t="s">
        <v>99</v>
      </c>
      <c r="D64" s="99"/>
      <c r="E64" s="81"/>
      <c r="F64" s="65"/>
      <c r="G64" s="248">
        <v>0</v>
      </c>
      <c r="H64" s="115">
        <f t="shared" si="0"/>
        <v>0</v>
      </c>
    </row>
    <row r="65" spans="2:9">
      <c r="B65" s="90">
        <v>1</v>
      </c>
      <c r="C65" s="91" t="s">
        <v>103</v>
      </c>
      <c r="D65" s="105" t="s">
        <v>308</v>
      </c>
      <c r="E65" s="81" t="s">
        <v>15</v>
      </c>
      <c r="F65" s="65">
        <v>11.807600000000001</v>
      </c>
      <c r="G65" s="248">
        <v>181500.00000000003</v>
      </c>
      <c r="H65" s="115">
        <f t="shared" si="0"/>
        <v>2143079.4000000004</v>
      </c>
      <c r="I65" s="223"/>
    </row>
    <row r="66" spans="2:9">
      <c r="B66" s="90">
        <v>2</v>
      </c>
      <c r="C66" s="91" t="s">
        <v>106</v>
      </c>
      <c r="D66" s="105" t="s">
        <v>167</v>
      </c>
      <c r="E66" s="81" t="s">
        <v>15</v>
      </c>
      <c r="F66" s="65">
        <v>29.47</v>
      </c>
      <c r="G66" s="248">
        <v>32177.119821000004</v>
      </c>
      <c r="H66" s="115">
        <f t="shared" si="0"/>
        <v>948259.72112487012</v>
      </c>
    </row>
    <row r="67" spans="2:9" ht="15.75">
      <c r="B67" s="84"/>
      <c r="C67" s="98" t="s">
        <v>105</v>
      </c>
      <c r="D67" s="103"/>
      <c r="E67" s="81"/>
      <c r="F67" s="65"/>
      <c r="G67" s="248">
        <v>0</v>
      </c>
      <c r="H67" s="115">
        <f t="shared" si="0"/>
        <v>0</v>
      </c>
    </row>
    <row r="68" spans="2:9">
      <c r="B68" s="90">
        <v>1</v>
      </c>
      <c r="C68" s="91" t="s">
        <v>103</v>
      </c>
      <c r="D68" s="105" t="s">
        <v>308</v>
      </c>
      <c r="E68" s="81" t="s">
        <v>15</v>
      </c>
      <c r="F68" s="65">
        <v>11.807600000000001</v>
      </c>
      <c r="G68" s="248">
        <v>181500.00000000003</v>
      </c>
      <c r="H68" s="115">
        <f t="shared" si="0"/>
        <v>2143079.4000000004</v>
      </c>
    </row>
    <row r="69" spans="2:9">
      <c r="B69" s="90">
        <v>2</v>
      </c>
      <c r="C69" s="91" t="s">
        <v>106</v>
      </c>
      <c r="D69" s="105" t="s">
        <v>167</v>
      </c>
      <c r="E69" s="81" t="s">
        <v>15</v>
      </c>
      <c r="F69" s="65">
        <v>30.337</v>
      </c>
      <c r="G69" s="248">
        <v>32177.119821000004</v>
      </c>
      <c r="H69" s="115">
        <f t="shared" si="0"/>
        <v>976157.28400967713</v>
      </c>
    </row>
    <row r="70" spans="2:9" ht="15.75">
      <c r="B70" s="84"/>
      <c r="C70" s="98" t="s">
        <v>137</v>
      </c>
      <c r="D70" s="103"/>
      <c r="E70" s="81"/>
      <c r="F70" s="65"/>
      <c r="G70" s="248">
        <v>0</v>
      </c>
      <c r="H70" s="115">
        <f t="shared" si="0"/>
        <v>0</v>
      </c>
    </row>
    <row r="71" spans="2:9">
      <c r="B71" s="90">
        <v>1</v>
      </c>
      <c r="C71" s="91" t="s">
        <v>103</v>
      </c>
      <c r="D71" s="105" t="s">
        <v>308</v>
      </c>
      <c r="E71" s="81" t="s">
        <v>15</v>
      </c>
      <c r="F71" s="65">
        <v>11.807600000000001</v>
      </c>
      <c r="G71" s="248">
        <v>181500.00000000003</v>
      </c>
      <c r="H71" s="115">
        <f t="shared" si="0"/>
        <v>2143079.4000000004</v>
      </c>
    </row>
    <row r="72" spans="2:9">
      <c r="B72" s="90">
        <v>2</v>
      </c>
      <c r="C72" s="91" t="s">
        <v>106</v>
      </c>
      <c r="D72" s="105" t="s">
        <v>167</v>
      </c>
      <c r="E72" s="81" t="s">
        <v>15</v>
      </c>
      <c r="F72" s="65">
        <v>32.529000000000003</v>
      </c>
      <c r="G72" s="248">
        <v>32177.119821000004</v>
      </c>
      <c r="H72" s="115">
        <f t="shared" si="0"/>
        <v>1046689.5306573092</v>
      </c>
    </row>
    <row r="73" spans="2:9">
      <c r="B73" s="90"/>
      <c r="C73" s="91"/>
      <c r="D73" s="92"/>
      <c r="E73" s="81"/>
      <c r="F73" s="65"/>
      <c r="G73" s="248">
        <v>0</v>
      </c>
      <c r="H73" s="115">
        <f t="shared" si="0"/>
        <v>0</v>
      </c>
    </row>
    <row r="74" spans="2:9">
      <c r="B74" s="90"/>
      <c r="C74" s="91"/>
      <c r="D74" s="92"/>
      <c r="E74" s="81"/>
      <c r="F74" s="65"/>
      <c r="G74" s="248">
        <v>0</v>
      </c>
      <c r="H74" s="115">
        <f t="shared" si="0"/>
        <v>0</v>
      </c>
    </row>
    <row r="75" spans="2:9">
      <c r="B75" s="90"/>
      <c r="C75" s="91"/>
      <c r="D75" s="91"/>
      <c r="E75" s="81"/>
      <c r="F75" s="65"/>
      <c r="G75" s="248">
        <v>0</v>
      </c>
      <c r="H75" s="115">
        <f t="shared" si="0"/>
        <v>0</v>
      </c>
    </row>
    <row r="76" spans="2:9" ht="15.75">
      <c r="B76" s="84" t="s">
        <v>32</v>
      </c>
      <c r="C76" s="98" t="s">
        <v>33</v>
      </c>
      <c r="D76" s="98"/>
      <c r="E76" s="81"/>
      <c r="F76" s="65"/>
      <c r="G76" s="248">
        <v>0</v>
      </c>
      <c r="H76" s="115">
        <f t="shared" si="0"/>
        <v>0</v>
      </c>
    </row>
    <row r="77" spans="2:9">
      <c r="B77" s="111">
        <v>1</v>
      </c>
      <c r="C77" s="92" t="s">
        <v>34</v>
      </c>
      <c r="D77" s="92" t="s">
        <v>299</v>
      </c>
      <c r="E77" s="112" t="s">
        <v>15</v>
      </c>
      <c r="F77" s="113">
        <v>162.91395499999999</v>
      </c>
      <c r="G77" s="248">
        <v>66150</v>
      </c>
      <c r="H77" s="115">
        <f t="shared" si="0"/>
        <v>10776758.123249998</v>
      </c>
      <c r="I77" s="223"/>
    </row>
    <row r="78" spans="2:9">
      <c r="B78" s="90">
        <v>2</v>
      </c>
      <c r="C78" s="91" t="s">
        <v>107</v>
      </c>
      <c r="D78" s="92" t="s">
        <v>300</v>
      </c>
      <c r="E78" s="81" t="s">
        <v>9</v>
      </c>
      <c r="F78" s="65">
        <v>151.91</v>
      </c>
      <c r="G78" s="248">
        <v>22000</v>
      </c>
      <c r="H78" s="115">
        <f t="shared" si="0"/>
        <v>3342020</v>
      </c>
    </row>
    <row r="79" spans="2:9">
      <c r="B79" s="111">
        <v>3</v>
      </c>
      <c r="C79" s="92" t="s">
        <v>35</v>
      </c>
      <c r="D79" s="92" t="s">
        <v>301</v>
      </c>
      <c r="E79" s="112" t="s">
        <v>15</v>
      </c>
      <c r="F79" s="113">
        <v>18.373175</v>
      </c>
      <c r="G79" s="248">
        <v>92750</v>
      </c>
      <c r="H79" s="115">
        <f t="shared" si="0"/>
        <v>1704111.98125</v>
      </c>
    </row>
    <row r="80" spans="2:9">
      <c r="B80" s="90">
        <v>4</v>
      </c>
      <c r="C80" s="91" t="s">
        <v>36</v>
      </c>
      <c r="D80" s="92" t="s">
        <v>168</v>
      </c>
      <c r="E80" s="81" t="s">
        <v>15</v>
      </c>
      <c r="F80" s="65">
        <v>69.690564600000016</v>
      </c>
      <c r="G80" s="248">
        <v>85000</v>
      </c>
      <c r="H80" s="115">
        <f t="shared" si="0"/>
        <v>5923697.9910000013</v>
      </c>
    </row>
    <row r="81" spans="2:9">
      <c r="B81" s="90"/>
      <c r="C81" s="91"/>
      <c r="D81" s="91"/>
      <c r="E81" s="81"/>
      <c r="F81" s="65"/>
      <c r="G81" s="248">
        <v>0</v>
      </c>
      <c r="H81" s="115">
        <f t="shared" si="0"/>
        <v>0</v>
      </c>
    </row>
    <row r="82" spans="2:9" ht="15.75">
      <c r="B82" s="84" t="s">
        <v>37</v>
      </c>
      <c r="C82" s="98" t="s">
        <v>38</v>
      </c>
      <c r="D82" s="98"/>
      <c r="E82" s="81"/>
      <c r="F82" s="65"/>
      <c r="G82" s="248">
        <v>0</v>
      </c>
      <c r="H82" s="115">
        <f t="shared" si="0"/>
        <v>0</v>
      </c>
    </row>
    <row r="83" spans="2:9" ht="30">
      <c r="B83" s="90">
        <v>1</v>
      </c>
      <c r="C83" s="91" t="s">
        <v>39</v>
      </c>
      <c r="D83" s="92" t="s">
        <v>172</v>
      </c>
      <c r="E83" s="81" t="s">
        <v>15</v>
      </c>
      <c r="F83" s="65">
        <v>340.23856666666671</v>
      </c>
      <c r="G83" s="248">
        <v>96580</v>
      </c>
      <c r="H83" s="115">
        <f t="shared" ref="H83:H146" si="1">F83*G83</f>
        <v>32860240.76866667</v>
      </c>
      <c r="I83" s="223"/>
    </row>
    <row r="84" spans="2:9">
      <c r="B84" s="90">
        <v>2</v>
      </c>
      <c r="C84" s="91" t="s">
        <v>108</v>
      </c>
      <c r="D84" s="91" t="s">
        <v>169</v>
      </c>
      <c r="E84" s="81" t="s">
        <v>15</v>
      </c>
      <c r="F84" s="65">
        <v>19.86</v>
      </c>
      <c r="G84" s="248">
        <v>74506.753125000003</v>
      </c>
      <c r="H84" s="115">
        <f t="shared" si="1"/>
        <v>1479704.1170625</v>
      </c>
    </row>
    <row r="85" spans="2:9">
      <c r="B85" s="90">
        <v>3</v>
      </c>
      <c r="C85" s="91" t="s">
        <v>40</v>
      </c>
      <c r="D85" s="91" t="s">
        <v>170</v>
      </c>
      <c r="E85" s="81" t="s">
        <v>15</v>
      </c>
      <c r="F85" s="65">
        <v>724.72908333333339</v>
      </c>
      <c r="G85" s="248">
        <v>64465.14375000001</v>
      </c>
      <c r="H85" s="115">
        <f t="shared" si="1"/>
        <v>46719764.536889076</v>
      </c>
    </row>
    <row r="86" spans="2:9">
      <c r="B86" s="90">
        <v>4</v>
      </c>
      <c r="C86" s="91" t="s">
        <v>41</v>
      </c>
      <c r="D86" s="91" t="s">
        <v>171</v>
      </c>
      <c r="E86" s="81" t="s">
        <v>15</v>
      </c>
      <c r="F86" s="65">
        <v>708.14791666666679</v>
      </c>
      <c r="G86" s="248">
        <v>26056.360312500001</v>
      </c>
      <c r="H86" s="115">
        <f t="shared" si="1"/>
        <v>18451757.271212894</v>
      </c>
    </row>
    <row r="87" spans="2:9">
      <c r="B87" s="90">
        <v>5</v>
      </c>
      <c r="C87" s="91" t="s">
        <v>246</v>
      </c>
      <c r="D87" s="91" t="s">
        <v>170</v>
      </c>
      <c r="E87" s="81" t="s">
        <v>15</v>
      </c>
      <c r="F87" s="65">
        <v>51.62</v>
      </c>
      <c r="G87" s="248">
        <v>64465.14375000001</v>
      </c>
      <c r="H87" s="115">
        <f t="shared" si="1"/>
        <v>3327690.7203750005</v>
      </c>
    </row>
    <row r="88" spans="2:9">
      <c r="B88" s="90">
        <v>6</v>
      </c>
      <c r="C88" s="91" t="s">
        <v>263</v>
      </c>
      <c r="D88" s="91" t="s">
        <v>171</v>
      </c>
      <c r="E88" s="81" t="s">
        <v>15</v>
      </c>
      <c r="F88" s="65">
        <v>51.62</v>
      </c>
      <c r="G88" s="248">
        <v>26056.360312500001</v>
      </c>
      <c r="H88" s="115">
        <f t="shared" si="1"/>
        <v>1345029.3193312499</v>
      </c>
    </row>
    <row r="89" spans="2:9">
      <c r="B89" s="90"/>
      <c r="C89" s="91"/>
      <c r="D89" s="91"/>
      <c r="E89" s="81"/>
      <c r="F89" s="65"/>
      <c r="G89" s="248">
        <v>0</v>
      </c>
      <c r="H89" s="115">
        <f t="shared" si="1"/>
        <v>0</v>
      </c>
    </row>
    <row r="90" spans="2:9" ht="15.75">
      <c r="B90" s="84" t="s">
        <v>42</v>
      </c>
      <c r="C90" s="98" t="s">
        <v>43</v>
      </c>
      <c r="D90" s="98"/>
      <c r="E90" s="81"/>
      <c r="F90" s="65"/>
      <c r="G90" s="248">
        <v>0</v>
      </c>
      <c r="H90" s="115">
        <f t="shared" si="1"/>
        <v>0</v>
      </c>
    </row>
    <row r="91" spans="2:9">
      <c r="B91" s="90">
        <v>1</v>
      </c>
      <c r="C91" s="91" t="s">
        <v>109</v>
      </c>
      <c r="D91" s="116" t="s">
        <v>309</v>
      </c>
      <c r="E91" s="81" t="s">
        <v>15</v>
      </c>
      <c r="F91" s="65">
        <v>51.341000000000001</v>
      </c>
      <c r="G91" s="248">
        <v>110000</v>
      </c>
      <c r="H91" s="115">
        <f t="shared" si="1"/>
        <v>5647510</v>
      </c>
      <c r="I91" s="223"/>
    </row>
    <row r="92" spans="2:9">
      <c r="B92" s="90">
        <v>2</v>
      </c>
      <c r="C92" s="91" t="s">
        <v>110</v>
      </c>
      <c r="D92" s="105" t="s">
        <v>310</v>
      </c>
      <c r="E92" s="81" t="s">
        <v>15</v>
      </c>
      <c r="F92" s="65">
        <v>52.362000000000002</v>
      </c>
      <c r="G92" s="248">
        <v>95000</v>
      </c>
      <c r="H92" s="115">
        <f t="shared" si="1"/>
        <v>4974390</v>
      </c>
    </row>
    <row r="93" spans="2:9">
      <c r="B93" s="90">
        <v>3</v>
      </c>
      <c r="C93" s="91" t="s">
        <v>146</v>
      </c>
      <c r="D93" s="91"/>
      <c r="E93" s="81" t="s">
        <v>9</v>
      </c>
      <c r="F93" s="65">
        <v>21.34</v>
      </c>
      <c r="G93" s="248">
        <v>30000</v>
      </c>
      <c r="H93" s="115">
        <f t="shared" si="1"/>
        <v>640200</v>
      </c>
    </row>
    <row r="94" spans="2:9">
      <c r="B94" s="90">
        <v>4</v>
      </c>
      <c r="C94" s="91" t="s">
        <v>147</v>
      </c>
      <c r="D94" s="91"/>
      <c r="E94" s="81" t="s">
        <v>9</v>
      </c>
      <c r="F94" s="65">
        <v>10.210000000000001</v>
      </c>
      <c r="G94" s="248">
        <v>30000</v>
      </c>
      <c r="H94" s="115">
        <f t="shared" si="1"/>
        <v>306300</v>
      </c>
    </row>
    <row r="95" spans="2:9">
      <c r="B95" s="90">
        <v>5</v>
      </c>
      <c r="C95" s="91" t="s">
        <v>111</v>
      </c>
      <c r="D95" s="91"/>
      <c r="E95" s="81" t="s">
        <v>9</v>
      </c>
      <c r="F95" s="65">
        <v>0</v>
      </c>
      <c r="G95" s="248">
        <v>0</v>
      </c>
      <c r="H95" s="115">
        <f t="shared" si="1"/>
        <v>0</v>
      </c>
    </row>
    <row r="96" spans="2:9">
      <c r="B96" s="90"/>
      <c r="C96" s="91"/>
      <c r="D96" s="91"/>
      <c r="E96" s="81"/>
      <c r="F96" s="65"/>
      <c r="G96" s="248">
        <v>0</v>
      </c>
      <c r="H96" s="115">
        <f t="shared" si="1"/>
        <v>0</v>
      </c>
    </row>
    <row r="97" spans="2:9" ht="15.75">
      <c r="B97" s="84" t="s">
        <v>45</v>
      </c>
      <c r="C97" s="98" t="s">
        <v>46</v>
      </c>
      <c r="D97" s="98"/>
      <c r="E97" s="81"/>
      <c r="F97" s="65"/>
      <c r="G97" s="248">
        <v>0</v>
      </c>
      <c r="H97" s="115">
        <f t="shared" si="1"/>
        <v>0</v>
      </c>
    </row>
    <row r="98" spans="2:9" ht="15.75">
      <c r="B98" s="84">
        <v>1</v>
      </c>
      <c r="C98" s="98" t="s">
        <v>112</v>
      </c>
      <c r="D98" s="98"/>
      <c r="E98" s="81"/>
      <c r="F98" s="65"/>
      <c r="G98" s="248">
        <v>0</v>
      </c>
      <c r="H98" s="115">
        <f t="shared" si="1"/>
        <v>0</v>
      </c>
    </row>
    <row r="99" spans="2:9" ht="47.25" customHeight="1">
      <c r="B99" s="90"/>
      <c r="C99" s="117" t="s">
        <v>113</v>
      </c>
      <c r="D99" s="102" t="s">
        <v>292</v>
      </c>
      <c r="E99" s="81" t="s">
        <v>48</v>
      </c>
      <c r="F99" s="65">
        <v>1</v>
      </c>
      <c r="G99" s="248">
        <v>7976000</v>
      </c>
      <c r="H99" s="115">
        <f t="shared" si="1"/>
        <v>7976000</v>
      </c>
      <c r="I99" s="223"/>
    </row>
    <row r="100" spans="2:9">
      <c r="B100" s="90"/>
      <c r="C100" s="117" t="s">
        <v>86</v>
      </c>
      <c r="D100" s="102" t="s">
        <v>293</v>
      </c>
      <c r="E100" s="81" t="s">
        <v>48</v>
      </c>
      <c r="F100" s="65">
        <v>3</v>
      </c>
      <c r="G100" s="248">
        <v>861000</v>
      </c>
      <c r="H100" s="115">
        <f t="shared" si="1"/>
        <v>2583000</v>
      </c>
    </row>
    <row r="101" spans="2:9" ht="46.5" customHeight="1">
      <c r="B101" s="90"/>
      <c r="C101" s="117" t="s">
        <v>114</v>
      </c>
      <c r="D101" s="102" t="s">
        <v>294</v>
      </c>
      <c r="E101" s="81" t="s">
        <v>48</v>
      </c>
      <c r="F101" s="65">
        <v>1</v>
      </c>
      <c r="G101" s="248">
        <v>5132100</v>
      </c>
      <c r="H101" s="115">
        <f>F101*G101</f>
        <v>5132100</v>
      </c>
    </row>
    <row r="102" spans="2:9" ht="54" customHeight="1">
      <c r="B102" s="90"/>
      <c r="C102" s="117" t="s">
        <v>115</v>
      </c>
      <c r="D102" s="102" t="s">
        <v>294</v>
      </c>
      <c r="E102" s="81" t="s">
        <v>48</v>
      </c>
      <c r="F102" s="65">
        <v>1</v>
      </c>
      <c r="G102" s="248">
        <v>3084200</v>
      </c>
      <c r="H102" s="115">
        <f t="shared" si="1"/>
        <v>3084200</v>
      </c>
    </row>
    <row r="103" spans="2:9" ht="45.75" customHeight="1">
      <c r="B103" s="90"/>
      <c r="C103" s="117" t="s">
        <v>134</v>
      </c>
      <c r="D103" s="102" t="s">
        <v>294</v>
      </c>
      <c r="E103" s="81" t="s">
        <v>48</v>
      </c>
      <c r="F103" s="65">
        <v>1</v>
      </c>
      <c r="G103" s="248">
        <v>7652950</v>
      </c>
      <c r="H103" s="115">
        <f t="shared" si="1"/>
        <v>7652950</v>
      </c>
    </row>
    <row r="104" spans="2:9" ht="45" customHeight="1">
      <c r="B104" s="90"/>
      <c r="C104" s="117" t="s">
        <v>140</v>
      </c>
      <c r="D104" s="102" t="s">
        <v>294</v>
      </c>
      <c r="E104" s="81" t="s">
        <v>48</v>
      </c>
      <c r="F104" s="65">
        <v>1</v>
      </c>
      <c r="G104" s="248">
        <v>1726950</v>
      </c>
      <c r="H104" s="115">
        <f t="shared" si="1"/>
        <v>1726950</v>
      </c>
    </row>
    <row r="105" spans="2:9">
      <c r="B105" s="90"/>
      <c r="C105" s="91"/>
      <c r="D105" s="91"/>
      <c r="E105" s="81"/>
      <c r="F105" s="55"/>
      <c r="G105" s="248">
        <v>0</v>
      </c>
      <c r="H105" s="115">
        <f t="shared" si="1"/>
        <v>0</v>
      </c>
    </row>
    <row r="106" spans="2:9" ht="15.75">
      <c r="B106" s="84">
        <v>2</v>
      </c>
      <c r="C106" s="98" t="s">
        <v>116</v>
      </c>
      <c r="D106" s="98"/>
      <c r="E106" s="81"/>
      <c r="F106" s="65"/>
      <c r="G106" s="248">
        <v>0</v>
      </c>
      <c r="H106" s="115">
        <f t="shared" si="1"/>
        <v>0</v>
      </c>
    </row>
    <row r="107" spans="2:9">
      <c r="B107" s="90"/>
      <c r="C107" s="91" t="s">
        <v>86</v>
      </c>
      <c r="D107" s="102" t="s">
        <v>302</v>
      </c>
      <c r="E107" s="81" t="s">
        <v>48</v>
      </c>
      <c r="F107" s="65">
        <v>3</v>
      </c>
      <c r="G107" s="248">
        <v>1650000</v>
      </c>
      <c r="H107" s="115">
        <f t="shared" si="1"/>
        <v>4950000</v>
      </c>
    </row>
    <row r="108" spans="2:9" ht="15.75">
      <c r="B108" s="84">
        <v>3</v>
      </c>
      <c r="C108" s="98" t="s">
        <v>49</v>
      </c>
      <c r="D108" s="98"/>
      <c r="E108" s="81"/>
      <c r="F108" s="65"/>
      <c r="G108" s="248">
        <v>0</v>
      </c>
      <c r="H108" s="115">
        <f t="shared" si="1"/>
        <v>0</v>
      </c>
    </row>
    <row r="109" spans="2:9">
      <c r="B109" s="94" t="s">
        <v>14</v>
      </c>
      <c r="C109" s="91" t="s">
        <v>51</v>
      </c>
      <c r="D109" s="116" t="s">
        <v>197</v>
      </c>
      <c r="E109" s="81" t="s">
        <v>50</v>
      </c>
      <c r="F109" s="65">
        <v>3</v>
      </c>
      <c r="G109" s="248">
        <v>346500</v>
      </c>
      <c r="H109" s="115">
        <f t="shared" si="1"/>
        <v>1039500</v>
      </c>
    </row>
    <row r="110" spans="2:9">
      <c r="B110" s="94" t="s">
        <v>14</v>
      </c>
      <c r="C110" s="91" t="s">
        <v>52</v>
      </c>
      <c r="D110" s="116" t="s">
        <v>198</v>
      </c>
      <c r="E110" s="81" t="s">
        <v>50</v>
      </c>
      <c r="F110" s="65">
        <v>9</v>
      </c>
      <c r="G110" s="248">
        <v>54560.000000000007</v>
      </c>
      <c r="H110" s="115">
        <f t="shared" si="1"/>
        <v>491040.00000000006</v>
      </c>
    </row>
    <row r="111" spans="2:9">
      <c r="B111" s="90"/>
      <c r="C111" s="91"/>
      <c r="D111" s="91"/>
      <c r="E111" s="81"/>
      <c r="F111" s="65"/>
      <c r="G111" s="248">
        <v>0</v>
      </c>
      <c r="H111" s="115">
        <f t="shared" si="1"/>
        <v>0</v>
      </c>
    </row>
    <row r="112" spans="2:9" ht="15.75">
      <c r="B112" s="84" t="s">
        <v>53</v>
      </c>
      <c r="C112" s="98" t="s">
        <v>54</v>
      </c>
      <c r="D112" s="98"/>
      <c r="E112" s="81"/>
      <c r="F112" s="65"/>
      <c r="G112" s="248">
        <v>0</v>
      </c>
      <c r="H112" s="115">
        <f t="shared" si="1"/>
        <v>0</v>
      </c>
    </row>
    <row r="113" spans="2:9">
      <c r="B113" s="90">
        <v>1</v>
      </c>
      <c r="C113" s="91" t="s">
        <v>55</v>
      </c>
      <c r="D113" s="116" t="s">
        <v>195</v>
      </c>
      <c r="E113" s="81" t="s">
        <v>15</v>
      </c>
      <c r="F113" s="65">
        <v>398.37275099999988</v>
      </c>
      <c r="G113" s="248">
        <v>22000</v>
      </c>
      <c r="H113" s="115">
        <f t="shared" si="1"/>
        <v>8764200.521999998</v>
      </c>
      <c r="I113" s="223"/>
    </row>
    <row r="114" spans="2:9">
      <c r="B114" s="90">
        <v>2</v>
      </c>
      <c r="C114" s="91" t="s">
        <v>56</v>
      </c>
      <c r="D114" s="116" t="s">
        <v>196</v>
      </c>
      <c r="E114" s="81" t="s">
        <v>15</v>
      </c>
      <c r="F114" s="65">
        <v>159.18254999999999</v>
      </c>
      <c r="G114" s="248">
        <v>35000</v>
      </c>
      <c r="H114" s="115">
        <f t="shared" si="1"/>
        <v>5571389.25</v>
      </c>
    </row>
    <row r="115" spans="2:9">
      <c r="B115" s="90">
        <v>3</v>
      </c>
      <c r="C115" s="91" t="s">
        <v>57</v>
      </c>
      <c r="D115" s="116" t="s">
        <v>195</v>
      </c>
      <c r="E115" s="81" t="s">
        <v>15</v>
      </c>
      <c r="F115" s="65">
        <v>181.28712999999999</v>
      </c>
      <c r="G115" s="248">
        <v>22000</v>
      </c>
      <c r="H115" s="115">
        <f t="shared" si="1"/>
        <v>3988316.86</v>
      </c>
    </row>
    <row r="116" spans="2:9">
      <c r="B116" s="90">
        <v>4</v>
      </c>
      <c r="C116" s="91" t="s">
        <v>117</v>
      </c>
      <c r="D116" s="91"/>
      <c r="E116" s="81" t="s">
        <v>9</v>
      </c>
      <c r="F116" s="65">
        <v>0</v>
      </c>
      <c r="G116" s="248">
        <v>0</v>
      </c>
      <c r="H116" s="115">
        <f t="shared" si="1"/>
        <v>0</v>
      </c>
    </row>
    <row r="117" spans="2:9">
      <c r="B117" s="90">
        <v>5</v>
      </c>
      <c r="C117" s="91" t="s">
        <v>56</v>
      </c>
      <c r="D117" s="116"/>
      <c r="E117" s="81" t="s">
        <v>15</v>
      </c>
      <c r="F117" s="65">
        <v>59.362999999999992</v>
      </c>
      <c r="G117" s="248">
        <v>35000</v>
      </c>
      <c r="H117" s="115">
        <f t="shared" si="1"/>
        <v>2077704.9999999998</v>
      </c>
    </row>
    <row r="118" spans="2:9">
      <c r="B118" s="90"/>
      <c r="C118" s="91"/>
      <c r="D118" s="91"/>
      <c r="E118" s="81"/>
      <c r="F118" s="65"/>
      <c r="G118" s="248">
        <v>0</v>
      </c>
      <c r="H118" s="115">
        <f t="shared" si="1"/>
        <v>0</v>
      </c>
    </row>
    <row r="119" spans="2:9" ht="15.75">
      <c r="B119" s="84" t="s">
        <v>58</v>
      </c>
      <c r="C119" s="98" t="s">
        <v>59</v>
      </c>
      <c r="D119" s="98"/>
      <c r="E119" s="81"/>
      <c r="F119" s="65"/>
      <c r="G119" s="248">
        <v>0</v>
      </c>
      <c r="H119" s="115"/>
    </row>
    <row r="120" spans="2:9">
      <c r="B120" s="90">
        <v>1</v>
      </c>
      <c r="C120" s="91" t="s">
        <v>118</v>
      </c>
      <c r="D120" s="91"/>
      <c r="E120" s="81"/>
      <c r="F120" s="65"/>
      <c r="G120" s="248">
        <v>0</v>
      </c>
      <c r="H120" s="115"/>
    </row>
    <row r="121" spans="2:9">
      <c r="B121" s="94" t="s">
        <v>14</v>
      </c>
      <c r="C121" s="91" t="s">
        <v>119</v>
      </c>
      <c r="D121" s="91" t="s">
        <v>182</v>
      </c>
      <c r="E121" s="81" t="s">
        <v>50</v>
      </c>
      <c r="F121" s="65">
        <v>3</v>
      </c>
      <c r="G121" s="248">
        <v>1852248.1372500001</v>
      </c>
      <c r="H121" s="115">
        <f t="shared" si="1"/>
        <v>5556744.41175</v>
      </c>
      <c r="I121" s="223"/>
    </row>
    <row r="122" spans="2:9">
      <c r="B122" s="94" t="s">
        <v>14</v>
      </c>
      <c r="C122" s="91" t="s">
        <v>60</v>
      </c>
      <c r="D122" s="91" t="s">
        <v>183</v>
      </c>
      <c r="E122" s="81" t="s">
        <v>50</v>
      </c>
      <c r="F122" s="65">
        <v>3</v>
      </c>
      <c r="G122" s="248">
        <v>1181269.396125</v>
      </c>
      <c r="H122" s="115">
        <f t="shared" si="1"/>
        <v>3543808.1883749999</v>
      </c>
    </row>
    <row r="123" spans="2:9">
      <c r="B123" s="94" t="s">
        <v>14</v>
      </c>
      <c r="C123" s="91" t="s">
        <v>120</v>
      </c>
      <c r="D123" s="92" t="s">
        <v>311</v>
      </c>
      <c r="E123" s="81" t="s">
        <v>50</v>
      </c>
      <c r="F123" s="65">
        <v>3</v>
      </c>
      <c r="G123" s="248">
        <v>253979.36891250004</v>
      </c>
      <c r="H123" s="115">
        <f t="shared" si="1"/>
        <v>761938.10673750006</v>
      </c>
    </row>
    <row r="124" spans="2:9">
      <c r="B124" s="94"/>
      <c r="C124" s="91"/>
      <c r="D124" s="91" t="s">
        <v>184</v>
      </c>
      <c r="E124" s="81"/>
      <c r="F124" s="65"/>
      <c r="G124" s="248">
        <v>0</v>
      </c>
      <c r="H124" s="115"/>
    </row>
    <row r="125" spans="2:9">
      <c r="B125" s="94"/>
      <c r="C125" s="91"/>
      <c r="D125" s="91" t="s">
        <v>185</v>
      </c>
      <c r="E125" s="81"/>
      <c r="F125" s="65"/>
      <c r="G125" s="248">
        <v>0</v>
      </c>
      <c r="H125" s="115"/>
    </row>
    <row r="126" spans="2:9">
      <c r="B126" s="94"/>
      <c r="C126" s="91"/>
      <c r="D126" s="91" t="s">
        <v>186</v>
      </c>
      <c r="E126" s="81"/>
      <c r="F126" s="65"/>
      <c r="G126" s="248">
        <v>0</v>
      </c>
      <c r="H126" s="115"/>
    </row>
    <row r="127" spans="2:9">
      <c r="B127" s="94"/>
      <c r="C127" s="91"/>
      <c r="D127" s="91" t="s">
        <v>187</v>
      </c>
      <c r="E127" s="81"/>
      <c r="F127" s="65"/>
      <c r="G127" s="248">
        <v>0</v>
      </c>
      <c r="H127" s="115"/>
    </row>
    <row r="128" spans="2:9">
      <c r="B128" s="94" t="s">
        <v>14</v>
      </c>
      <c r="C128" s="91" t="s">
        <v>121</v>
      </c>
      <c r="D128" s="91" t="s">
        <v>188</v>
      </c>
      <c r="E128" s="81" t="s">
        <v>50</v>
      </c>
      <c r="F128" s="65">
        <v>3</v>
      </c>
      <c r="G128" s="248">
        <v>134601.70762500001</v>
      </c>
      <c r="H128" s="115">
        <f t="shared" si="1"/>
        <v>403805.122875</v>
      </c>
    </row>
    <row r="129" spans="2:9">
      <c r="B129" s="94">
        <v>3</v>
      </c>
      <c r="C129" s="91" t="s">
        <v>61</v>
      </c>
      <c r="D129" s="91" t="s">
        <v>189</v>
      </c>
      <c r="E129" s="81" t="s">
        <v>50</v>
      </c>
      <c r="F129" s="65">
        <v>3</v>
      </c>
      <c r="G129" s="248">
        <v>223550.43375</v>
      </c>
      <c r="H129" s="115">
        <f t="shared" si="1"/>
        <v>670651.30125000002</v>
      </c>
    </row>
    <row r="130" spans="2:9">
      <c r="B130" s="94">
        <v>4</v>
      </c>
      <c r="C130" s="91" t="s">
        <v>62</v>
      </c>
      <c r="D130" s="91" t="s">
        <v>190</v>
      </c>
      <c r="E130" s="81" t="s">
        <v>50</v>
      </c>
      <c r="F130" s="65">
        <v>4</v>
      </c>
      <c r="G130" s="248">
        <v>245661.465</v>
      </c>
      <c r="H130" s="115">
        <f t="shared" si="1"/>
        <v>982645.86</v>
      </c>
    </row>
    <row r="131" spans="2:9">
      <c r="B131" s="90">
        <v>6</v>
      </c>
      <c r="C131" s="91" t="s">
        <v>63</v>
      </c>
      <c r="D131" s="92" t="s">
        <v>191</v>
      </c>
      <c r="E131" s="81"/>
      <c r="F131" s="65"/>
      <c r="G131" s="248">
        <v>0</v>
      </c>
      <c r="H131" s="115"/>
    </row>
    <row r="132" spans="2:9">
      <c r="B132" s="94" t="s">
        <v>14</v>
      </c>
      <c r="C132" s="91" t="s">
        <v>64</v>
      </c>
      <c r="D132" s="92"/>
      <c r="E132" s="81" t="s">
        <v>9</v>
      </c>
      <c r="F132" s="65">
        <v>42.519780000000004</v>
      </c>
      <c r="G132" s="248">
        <v>33128.992050000001</v>
      </c>
      <c r="H132" s="115">
        <f t="shared" si="1"/>
        <v>1408637.4535877493</v>
      </c>
    </row>
    <row r="133" spans="2:9">
      <c r="B133" s="94">
        <v>7</v>
      </c>
      <c r="C133" s="91" t="s">
        <v>65</v>
      </c>
      <c r="D133" s="92"/>
      <c r="E133" s="81"/>
      <c r="F133" s="65"/>
      <c r="G133" s="248">
        <v>0</v>
      </c>
      <c r="H133" s="115"/>
    </row>
    <row r="134" spans="2:9">
      <c r="B134" s="94" t="s">
        <v>14</v>
      </c>
      <c r="C134" s="91" t="s">
        <v>66</v>
      </c>
      <c r="D134" s="92" t="s">
        <v>192</v>
      </c>
      <c r="E134" s="81" t="s">
        <v>9</v>
      </c>
      <c r="F134" s="65">
        <v>0.63746999999999998</v>
      </c>
      <c r="G134" s="248">
        <v>67925</v>
      </c>
      <c r="H134" s="115">
        <f t="shared" si="1"/>
        <v>43300.149749999997</v>
      </c>
    </row>
    <row r="135" spans="2:9">
      <c r="B135" s="94" t="s">
        <v>14</v>
      </c>
      <c r="C135" s="91" t="s">
        <v>122</v>
      </c>
      <c r="D135" s="92" t="s">
        <v>192</v>
      </c>
      <c r="E135" s="81" t="s">
        <v>9</v>
      </c>
      <c r="F135" s="65">
        <v>71.330369999999988</v>
      </c>
      <c r="G135" s="248">
        <v>88687.5</v>
      </c>
      <c r="H135" s="115">
        <f t="shared" si="1"/>
        <v>6326112.1893749991</v>
      </c>
    </row>
    <row r="136" spans="2:9">
      <c r="B136" s="94" t="s">
        <v>14</v>
      </c>
      <c r="C136" s="91" t="s">
        <v>67</v>
      </c>
      <c r="D136" s="92" t="s">
        <v>192</v>
      </c>
      <c r="E136" s="81" t="s">
        <v>9</v>
      </c>
      <c r="F136" s="65">
        <v>109.38255000000001</v>
      </c>
      <c r="G136" s="248">
        <v>96250</v>
      </c>
      <c r="H136" s="115">
        <f t="shared" si="1"/>
        <v>10528070.4375</v>
      </c>
    </row>
    <row r="137" spans="2:9">
      <c r="B137" s="94" t="s">
        <v>14</v>
      </c>
      <c r="C137" s="91" t="s">
        <v>68</v>
      </c>
      <c r="D137" s="92" t="s">
        <v>192</v>
      </c>
      <c r="E137" s="81" t="s">
        <v>9</v>
      </c>
      <c r="F137" s="65">
        <v>30.615000000000002</v>
      </c>
      <c r="G137" s="248">
        <v>108908.90710507504</v>
      </c>
      <c r="H137" s="115">
        <f t="shared" si="1"/>
        <v>3334246.1910218722</v>
      </c>
    </row>
    <row r="138" spans="2:9">
      <c r="B138" s="94" t="s">
        <v>14</v>
      </c>
      <c r="C138" s="91" t="s">
        <v>123</v>
      </c>
      <c r="D138" s="91" t="s">
        <v>193</v>
      </c>
      <c r="E138" s="81" t="s">
        <v>50</v>
      </c>
      <c r="F138" s="65">
        <v>1</v>
      </c>
      <c r="G138" s="248">
        <v>225820.939575</v>
      </c>
      <c r="H138" s="115">
        <f t="shared" si="1"/>
        <v>225820.939575</v>
      </c>
    </row>
    <row r="139" spans="2:9">
      <c r="B139" s="94" t="s">
        <v>14</v>
      </c>
      <c r="C139" s="91" t="s">
        <v>69</v>
      </c>
      <c r="D139" s="91" t="s">
        <v>194</v>
      </c>
      <c r="E139" s="81" t="s">
        <v>50</v>
      </c>
      <c r="F139" s="65">
        <v>2</v>
      </c>
      <c r="G139" s="248">
        <v>339531.97514570429</v>
      </c>
      <c r="H139" s="115">
        <f t="shared" si="1"/>
        <v>679063.95029140858</v>
      </c>
    </row>
    <row r="140" spans="2:9">
      <c r="B140" s="94" t="s">
        <v>14</v>
      </c>
      <c r="C140" s="91" t="s">
        <v>264</v>
      </c>
      <c r="D140" s="92" t="s">
        <v>312</v>
      </c>
      <c r="E140" s="81" t="s">
        <v>50</v>
      </c>
      <c r="F140" s="65">
        <v>1</v>
      </c>
      <c r="G140" s="248">
        <v>368408.57024999999</v>
      </c>
      <c r="H140" s="115">
        <f t="shared" si="1"/>
        <v>368408.57024999999</v>
      </c>
    </row>
    <row r="141" spans="2:9">
      <c r="B141" s="90"/>
      <c r="C141" s="91"/>
      <c r="D141" s="91"/>
      <c r="E141" s="81"/>
      <c r="F141" s="55"/>
      <c r="G141" s="248">
        <v>0</v>
      </c>
      <c r="H141" s="115"/>
    </row>
    <row r="142" spans="2:9" ht="15.75">
      <c r="B142" s="84" t="s">
        <v>70</v>
      </c>
      <c r="C142" s="98" t="s">
        <v>71</v>
      </c>
      <c r="D142" s="98"/>
      <c r="E142" s="81"/>
      <c r="F142" s="65"/>
      <c r="G142" s="248">
        <v>0</v>
      </c>
      <c r="H142" s="115"/>
    </row>
    <row r="143" spans="2:9">
      <c r="B143" s="90"/>
      <c r="C143" s="91"/>
      <c r="D143" s="91"/>
      <c r="E143" s="81"/>
      <c r="F143" s="65"/>
      <c r="G143" s="248">
        <v>0</v>
      </c>
      <c r="H143" s="115"/>
    </row>
    <row r="144" spans="2:9" ht="30">
      <c r="B144" s="111">
        <v>1</v>
      </c>
      <c r="C144" s="92" t="s">
        <v>124</v>
      </c>
      <c r="D144" s="92" t="s">
        <v>217</v>
      </c>
      <c r="E144" s="112" t="s">
        <v>72</v>
      </c>
      <c r="F144" s="113">
        <v>43</v>
      </c>
      <c r="G144" s="248">
        <v>170000</v>
      </c>
      <c r="H144" s="115">
        <f t="shared" si="1"/>
        <v>7310000</v>
      </c>
      <c r="I144" s="223"/>
    </row>
    <row r="145" spans="1:14" ht="45">
      <c r="B145" s="90">
        <v>2</v>
      </c>
      <c r="C145" s="91" t="s">
        <v>125</v>
      </c>
      <c r="D145" s="92" t="s">
        <v>218</v>
      </c>
      <c r="E145" s="112" t="s">
        <v>72</v>
      </c>
      <c r="F145" s="65">
        <v>4</v>
      </c>
      <c r="G145" s="248">
        <v>170000</v>
      </c>
      <c r="H145" s="115">
        <f t="shared" si="1"/>
        <v>680000</v>
      </c>
    </row>
    <row r="146" spans="1:14" ht="30">
      <c r="B146" s="111">
        <v>3</v>
      </c>
      <c r="C146" s="91" t="s">
        <v>73</v>
      </c>
      <c r="D146" s="92" t="s">
        <v>219</v>
      </c>
      <c r="E146" s="112" t="s">
        <v>72</v>
      </c>
      <c r="F146" s="65">
        <v>12</v>
      </c>
      <c r="G146" s="248">
        <v>231000</v>
      </c>
      <c r="H146" s="115">
        <f t="shared" si="1"/>
        <v>2772000</v>
      </c>
      <c r="N146" s="59">
        <f>100000/14400</f>
        <v>6.9444444444444446</v>
      </c>
    </row>
    <row r="147" spans="1:14" ht="30">
      <c r="B147" s="90">
        <v>4</v>
      </c>
      <c r="C147" s="92" t="s">
        <v>74</v>
      </c>
      <c r="D147" s="91" t="s">
        <v>220</v>
      </c>
      <c r="E147" s="112" t="s">
        <v>72</v>
      </c>
      <c r="F147" s="65">
        <v>1</v>
      </c>
      <c r="G147" s="248">
        <v>231000</v>
      </c>
      <c r="H147" s="115">
        <f t="shared" ref="H147:H160" si="2">F147*G147</f>
        <v>231000</v>
      </c>
    </row>
    <row r="148" spans="1:14" ht="30">
      <c r="B148" s="111">
        <v>5</v>
      </c>
      <c r="C148" s="92" t="s">
        <v>126</v>
      </c>
      <c r="D148" s="91" t="s">
        <v>221</v>
      </c>
      <c r="E148" s="112" t="s">
        <v>72</v>
      </c>
      <c r="F148" s="65">
        <v>3</v>
      </c>
      <c r="G148" s="248">
        <v>231000</v>
      </c>
      <c r="H148" s="115">
        <f t="shared" si="2"/>
        <v>693000</v>
      </c>
    </row>
    <row r="149" spans="1:14" ht="31.5" customHeight="1">
      <c r="B149" s="111">
        <v>6</v>
      </c>
      <c r="C149" s="91" t="s">
        <v>222</v>
      </c>
      <c r="D149" s="92" t="s">
        <v>223</v>
      </c>
      <c r="E149" s="112" t="s">
        <v>72</v>
      </c>
      <c r="F149" s="65">
        <v>3</v>
      </c>
      <c r="G149" s="248">
        <v>210100</v>
      </c>
      <c r="H149" s="115">
        <f t="shared" si="2"/>
        <v>630300</v>
      </c>
    </row>
    <row r="150" spans="1:14">
      <c r="B150" s="90">
        <v>7</v>
      </c>
      <c r="C150" s="91" t="s">
        <v>75</v>
      </c>
      <c r="D150" s="91" t="s">
        <v>180</v>
      </c>
      <c r="E150" s="81" t="s">
        <v>50</v>
      </c>
      <c r="F150" s="65">
        <v>0</v>
      </c>
      <c r="G150" s="248">
        <v>24552.687500000004</v>
      </c>
      <c r="H150" s="115">
        <f t="shared" si="2"/>
        <v>0</v>
      </c>
    </row>
    <row r="151" spans="1:14">
      <c r="B151" s="111">
        <v>8</v>
      </c>
      <c r="C151" s="91" t="s">
        <v>76</v>
      </c>
      <c r="D151" s="91" t="s">
        <v>180</v>
      </c>
      <c r="E151" s="81" t="s">
        <v>50</v>
      </c>
      <c r="F151" s="65">
        <v>9</v>
      </c>
      <c r="G151" s="248">
        <v>38029.887500000004</v>
      </c>
      <c r="H151" s="115">
        <f t="shared" si="2"/>
        <v>342268.98750000005</v>
      </c>
    </row>
    <row r="152" spans="1:14">
      <c r="B152" s="90">
        <v>9</v>
      </c>
      <c r="C152" s="91" t="s">
        <v>127</v>
      </c>
      <c r="D152" s="91" t="s">
        <v>180</v>
      </c>
      <c r="E152" s="81" t="s">
        <v>50</v>
      </c>
      <c r="F152" s="65">
        <v>4</v>
      </c>
      <c r="G152" s="248">
        <v>28567.77</v>
      </c>
      <c r="H152" s="115">
        <f t="shared" si="2"/>
        <v>114271.08</v>
      </c>
    </row>
    <row r="153" spans="1:14">
      <c r="B153" s="111">
        <v>10</v>
      </c>
      <c r="C153" s="91" t="s">
        <v>77</v>
      </c>
      <c r="D153" s="91" t="s">
        <v>180</v>
      </c>
      <c r="E153" s="81" t="s">
        <v>50</v>
      </c>
      <c r="F153" s="65">
        <v>12</v>
      </c>
      <c r="G153" s="248">
        <v>71020.950000000012</v>
      </c>
      <c r="H153" s="115">
        <f t="shared" si="2"/>
        <v>852251.40000000014</v>
      </c>
    </row>
    <row r="154" spans="1:14">
      <c r="B154" s="90">
        <v>11</v>
      </c>
      <c r="C154" s="91" t="s">
        <v>224</v>
      </c>
      <c r="D154" s="91" t="s">
        <v>180</v>
      </c>
      <c r="E154" s="81" t="s">
        <v>50</v>
      </c>
      <c r="F154" s="65">
        <v>3</v>
      </c>
      <c r="G154" s="248">
        <v>71020.950000000012</v>
      </c>
      <c r="H154" s="115">
        <f t="shared" si="2"/>
        <v>213062.85000000003</v>
      </c>
    </row>
    <row r="155" spans="1:14" ht="30">
      <c r="B155" s="111">
        <v>12</v>
      </c>
      <c r="C155" s="92" t="s">
        <v>128</v>
      </c>
      <c r="D155" s="91" t="s">
        <v>225</v>
      </c>
      <c r="E155" s="81" t="s">
        <v>78</v>
      </c>
      <c r="F155" s="65">
        <v>1</v>
      </c>
      <c r="G155" s="248">
        <v>275000</v>
      </c>
      <c r="H155" s="115">
        <f t="shared" si="2"/>
        <v>275000</v>
      </c>
    </row>
    <row r="156" spans="1:14" ht="30">
      <c r="B156" s="90">
        <v>13</v>
      </c>
      <c r="C156" s="91" t="s">
        <v>79</v>
      </c>
      <c r="D156" s="92" t="s">
        <v>242</v>
      </c>
      <c r="E156" s="81" t="s">
        <v>47</v>
      </c>
      <c r="F156" s="65">
        <v>1</v>
      </c>
      <c r="G156" s="248">
        <v>699640.09499999997</v>
      </c>
      <c r="H156" s="115">
        <f t="shared" si="2"/>
        <v>699640.09499999997</v>
      </c>
    </row>
    <row r="157" spans="1:14">
      <c r="A157" s="56"/>
      <c r="B157" s="111">
        <v>14</v>
      </c>
      <c r="C157" s="91" t="s">
        <v>129</v>
      </c>
      <c r="D157" s="143" t="s">
        <v>227</v>
      </c>
      <c r="E157" s="81" t="s">
        <v>47</v>
      </c>
      <c r="F157" s="65">
        <v>3</v>
      </c>
      <c r="G157" s="248">
        <v>416213.49000000005</v>
      </c>
      <c r="H157" s="115">
        <f t="shared" si="2"/>
        <v>1248640.4700000002</v>
      </c>
    </row>
    <row r="158" spans="1:14">
      <c r="A158" s="56"/>
      <c r="B158" s="90">
        <v>15</v>
      </c>
      <c r="C158" s="91" t="s">
        <v>80</v>
      </c>
      <c r="D158" s="91" t="s">
        <v>181</v>
      </c>
      <c r="E158" s="81" t="s">
        <v>78</v>
      </c>
      <c r="F158" s="65">
        <v>1</v>
      </c>
      <c r="G158" s="248">
        <v>385000</v>
      </c>
      <c r="H158" s="115">
        <f t="shared" si="2"/>
        <v>385000</v>
      </c>
    </row>
    <row r="159" spans="1:14">
      <c r="A159" s="56"/>
      <c r="B159" s="111">
        <v>16</v>
      </c>
      <c r="C159" s="91" t="s">
        <v>205</v>
      </c>
      <c r="D159" s="91" t="s">
        <v>206</v>
      </c>
      <c r="E159" s="81" t="s">
        <v>72</v>
      </c>
      <c r="F159" s="65">
        <v>3</v>
      </c>
      <c r="G159" s="248">
        <v>1155000</v>
      </c>
      <c r="H159" s="115">
        <f t="shared" si="2"/>
        <v>3465000</v>
      </c>
    </row>
    <row r="160" spans="1:14">
      <c r="A160" s="56"/>
      <c r="B160" s="90">
        <v>17</v>
      </c>
      <c r="C160" s="91" t="s">
        <v>228</v>
      </c>
      <c r="D160" s="91"/>
      <c r="E160" s="81" t="s">
        <v>72</v>
      </c>
      <c r="F160" s="65">
        <v>3</v>
      </c>
      <c r="G160" s="248">
        <v>1000000</v>
      </c>
      <c r="H160" s="115">
        <f t="shared" si="2"/>
        <v>3000000</v>
      </c>
    </row>
    <row r="161" spans="1:10">
      <c r="A161" s="56"/>
      <c r="B161" s="90"/>
      <c r="C161" s="91"/>
      <c r="D161" s="91"/>
      <c r="E161" s="81"/>
      <c r="F161" s="65"/>
      <c r="G161" s="248">
        <v>0</v>
      </c>
      <c r="H161" s="115"/>
    </row>
    <row r="162" spans="1:10" ht="15.75">
      <c r="A162" s="56"/>
      <c r="B162" s="84" t="s">
        <v>81</v>
      </c>
      <c r="C162" s="98" t="s">
        <v>82</v>
      </c>
      <c r="D162" s="98"/>
      <c r="E162" s="81"/>
      <c r="F162" s="65"/>
      <c r="G162" s="248">
        <v>0</v>
      </c>
      <c r="H162" s="115"/>
    </row>
    <row r="163" spans="1:10">
      <c r="A163" s="56"/>
      <c r="B163" s="90">
        <v>1</v>
      </c>
      <c r="C163" s="91" t="s">
        <v>83</v>
      </c>
      <c r="D163" s="91" t="s">
        <v>174</v>
      </c>
      <c r="E163" s="81" t="s">
        <v>47</v>
      </c>
      <c r="F163" s="65">
        <v>1</v>
      </c>
      <c r="G163" s="248">
        <v>4077665.5111500002</v>
      </c>
      <c r="H163" s="115">
        <f t="shared" ref="H163:H175" si="3">F163*G163</f>
        <v>4077665.5111500002</v>
      </c>
      <c r="I163" s="223"/>
    </row>
    <row r="164" spans="1:10">
      <c r="A164" s="56"/>
      <c r="B164" s="90">
        <v>2</v>
      </c>
      <c r="C164" s="91" t="s">
        <v>84</v>
      </c>
      <c r="D164" s="91" t="s">
        <v>175</v>
      </c>
      <c r="E164" s="81" t="s">
        <v>47</v>
      </c>
      <c r="F164" s="65">
        <v>1</v>
      </c>
      <c r="G164" s="248">
        <v>1285082.5</v>
      </c>
      <c r="H164" s="115">
        <f t="shared" si="3"/>
        <v>1285082.5</v>
      </c>
    </row>
    <row r="165" spans="1:10">
      <c r="A165" s="56"/>
      <c r="B165" s="90">
        <v>3</v>
      </c>
      <c r="C165" s="96" t="s">
        <v>313</v>
      </c>
      <c r="D165" s="92" t="s">
        <v>314</v>
      </c>
      <c r="E165" s="81" t="s">
        <v>9</v>
      </c>
      <c r="F165" s="65">
        <v>26.977</v>
      </c>
      <c r="G165" s="248">
        <v>550000</v>
      </c>
      <c r="H165" s="115">
        <f t="shared" si="3"/>
        <v>14837350</v>
      </c>
    </row>
    <row r="166" spans="1:10">
      <c r="A166" s="56"/>
      <c r="B166" s="90">
        <v>4</v>
      </c>
      <c r="C166" s="91" t="s">
        <v>44</v>
      </c>
      <c r="D166" s="91" t="s">
        <v>243</v>
      </c>
      <c r="E166" s="81" t="s">
        <v>15</v>
      </c>
      <c r="F166" s="65">
        <v>30.599081999999999</v>
      </c>
      <c r="G166" s="248">
        <v>109375</v>
      </c>
      <c r="H166" s="115">
        <f t="shared" si="3"/>
        <v>3346774.59375</v>
      </c>
    </row>
    <row r="167" spans="1:10">
      <c r="A167" s="56"/>
      <c r="B167" s="90">
        <v>5</v>
      </c>
      <c r="C167" s="91" t="s">
        <v>130</v>
      </c>
      <c r="D167" s="91" t="s">
        <v>243</v>
      </c>
      <c r="E167" s="81" t="s">
        <v>15</v>
      </c>
      <c r="F167" s="65">
        <v>8.319567266</v>
      </c>
      <c r="G167" s="248">
        <v>116875</v>
      </c>
      <c r="H167" s="115">
        <f t="shared" si="3"/>
        <v>972349.42421374994</v>
      </c>
    </row>
    <row r="168" spans="1:10" ht="39" customHeight="1">
      <c r="A168" s="8"/>
      <c r="B168" s="90">
        <v>6</v>
      </c>
      <c r="C168" s="92" t="s">
        <v>131</v>
      </c>
      <c r="D168" s="92" t="s">
        <v>177</v>
      </c>
      <c r="E168" s="112" t="s">
        <v>47</v>
      </c>
      <c r="F168" s="113">
        <v>3</v>
      </c>
      <c r="G168" s="248">
        <v>495000.00000000006</v>
      </c>
      <c r="H168" s="115">
        <f t="shared" si="3"/>
        <v>1485000.0000000002</v>
      </c>
    </row>
    <row r="169" spans="1:10" ht="30" customHeight="1">
      <c r="A169" s="8"/>
      <c r="B169" s="90">
        <v>7</v>
      </c>
      <c r="C169" s="92" t="s">
        <v>85</v>
      </c>
      <c r="D169" s="92"/>
      <c r="E169" s="112" t="s">
        <v>9</v>
      </c>
      <c r="F169" s="113">
        <v>63.69</v>
      </c>
      <c r="G169" s="248">
        <v>39375</v>
      </c>
      <c r="H169" s="115">
        <f t="shared" si="3"/>
        <v>2507793.75</v>
      </c>
    </row>
    <row r="170" spans="1:10">
      <c r="A170" s="8"/>
      <c r="B170" s="90">
        <v>8</v>
      </c>
      <c r="C170" s="92" t="s">
        <v>132</v>
      </c>
      <c r="D170" s="116" t="s">
        <v>173</v>
      </c>
      <c r="E170" s="112" t="s">
        <v>47</v>
      </c>
      <c r="F170" s="113">
        <v>1</v>
      </c>
      <c r="G170" s="248">
        <v>425000</v>
      </c>
      <c r="H170" s="115">
        <f t="shared" si="3"/>
        <v>425000</v>
      </c>
    </row>
    <row r="171" spans="1:10" ht="30">
      <c r="A171" s="8"/>
      <c r="B171" s="111">
        <v>9</v>
      </c>
      <c r="C171" s="92" t="s">
        <v>133</v>
      </c>
      <c r="D171" s="102" t="s">
        <v>303</v>
      </c>
      <c r="E171" s="112" t="s">
        <v>47</v>
      </c>
      <c r="F171" s="113">
        <v>1</v>
      </c>
      <c r="G171" s="248">
        <v>1200000</v>
      </c>
      <c r="H171" s="115">
        <f t="shared" si="3"/>
        <v>1200000</v>
      </c>
    </row>
    <row r="172" spans="1:10">
      <c r="A172" s="8"/>
      <c r="B172" s="111">
        <v>10</v>
      </c>
      <c r="C172" s="92" t="s">
        <v>136</v>
      </c>
      <c r="D172" s="92"/>
      <c r="E172" s="112" t="s">
        <v>9</v>
      </c>
      <c r="F172" s="113">
        <v>4.37</v>
      </c>
      <c r="G172" s="248">
        <v>72765</v>
      </c>
      <c r="H172" s="115">
        <f t="shared" si="3"/>
        <v>317983.05</v>
      </c>
    </row>
    <row r="173" spans="1:10">
      <c r="A173" s="8"/>
      <c r="B173" s="111">
        <v>11</v>
      </c>
      <c r="C173" s="92" t="s">
        <v>178</v>
      </c>
      <c r="D173" s="92" t="s">
        <v>179</v>
      </c>
      <c r="E173" s="112" t="s">
        <v>9</v>
      </c>
      <c r="F173" s="113">
        <v>5.7</v>
      </c>
      <c r="G173" s="248">
        <v>54120</v>
      </c>
      <c r="H173" s="115">
        <f t="shared" si="3"/>
        <v>308484</v>
      </c>
    </row>
    <row r="174" spans="1:10" s="29" customFormat="1" ht="30">
      <c r="A174" s="8"/>
      <c r="B174" s="111">
        <v>12</v>
      </c>
      <c r="C174" s="92" t="s">
        <v>304</v>
      </c>
      <c r="D174" s="102" t="s">
        <v>315</v>
      </c>
      <c r="E174" s="112" t="s">
        <v>316</v>
      </c>
      <c r="F174" s="113">
        <v>1</v>
      </c>
      <c r="G174" s="248">
        <v>1426773.2804616475</v>
      </c>
      <c r="H174" s="93">
        <f t="shared" si="3"/>
        <v>1426773.2804616475</v>
      </c>
      <c r="J174" s="47"/>
    </row>
    <row r="175" spans="1:10" s="29" customFormat="1" ht="15.75">
      <c r="A175" s="8"/>
      <c r="B175" s="111">
        <v>13</v>
      </c>
      <c r="C175" s="92" t="s">
        <v>317</v>
      </c>
      <c r="D175" s="92" t="s">
        <v>176</v>
      </c>
      <c r="E175" s="112" t="s">
        <v>9</v>
      </c>
      <c r="F175" s="113">
        <v>3.8</v>
      </c>
      <c r="G175" s="248">
        <v>550000</v>
      </c>
      <c r="H175" s="93">
        <f t="shared" si="3"/>
        <v>2090000</v>
      </c>
      <c r="J175" s="47"/>
    </row>
    <row r="176" spans="1:10">
      <c r="A176" s="8"/>
      <c r="B176" s="111"/>
      <c r="C176" s="92"/>
      <c r="D176" s="92"/>
      <c r="E176" s="112"/>
      <c r="F176" s="113"/>
      <c r="G176" s="249"/>
      <c r="H176" s="115"/>
    </row>
    <row r="177" spans="2:9">
      <c r="B177" s="144"/>
      <c r="C177" s="117"/>
      <c r="D177" s="117"/>
      <c r="E177" s="117"/>
      <c r="F177" s="117"/>
      <c r="G177" s="249"/>
      <c r="H177" s="115"/>
      <c r="I177" s="57"/>
    </row>
    <row r="178" spans="2:9" ht="15.75">
      <c r="B178" s="144"/>
      <c r="C178" s="117"/>
      <c r="D178" s="145"/>
      <c r="E178" s="128"/>
      <c r="F178" s="128"/>
      <c r="G178" s="250" t="s">
        <v>200</v>
      </c>
      <c r="H178" s="146">
        <f>SUM(H9:H177)</f>
        <v>573898218.29303503</v>
      </c>
      <c r="I178" s="59"/>
    </row>
    <row r="179" spans="2:9" ht="15.75">
      <c r="B179" s="144"/>
      <c r="C179" s="117"/>
      <c r="D179" s="145"/>
      <c r="E179" s="128"/>
      <c r="F179" s="128"/>
      <c r="G179" s="250" t="s">
        <v>201</v>
      </c>
      <c r="H179" s="146">
        <f>ROUNDDOWN(H178,-5)</f>
        <v>573800000</v>
      </c>
      <c r="I179" s="240"/>
    </row>
    <row r="180" spans="2:9" ht="15.75">
      <c r="B180" s="144"/>
      <c r="C180" s="117"/>
      <c r="D180" s="145"/>
      <c r="E180" s="128"/>
      <c r="F180" s="128"/>
      <c r="G180" s="250" t="s">
        <v>150</v>
      </c>
      <c r="H180" s="146">
        <f>H179</f>
        <v>573800000</v>
      </c>
    </row>
    <row r="181" spans="2:9" ht="15.75">
      <c r="B181" s="144"/>
      <c r="C181" s="117"/>
      <c r="D181" s="145"/>
      <c r="E181" s="128"/>
      <c r="F181" s="128"/>
      <c r="G181" s="250" t="s">
        <v>202</v>
      </c>
      <c r="H181" s="146">
        <f>H180*0.1</f>
        <v>57380000</v>
      </c>
    </row>
    <row r="182" spans="2:9" ht="16.5" thickBot="1">
      <c r="B182" s="147"/>
      <c r="C182" s="148"/>
      <c r="D182" s="149"/>
      <c r="E182" s="134"/>
      <c r="F182" s="134"/>
      <c r="G182" s="251" t="s">
        <v>203</v>
      </c>
      <c r="H182" s="150">
        <f>H180+H181</f>
        <v>631180000</v>
      </c>
    </row>
    <row r="183" spans="2:9" ht="15.75" thickTop="1"/>
    <row r="184" spans="2:9">
      <c r="G184" s="252"/>
      <c r="H184" s="9"/>
    </row>
    <row r="185" spans="2:9">
      <c r="G185" s="241" t="s">
        <v>332</v>
      </c>
      <c r="H185" s="241"/>
    </row>
    <row r="186" spans="2:9">
      <c r="G186" s="242" t="s">
        <v>334</v>
      </c>
      <c r="H186" s="242"/>
    </row>
    <row r="191" spans="2:9">
      <c r="G191" s="241" t="s">
        <v>333</v>
      </c>
      <c r="H191" s="241"/>
    </row>
    <row r="192" spans="2:9">
      <c r="G192" s="241" t="s">
        <v>335</v>
      </c>
      <c r="H192" s="241"/>
    </row>
  </sheetData>
  <mergeCells count="5">
    <mergeCell ref="E4:H4"/>
    <mergeCell ref="G185:H185"/>
    <mergeCell ref="G186:H186"/>
    <mergeCell ref="G191:H191"/>
    <mergeCell ref="G192:H192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5"/>
  <sheetViews>
    <sheetView view="pageBreakPreview" topLeftCell="A82" zoomScale="80" zoomScaleNormal="60" zoomScaleSheetLayoutView="80" workbookViewId="0">
      <selection activeCell="G91" sqref="G91"/>
    </sheetView>
  </sheetViews>
  <sheetFormatPr defaultRowHeight="15.75"/>
  <cols>
    <col min="1" max="1" width="5" style="29" customWidth="1"/>
    <col min="2" max="2" width="9.140625" style="58"/>
    <col min="3" max="3" width="51" style="61" bestFit="1" customWidth="1"/>
    <col min="4" max="4" width="86.5703125" style="62" customWidth="1"/>
    <col min="5" max="5" width="8.42578125" style="58" customWidth="1"/>
    <col min="6" max="6" width="11.140625" style="58" customWidth="1"/>
    <col min="7" max="7" width="15.140625" style="2" customWidth="1"/>
    <col min="8" max="8" width="20.7109375" style="2" customWidth="1"/>
    <col min="9" max="10" width="9.140625" style="29"/>
    <col min="11" max="11" width="16.28515625" style="29" bestFit="1" customWidth="1"/>
    <col min="12" max="12" width="9.140625" style="29"/>
    <col min="13" max="13" width="16.28515625" style="29" bestFit="1" customWidth="1"/>
    <col min="14" max="16384" width="9.140625" style="29"/>
  </cols>
  <sheetData>
    <row r="2" spans="2:8">
      <c r="B2" s="4" t="s">
        <v>0</v>
      </c>
      <c r="C2" s="151"/>
      <c r="D2" s="152"/>
      <c r="E2" s="153"/>
      <c r="G2" s="3"/>
      <c r="H2" s="3"/>
    </row>
    <row r="3" spans="2:8">
      <c r="B3" s="4" t="s">
        <v>266</v>
      </c>
      <c r="C3" s="151"/>
      <c r="D3" s="152"/>
      <c r="E3" s="153"/>
      <c r="G3" s="3"/>
      <c r="H3" s="60"/>
    </row>
    <row r="4" spans="2:8">
      <c r="B4" s="4" t="s">
        <v>1</v>
      </c>
      <c r="C4" s="151"/>
      <c r="D4" s="152"/>
      <c r="E4" s="229" t="s">
        <v>265</v>
      </c>
      <c r="F4" s="229"/>
      <c r="G4" s="229"/>
      <c r="H4" s="229"/>
    </row>
    <row r="5" spans="2:8">
      <c r="B5" s="52"/>
      <c r="C5" s="154"/>
      <c r="D5" s="152"/>
      <c r="E5" s="155"/>
      <c r="F5" s="156"/>
      <c r="G5" s="157"/>
      <c r="H5" s="157"/>
    </row>
    <row r="6" spans="2:8" ht="32.25" thickBot="1">
      <c r="B6" s="158" t="s">
        <v>2</v>
      </c>
      <c r="C6" s="158" t="s">
        <v>3</v>
      </c>
      <c r="D6" s="159" t="s">
        <v>156</v>
      </c>
      <c r="E6" s="160" t="s">
        <v>4</v>
      </c>
      <c r="F6" s="160" t="s">
        <v>157</v>
      </c>
      <c r="G6" s="161" t="s">
        <v>5</v>
      </c>
      <c r="H6" s="162" t="s">
        <v>154</v>
      </c>
    </row>
    <row r="7" spans="2:8" ht="16.5" thickTop="1">
      <c r="B7" s="137"/>
      <c r="C7" s="79"/>
      <c r="D7" s="79"/>
      <c r="E7" s="137"/>
      <c r="F7" s="81"/>
      <c r="G7" s="163"/>
      <c r="H7" s="163"/>
    </row>
    <row r="8" spans="2:8">
      <c r="B8" s="164" t="s">
        <v>6</v>
      </c>
      <c r="C8" s="86" t="s">
        <v>7</v>
      </c>
      <c r="D8" s="165"/>
      <c r="E8" s="81"/>
      <c r="F8" s="81"/>
      <c r="G8" s="88"/>
      <c r="H8" s="166">
        <f>+SUM(H9:H14)</f>
        <v>11722060</v>
      </c>
    </row>
    <row r="9" spans="2:8">
      <c r="B9" s="81">
        <v>1</v>
      </c>
      <c r="C9" s="92" t="s">
        <v>8</v>
      </c>
      <c r="D9" s="92"/>
      <c r="E9" s="81" t="s">
        <v>9</v>
      </c>
      <c r="F9" s="65">
        <v>43</v>
      </c>
      <c r="G9" s="66">
        <v>48400</v>
      </c>
      <c r="H9" s="66">
        <f t="shared" ref="H9:H40" si="0">F9*G9</f>
        <v>2081200</v>
      </c>
    </row>
    <row r="10" spans="2:8">
      <c r="B10" s="81">
        <v>2</v>
      </c>
      <c r="C10" s="92" t="s">
        <v>10</v>
      </c>
      <c r="D10" s="92"/>
      <c r="E10" s="81" t="s">
        <v>11</v>
      </c>
      <c r="F10" s="65">
        <v>1</v>
      </c>
      <c r="G10" s="66">
        <v>4620000</v>
      </c>
      <c r="H10" s="66">
        <f t="shared" si="0"/>
        <v>4620000</v>
      </c>
    </row>
    <row r="11" spans="2:8">
      <c r="B11" s="81">
        <v>3</v>
      </c>
      <c r="C11" s="92" t="s">
        <v>12</v>
      </c>
      <c r="D11" s="92"/>
      <c r="E11" s="81" t="s">
        <v>11</v>
      </c>
      <c r="F11" s="65">
        <v>1</v>
      </c>
      <c r="G11" s="66">
        <v>2300000</v>
      </c>
      <c r="H11" s="66">
        <f t="shared" si="0"/>
        <v>2300000</v>
      </c>
    </row>
    <row r="12" spans="2:8">
      <c r="B12" s="81">
        <v>4</v>
      </c>
      <c r="C12" s="92" t="s">
        <v>13</v>
      </c>
      <c r="D12" s="92"/>
      <c r="E12" s="81" t="s">
        <v>11</v>
      </c>
      <c r="F12" s="65">
        <v>1</v>
      </c>
      <c r="G12" s="66">
        <v>1750000</v>
      </c>
      <c r="H12" s="66">
        <f t="shared" si="0"/>
        <v>1750000</v>
      </c>
    </row>
    <row r="13" spans="2:8">
      <c r="B13" s="81">
        <v>5</v>
      </c>
      <c r="C13" s="92" t="s">
        <v>87</v>
      </c>
      <c r="D13" s="92"/>
      <c r="E13" s="81"/>
      <c r="F13" s="65"/>
      <c r="G13" s="66">
        <v>0</v>
      </c>
      <c r="H13" s="66">
        <f t="shared" si="0"/>
        <v>0</v>
      </c>
    </row>
    <row r="14" spans="2:8">
      <c r="B14" s="167" t="s">
        <v>14</v>
      </c>
      <c r="C14" s="92" t="s">
        <v>155</v>
      </c>
      <c r="D14" s="92" t="s">
        <v>159</v>
      </c>
      <c r="E14" s="81" t="s">
        <v>15</v>
      </c>
      <c r="F14" s="65">
        <v>117.68</v>
      </c>
      <c r="G14" s="66">
        <v>8250</v>
      </c>
      <c r="H14" s="66">
        <f t="shared" si="0"/>
        <v>970860</v>
      </c>
    </row>
    <row r="15" spans="2:8">
      <c r="B15" s="81"/>
      <c r="C15" s="106"/>
      <c r="D15" s="92"/>
      <c r="E15" s="81"/>
      <c r="F15" s="65"/>
      <c r="G15" s="66">
        <v>0</v>
      </c>
      <c r="H15" s="66"/>
    </row>
    <row r="16" spans="2:8">
      <c r="B16" s="164" t="s">
        <v>16</v>
      </c>
      <c r="C16" s="99" t="s">
        <v>17</v>
      </c>
      <c r="D16" s="92"/>
      <c r="E16" s="81"/>
      <c r="F16" s="65"/>
      <c r="G16" s="66">
        <v>0</v>
      </c>
      <c r="H16" s="168">
        <f>SUM(H17:H23)</f>
        <v>1569939.2268821429</v>
      </c>
    </row>
    <row r="17" spans="2:8">
      <c r="B17" s="81">
        <v>1</v>
      </c>
      <c r="C17" s="92" t="s">
        <v>18</v>
      </c>
      <c r="D17" s="92"/>
      <c r="E17" s="81" t="s">
        <v>19</v>
      </c>
      <c r="F17" s="65">
        <v>8.7281999999999993</v>
      </c>
      <c r="G17" s="66">
        <v>46200.000000000007</v>
      </c>
      <c r="H17" s="66">
        <f t="shared" si="0"/>
        <v>403242.84</v>
      </c>
    </row>
    <row r="18" spans="2:8">
      <c r="B18" s="81">
        <v>2</v>
      </c>
      <c r="C18" s="106" t="s">
        <v>20</v>
      </c>
      <c r="D18" s="92"/>
      <c r="E18" s="81" t="s">
        <v>19</v>
      </c>
      <c r="F18" s="65">
        <v>4.1557285714285701</v>
      </c>
      <c r="G18" s="66">
        <v>17600</v>
      </c>
      <c r="H18" s="66">
        <f t="shared" si="0"/>
        <v>73140.822857142834</v>
      </c>
    </row>
    <row r="19" spans="2:8">
      <c r="B19" s="81">
        <v>3</v>
      </c>
      <c r="C19" s="169" t="s">
        <v>230</v>
      </c>
      <c r="D19" s="92"/>
      <c r="E19" s="81" t="s">
        <v>19</v>
      </c>
      <c r="F19" s="65">
        <v>20.308329999999998</v>
      </c>
      <c r="G19" s="66">
        <v>35000</v>
      </c>
      <c r="H19" s="66">
        <f t="shared" si="0"/>
        <v>710791.54999999993</v>
      </c>
    </row>
    <row r="20" spans="2:8">
      <c r="B20" s="81">
        <v>4</v>
      </c>
      <c r="C20" s="106" t="s">
        <v>21</v>
      </c>
      <c r="D20" s="92"/>
      <c r="E20" s="81" t="s">
        <v>19</v>
      </c>
      <c r="F20" s="65">
        <v>0</v>
      </c>
      <c r="G20" s="66">
        <v>0</v>
      </c>
      <c r="H20" s="66">
        <f t="shared" si="0"/>
        <v>0</v>
      </c>
    </row>
    <row r="21" spans="2:8">
      <c r="B21" s="81">
        <v>5</v>
      </c>
      <c r="C21" s="106" t="s">
        <v>88</v>
      </c>
      <c r="D21" s="102" t="s">
        <v>207</v>
      </c>
      <c r="E21" s="81" t="s">
        <v>19</v>
      </c>
      <c r="F21" s="65">
        <v>0.52142500000000003</v>
      </c>
      <c r="G21" s="66">
        <v>734073</v>
      </c>
      <c r="H21" s="66">
        <f t="shared" si="0"/>
        <v>382764.01402500004</v>
      </c>
    </row>
    <row r="22" spans="2:8">
      <c r="B22" s="81">
        <v>6</v>
      </c>
      <c r="C22" s="106" t="s">
        <v>89</v>
      </c>
      <c r="D22" s="92"/>
      <c r="E22" s="81" t="s">
        <v>19</v>
      </c>
      <c r="F22" s="65">
        <v>0</v>
      </c>
      <c r="G22" s="66">
        <v>0</v>
      </c>
      <c r="H22" s="66">
        <f t="shared" si="0"/>
        <v>0</v>
      </c>
    </row>
    <row r="23" spans="2:8">
      <c r="B23" s="81"/>
      <c r="C23" s="106"/>
      <c r="D23" s="92"/>
      <c r="E23" s="81"/>
      <c r="F23" s="65"/>
      <c r="G23" s="66">
        <v>0</v>
      </c>
      <c r="H23" s="66"/>
    </row>
    <row r="24" spans="2:8">
      <c r="B24" s="164" t="s">
        <v>22</v>
      </c>
      <c r="C24" s="170" t="s">
        <v>23</v>
      </c>
      <c r="D24" s="92"/>
      <c r="E24" s="81"/>
      <c r="F24" s="65"/>
      <c r="G24" s="66">
        <v>0</v>
      </c>
      <c r="H24" s="168">
        <f>+SUM(H25:H26)</f>
        <v>280000</v>
      </c>
    </row>
    <row r="25" spans="2:8">
      <c r="B25" s="81">
        <v>1</v>
      </c>
      <c r="C25" s="106" t="s">
        <v>90</v>
      </c>
      <c r="D25" s="92"/>
      <c r="E25" s="81" t="s">
        <v>72</v>
      </c>
      <c r="F25" s="65">
        <v>7</v>
      </c>
      <c r="G25" s="66">
        <v>40000</v>
      </c>
      <c r="H25" s="66">
        <f t="shared" si="0"/>
        <v>280000</v>
      </c>
    </row>
    <row r="26" spans="2:8">
      <c r="B26" s="81">
        <v>2</v>
      </c>
      <c r="C26" s="106" t="s">
        <v>24</v>
      </c>
      <c r="D26" s="102" t="s">
        <v>161</v>
      </c>
      <c r="E26" s="81" t="s">
        <v>19</v>
      </c>
      <c r="F26" s="65">
        <v>0</v>
      </c>
      <c r="G26" s="66">
        <v>0</v>
      </c>
      <c r="H26" s="66">
        <f t="shared" si="0"/>
        <v>0</v>
      </c>
    </row>
    <row r="27" spans="2:8">
      <c r="B27" s="81"/>
      <c r="C27" s="106"/>
      <c r="D27" s="92"/>
      <c r="E27" s="81"/>
      <c r="F27" s="65"/>
      <c r="G27" s="66">
        <v>0</v>
      </c>
      <c r="H27" s="66"/>
    </row>
    <row r="28" spans="2:8">
      <c r="B28" s="164" t="s">
        <v>25</v>
      </c>
      <c r="C28" s="170" t="s">
        <v>26</v>
      </c>
      <c r="D28" s="92"/>
      <c r="E28" s="81"/>
      <c r="F28" s="65"/>
      <c r="G28" s="66">
        <v>0</v>
      </c>
      <c r="H28" s="168">
        <f>SUM(H29:H40)</f>
        <v>125080506.70782223</v>
      </c>
    </row>
    <row r="29" spans="2:8">
      <c r="B29" s="81">
        <v>1</v>
      </c>
      <c r="C29" s="106" t="s">
        <v>27</v>
      </c>
      <c r="D29" s="102" t="s">
        <v>163</v>
      </c>
      <c r="E29" s="81" t="s">
        <v>19</v>
      </c>
      <c r="F29" s="65">
        <v>3.5089000000000006</v>
      </c>
      <c r="G29" s="66">
        <v>4393902.2496376811</v>
      </c>
      <c r="H29" s="66">
        <f t="shared" si="0"/>
        <v>15417763.603753662</v>
      </c>
    </row>
    <row r="30" spans="2:8">
      <c r="B30" s="81">
        <v>2</v>
      </c>
      <c r="C30" s="106" t="s">
        <v>91</v>
      </c>
      <c r="D30" s="102" t="s">
        <v>163</v>
      </c>
      <c r="E30" s="81" t="s">
        <v>19</v>
      </c>
      <c r="F30" s="65">
        <v>1.0635714285714286</v>
      </c>
      <c r="G30" s="66">
        <v>4433941.9759043837</v>
      </c>
      <c r="H30" s="66">
        <f t="shared" si="0"/>
        <v>4715814.0015154481</v>
      </c>
    </row>
    <row r="31" spans="2:8">
      <c r="B31" s="81">
        <v>3</v>
      </c>
      <c r="C31" s="106" t="s">
        <v>151</v>
      </c>
      <c r="D31" s="102" t="s">
        <v>163</v>
      </c>
      <c r="E31" s="81" t="s">
        <v>19</v>
      </c>
      <c r="F31" s="65">
        <v>3.6931710000000004</v>
      </c>
      <c r="G31" s="66">
        <v>6358828.6774596237</v>
      </c>
      <c r="H31" s="66">
        <f t="shared" si="0"/>
        <v>23484241.665562239</v>
      </c>
    </row>
    <row r="32" spans="2:8">
      <c r="B32" s="81">
        <v>4</v>
      </c>
      <c r="C32" s="106" t="s">
        <v>160</v>
      </c>
      <c r="D32" s="102" t="s">
        <v>163</v>
      </c>
      <c r="E32" s="81" t="s">
        <v>19</v>
      </c>
      <c r="F32" s="65">
        <v>2.3545132857142854</v>
      </c>
      <c r="G32" s="66">
        <v>5951767.0005614944</v>
      </c>
      <c r="H32" s="66">
        <f t="shared" si="0"/>
        <v>14013514.476297902</v>
      </c>
    </row>
    <row r="33" spans="2:8">
      <c r="B33" s="81">
        <v>5</v>
      </c>
      <c r="C33" s="106" t="s">
        <v>94</v>
      </c>
      <c r="D33" s="102" t="s">
        <v>163</v>
      </c>
      <c r="E33" s="81" t="s">
        <v>19</v>
      </c>
      <c r="F33" s="65">
        <v>2.8512857142857149</v>
      </c>
      <c r="G33" s="66">
        <v>6641223.2256333828</v>
      </c>
      <c r="H33" s="66">
        <f t="shared" si="0"/>
        <v>18936024.90863096</v>
      </c>
    </row>
    <row r="34" spans="2:8">
      <c r="B34" s="81">
        <v>6</v>
      </c>
      <c r="C34" s="106" t="s">
        <v>95</v>
      </c>
      <c r="D34" s="102" t="s">
        <v>164</v>
      </c>
      <c r="E34" s="81" t="s">
        <v>19</v>
      </c>
      <c r="F34" s="65">
        <v>0</v>
      </c>
      <c r="G34" s="66">
        <v>0</v>
      </c>
      <c r="H34" s="66">
        <f t="shared" si="0"/>
        <v>0</v>
      </c>
    </row>
    <row r="35" spans="2:8">
      <c r="B35" s="81">
        <v>7</v>
      </c>
      <c r="C35" s="106" t="s">
        <v>96</v>
      </c>
      <c r="D35" s="102" t="s">
        <v>163</v>
      </c>
      <c r="E35" s="81" t="s">
        <v>19</v>
      </c>
      <c r="F35" s="65">
        <v>1.1747780000000001</v>
      </c>
      <c r="G35" s="66">
        <v>4089414.2159624156</v>
      </c>
      <c r="H35" s="66">
        <f t="shared" si="0"/>
        <v>4804153.8537998954</v>
      </c>
    </row>
    <row r="36" spans="2:8">
      <c r="B36" s="81">
        <v>8</v>
      </c>
      <c r="C36" s="106" t="s">
        <v>252</v>
      </c>
      <c r="D36" s="102" t="s">
        <v>251</v>
      </c>
      <c r="E36" s="81" t="s">
        <v>19</v>
      </c>
      <c r="F36" s="65">
        <v>4.6419039999999994</v>
      </c>
      <c r="G36" s="66">
        <v>1376964.7149999999</v>
      </c>
      <c r="H36" s="66">
        <f t="shared" si="0"/>
        <v>6391738.0184173584</v>
      </c>
    </row>
    <row r="37" spans="2:8">
      <c r="B37" s="81">
        <v>9</v>
      </c>
      <c r="C37" s="106" t="s">
        <v>250</v>
      </c>
      <c r="D37" s="102" t="s">
        <v>163</v>
      </c>
      <c r="E37" s="81" t="s">
        <v>19</v>
      </c>
      <c r="F37" s="65">
        <v>7.2264839999999992</v>
      </c>
      <c r="G37" s="66">
        <v>3517022.3150517368</v>
      </c>
      <c r="H37" s="66">
        <f t="shared" si="0"/>
        <v>25415705.487364333</v>
      </c>
    </row>
    <row r="38" spans="2:8">
      <c r="B38" s="81">
        <v>10</v>
      </c>
      <c r="C38" s="106" t="s">
        <v>98</v>
      </c>
      <c r="D38" s="102" t="s">
        <v>165</v>
      </c>
      <c r="E38" s="81" t="s">
        <v>19</v>
      </c>
      <c r="F38" s="65">
        <v>2.13903</v>
      </c>
      <c r="G38" s="66">
        <v>4173275.67736329</v>
      </c>
      <c r="H38" s="66">
        <f t="shared" si="0"/>
        <v>8926761.8721503988</v>
      </c>
    </row>
    <row r="39" spans="2:8" ht="30.75">
      <c r="B39" s="81">
        <v>11</v>
      </c>
      <c r="C39" s="106" t="s">
        <v>245</v>
      </c>
      <c r="D39" s="102"/>
      <c r="E39" s="81" t="s">
        <v>19</v>
      </c>
      <c r="F39" s="65">
        <v>0.38250000000000001</v>
      </c>
      <c r="G39" s="66">
        <v>6358828.6774596237</v>
      </c>
      <c r="H39" s="66">
        <f t="shared" si="0"/>
        <v>2432251.969128306</v>
      </c>
    </row>
    <row r="40" spans="2:8">
      <c r="B40" s="81">
        <v>12</v>
      </c>
      <c r="C40" s="106" t="s">
        <v>249</v>
      </c>
      <c r="D40" s="102"/>
      <c r="E40" s="81" t="s">
        <v>19</v>
      </c>
      <c r="F40" s="65">
        <v>8.1692307692307703E-2</v>
      </c>
      <c r="G40" s="66">
        <v>6641223.2256333828</v>
      </c>
      <c r="H40" s="66">
        <f t="shared" si="0"/>
        <v>542536.85120174254</v>
      </c>
    </row>
    <row r="41" spans="2:8">
      <c r="B41" s="81"/>
      <c r="C41" s="106"/>
      <c r="D41" s="102"/>
      <c r="E41" s="81"/>
      <c r="F41" s="65"/>
      <c r="G41" s="66">
        <v>0</v>
      </c>
      <c r="H41" s="66"/>
    </row>
    <row r="42" spans="2:8">
      <c r="B42" s="81"/>
      <c r="C42" s="106"/>
      <c r="D42" s="92"/>
      <c r="E42" s="81"/>
      <c r="F42" s="65"/>
      <c r="G42" s="66">
        <v>0</v>
      </c>
      <c r="H42" s="66">
        <f t="shared" ref="H42:H77" si="1">F42*G42</f>
        <v>0</v>
      </c>
    </row>
    <row r="43" spans="2:8">
      <c r="B43" s="164" t="s">
        <v>28</v>
      </c>
      <c r="C43" s="170" t="s">
        <v>29</v>
      </c>
      <c r="D43" s="92"/>
      <c r="E43" s="81"/>
      <c r="F43" s="65"/>
      <c r="G43" s="66">
        <v>0</v>
      </c>
      <c r="H43" s="168">
        <f>SUM(H45:H54)</f>
        <v>22806031.789775811</v>
      </c>
    </row>
    <row r="44" spans="2:8">
      <c r="B44" s="164"/>
      <c r="C44" s="170" t="s">
        <v>99</v>
      </c>
      <c r="D44" s="92"/>
      <c r="E44" s="81"/>
      <c r="F44" s="65"/>
      <c r="G44" s="66">
        <v>0</v>
      </c>
      <c r="H44" s="66">
        <f t="shared" si="1"/>
        <v>0</v>
      </c>
    </row>
    <row r="45" spans="2:8">
      <c r="B45" s="81">
        <v>1</v>
      </c>
      <c r="C45" s="106" t="s">
        <v>100</v>
      </c>
      <c r="D45" s="102" t="s">
        <v>305</v>
      </c>
      <c r="E45" s="81" t="s">
        <v>15</v>
      </c>
      <c r="F45" s="65">
        <v>4.5</v>
      </c>
      <c r="G45" s="66">
        <v>185851.24346249999</v>
      </c>
      <c r="H45" s="66">
        <f t="shared" si="1"/>
        <v>836330.59558124992</v>
      </c>
    </row>
    <row r="46" spans="2:8">
      <c r="B46" s="81">
        <v>2</v>
      </c>
      <c r="C46" s="106" t="s">
        <v>101</v>
      </c>
      <c r="D46" s="105"/>
      <c r="E46" s="81"/>
      <c r="F46" s="65"/>
      <c r="G46" s="66">
        <v>0</v>
      </c>
      <c r="H46" s="66">
        <f t="shared" si="1"/>
        <v>0</v>
      </c>
    </row>
    <row r="47" spans="2:8">
      <c r="B47" s="81">
        <v>3</v>
      </c>
      <c r="C47" s="106" t="s">
        <v>102</v>
      </c>
      <c r="D47" s="105" t="s">
        <v>166</v>
      </c>
      <c r="E47" s="81" t="s">
        <v>15</v>
      </c>
      <c r="F47" s="65">
        <v>54.985378867000001</v>
      </c>
      <c r="G47" s="66">
        <v>164293.85424375001</v>
      </c>
      <c r="H47" s="66">
        <f t="shared" si="1"/>
        <v>9033759.8211122714</v>
      </c>
    </row>
    <row r="48" spans="2:8">
      <c r="B48" s="81">
        <v>4</v>
      </c>
      <c r="C48" s="106" t="s">
        <v>103</v>
      </c>
      <c r="D48" s="105" t="s">
        <v>306</v>
      </c>
      <c r="E48" s="81" t="s">
        <v>15</v>
      </c>
      <c r="F48" s="65">
        <v>2.7731172659999999</v>
      </c>
      <c r="G48" s="66">
        <v>178460.1385875</v>
      </c>
      <c r="H48" s="66">
        <f t="shared" si="1"/>
        <v>494890.89160974906</v>
      </c>
    </row>
    <row r="49" spans="2:8">
      <c r="B49" s="81">
        <v>5</v>
      </c>
      <c r="C49" s="106" t="s">
        <v>104</v>
      </c>
      <c r="D49" s="105" t="s">
        <v>166</v>
      </c>
      <c r="E49" s="81" t="s">
        <v>15</v>
      </c>
      <c r="F49" s="65">
        <v>9.5839976869000019</v>
      </c>
      <c r="G49" s="66">
        <v>236129.1304625</v>
      </c>
      <c r="H49" s="66">
        <f t="shared" si="1"/>
        <v>2263061.0401623086</v>
      </c>
    </row>
    <row r="50" spans="2:8" ht="30">
      <c r="B50" s="81">
        <v>6</v>
      </c>
      <c r="C50" s="106" t="s">
        <v>261</v>
      </c>
      <c r="D50" s="102" t="s">
        <v>307</v>
      </c>
      <c r="E50" s="81" t="s">
        <v>9</v>
      </c>
      <c r="F50" s="65">
        <v>7.7</v>
      </c>
      <c r="G50" s="66">
        <v>32177.119821000004</v>
      </c>
      <c r="H50" s="66">
        <f t="shared" si="1"/>
        <v>247763.82262170003</v>
      </c>
    </row>
    <row r="51" spans="2:8">
      <c r="B51" s="81">
        <v>7</v>
      </c>
      <c r="C51" s="106" t="s">
        <v>262</v>
      </c>
      <c r="D51" s="102" t="s">
        <v>305</v>
      </c>
      <c r="E51" s="81" t="s">
        <v>15</v>
      </c>
      <c r="F51" s="65">
        <v>2.5499999999999998</v>
      </c>
      <c r="G51" s="66">
        <v>164293.85424375001</v>
      </c>
      <c r="H51" s="66">
        <f t="shared" si="1"/>
        <v>418949.3283215625</v>
      </c>
    </row>
    <row r="52" spans="2:8">
      <c r="B52" s="164"/>
      <c r="C52" s="170" t="s">
        <v>105</v>
      </c>
      <c r="D52" s="103"/>
      <c r="E52" s="81"/>
      <c r="F52" s="65"/>
      <c r="G52" s="66">
        <v>0</v>
      </c>
      <c r="H52" s="66">
        <f t="shared" si="1"/>
        <v>0</v>
      </c>
    </row>
    <row r="53" spans="2:8">
      <c r="B53" s="81">
        <v>1</v>
      </c>
      <c r="C53" s="106" t="s">
        <v>102</v>
      </c>
      <c r="D53" s="105" t="s">
        <v>166</v>
      </c>
      <c r="E53" s="81" t="s">
        <v>15</v>
      </c>
      <c r="F53" s="65">
        <v>54.879509729900001</v>
      </c>
      <c r="G53" s="66">
        <v>164293.85424375001</v>
      </c>
      <c r="H53" s="66">
        <f t="shared" si="1"/>
        <v>9016366.1725326516</v>
      </c>
    </row>
    <row r="54" spans="2:8">
      <c r="B54" s="81">
        <v>2</v>
      </c>
      <c r="C54" s="106" t="s">
        <v>103</v>
      </c>
      <c r="D54" s="105" t="s">
        <v>306</v>
      </c>
      <c r="E54" s="81" t="s">
        <v>15</v>
      </c>
      <c r="F54" s="65">
        <v>2.7732250000000001</v>
      </c>
      <c r="G54" s="66">
        <v>178460.1385875</v>
      </c>
      <c r="H54" s="66">
        <f t="shared" si="1"/>
        <v>494910.11783431971</v>
      </c>
    </row>
    <row r="55" spans="2:8">
      <c r="B55" s="81"/>
      <c r="C55" s="106"/>
      <c r="D55" s="125"/>
      <c r="E55" s="81"/>
      <c r="F55" s="65"/>
      <c r="G55" s="66">
        <v>0</v>
      </c>
      <c r="H55" s="66">
        <f t="shared" si="1"/>
        <v>0</v>
      </c>
    </row>
    <row r="56" spans="2:8">
      <c r="B56" s="164" t="s">
        <v>30</v>
      </c>
      <c r="C56" s="170" t="s">
        <v>31</v>
      </c>
      <c r="D56" s="102"/>
      <c r="E56" s="81"/>
      <c r="F56" s="65"/>
      <c r="G56" s="66">
        <v>0</v>
      </c>
      <c r="H56" s="168">
        <f>SUM(H58:H62)</f>
        <v>6512138.9336239863</v>
      </c>
    </row>
    <row r="57" spans="2:8">
      <c r="B57" s="164"/>
      <c r="C57" s="170" t="s">
        <v>99</v>
      </c>
      <c r="D57" s="102"/>
      <c r="E57" s="81"/>
      <c r="F57" s="65"/>
      <c r="G57" s="66">
        <v>0</v>
      </c>
      <c r="H57" s="66">
        <f t="shared" si="1"/>
        <v>0</v>
      </c>
    </row>
    <row r="58" spans="2:8">
      <c r="B58" s="81">
        <v>1</v>
      </c>
      <c r="C58" s="106" t="s">
        <v>103</v>
      </c>
      <c r="D58" s="105" t="s">
        <v>308</v>
      </c>
      <c r="E58" s="81" t="s">
        <v>15</v>
      </c>
      <c r="F58" s="65">
        <v>11.8163622412</v>
      </c>
      <c r="G58" s="66">
        <v>181500.00000000003</v>
      </c>
      <c r="H58" s="66">
        <f t="shared" si="1"/>
        <v>2144669.7467778004</v>
      </c>
    </row>
    <row r="59" spans="2:8">
      <c r="B59" s="81">
        <v>2</v>
      </c>
      <c r="C59" s="106" t="s">
        <v>106</v>
      </c>
      <c r="D59" s="105" t="s">
        <v>167</v>
      </c>
      <c r="E59" s="81" t="s">
        <v>208</v>
      </c>
      <c r="F59" s="65">
        <v>32.455124400000003</v>
      </c>
      <c r="G59" s="66">
        <v>32177.119821000004</v>
      </c>
      <c r="H59" s="66">
        <f t="shared" si="1"/>
        <v>1044312.426624261</v>
      </c>
    </row>
    <row r="60" spans="2:8">
      <c r="B60" s="164"/>
      <c r="C60" s="170" t="s">
        <v>105</v>
      </c>
      <c r="D60" s="103"/>
      <c r="E60" s="81"/>
      <c r="F60" s="65"/>
      <c r="G60" s="66">
        <v>0</v>
      </c>
      <c r="H60" s="66">
        <f t="shared" si="1"/>
        <v>0</v>
      </c>
    </row>
    <row r="61" spans="2:8">
      <c r="B61" s="81">
        <v>1</v>
      </c>
      <c r="C61" s="106" t="s">
        <v>103</v>
      </c>
      <c r="D61" s="105" t="s">
        <v>308</v>
      </c>
      <c r="E61" s="81" t="s">
        <v>15</v>
      </c>
      <c r="F61" s="65">
        <v>11.8163622412</v>
      </c>
      <c r="G61" s="66">
        <v>181500.00000000003</v>
      </c>
      <c r="H61" s="66">
        <f t="shared" si="1"/>
        <v>2144669.7467778004</v>
      </c>
    </row>
    <row r="62" spans="2:8">
      <c r="B62" s="81">
        <v>2</v>
      </c>
      <c r="C62" s="106" t="s">
        <v>106</v>
      </c>
      <c r="D62" s="105" t="s">
        <v>167</v>
      </c>
      <c r="E62" s="81" t="str">
        <f>E59</f>
        <v>m1</v>
      </c>
      <c r="F62" s="65">
        <v>36.625</v>
      </c>
      <c r="G62" s="66">
        <v>32177.119821000004</v>
      </c>
      <c r="H62" s="66">
        <f t="shared" si="1"/>
        <v>1178487.0134441252</v>
      </c>
    </row>
    <row r="63" spans="2:8">
      <c r="B63" s="81"/>
      <c r="C63" s="106"/>
      <c r="D63" s="102"/>
      <c r="E63" s="81"/>
      <c r="F63" s="65"/>
      <c r="G63" s="66">
        <v>0</v>
      </c>
      <c r="H63" s="66">
        <f t="shared" si="1"/>
        <v>0</v>
      </c>
    </row>
    <row r="64" spans="2:8">
      <c r="B64" s="164" t="s">
        <v>32</v>
      </c>
      <c r="C64" s="170" t="s">
        <v>33</v>
      </c>
      <c r="D64" s="102"/>
      <c r="E64" s="81"/>
      <c r="F64" s="65"/>
      <c r="G64" s="66">
        <v>0</v>
      </c>
      <c r="H64" s="168">
        <f>SUM(H65:H68)</f>
        <v>17842069.455672573</v>
      </c>
    </row>
    <row r="65" spans="2:8">
      <c r="B65" s="112">
        <v>1</v>
      </c>
      <c r="C65" s="92" t="s">
        <v>34</v>
      </c>
      <c r="D65" s="92" t="s">
        <v>299</v>
      </c>
      <c r="E65" s="112" t="s">
        <v>15</v>
      </c>
      <c r="F65" s="113">
        <v>99.438039730499995</v>
      </c>
      <c r="G65" s="66">
        <v>66150</v>
      </c>
      <c r="H65" s="66">
        <f t="shared" si="1"/>
        <v>6577826.3281725748</v>
      </c>
    </row>
    <row r="66" spans="2:8">
      <c r="B66" s="81">
        <v>2</v>
      </c>
      <c r="C66" s="106" t="s">
        <v>107</v>
      </c>
      <c r="D66" s="92" t="s">
        <v>300</v>
      </c>
      <c r="E66" s="81" t="s">
        <v>9</v>
      </c>
      <c r="F66" s="65">
        <v>116.36</v>
      </c>
      <c r="G66" s="66">
        <v>22000</v>
      </c>
      <c r="H66" s="66">
        <f t="shared" si="1"/>
        <v>2559920</v>
      </c>
    </row>
    <row r="67" spans="2:8">
      <c r="B67" s="112">
        <v>3</v>
      </c>
      <c r="C67" s="92" t="s">
        <v>35</v>
      </c>
      <c r="D67" s="92" t="s">
        <v>301</v>
      </c>
      <c r="E67" s="112" t="s">
        <v>15</v>
      </c>
      <c r="F67" s="113">
        <v>15.239649999999999</v>
      </c>
      <c r="G67" s="66">
        <v>92750</v>
      </c>
      <c r="H67" s="66">
        <f t="shared" si="1"/>
        <v>1413477.5374999999</v>
      </c>
    </row>
    <row r="68" spans="2:8">
      <c r="B68" s="81">
        <v>4</v>
      </c>
      <c r="C68" s="106" t="s">
        <v>36</v>
      </c>
      <c r="D68" s="92" t="s">
        <v>168</v>
      </c>
      <c r="E68" s="81" t="s">
        <v>15</v>
      </c>
      <c r="F68" s="65">
        <v>85.774653999999984</v>
      </c>
      <c r="G68" s="66">
        <v>85000</v>
      </c>
      <c r="H68" s="66">
        <f t="shared" si="1"/>
        <v>7290845.5899999989</v>
      </c>
    </row>
    <row r="69" spans="2:8">
      <c r="B69" s="81"/>
      <c r="C69" s="106"/>
      <c r="D69" s="92"/>
      <c r="E69" s="81"/>
      <c r="F69" s="65"/>
      <c r="G69" s="66">
        <v>0</v>
      </c>
      <c r="H69" s="66">
        <f t="shared" si="1"/>
        <v>0</v>
      </c>
    </row>
    <row r="70" spans="2:8">
      <c r="B70" s="164" t="s">
        <v>37</v>
      </c>
      <c r="C70" s="170" t="s">
        <v>38</v>
      </c>
      <c r="D70" s="92"/>
      <c r="E70" s="81"/>
      <c r="F70" s="65"/>
      <c r="G70" s="66">
        <v>0</v>
      </c>
      <c r="H70" s="168">
        <f>SUM(H71:H76)</f>
        <v>56768750.747088313</v>
      </c>
    </row>
    <row r="71" spans="2:8" ht="30">
      <c r="B71" s="81">
        <v>1</v>
      </c>
      <c r="C71" s="92" t="s">
        <v>39</v>
      </c>
      <c r="D71" s="92" t="s">
        <v>172</v>
      </c>
      <c r="E71" s="81" t="s">
        <v>15</v>
      </c>
      <c r="F71" s="65">
        <v>189.82639999999998</v>
      </c>
      <c r="G71" s="66">
        <v>96580.000000000015</v>
      </c>
      <c r="H71" s="66">
        <f t="shared" si="1"/>
        <v>18333433.712000001</v>
      </c>
    </row>
    <row r="72" spans="2:8">
      <c r="B72" s="81">
        <v>2</v>
      </c>
      <c r="C72" s="106" t="s">
        <v>108</v>
      </c>
      <c r="D72" s="92" t="s">
        <v>169</v>
      </c>
      <c r="E72" s="81" t="s">
        <v>15</v>
      </c>
      <c r="F72" s="65">
        <v>19.71</v>
      </c>
      <c r="G72" s="66">
        <v>74506.753125000017</v>
      </c>
      <c r="H72" s="66">
        <f t="shared" si="1"/>
        <v>1468528.1040937505</v>
      </c>
    </row>
    <row r="73" spans="2:8">
      <c r="B73" s="81">
        <v>3</v>
      </c>
      <c r="C73" s="106" t="s">
        <v>40</v>
      </c>
      <c r="D73" s="92" t="s">
        <v>170</v>
      </c>
      <c r="E73" s="81" t="s">
        <v>15</v>
      </c>
      <c r="F73" s="65">
        <v>376.04644999999999</v>
      </c>
      <c r="G73" s="66">
        <v>64465.14375000001</v>
      </c>
      <c r="H73" s="66">
        <f t="shared" si="1"/>
        <v>24241888.455927189</v>
      </c>
    </row>
    <row r="74" spans="2:8">
      <c r="B74" s="81">
        <v>4</v>
      </c>
      <c r="C74" s="106" t="s">
        <v>41</v>
      </c>
      <c r="D74" s="92" t="s">
        <v>171</v>
      </c>
      <c r="E74" s="81" t="s">
        <v>15</v>
      </c>
      <c r="F74" s="65">
        <v>345.42019999999997</v>
      </c>
      <c r="G74" s="66">
        <v>26056.360312500001</v>
      </c>
      <c r="H74" s="66">
        <f t="shared" si="1"/>
        <v>9000393.1904158127</v>
      </c>
    </row>
    <row r="75" spans="2:8">
      <c r="B75" s="81">
        <v>5</v>
      </c>
      <c r="C75" s="106" t="s">
        <v>246</v>
      </c>
      <c r="D75" s="92"/>
      <c r="E75" s="81" t="s">
        <v>15</v>
      </c>
      <c r="F75" s="65">
        <v>41.145000000000003</v>
      </c>
      <c r="G75" s="66">
        <v>64465.14375000001</v>
      </c>
      <c r="H75" s="66">
        <f t="shared" si="1"/>
        <v>2652418.3395937504</v>
      </c>
    </row>
    <row r="76" spans="2:8">
      <c r="B76" s="81">
        <v>6</v>
      </c>
      <c r="C76" s="106" t="s">
        <v>247</v>
      </c>
      <c r="D76" s="92"/>
      <c r="E76" s="81" t="s">
        <v>15</v>
      </c>
      <c r="F76" s="65">
        <v>41.145000000000003</v>
      </c>
      <c r="G76" s="66">
        <v>26056.360312500001</v>
      </c>
      <c r="H76" s="66">
        <f t="shared" si="1"/>
        <v>1072088.9450578126</v>
      </c>
    </row>
    <row r="77" spans="2:8">
      <c r="B77" s="81"/>
      <c r="C77" s="106"/>
      <c r="D77" s="92"/>
      <c r="E77" s="81"/>
      <c r="F77" s="65"/>
      <c r="G77" s="66">
        <v>0</v>
      </c>
      <c r="H77" s="66">
        <f t="shared" si="1"/>
        <v>0</v>
      </c>
    </row>
    <row r="78" spans="2:8">
      <c r="B78" s="164" t="s">
        <v>42</v>
      </c>
      <c r="C78" s="170" t="s">
        <v>43</v>
      </c>
      <c r="D78" s="92"/>
      <c r="E78" s="81"/>
      <c r="F78" s="65"/>
      <c r="G78" s="66">
        <v>0</v>
      </c>
      <c r="H78" s="168">
        <f>SUM(H79:H83)</f>
        <v>12155000</v>
      </c>
    </row>
    <row r="79" spans="2:8">
      <c r="B79" s="81">
        <v>1</v>
      </c>
      <c r="C79" s="106" t="s">
        <v>109</v>
      </c>
      <c r="D79" s="116" t="s">
        <v>309</v>
      </c>
      <c r="E79" s="81" t="s">
        <v>15</v>
      </c>
      <c r="F79" s="65">
        <v>54</v>
      </c>
      <c r="G79" s="66">
        <v>110000</v>
      </c>
      <c r="H79" s="66">
        <f>F79*G79</f>
        <v>5940000</v>
      </c>
    </row>
    <row r="80" spans="2:8">
      <c r="B80" s="81">
        <v>2</v>
      </c>
      <c r="C80" s="92" t="s">
        <v>110</v>
      </c>
      <c r="D80" s="105" t="s">
        <v>310</v>
      </c>
      <c r="E80" s="81" t="s">
        <v>15</v>
      </c>
      <c r="F80" s="65">
        <v>55</v>
      </c>
      <c r="G80" s="66">
        <v>95000</v>
      </c>
      <c r="H80" s="66">
        <f>F80*G80</f>
        <v>5225000</v>
      </c>
    </row>
    <row r="81" spans="2:8">
      <c r="B81" s="81">
        <v>3</v>
      </c>
      <c r="C81" s="106" t="s">
        <v>146</v>
      </c>
      <c r="D81" s="92"/>
      <c r="E81" s="81" t="s">
        <v>9</v>
      </c>
      <c r="F81" s="65">
        <v>25</v>
      </c>
      <c r="G81" s="66">
        <v>30000</v>
      </c>
      <c r="H81" s="66">
        <f>F81*G81</f>
        <v>750000</v>
      </c>
    </row>
    <row r="82" spans="2:8">
      <c r="B82" s="81">
        <v>4</v>
      </c>
      <c r="C82" s="106" t="s">
        <v>111</v>
      </c>
      <c r="D82" s="92"/>
      <c r="E82" s="81" t="s">
        <v>9</v>
      </c>
      <c r="F82" s="65">
        <v>5</v>
      </c>
      <c r="G82" s="66">
        <v>48000</v>
      </c>
      <c r="H82" s="66">
        <f t="shared" ref="H82:H149" si="2">F82*G82</f>
        <v>240000</v>
      </c>
    </row>
    <row r="83" spans="2:8">
      <c r="B83" s="81"/>
      <c r="C83" s="106"/>
      <c r="D83" s="92"/>
      <c r="E83" s="81"/>
      <c r="F83" s="65"/>
      <c r="G83" s="66">
        <v>0</v>
      </c>
      <c r="H83" s="66">
        <f t="shared" si="2"/>
        <v>0</v>
      </c>
    </row>
    <row r="84" spans="2:8">
      <c r="B84" s="164" t="s">
        <v>45</v>
      </c>
      <c r="C84" s="170" t="s">
        <v>46</v>
      </c>
      <c r="D84" s="92"/>
      <c r="E84" s="81"/>
      <c r="F84" s="65"/>
      <c r="G84" s="66">
        <v>0</v>
      </c>
      <c r="H84" s="168">
        <f>SUM(H86:H95)</f>
        <v>27432860</v>
      </c>
    </row>
    <row r="85" spans="2:8">
      <c r="B85" s="164">
        <v>1</v>
      </c>
      <c r="C85" s="170" t="s">
        <v>112</v>
      </c>
      <c r="D85" s="92"/>
      <c r="E85" s="81"/>
      <c r="F85" s="65"/>
      <c r="G85" s="66">
        <v>0</v>
      </c>
      <c r="H85" s="66">
        <f t="shared" si="2"/>
        <v>0</v>
      </c>
    </row>
    <row r="86" spans="2:8" ht="30">
      <c r="B86" s="81"/>
      <c r="C86" s="92" t="s">
        <v>113</v>
      </c>
      <c r="D86" s="102" t="s">
        <v>292</v>
      </c>
      <c r="E86" s="81" t="s">
        <v>48</v>
      </c>
      <c r="F86" s="65">
        <v>1</v>
      </c>
      <c r="G86" s="66">
        <v>8004000</v>
      </c>
      <c r="H86" s="66">
        <f t="shared" si="2"/>
        <v>8004000</v>
      </c>
    </row>
    <row r="87" spans="2:8" ht="15" customHeight="1">
      <c r="B87" s="81"/>
      <c r="C87" s="106" t="s">
        <v>86</v>
      </c>
      <c r="D87" s="102" t="s">
        <v>293</v>
      </c>
      <c r="E87" s="81" t="s">
        <v>48</v>
      </c>
      <c r="F87" s="65">
        <v>2</v>
      </c>
      <c r="G87" s="66">
        <v>861000</v>
      </c>
      <c r="H87" s="66">
        <f t="shared" si="2"/>
        <v>1722000</v>
      </c>
    </row>
    <row r="88" spans="2:8" ht="30">
      <c r="B88" s="81"/>
      <c r="C88" s="92" t="s">
        <v>114</v>
      </c>
      <c r="D88" s="102" t="s">
        <v>294</v>
      </c>
      <c r="E88" s="81" t="s">
        <v>48</v>
      </c>
      <c r="F88" s="65">
        <v>1</v>
      </c>
      <c r="G88" s="66">
        <v>2283750</v>
      </c>
      <c r="H88" s="66">
        <f t="shared" si="2"/>
        <v>2283750</v>
      </c>
    </row>
    <row r="89" spans="2:8" ht="30">
      <c r="B89" s="81"/>
      <c r="C89" s="92" t="s">
        <v>115</v>
      </c>
      <c r="D89" s="102" t="s">
        <v>294</v>
      </c>
      <c r="E89" s="81" t="s">
        <v>48</v>
      </c>
      <c r="F89" s="65">
        <v>1</v>
      </c>
      <c r="G89" s="66">
        <v>4888350</v>
      </c>
      <c r="H89" s="66">
        <f t="shared" si="2"/>
        <v>4888350</v>
      </c>
    </row>
    <row r="90" spans="2:8" ht="30">
      <c r="B90" s="81"/>
      <c r="C90" s="92" t="s">
        <v>134</v>
      </c>
      <c r="D90" s="102" t="s">
        <v>294</v>
      </c>
      <c r="E90" s="81" t="s">
        <v>48</v>
      </c>
      <c r="F90" s="65">
        <v>1</v>
      </c>
      <c r="G90" s="66">
        <v>6214400</v>
      </c>
      <c r="H90" s="66">
        <f t="shared" si="2"/>
        <v>6214400</v>
      </c>
    </row>
    <row r="91" spans="2:8">
      <c r="B91" s="164">
        <v>2</v>
      </c>
      <c r="C91" s="170" t="s">
        <v>116</v>
      </c>
      <c r="D91" s="92"/>
      <c r="E91" s="81"/>
      <c r="F91" s="65"/>
      <c r="G91" s="66">
        <v>0</v>
      </c>
      <c r="H91" s="66"/>
    </row>
    <row r="92" spans="2:8">
      <c r="B92" s="81"/>
      <c r="C92" s="106" t="s">
        <v>86</v>
      </c>
      <c r="D92" s="102" t="s">
        <v>302</v>
      </c>
      <c r="E92" s="81" t="s">
        <v>48</v>
      </c>
      <c r="F92" s="65">
        <v>2</v>
      </c>
      <c r="G92" s="66">
        <v>1650000.0000000002</v>
      </c>
      <c r="H92" s="66">
        <f t="shared" si="2"/>
        <v>3300000.0000000005</v>
      </c>
    </row>
    <row r="93" spans="2:8">
      <c r="B93" s="164">
        <v>3</v>
      </c>
      <c r="C93" s="170" t="s">
        <v>49</v>
      </c>
      <c r="D93" s="92"/>
      <c r="E93" s="81"/>
      <c r="F93" s="65"/>
      <c r="G93" s="66">
        <v>0</v>
      </c>
      <c r="H93" s="66"/>
    </row>
    <row r="94" spans="2:8">
      <c r="B94" s="167" t="s">
        <v>14</v>
      </c>
      <c r="C94" s="106" t="s">
        <v>51</v>
      </c>
      <c r="D94" s="102" t="s">
        <v>197</v>
      </c>
      <c r="E94" s="81" t="s">
        <v>50</v>
      </c>
      <c r="F94" s="65">
        <v>2</v>
      </c>
      <c r="G94" s="66">
        <v>346500</v>
      </c>
      <c r="H94" s="66">
        <f t="shared" si="2"/>
        <v>693000</v>
      </c>
    </row>
    <row r="95" spans="2:8">
      <c r="B95" s="167" t="s">
        <v>14</v>
      </c>
      <c r="C95" s="106" t="s">
        <v>52</v>
      </c>
      <c r="D95" s="102" t="s">
        <v>198</v>
      </c>
      <c r="E95" s="81" t="s">
        <v>50</v>
      </c>
      <c r="F95" s="65">
        <v>6</v>
      </c>
      <c r="G95" s="66">
        <v>54560.000000000007</v>
      </c>
      <c r="H95" s="66">
        <f t="shared" si="2"/>
        <v>327360.00000000006</v>
      </c>
    </row>
    <row r="96" spans="2:8">
      <c r="B96" s="81"/>
      <c r="C96" s="106"/>
      <c r="D96" s="92"/>
      <c r="E96" s="81"/>
      <c r="F96" s="65"/>
      <c r="G96" s="66">
        <v>0</v>
      </c>
      <c r="H96" s="66">
        <f t="shared" si="2"/>
        <v>0</v>
      </c>
    </row>
    <row r="97" spans="2:8">
      <c r="B97" s="164" t="s">
        <v>53</v>
      </c>
      <c r="C97" s="170" t="s">
        <v>54</v>
      </c>
      <c r="D97" s="92"/>
      <c r="E97" s="81"/>
      <c r="F97" s="65"/>
      <c r="G97" s="66">
        <v>0</v>
      </c>
      <c r="H97" s="168">
        <f>SUM(H98:H102)</f>
        <v>11693403.272071</v>
      </c>
    </row>
    <row r="98" spans="2:8">
      <c r="B98" s="81">
        <v>1</v>
      </c>
      <c r="C98" s="106" t="s">
        <v>55</v>
      </c>
      <c r="D98" s="102" t="s">
        <v>195</v>
      </c>
      <c r="E98" s="81" t="s">
        <v>15</v>
      </c>
      <c r="F98" s="65">
        <v>204.219234</v>
      </c>
      <c r="G98" s="66">
        <v>22000</v>
      </c>
      <c r="H98" s="66">
        <f t="shared" si="2"/>
        <v>4492823.148</v>
      </c>
    </row>
    <row r="99" spans="2:8">
      <c r="B99" s="81">
        <v>2</v>
      </c>
      <c r="C99" s="106" t="s">
        <v>56</v>
      </c>
      <c r="D99" s="102" t="s">
        <v>196</v>
      </c>
      <c r="E99" s="81" t="s">
        <v>15</v>
      </c>
      <c r="F99" s="65">
        <v>83.652420000000006</v>
      </c>
      <c r="G99" s="66">
        <v>35000</v>
      </c>
      <c r="H99" s="66">
        <f t="shared" si="2"/>
        <v>2927834.7</v>
      </c>
    </row>
    <row r="100" spans="2:8">
      <c r="B100" s="81">
        <v>3</v>
      </c>
      <c r="C100" s="106" t="s">
        <v>57</v>
      </c>
      <c r="D100" s="102" t="s">
        <v>195</v>
      </c>
      <c r="E100" s="81" t="s">
        <v>15</v>
      </c>
      <c r="F100" s="65">
        <v>114.67768973049999</v>
      </c>
      <c r="G100" s="66">
        <v>22000</v>
      </c>
      <c r="H100" s="66">
        <f t="shared" si="2"/>
        <v>2522909.174071</v>
      </c>
    </row>
    <row r="101" spans="2:8">
      <c r="B101" s="81">
        <v>4</v>
      </c>
      <c r="C101" s="106" t="s">
        <v>117</v>
      </c>
      <c r="D101" s="92"/>
      <c r="E101" s="81" t="s">
        <v>9</v>
      </c>
      <c r="F101" s="65">
        <v>5</v>
      </c>
      <c r="G101" s="66">
        <v>18750</v>
      </c>
      <c r="H101" s="66">
        <f t="shared" si="2"/>
        <v>93750</v>
      </c>
    </row>
    <row r="102" spans="2:8">
      <c r="B102" s="81">
        <v>5</v>
      </c>
      <c r="C102" s="106" t="s">
        <v>248</v>
      </c>
      <c r="D102" s="102"/>
      <c r="E102" s="81" t="s">
        <v>15</v>
      </c>
      <c r="F102" s="65">
        <v>47.316749999999999</v>
      </c>
      <c r="G102" s="66">
        <v>35000</v>
      </c>
      <c r="H102" s="66">
        <f t="shared" si="2"/>
        <v>1656086.25</v>
      </c>
    </row>
    <row r="103" spans="2:8">
      <c r="B103" s="81"/>
      <c r="C103" s="106"/>
      <c r="D103" s="92"/>
      <c r="E103" s="81"/>
      <c r="F103" s="65"/>
      <c r="G103" s="66">
        <v>0</v>
      </c>
      <c r="H103" s="66">
        <f t="shared" si="2"/>
        <v>0</v>
      </c>
    </row>
    <row r="104" spans="2:8">
      <c r="B104" s="164" t="s">
        <v>58</v>
      </c>
      <c r="C104" s="170" t="s">
        <v>59</v>
      </c>
      <c r="D104" s="92"/>
      <c r="E104" s="81"/>
      <c r="F104" s="65"/>
      <c r="G104" s="66">
        <v>0</v>
      </c>
      <c r="H104" s="168">
        <f>SUM(H106:H125)</f>
        <v>21489141.09629029</v>
      </c>
    </row>
    <row r="105" spans="2:8">
      <c r="B105" s="81">
        <v>1</v>
      </c>
      <c r="C105" s="106" t="s">
        <v>118</v>
      </c>
      <c r="D105" s="92"/>
      <c r="E105" s="81"/>
      <c r="F105" s="65"/>
      <c r="G105" s="66">
        <v>0</v>
      </c>
      <c r="H105" s="66">
        <f t="shared" si="2"/>
        <v>0</v>
      </c>
    </row>
    <row r="106" spans="2:8">
      <c r="B106" s="167" t="s">
        <v>14</v>
      </c>
      <c r="C106" s="106" t="s">
        <v>119</v>
      </c>
      <c r="D106" s="92" t="s">
        <v>182</v>
      </c>
      <c r="E106" s="81" t="s">
        <v>50</v>
      </c>
      <c r="F106" s="65">
        <v>2</v>
      </c>
      <c r="G106" s="66">
        <v>1852248.1372500001</v>
      </c>
      <c r="H106" s="66">
        <f t="shared" si="2"/>
        <v>3704496.2745000003</v>
      </c>
    </row>
    <row r="107" spans="2:8">
      <c r="B107" s="167" t="s">
        <v>14</v>
      </c>
      <c r="C107" s="106" t="s">
        <v>60</v>
      </c>
      <c r="D107" s="92" t="s">
        <v>183</v>
      </c>
      <c r="E107" s="81" t="s">
        <v>50</v>
      </c>
      <c r="F107" s="65">
        <v>2</v>
      </c>
      <c r="G107" s="66">
        <v>1181269.396125</v>
      </c>
      <c r="H107" s="66">
        <f t="shared" si="2"/>
        <v>2362538.7922499999</v>
      </c>
    </row>
    <row r="108" spans="2:8">
      <c r="B108" s="167" t="s">
        <v>14</v>
      </c>
      <c r="C108" s="106" t="s">
        <v>120</v>
      </c>
      <c r="D108" s="92" t="s">
        <v>311</v>
      </c>
      <c r="E108" s="81" t="s">
        <v>50</v>
      </c>
      <c r="F108" s="65">
        <v>2</v>
      </c>
      <c r="G108" s="66">
        <v>253979.36891250004</v>
      </c>
      <c r="H108" s="66">
        <f t="shared" si="2"/>
        <v>507958.73782500008</v>
      </c>
    </row>
    <row r="109" spans="2:8">
      <c r="B109" s="167"/>
      <c r="C109" s="106"/>
      <c r="D109" s="92" t="s">
        <v>184</v>
      </c>
      <c r="E109" s="81"/>
      <c r="F109" s="65"/>
      <c r="G109" s="66">
        <v>0</v>
      </c>
      <c r="H109" s="66"/>
    </row>
    <row r="110" spans="2:8">
      <c r="B110" s="167"/>
      <c r="C110" s="106"/>
      <c r="D110" s="92" t="s">
        <v>185</v>
      </c>
      <c r="E110" s="81"/>
      <c r="F110" s="65"/>
      <c r="G110" s="66">
        <v>0</v>
      </c>
      <c r="H110" s="66"/>
    </row>
    <row r="111" spans="2:8">
      <c r="B111" s="167"/>
      <c r="C111" s="106"/>
      <c r="D111" s="92" t="s">
        <v>186</v>
      </c>
      <c r="E111" s="81"/>
      <c r="F111" s="65"/>
      <c r="G111" s="66">
        <v>0</v>
      </c>
      <c r="H111" s="66"/>
    </row>
    <row r="112" spans="2:8">
      <c r="B112" s="167"/>
      <c r="C112" s="106"/>
      <c r="D112" s="92" t="s">
        <v>187</v>
      </c>
      <c r="E112" s="81"/>
      <c r="F112" s="65"/>
      <c r="G112" s="66">
        <v>0</v>
      </c>
      <c r="H112" s="66"/>
    </row>
    <row r="113" spans="2:8">
      <c r="B113" s="167" t="s">
        <v>14</v>
      </c>
      <c r="C113" s="106" t="s">
        <v>121</v>
      </c>
      <c r="D113" s="92" t="s">
        <v>188</v>
      </c>
      <c r="E113" s="81" t="s">
        <v>50</v>
      </c>
      <c r="F113" s="65">
        <v>2</v>
      </c>
      <c r="G113" s="66">
        <v>134601.70762500001</v>
      </c>
      <c r="H113" s="66">
        <f t="shared" si="2"/>
        <v>269203.41525000002</v>
      </c>
    </row>
    <row r="114" spans="2:8">
      <c r="B114" s="167">
        <v>3</v>
      </c>
      <c r="C114" s="106" t="s">
        <v>61</v>
      </c>
      <c r="D114" s="92" t="s">
        <v>189</v>
      </c>
      <c r="E114" s="81" t="s">
        <v>50</v>
      </c>
      <c r="F114" s="65">
        <v>2</v>
      </c>
      <c r="G114" s="66">
        <v>223550.43375</v>
      </c>
      <c r="H114" s="66">
        <f t="shared" si="2"/>
        <v>447100.86749999999</v>
      </c>
    </row>
    <row r="115" spans="2:8">
      <c r="B115" s="167">
        <v>4</v>
      </c>
      <c r="C115" s="106" t="s">
        <v>62</v>
      </c>
      <c r="D115" s="92" t="s">
        <v>190</v>
      </c>
      <c r="E115" s="81" t="s">
        <v>50</v>
      </c>
      <c r="F115" s="65">
        <v>4</v>
      </c>
      <c r="G115" s="66">
        <v>245661.465</v>
      </c>
      <c r="H115" s="66">
        <f t="shared" si="2"/>
        <v>982645.86</v>
      </c>
    </row>
    <row r="116" spans="2:8">
      <c r="B116" s="81">
        <v>6</v>
      </c>
      <c r="C116" s="106" t="s">
        <v>63</v>
      </c>
      <c r="D116" s="92"/>
      <c r="E116" s="81"/>
      <c r="F116" s="65"/>
      <c r="G116" s="66">
        <v>0</v>
      </c>
      <c r="H116" s="66"/>
    </row>
    <row r="117" spans="2:8">
      <c r="B117" s="167" t="s">
        <v>14</v>
      </c>
      <c r="C117" s="106" t="s">
        <v>64</v>
      </c>
      <c r="D117" s="92" t="s">
        <v>191</v>
      </c>
      <c r="E117" s="81" t="s">
        <v>9</v>
      </c>
      <c r="F117" s="65">
        <v>33.973993199999995</v>
      </c>
      <c r="G117" s="66">
        <v>33128.992050000001</v>
      </c>
      <c r="H117" s="66">
        <f t="shared" si="2"/>
        <v>1125524.1506295539</v>
      </c>
    </row>
    <row r="118" spans="2:8">
      <c r="B118" s="167">
        <v>7</v>
      </c>
      <c r="C118" s="106" t="s">
        <v>65</v>
      </c>
      <c r="D118" s="92"/>
      <c r="E118" s="81"/>
      <c r="F118" s="65"/>
      <c r="G118" s="66">
        <v>0</v>
      </c>
      <c r="H118" s="66"/>
    </row>
    <row r="119" spans="2:8">
      <c r="B119" s="167" t="s">
        <v>14</v>
      </c>
      <c r="C119" s="106" t="s">
        <v>66</v>
      </c>
      <c r="D119" s="92" t="s">
        <v>192</v>
      </c>
      <c r="E119" s="81" t="s">
        <v>9</v>
      </c>
      <c r="F119" s="65">
        <v>1.3704800000000001</v>
      </c>
      <c r="G119" s="66">
        <v>67925</v>
      </c>
      <c r="H119" s="66">
        <f t="shared" si="2"/>
        <v>93089.854000000007</v>
      </c>
    </row>
    <row r="120" spans="2:8">
      <c r="B120" s="167" t="s">
        <v>14</v>
      </c>
      <c r="C120" s="106" t="s">
        <v>122</v>
      </c>
      <c r="D120" s="92" t="s">
        <v>192</v>
      </c>
      <c r="E120" s="81" t="s">
        <v>9</v>
      </c>
      <c r="F120" s="65">
        <v>12.662528</v>
      </c>
      <c r="G120" s="66">
        <v>88687.5</v>
      </c>
      <c r="H120" s="66">
        <f t="shared" si="2"/>
        <v>1123007.952</v>
      </c>
    </row>
    <row r="121" spans="2:8">
      <c r="B121" s="167" t="s">
        <v>14</v>
      </c>
      <c r="C121" s="106" t="s">
        <v>67</v>
      </c>
      <c r="D121" s="92" t="s">
        <v>192</v>
      </c>
      <c r="E121" s="81" t="s">
        <v>9</v>
      </c>
      <c r="F121" s="65">
        <v>64.19353439999999</v>
      </c>
      <c r="G121" s="66">
        <v>96250</v>
      </c>
      <c r="H121" s="66">
        <f t="shared" si="2"/>
        <v>6178627.6859999988</v>
      </c>
    </row>
    <row r="122" spans="2:8">
      <c r="B122" s="167" t="s">
        <v>14</v>
      </c>
      <c r="C122" s="106" t="s">
        <v>68</v>
      </c>
      <c r="D122" s="92" t="s">
        <v>192</v>
      </c>
      <c r="E122" s="81" t="s">
        <v>9</v>
      </c>
      <c r="F122" s="65">
        <v>28.3</v>
      </c>
      <c r="G122" s="66">
        <v>108908.90710507504</v>
      </c>
      <c r="H122" s="66">
        <f t="shared" si="2"/>
        <v>3082122.0710736234</v>
      </c>
    </row>
    <row r="123" spans="2:8">
      <c r="B123" s="167" t="s">
        <v>14</v>
      </c>
      <c r="C123" s="106" t="s">
        <v>123</v>
      </c>
      <c r="D123" s="92" t="s">
        <v>193</v>
      </c>
      <c r="E123" s="81" t="s">
        <v>50</v>
      </c>
      <c r="F123" s="65">
        <v>1</v>
      </c>
      <c r="G123" s="66">
        <v>225820.939575</v>
      </c>
      <c r="H123" s="66">
        <f t="shared" si="2"/>
        <v>225820.939575</v>
      </c>
    </row>
    <row r="124" spans="2:8">
      <c r="B124" s="167" t="s">
        <v>14</v>
      </c>
      <c r="C124" s="106" t="s">
        <v>69</v>
      </c>
      <c r="D124" s="92" t="s">
        <v>194</v>
      </c>
      <c r="E124" s="81" t="s">
        <v>50</v>
      </c>
      <c r="F124" s="65">
        <v>3</v>
      </c>
      <c r="G124" s="66">
        <v>339531.97514570429</v>
      </c>
      <c r="H124" s="66">
        <f t="shared" si="2"/>
        <v>1018595.9254371128</v>
      </c>
    </row>
    <row r="125" spans="2:8">
      <c r="B125" s="167" t="s">
        <v>14</v>
      </c>
      <c r="C125" s="106" t="s">
        <v>264</v>
      </c>
      <c r="D125" s="92" t="s">
        <v>312</v>
      </c>
      <c r="E125" s="81" t="s">
        <v>50</v>
      </c>
      <c r="F125" s="65">
        <v>1</v>
      </c>
      <c r="G125" s="66">
        <v>368408.57024999999</v>
      </c>
      <c r="H125" s="66">
        <f t="shared" si="2"/>
        <v>368408.57024999999</v>
      </c>
    </row>
    <row r="126" spans="2:8">
      <c r="B126" s="81"/>
      <c r="C126" s="106"/>
      <c r="D126" s="92"/>
      <c r="E126" s="81"/>
      <c r="F126" s="65"/>
      <c r="G126" s="66">
        <v>0</v>
      </c>
      <c r="H126" s="66">
        <f t="shared" si="2"/>
        <v>0</v>
      </c>
    </row>
    <row r="127" spans="2:8">
      <c r="B127" s="164" t="s">
        <v>70</v>
      </c>
      <c r="C127" s="170" t="s">
        <v>71</v>
      </c>
      <c r="D127" s="92"/>
      <c r="E127" s="81"/>
      <c r="F127" s="65"/>
      <c r="G127" s="66">
        <v>0</v>
      </c>
      <c r="H127" s="168">
        <f>SUM(H129:H145)</f>
        <v>16061477.135</v>
      </c>
    </row>
    <row r="128" spans="2:8">
      <c r="B128" s="81"/>
      <c r="C128" s="106"/>
      <c r="D128" s="92"/>
      <c r="E128" s="81"/>
      <c r="F128" s="65"/>
      <c r="G128" s="66">
        <v>0</v>
      </c>
      <c r="H128" s="66">
        <f t="shared" si="2"/>
        <v>0</v>
      </c>
    </row>
    <row r="129" spans="1:8" ht="27.75" customHeight="1">
      <c r="B129" s="112">
        <v>1</v>
      </c>
      <c r="C129" s="171" t="s">
        <v>124</v>
      </c>
      <c r="D129" s="171" t="s">
        <v>217</v>
      </c>
      <c r="E129" s="112" t="s">
        <v>72</v>
      </c>
      <c r="F129" s="113">
        <v>27</v>
      </c>
      <c r="G129" s="66">
        <v>170000</v>
      </c>
      <c r="H129" s="66">
        <f t="shared" si="2"/>
        <v>4590000</v>
      </c>
    </row>
    <row r="130" spans="1:8" ht="28.5">
      <c r="B130" s="81">
        <v>2</v>
      </c>
      <c r="C130" s="171" t="s">
        <v>125</v>
      </c>
      <c r="D130" s="171" t="s">
        <v>218</v>
      </c>
      <c r="E130" s="112" t="s">
        <v>72</v>
      </c>
      <c r="F130" s="65">
        <v>2</v>
      </c>
      <c r="G130" s="66">
        <v>170000</v>
      </c>
      <c r="H130" s="66">
        <f t="shared" si="2"/>
        <v>340000</v>
      </c>
    </row>
    <row r="131" spans="1:8" ht="28.5">
      <c r="B131" s="112">
        <v>3</v>
      </c>
      <c r="C131" s="171" t="s">
        <v>73</v>
      </c>
      <c r="D131" s="171" t="s">
        <v>219</v>
      </c>
      <c r="E131" s="112" t="s">
        <v>72</v>
      </c>
      <c r="F131" s="65">
        <v>8</v>
      </c>
      <c r="G131" s="66">
        <v>231000</v>
      </c>
      <c r="H131" s="66">
        <f t="shared" si="2"/>
        <v>1848000</v>
      </c>
    </row>
    <row r="132" spans="1:8">
      <c r="B132" s="81">
        <v>4</v>
      </c>
      <c r="C132" s="171" t="s">
        <v>74</v>
      </c>
      <c r="D132" s="171" t="s">
        <v>220</v>
      </c>
      <c r="E132" s="112" t="s">
        <v>72</v>
      </c>
      <c r="F132" s="65">
        <v>1</v>
      </c>
      <c r="G132" s="66">
        <v>231000</v>
      </c>
      <c r="H132" s="66">
        <f t="shared" si="2"/>
        <v>231000</v>
      </c>
    </row>
    <row r="133" spans="1:8">
      <c r="B133" s="112">
        <v>5</v>
      </c>
      <c r="C133" s="171" t="s">
        <v>126</v>
      </c>
      <c r="D133" s="171" t="s">
        <v>221</v>
      </c>
      <c r="E133" s="112" t="s">
        <v>72</v>
      </c>
      <c r="F133" s="65">
        <v>2</v>
      </c>
      <c r="G133" s="66">
        <v>231000</v>
      </c>
      <c r="H133" s="66">
        <f t="shared" si="2"/>
        <v>462000</v>
      </c>
    </row>
    <row r="134" spans="1:8" ht="28.5">
      <c r="B134" s="81">
        <v>6</v>
      </c>
      <c r="C134" s="171" t="s">
        <v>222</v>
      </c>
      <c r="D134" s="171" t="s">
        <v>223</v>
      </c>
      <c r="E134" s="112" t="s">
        <v>72</v>
      </c>
      <c r="F134" s="65">
        <v>2</v>
      </c>
      <c r="G134" s="66">
        <v>210100.00000000003</v>
      </c>
      <c r="H134" s="66">
        <f t="shared" si="2"/>
        <v>420200.00000000006</v>
      </c>
    </row>
    <row r="135" spans="1:8">
      <c r="B135" s="112">
        <v>7</v>
      </c>
      <c r="C135" s="171" t="s">
        <v>75</v>
      </c>
      <c r="D135" s="171" t="s">
        <v>180</v>
      </c>
      <c r="E135" s="81" t="s">
        <v>50</v>
      </c>
      <c r="F135" s="65">
        <v>2</v>
      </c>
      <c r="G135" s="66">
        <v>24552.687500000004</v>
      </c>
      <c r="H135" s="66">
        <f t="shared" si="2"/>
        <v>49105.375000000007</v>
      </c>
    </row>
    <row r="136" spans="1:8">
      <c r="B136" s="81">
        <v>8</v>
      </c>
      <c r="C136" s="171" t="s">
        <v>76</v>
      </c>
      <c r="D136" s="171" t="s">
        <v>180</v>
      </c>
      <c r="E136" s="81" t="s">
        <v>50</v>
      </c>
      <c r="F136" s="65">
        <v>4</v>
      </c>
      <c r="G136" s="66">
        <v>38029.887500000004</v>
      </c>
      <c r="H136" s="66">
        <f t="shared" si="2"/>
        <v>152119.55000000002</v>
      </c>
    </row>
    <row r="137" spans="1:8">
      <c r="B137" s="112">
        <v>9</v>
      </c>
      <c r="C137" s="171" t="s">
        <v>127</v>
      </c>
      <c r="D137" s="171" t="s">
        <v>180</v>
      </c>
      <c r="E137" s="81" t="s">
        <v>50</v>
      </c>
      <c r="F137" s="65">
        <v>2</v>
      </c>
      <c r="G137" s="66">
        <v>28567.770000000004</v>
      </c>
      <c r="H137" s="66">
        <f t="shared" si="2"/>
        <v>57135.540000000008</v>
      </c>
    </row>
    <row r="138" spans="1:8">
      <c r="B138" s="81">
        <v>10</v>
      </c>
      <c r="C138" s="171" t="s">
        <v>77</v>
      </c>
      <c r="D138" s="171" t="s">
        <v>180</v>
      </c>
      <c r="E138" s="81" t="s">
        <v>50</v>
      </c>
      <c r="F138" s="65">
        <v>8</v>
      </c>
      <c r="G138" s="66">
        <v>71020.950000000012</v>
      </c>
      <c r="H138" s="66">
        <f t="shared" si="2"/>
        <v>568167.60000000009</v>
      </c>
    </row>
    <row r="139" spans="1:8">
      <c r="B139" s="112">
        <v>11</v>
      </c>
      <c r="C139" s="171" t="s">
        <v>224</v>
      </c>
      <c r="D139" s="171" t="s">
        <v>180</v>
      </c>
      <c r="E139" s="112" t="s">
        <v>72</v>
      </c>
      <c r="F139" s="65">
        <v>2</v>
      </c>
      <c r="G139" s="66">
        <v>71020.950000000012</v>
      </c>
      <c r="H139" s="66">
        <f t="shared" si="2"/>
        <v>142041.90000000002</v>
      </c>
    </row>
    <row r="140" spans="1:8">
      <c r="B140" s="81">
        <v>12</v>
      </c>
      <c r="C140" s="171" t="s">
        <v>128</v>
      </c>
      <c r="D140" s="171" t="s">
        <v>225</v>
      </c>
      <c r="E140" s="81" t="s">
        <v>78</v>
      </c>
      <c r="F140" s="65">
        <v>1</v>
      </c>
      <c r="G140" s="66">
        <v>275000</v>
      </c>
      <c r="H140" s="66">
        <f t="shared" si="2"/>
        <v>275000</v>
      </c>
    </row>
    <row r="141" spans="1:8" ht="28.5">
      <c r="B141" s="112">
        <v>13</v>
      </c>
      <c r="C141" s="171" t="s">
        <v>79</v>
      </c>
      <c r="D141" s="171" t="s">
        <v>226</v>
      </c>
      <c r="E141" s="81" t="s">
        <v>47</v>
      </c>
      <c r="F141" s="65">
        <v>2</v>
      </c>
      <c r="G141" s="66">
        <v>699640.09499999997</v>
      </c>
      <c r="H141" s="66">
        <f t="shared" si="2"/>
        <v>1399280.19</v>
      </c>
    </row>
    <row r="142" spans="1:8">
      <c r="A142" s="123"/>
      <c r="B142" s="81">
        <v>14</v>
      </c>
      <c r="C142" s="171" t="s">
        <v>129</v>
      </c>
      <c r="D142" s="171" t="s">
        <v>227</v>
      </c>
      <c r="E142" s="81" t="s">
        <v>47</v>
      </c>
      <c r="F142" s="65">
        <v>2</v>
      </c>
      <c r="G142" s="66">
        <v>416213.49000000005</v>
      </c>
      <c r="H142" s="66">
        <f t="shared" si="2"/>
        <v>832426.9800000001</v>
      </c>
    </row>
    <row r="143" spans="1:8">
      <c r="A143" s="123"/>
      <c r="B143" s="112">
        <v>15</v>
      </c>
      <c r="C143" s="171" t="s">
        <v>80</v>
      </c>
      <c r="D143" s="171" t="s">
        <v>181</v>
      </c>
      <c r="E143" s="81" t="s">
        <v>78</v>
      </c>
      <c r="F143" s="65">
        <v>1</v>
      </c>
      <c r="G143" s="66">
        <v>385000.00000000006</v>
      </c>
      <c r="H143" s="66">
        <f t="shared" si="2"/>
        <v>385000.00000000006</v>
      </c>
    </row>
    <row r="144" spans="1:8">
      <c r="A144" s="123"/>
      <c r="B144" s="81">
        <v>16</v>
      </c>
      <c r="C144" s="171" t="s">
        <v>205</v>
      </c>
      <c r="D144" s="171" t="s">
        <v>206</v>
      </c>
      <c r="E144" s="81" t="s">
        <v>72</v>
      </c>
      <c r="F144" s="65">
        <v>2</v>
      </c>
      <c r="G144" s="66">
        <v>1155000</v>
      </c>
      <c r="H144" s="66">
        <f t="shared" si="2"/>
        <v>2310000</v>
      </c>
    </row>
    <row r="145" spans="1:8">
      <c r="A145" s="123"/>
      <c r="B145" s="112">
        <v>17</v>
      </c>
      <c r="C145" s="92" t="s">
        <v>228</v>
      </c>
      <c r="D145" s="92"/>
      <c r="E145" s="112" t="s">
        <v>72</v>
      </c>
      <c r="F145" s="65">
        <v>2</v>
      </c>
      <c r="G145" s="66">
        <v>1000000</v>
      </c>
      <c r="H145" s="66">
        <f t="shared" si="2"/>
        <v>2000000</v>
      </c>
    </row>
    <row r="146" spans="1:8">
      <c r="A146" s="123"/>
      <c r="B146" s="81"/>
      <c r="C146" s="106"/>
      <c r="D146" s="92"/>
      <c r="E146" s="81"/>
      <c r="F146" s="65"/>
      <c r="G146" s="66">
        <v>0</v>
      </c>
      <c r="H146" s="66">
        <f t="shared" si="2"/>
        <v>0</v>
      </c>
    </row>
    <row r="147" spans="1:8">
      <c r="A147" s="123"/>
      <c r="B147" s="164" t="s">
        <v>81</v>
      </c>
      <c r="C147" s="170" t="s">
        <v>82</v>
      </c>
      <c r="D147" s="92"/>
      <c r="E147" s="81"/>
      <c r="F147" s="65"/>
      <c r="G147" s="66">
        <v>0</v>
      </c>
      <c r="H147" s="168">
        <f>SUM(H148:H159)</f>
        <v>23813619.39661165</v>
      </c>
    </row>
    <row r="148" spans="1:8">
      <c r="A148" s="123"/>
      <c r="B148" s="81">
        <v>1</v>
      </c>
      <c r="C148" s="106" t="s">
        <v>83</v>
      </c>
      <c r="D148" s="92" t="s">
        <v>174</v>
      </c>
      <c r="E148" s="81" t="s">
        <v>47</v>
      </c>
      <c r="F148" s="65">
        <v>1</v>
      </c>
      <c r="G148" s="66">
        <v>4077665.5111500002</v>
      </c>
      <c r="H148" s="66">
        <f t="shared" si="2"/>
        <v>4077665.5111500002</v>
      </c>
    </row>
    <row r="149" spans="1:8">
      <c r="A149" s="123"/>
      <c r="B149" s="81">
        <v>2</v>
      </c>
      <c r="C149" s="106" t="s">
        <v>84</v>
      </c>
      <c r="D149" s="92" t="s">
        <v>175</v>
      </c>
      <c r="E149" s="81" t="s">
        <v>47</v>
      </c>
      <c r="F149" s="65">
        <v>1</v>
      </c>
      <c r="G149" s="66">
        <v>1285082.5</v>
      </c>
      <c r="H149" s="66">
        <f t="shared" si="2"/>
        <v>1285082.5</v>
      </c>
    </row>
    <row r="150" spans="1:8">
      <c r="A150" s="123"/>
      <c r="B150" s="81">
        <v>3</v>
      </c>
      <c r="C150" s="96" t="s">
        <v>313</v>
      </c>
      <c r="D150" s="92" t="s">
        <v>314</v>
      </c>
      <c r="E150" s="81" t="s">
        <v>9</v>
      </c>
      <c r="F150" s="65">
        <v>14.7616101</v>
      </c>
      <c r="G150" s="66">
        <v>550000</v>
      </c>
      <c r="H150" s="66">
        <f t="shared" ref="H150:H159" si="3">F150*G150</f>
        <v>8118885.5550000006</v>
      </c>
    </row>
    <row r="151" spans="1:8">
      <c r="A151" s="123"/>
      <c r="B151" s="81">
        <v>4</v>
      </c>
      <c r="C151" s="106" t="s">
        <v>44</v>
      </c>
      <c r="D151" s="172" t="s">
        <v>215</v>
      </c>
      <c r="E151" s="81" t="s">
        <v>15</v>
      </c>
      <c r="F151" s="65">
        <v>28.34</v>
      </c>
      <c r="G151" s="66">
        <v>109375</v>
      </c>
      <c r="H151" s="66">
        <f t="shared" si="3"/>
        <v>3099687.5</v>
      </c>
    </row>
    <row r="152" spans="1:8">
      <c r="A152" s="123"/>
      <c r="B152" s="81">
        <v>5</v>
      </c>
      <c r="C152" s="106" t="s">
        <v>145</v>
      </c>
      <c r="D152" s="172" t="s">
        <v>216</v>
      </c>
      <c r="E152" s="81" t="s">
        <v>15</v>
      </c>
      <c r="F152" s="65">
        <v>8.31</v>
      </c>
      <c r="G152" s="66">
        <v>116875</v>
      </c>
      <c r="H152" s="66">
        <f t="shared" si="3"/>
        <v>971231.25</v>
      </c>
    </row>
    <row r="153" spans="1:8">
      <c r="A153" s="8"/>
      <c r="B153" s="81">
        <v>6</v>
      </c>
      <c r="C153" s="92" t="s">
        <v>131</v>
      </c>
      <c r="D153" s="92" t="s">
        <v>177</v>
      </c>
      <c r="E153" s="112" t="s">
        <v>47</v>
      </c>
      <c r="F153" s="113">
        <v>2</v>
      </c>
      <c r="G153" s="66">
        <v>495000.00000000006</v>
      </c>
      <c r="H153" s="66">
        <f t="shared" si="3"/>
        <v>990000.00000000012</v>
      </c>
    </row>
    <row r="154" spans="1:8">
      <c r="A154" s="8"/>
      <c r="B154" s="81">
        <v>7</v>
      </c>
      <c r="C154" s="92" t="s">
        <v>85</v>
      </c>
      <c r="D154" s="92"/>
      <c r="E154" s="112" t="s">
        <v>9</v>
      </c>
      <c r="F154" s="113">
        <v>44.37</v>
      </c>
      <c r="G154" s="66">
        <v>39375</v>
      </c>
      <c r="H154" s="66">
        <f t="shared" si="3"/>
        <v>1747068.75</v>
      </c>
    </row>
    <row r="155" spans="1:8">
      <c r="A155" s="8"/>
      <c r="B155" s="81">
        <v>8</v>
      </c>
      <c r="C155" s="92" t="s">
        <v>132</v>
      </c>
      <c r="D155" s="102" t="s">
        <v>173</v>
      </c>
      <c r="E155" s="112" t="s">
        <v>47</v>
      </c>
      <c r="F155" s="113">
        <v>1</v>
      </c>
      <c r="G155" s="66">
        <v>425000</v>
      </c>
      <c r="H155" s="66">
        <f t="shared" si="3"/>
        <v>425000</v>
      </c>
    </row>
    <row r="156" spans="1:8">
      <c r="A156" s="8"/>
      <c r="B156" s="112">
        <v>9</v>
      </c>
      <c r="C156" s="92" t="s">
        <v>133</v>
      </c>
      <c r="D156" s="102" t="s">
        <v>303</v>
      </c>
      <c r="E156" s="112" t="s">
        <v>47</v>
      </c>
      <c r="F156" s="113">
        <v>1</v>
      </c>
      <c r="G156" s="66">
        <v>1200000</v>
      </c>
      <c r="H156" s="66">
        <f t="shared" si="3"/>
        <v>1200000</v>
      </c>
    </row>
    <row r="157" spans="1:8">
      <c r="A157" s="8"/>
      <c r="B157" s="112">
        <v>10</v>
      </c>
      <c r="C157" s="92" t="s">
        <v>136</v>
      </c>
      <c r="D157" s="92"/>
      <c r="E157" s="112" t="s">
        <v>9</v>
      </c>
      <c r="F157" s="113">
        <v>4.37</v>
      </c>
      <c r="G157" s="66">
        <v>72765</v>
      </c>
      <c r="H157" s="66">
        <f t="shared" si="3"/>
        <v>317983.05</v>
      </c>
    </row>
    <row r="158" spans="1:8">
      <c r="A158" s="8"/>
      <c r="B158" s="112">
        <v>11</v>
      </c>
      <c r="C158" s="92" t="s">
        <v>158</v>
      </c>
      <c r="D158" s="92" t="s">
        <v>179</v>
      </c>
      <c r="E158" s="112" t="s">
        <v>9</v>
      </c>
      <c r="F158" s="113">
        <v>2.85</v>
      </c>
      <c r="G158" s="66">
        <v>54120.000000000007</v>
      </c>
      <c r="H158" s="66">
        <f t="shared" si="3"/>
        <v>154242.00000000003</v>
      </c>
    </row>
    <row r="159" spans="1:8" ht="30">
      <c r="A159" s="8"/>
      <c r="B159" s="111">
        <v>12</v>
      </c>
      <c r="C159" s="92" t="s">
        <v>304</v>
      </c>
      <c r="D159" s="102" t="s">
        <v>315</v>
      </c>
      <c r="E159" s="112" t="s">
        <v>316</v>
      </c>
      <c r="F159" s="113">
        <v>1</v>
      </c>
      <c r="G159" s="66">
        <v>1426773.2804616475</v>
      </c>
      <c r="H159" s="93">
        <f t="shared" si="3"/>
        <v>1426773.2804616475</v>
      </c>
    </row>
    <row r="160" spans="1:8">
      <c r="B160" s="141"/>
      <c r="C160" s="173"/>
      <c r="D160" s="102"/>
      <c r="E160" s="128"/>
      <c r="F160" s="174"/>
      <c r="G160" s="129" t="s">
        <v>200</v>
      </c>
      <c r="H160" s="175">
        <f>SUM(H7:H159)/2</f>
        <v>355226997.76083791</v>
      </c>
    </row>
    <row r="161" spans="2:8">
      <c r="B161" s="141"/>
      <c r="C161" s="173"/>
      <c r="D161" s="102"/>
      <c r="E161" s="128"/>
      <c r="F161" s="174"/>
      <c r="G161" s="129" t="s">
        <v>201</v>
      </c>
      <c r="H161" s="168">
        <f>ROUNDDOWN(H160,-5)</f>
        <v>355200000</v>
      </c>
    </row>
    <row r="162" spans="2:8">
      <c r="B162" s="141"/>
      <c r="C162" s="173"/>
      <c r="D162" s="102"/>
      <c r="E162" s="128"/>
      <c r="F162" s="174"/>
      <c r="G162" s="129" t="s">
        <v>150</v>
      </c>
      <c r="H162" s="168">
        <f>H161</f>
        <v>355200000</v>
      </c>
    </row>
    <row r="163" spans="2:8">
      <c r="B163" s="141"/>
      <c r="C163" s="173"/>
      <c r="D163" s="102"/>
      <c r="E163" s="128"/>
      <c r="F163" s="174"/>
      <c r="G163" s="129" t="s">
        <v>202</v>
      </c>
      <c r="H163" s="168">
        <f>H162*0.1</f>
        <v>35520000</v>
      </c>
    </row>
    <row r="164" spans="2:8">
      <c r="B164" s="141"/>
      <c r="C164" s="173"/>
      <c r="D164" s="102"/>
      <c r="E164" s="128"/>
      <c r="F164" s="174"/>
      <c r="G164" s="129" t="s">
        <v>203</v>
      </c>
      <c r="H164" s="168">
        <f>H162+H163</f>
        <v>390720000</v>
      </c>
    </row>
    <row r="165" spans="2:8" ht="15">
      <c r="B165" s="10"/>
      <c r="C165" s="10"/>
      <c r="D165" s="51"/>
      <c r="E165" s="10"/>
      <c r="F165" s="10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view="pageBreakPreview" topLeftCell="A181" zoomScale="70" zoomScaleNormal="70" zoomScaleSheetLayoutView="70" workbookViewId="0">
      <selection activeCell="N190" sqref="N190"/>
    </sheetView>
  </sheetViews>
  <sheetFormatPr defaultRowHeight="15"/>
  <cols>
    <col min="1" max="1" width="5" style="18" customWidth="1"/>
    <col min="2" max="2" width="9.140625" style="15"/>
    <col min="3" max="3" width="51" style="15" bestFit="1" customWidth="1"/>
    <col min="4" max="4" width="110.42578125" style="15" customWidth="1"/>
    <col min="5" max="5" width="9.140625" style="16"/>
    <col min="6" max="6" width="11.5703125" style="15" customWidth="1"/>
    <col min="7" max="7" width="15" style="10" customWidth="1"/>
    <col min="8" max="8" width="12.28515625" style="15" customWidth="1"/>
    <col min="9" max="9" width="16" style="15" customWidth="1"/>
    <col min="10" max="10" width="21.5703125" style="15" customWidth="1"/>
    <col min="11" max="11" width="22.140625" style="17" customWidth="1"/>
    <col min="12" max="12" width="19.5703125" style="18" bestFit="1" customWidth="1"/>
    <col min="13" max="13" width="19.140625" style="222" bestFit="1" customWidth="1"/>
    <col min="14" max="14" width="14.28515625" style="18" bestFit="1" customWidth="1"/>
    <col min="15" max="16384" width="9.140625" style="18"/>
  </cols>
  <sheetData>
    <row r="1" spans="2:14" ht="15.75" thickBot="1"/>
    <row r="2" spans="2:14" ht="18">
      <c r="B2" s="176" t="s">
        <v>0</v>
      </c>
      <c r="C2" s="177"/>
      <c r="D2" s="178"/>
      <c r="E2" s="179"/>
      <c r="F2" s="180"/>
      <c r="G2" s="181"/>
      <c r="H2" s="180"/>
      <c r="I2" s="180"/>
      <c r="J2" s="180"/>
      <c r="K2" s="19"/>
    </row>
    <row r="3" spans="2:14" ht="18">
      <c r="B3" s="182" t="s">
        <v>318</v>
      </c>
      <c r="C3" s="183"/>
      <c r="D3" s="184"/>
      <c r="E3" s="185"/>
      <c r="F3" s="20"/>
      <c r="G3" s="67"/>
      <c r="H3" s="21"/>
      <c r="I3" s="20"/>
      <c r="J3" s="20"/>
      <c r="K3" s="22"/>
    </row>
    <row r="4" spans="2:14" ht="18">
      <c r="B4" s="182" t="s">
        <v>1</v>
      </c>
      <c r="C4" s="183"/>
      <c r="D4" s="184"/>
      <c r="E4" s="185"/>
      <c r="F4" s="23"/>
      <c r="G4" s="24"/>
      <c r="H4" s="23"/>
      <c r="I4" s="7"/>
      <c r="J4" s="20"/>
      <c r="K4" s="22"/>
    </row>
    <row r="5" spans="2:14" ht="15.75" thickBot="1">
      <c r="B5" s="186"/>
      <c r="C5" s="184"/>
      <c r="D5" s="184"/>
      <c r="E5" s="6"/>
      <c r="F5" s="7">
        <v>1</v>
      </c>
      <c r="G5" s="7">
        <v>1</v>
      </c>
      <c r="H5" s="23">
        <v>1</v>
      </c>
      <c r="I5" s="7" t="s">
        <v>150</v>
      </c>
      <c r="J5" s="71">
        <v>3</v>
      </c>
      <c r="K5" s="22"/>
    </row>
    <row r="6" spans="2:14" ht="24" customHeight="1" thickTop="1">
      <c r="B6" s="230" t="s">
        <v>2</v>
      </c>
      <c r="C6" s="233" t="s">
        <v>3</v>
      </c>
      <c r="D6" s="233" t="s">
        <v>156</v>
      </c>
      <c r="E6" s="236" t="s">
        <v>4</v>
      </c>
      <c r="F6" s="187" t="s">
        <v>157</v>
      </c>
      <c r="G6" s="187" t="s">
        <v>157</v>
      </c>
      <c r="H6" s="187" t="s">
        <v>157</v>
      </c>
      <c r="I6" s="188" t="s">
        <v>157</v>
      </c>
      <c r="J6" s="189" t="s">
        <v>213</v>
      </c>
      <c r="K6" s="25" t="s">
        <v>154</v>
      </c>
    </row>
    <row r="7" spans="2:14" ht="24" customHeight="1">
      <c r="B7" s="231"/>
      <c r="C7" s="234"/>
      <c r="D7" s="234"/>
      <c r="E7" s="237"/>
      <c r="F7" s="190" t="s">
        <v>297</v>
      </c>
      <c r="G7" s="190" t="s">
        <v>298</v>
      </c>
      <c r="H7" s="190" t="s">
        <v>267</v>
      </c>
      <c r="I7" s="191" t="s">
        <v>153</v>
      </c>
      <c r="J7" s="192" t="s">
        <v>214</v>
      </c>
      <c r="K7" s="193" t="s">
        <v>213</v>
      </c>
    </row>
    <row r="8" spans="2:14" ht="24" customHeight="1" thickBot="1">
      <c r="B8" s="232"/>
      <c r="C8" s="235"/>
      <c r="D8" s="235"/>
      <c r="E8" s="238"/>
      <c r="F8" s="194" t="s">
        <v>212</v>
      </c>
      <c r="G8" s="194" t="s">
        <v>212</v>
      </c>
      <c r="H8" s="194" t="s">
        <v>212</v>
      </c>
      <c r="I8" s="195"/>
      <c r="J8" s="196"/>
      <c r="K8" s="11"/>
    </row>
    <row r="9" spans="2:14" ht="15.75" thickTop="1">
      <c r="B9" s="197"/>
      <c r="C9" s="78"/>
      <c r="D9" s="78"/>
      <c r="E9" s="137"/>
      <c r="F9" s="81"/>
      <c r="G9" s="198"/>
      <c r="H9" s="198"/>
      <c r="I9" s="198"/>
      <c r="J9" s="198"/>
      <c r="K9" s="26"/>
    </row>
    <row r="10" spans="2:14" ht="15.75">
      <c r="B10" s="199" t="s">
        <v>6</v>
      </c>
      <c r="C10" s="85" t="s">
        <v>7</v>
      </c>
      <c r="D10" s="85"/>
      <c r="E10" s="81"/>
      <c r="F10" s="81"/>
      <c r="G10" s="198"/>
      <c r="H10" s="198"/>
      <c r="I10" s="198"/>
      <c r="J10" s="198"/>
      <c r="K10" s="27"/>
    </row>
    <row r="11" spans="2:14" ht="15.75">
      <c r="B11" s="12">
        <v>1</v>
      </c>
      <c r="C11" s="91" t="s">
        <v>8</v>
      </c>
      <c r="D11" s="91"/>
      <c r="E11" s="81" t="s">
        <v>9</v>
      </c>
      <c r="F11" s="65">
        <f>+'Ruko 3 Lantai Hook '!F9</f>
        <v>43</v>
      </c>
      <c r="G11" s="200">
        <f>+'Ruko 3 Lantai Kombinasi'!F9</f>
        <v>43</v>
      </c>
      <c r="H11" s="200">
        <f>+' Ruko 2 Lantai Tengah'!F9</f>
        <v>43</v>
      </c>
      <c r="I11" s="200">
        <f>SUM(F11:H11)</f>
        <v>129</v>
      </c>
      <c r="J11" s="114">
        <f>+'Ruko 3 Lantai Hook '!G9</f>
        <v>48400</v>
      </c>
      <c r="K11" s="27">
        <f>I11*J11</f>
        <v>6243600</v>
      </c>
      <c r="L11" s="201">
        <f>SUM(K11:K16)</f>
        <v>35798460</v>
      </c>
      <c r="M11" s="222">
        <f>+'Ruko 3 Lantai Hook '!H8+'Ruko 3 Lantai Kombinasi'!I9+' Ruko 2 Lantai Tengah'!H8</f>
        <v>23760260</v>
      </c>
      <c r="N11" s="224">
        <f>+L11-M11</f>
        <v>12038200</v>
      </c>
    </row>
    <row r="12" spans="2:14" ht="15.75">
      <c r="B12" s="12">
        <v>2</v>
      </c>
      <c r="C12" s="91" t="s">
        <v>10</v>
      </c>
      <c r="D12" s="91"/>
      <c r="E12" s="81" t="s">
        <v>11</v>
      </c>
      <c r="F12" s="65">
        <f>+'Ruko 3 Lantai Hook '!F10</f>
        <v>1</v>
      </c>
      <c r="G12" s="200">
        <f>+'Ruko 3 Lantai Kombinasi'!F10</f>
        <v>1</v>
      </c>
      <c r="H12" s="200">
        <f>+' Ruko 2 Lantai Tengah'!F10</f>
        <v>1</v>
      </c>
      <c r="I12" s="200">
        <f>SUM(F12:H12)</f>
        <v>3</v>
      </c>
      <c r="J12" s="114">
        <f>+'Ruko 3 Lantai Hook '!G10</f>
        <v>4620000</v>
      </c>
      <c r="K12" s="27">
        <f>I12*J12</f>
        <v>13860000</v>
      </c>
      <c r="L12" s="201"/>
    </row>
    <row r="13" spans="2:14" ht="15.75">
      <c r="B13" s="12">
        <v>3</v>
      </c>
      <c r="C13" s="91" t="s">
        <v>12</v>
      </c>
      <c r="D13" s="91"/>
      <c r="E13" s="81" t="s">
        <v>11</v>
      </c>
      <c r="F13" s="65">
        <f>+'Ruko 3 Lantai Hook '!F11</f>
        <v>1</v>
      </c>
      <c r="G13" s="200">
        <f>+'Ruko 3 Lantai Kombinasi'!F11</f>
        <v>1</v>
      </c>
      <c r="H13" s="200">
        <f>+' Ruko 2 Lantai Tengah'!F11</f>
        <v>1</v>
      </c>
      <c r="I13" s="200">
        <f>SUM(F13:H13)</f>
        <v>3</v>
      </c>
      <c r="J13" s="114">
        <f>+'Ruko 3 Lantai Hook '!G11</f>
        <v>2300000</v>
      </c>
      <c r="K13" s="27">
        <f>I13*J13</f>
        <v>6900000</v>
      </c>
      <c r="L13" s="201"/>
    </row>
    <row r="14" spans="2:14" ht="15.75">
      <c r="B14" s="12">
        <v>4</v>
      </c>
      <c r="C14" s="91" t="s">
        <v>13</v>
      </c>
      <c r="D14" s="91"/>
      <c r="E14" s="81" t="s">
        <v>11</v>
      </c>
      <c r="F14" s="65">
        <f>+'Ruko 3 Lantai Hook '!F12</f>
        <v>1</v>
      </c>
      <c r="G14" s="200">
        <f>+'Ruko 3 Lantai Kombinasi'!F12</f>
        <v>1</v>
      </c>
      <c r="H14" s="200">
        <f>+' Ruko 2 Lantai Tengah'!F12</f>
        <v>1</v>
      </c>
      <c r="I14" s="200">
        <f>SUM(F14:H14)</f>
        <v>3</v>
      </c>
      <c r="J14" s="114">
        <f>+'Ruko 3 Lantai Hook '!G12</f>
        <v>1750000</v>
      </c>
      <c r="K14" s="27">
        <f>I14*J14</f>
        <v>5250000</v>
      </c>
      <c r="L14" s="201"/>
    </row>
    <row r="15" spans="2:14" ht="15.75">
      <c r="B15" s="12">
        <v>5</v>
      </c>
      <c r="C15" s="91" t="s">
        <v>87</v>
      </c>
      <c r="D15" s="91"/>
      <c r="E15" s="81"/>
      <c r="F15" s="65"/>
      <c r="G15" s="200"/>
      <c r="H15" s="200"/>
      <c r="I15" s="200"/>
      <c r="J15" s="114">
        <f>+'Ruko 3 Lantai Hook '!G13</f>
        <v>0</v>
      </c>
      <c r="K15" s="27"/>
      <c r="L15" s="201"/>
    </row>
    <row r="16" spans="2:14" ht="15.75">
      <c r="B16" s="202" t="s">
        <v>14</v>
      </c>
      <c r="C16" s="91" t="s">
        <v>155</v>
      </c>
      <c r="D16" s="91" t="s">
        <v>159</v>
      </c>
      <c r="E16" s="81" t="s">
        <v>15</v>
      </c>
      <c r="F16" s="65">
        <f>+'Ruko 3 Lantai Hook '!F14</f>
        <v>156</v>
      </c>
      <c r="G16" s="200">
        <f>+'Ruko 3 Lantai Kombinasi'!F14</f>
        <v>156</v>
      </c>
      <c r="H16" s="200">
        <f>+' Ruko 2 Lantai Tengah'!F14</f>
        <v>117.68</v>
      </c>
      <c r="I16" s="200">
        <f>SUM(F16:H16)</f>
        <v>429.68</v>
      </c>
      <c r="J16" s="114">
        <f>+'Ruko 3 Lantai Hook '!G14</f>
        <v>8250</v>
      </c>
      <c r="K16" s="27">
        <f>I16*J16</f>
        <v>3544860</v>
      </c>
      <c r="L16" s="201"/>
    </row>
    <row r="17" spans="2:14" ht="15.75">
      <c r="B17" s="203"/>
      <c r="C17" s="96"/>
      <c r="D17" s="96"/>
      <c r="E17" s="81"/>
      <c r="F17" s="65"/>
      <c r="G17" s="200"/>
      <c r="H17" s="200"/>
      <c r="I17" s="200"/>
      <c r="J17" s="66"/>
      <c r="K17" s="27"/>
      <c r="L17" s="201"/>
    </row>
    <row r="18" spans="2:14" ht="15.75">
      <c r="B18" s="204" t="s">
        <v>16</v>
      </c>
      <c r="C18" s="98" t="s">
        <v>17</v>
      </c>
      <c r="D18" s="98"/>
      <c r="E18" s="81"/>
      <c r="F18" s="65"/>
      <c r="G18" s="200"/>
      <c r="H18" s="200"/>
      <c r="I18" s="200"/>
      <c r="J18" s="66"/>
      <c r="K18" s="27"/>
      <c r="L18" s="201"/>
    </row>
    <row r="19" spans="2:14" ht="15.75">
      <c r="B19" s="203">
        <v>1</v>
      </c>
      <c r="C19" s="91" t="s">
        <v>18</v>
      </c>
      <c r="D19" s="91"/>
      <c r="E19" s="81" t="s">
        <v>19</v>
      </c>
      <c r="F19" s="65">
        <f>+'Ruko 3 Lantai Hook '!F17</f>
        <v>10.529184400000002</v>
      </c>
      <c r="G19" s="200">
        <f>+'Ruko 3 Lantai Kombinasi'!F17</f>
        <v>9.6723844000000003</v>
      </c>
      <c r="H19" s="200">
        <f>+' Ruko 2 Lantai Tengah'!F17</f>
        <v>8.7281999999999993</v>
      </c>
      <c r="I19" s="200">
        <f t="shared" ref="I19:I24" si="0">SUM(F19:H19)</f>
        <v>28.929768800000005</v>
      </c>
      <c r="J19" s="114">
        <f>+' Ruko 2 Lantai Tengah'!G17</f>
        <v>46200.000000000007</v>
      </c>
      <c r="K19" s="27">
        <f>I19*J19</f>
        <v>1336555.3185600005</v>
      </c>
      <c r="L19" s="201">
        <f>SUM(K19:K23)</f>
        <v>4975223.4375087433</v>
      </c>
      <c r="M19" s="222">
        <f>+'Ruko 3 Lantai Hook '!H16+'Ruko 3 Lantai Kombinasi'!I17+' Ruko 2 Lantai Tengah'!H16</f>
        <v>3351320.601832943</v>
      </c>
      <c r="N19" s="224">
        <f>+L19-M19</f>
        <v>1623902.8356758002</v>
      </c>
    </row>
    <row r="20" spans="2:14" ht="15.75">
      <c r="B20" s="203">
        <v>2</v>
      </c>
      <c r="C20" s="96" t="s">
        <v>20</v>
      </c>
      <c r="D20" s="96"/>
      <c r="E20" s="81" t="s">
        <v>19</v>
      </c>
      <c r="F20" s="65">
        <f>+'Ruko 3 Lantai Hook '!F18</f>
        <v>4.445669200000002</v>
      </c>
      <c r="G20" s="200">
        <f>+'Ruko 3 Lantai Kombinasi'!F19</f>
        <v>4.4486692000000003</v>
      </c>
      <c r="H20" s="200">
        <f>+' Ruko 2 Lantai Tengah'!F18</f>
        <v>4.1557285714285701</v>
      </c>
      <c r="I20" s="200">
        <f t="shared" si="0"/>
        <v>13.050066971428572</v>
      </c>
      <c r="J20" s="114">
        <f>+' Ruko 2 Lantai Tengah'!G18</f>
        <v>17600</v>
      </c>
      <c r="K20" s="27">
        <f>I20*J20</f>
        <v>229681.17869714287</v>
      </c>
      <c r="L20" s="201"/>
    </row>
    <row r="21" spans="2:14" ht="15.75">
      <c r="B21" s="203"/>
      <c r="C21" s="96" t="s">
        <v>230</v>
      </c>
      <c r="D21" s="96"/>
      <c r="E21" s="81" t="s">
        <v>19</v>
      </c>
      <c r="F21" s="65">
        <f>+'Ruko 3 Lantai Hook '!F19</f>
        <v>21.14949</v>
      </c>
      <c r="G21" s="200">
        <f>+'Ruko 3 Lantai Kombinasi'!F18</f>
        <v>21.14949</v>
      </c>
      <c r="H21" s="200">
        <f>+' Ruko 2 Lantai Tengah'!F19</f>
        <v>20.308329999999998</v>
      </c>
      <c r="I21" s="200">
        <f t="shared" si="0"/>
        <v>62.607309999999998</v>
      </c>
      <c r="J21" s="114">
        <f>+' Ruko 2 Lantai Tengah'!G19</f>
        <v>35000</v>
      </c>
      <c r="K21" s="27">
        <f>I21*J21</f>
        <v>2191255.85</v>
      </c>
      <c r="L21" s="201"/>
    </row>
    <row r="22" spans="2:14" ht="15.75">
      <c r="B22" s="203">
        <v>3</v>
      </c>
      <c r="C22" s="96" t="s">
        <v>21</v>
      </c>
      <c r="D22" s="96"/>
      <c r="E22" s="81" t="s">
        <v>19</v>
      </c>
      <c r="F22" s="65">
        <f>+'Ruko 3 Lantai Hook '!F20</f>
        <v>0</v>
      </c>
      <c r="G22" s="200">
        <v>0</v>
      </c>
      <c r="H22" s="200">
        <f>+' Ruko 2 Lantai Tengah'!F20</f>
        <v>0</v>
      </c>
      <c r="I22" s="200">
        <f t="shared" si="0"/>
        <v>0</v>
      </c>
      <c r="J22" s="114"/>
      <c r="K22" s="27">
        <f t="shared" ref="K22:K24" si="1">I22*J22</f>
        <v>0</v>
      </c>
      <c r="L22" s="201"/>
    </row>
    <row r="23" spans="2:14" ht="15.75">
      <c r="B23" s="203">
        <v>4</v>
      </c>
      <c r="C23" s="96" t="s">
        <v>88</v>
      </c>
      <c r="D23" s="105" t="s">
        <v>161</v>
      </c>
      <c r="E23" s="81" t="s">
        <v>19</v>
      </c>
      <c r="F23" s="65">
        <f>+'Ruko 3 Lantai Hook '!F21</f>
        <v>0.64905959999999996</v>
      </c>
      <c r="G23" s="200">
        <f>+'Ruko 3 Lantai Kombinasi'!F20</f>
        <v>0.48838460000000006</v>
      </c>
      <c r="H23" s="200">
        <f>+' Ruko 2 Lantai Tengah'!F21</f>
        <v>0.52142500000000003</v>
      </c>
      <c r="I23" s="200">
        <f t="shared" si="0"/>
        <v>1.6588692</v>
      </c>
      <c r="J23" s="114">
        <f>+' Ruko 2 Lantai Tengah'!G21</f>
        <v>734073</v>
      </c>
      <c r="K23" s="27">
        <f t="shared" si="1"/>
        <v>1217731.0902516001</v>
      </c>
      <c r="L23" s="201"/>
    </row>
    <row r="24" spans="2:14" ht="15.75">
      <c r="B24" s="203">
        <v>5</v>
      </c>
      <c r="C24" s="96" t="s">
        <v>89</v>
      </c>
      <c r="D24" s="96"/>
      <c r="E24" s="81" t="s">
        <v>19</v>
      </c>
      <c r="F24" s="65">
        <f>+'Ruko 3 Lantai Hook '!F22</f>
        <v>0</v>
      </c>
      <c r="G24" s="200">
        <f>+'Ruko 3 Lantai Kombinasi'!F22</f>
        <v>0</v>
      </c>
      <c r="H24" s="200">
        <f>+' Ruko 2 Lantai Tengah'!F22</f>
        <v>0</v>
      </c>
      <c r="I24" s="200">
        <f t="shared" si="0"/>
        <v>0</v>
      </c>
      <c r="J24" s="114">
        <f>+'Ruko 3 Lantai Hook '!G22</f>
        <v>0</v>
      </c>
      <c r="K24" s="27">
        <f t="shared" si="1"/>
        <v>0</v>
      </c>
      <c r="L24" s="201"/>
    </row>
    <row r="25" spans="2:14" ht="15.75">
      <c r="B25" s="203"/>
      <c r="C25" s="96"/>
      <c r="D25" s="96"/>
      <c r="E25" s="81"/>
      <c r="F25" s="65"/>
      <c r="G25" s="200"/>
      <c r="H25" s="200"/>
      <c r="I25" s="200"/>
      <c r="J25" s="200"/>
      <c r="K25" s="27"/>
      <c r="L25" s="201"/>
    </row>
    <row r="26" spans="2:14" ht="15.75">
      <c r="B26" s="204" t="s">
        <v>22</v>
      </c>
      <c r="C26" s="103" t="s">
        <v>23</v>
      </c>
      <c r="D26" s="103"/>
      <c r="E26" s="81"/>
      <c r="F26" s="65"/>
      <c r="G26" s="200"/>
      <c r="H26" s="200"/>
      <c r="I26" s="200"/>
      <c r="J26" s="200"/>
      <c r="K26" s="27"/>
      <c r="L26" s="201"/>
    </row>
    <row r="27" spans="2:14" ht="15.75">
      <c r="B27" s="203">
        <v>1</v>
      </c>
      <c r="C27" s="91" t="s">
        <v>90</v>
      </c>
      <c r="D27" s="105" t="s">
        <v>161</v>
      </c>
      <c r="E27" s="81" t="s">
        <v>72</v>
      </c>
      <c r="F27" s="65">
        <f>+'Ruko 3 Lantai Hook '!F25</f>
        <v>14.5</v>
      </c>
      <c r="G27" s="200">
        <f>+'Ruko 3 Lantai Kombinasi'!F24</f>
        <v>10</v>
      </c>
      <c r="H27" s="200">
        <f>+' Ruko 2 Lantai Tengah'!F25</f>
        <v>7</v>
      </c>
      <c r="I27" s="200">
        <f>SUM(F27:H27)</f>
        <v>31.5</v>
      </c>
      <c r="J27" s="66">
        <f>+'Ruko 3 Lantai Hook '!G25</f>
        <v>40000</v>
      </c>
      <c r="K27" s="27">
        <f t="shared" ref="K27" si="2">I27*J27</f>
        <v>1260000</v>
      </c>
      <c r="L27" s="201">
        <f>+K27</f>
        <v>1260000</v>
      </c>
      <c r="M27" s="222">
        <f>+'Ruko 3 Lantai Hook '!H24+'Ruko 3 Lantai Kombinasi'!H24+' Ruko 2 Lantai Tengah'!H24</f>
        <v>1260000</v>
      </c>
      <c r="N27" s="224">
        <f>+L27-M27</f>
        <v>0</v>
      </c>
    </row>
    <row r="28" spans="2:14" ht="15.75">
      <c r="B28" s="203"/>
      <c r="C28" s="96"/>
      <c r="D28" s="96"/>
      <c r="E28" s="81"/>
      <c r="F28" s="65"/>
      <c r="G28" s="200"/>
      <c r="H28" s="200"/>
      <c r="I28" s="200"/>
      <c r="J28" s="200"/>
      <c r="K28" s="27"/>
      <c r="L28" s="201"/>
    </row>
    <row r="29" spans="2:14" ht="15.75">
      <c r="B29" s="204" t="s">
        <v>25</v>
      </c>
      <c r="C29" s="103" t="s">
        <v>26</v>
      </c>
      <c r="D29" s="103"/>
      <c r="E29" s="81"/>
      <c r="F29" s="65"/>
      <c r="G29" s="200"/>
      <c r="H29" s="200"/>
      <c r="I29" s="200"/>
      <c r="J29" s="200"/>
      <c r="K29" s="27"/>
      <c r="L29" s="201"/>
    </row>
    <row r="30" spans="2:14" ht="15.75">
      <c r="B30" s="203">
        <v>1</v>
      </c>
      <c r="C30" s="96" t="s">
        <v>27</v>
      </c>
      <c r="D30" s="105" t="s">
        <v>163</v>
      </c>
      <c r="E30" s="81" t="s">
        <v>19</v>
      </c>
      <c r="F30" s="65">
        <f>+'Ruko 3 Lantai Hook '!F29</f>
        <v>3.6665999999999999</v>
      </c>
      <c r="G30" s="200">
        <f>+'Ruko 3 Lantai Kombinasi'!F27</f>
        <v>3.5293000000000001</v>
      </c>
      <c r="H30" s="200">
        <f>+' Ruko 2 Lantai Tengah'!F29</f>
        <v>3.5089000000000006</v>
      </c>
      <c r="I30" s="200">
        <f>SUM(F30:H30)</f>
        <v>10.704800000000001</v>
      </c>
      <c r="J30" s="114">
        <f>+' Ruko 2 Lantai Tengah'!G29</f>
        <v>4393902.2496376811</v>
      </c>
      <c r="K30" s="27">
        <f t="shared" ref="K30:K50" si="3">I30*J30</f>
        <v>47035844.80192145</v>
      </c>
      <c r="L30" s="201" t="s">
        <v>331</v>
      </c>
    </row>
    <row r="31" spans="2:14" ht="15.75">
      <c r="B31" s="203">
        <v>2</v>
      </c>
      <c r="C31" s="91" t="s">
        <v>229</v>
      </c>
      <c r="D31" s="102" t="s">
        <v>163</v>
      </c>
      <c r="E31" s="81" t="s">
        <v>19</v>
      </c>
      <c r="F31" s="65">
        <f>+'Ruko 3 Lantai Hook '!F35</f>
        <v>2.4169152</v>
      </c>
      <c r="G31" s="200">
        <f>+'Ruko 3 Lantai Kombinasi'!F28</f>
        <v>1.6944151999999999</v>
      </c>
      <c r="H31" s="200">
        <f>+' Ruko 2 Lantai Tengah'!F30</f>
        <v>1.0635714285714286</v>
      </c>
      <c r="I31" s="200">
        <f t="shared" ref="I31:I50" si="4">SUM(F31:H31)</f>
        <v>5.1749018285714286</v>
      </c>
      <c r="J31" s="114">
        <f>+' Ruko 2 Lantai Tengah'!G30</f>
        <v>4433941.9759043837</v>
      </c>
      <c r="K31" s="27">
        <f t="shared" si="3"/>
        <v>22945214.438887209</v>
      </c>
      <c r="L31" s="201"/>
    </row>
    <row r="32" spans="2:14" ht="15.75">
      <c r="B32" s="203">
        <v>3</v>
      </c>
      <c r="C32" s="96" t="s">
        <v>92</v>
      </c>
      <c r="D32" s="105" t="s">
        <v>163</v>
      </c>
      <c r="E32" s="81" t="s">
        <v>19</v>
      </c>
      <c r="F32" s="65">
        <f>+'Ruko 3 Lantai Hook '!F39</f>
        <v>10.849299999999999</v>
      </c>
      <c r="G32" s="200">
        <f>+'Ruko 3 Lantai Kombinasi'!F29</f>
        <v>9.0365000000000002</v>
      </c>
      <c r="H32" s="200">
        <f>+' Ruko 2 Lantai Tengah'!F31</f>
        <v>3.6931710000000004</v>
      </c>
      <c r="I32" s="200">
        <f t="shared" si="4"/>
        <v>23.578970999999999</v>
      </c>
      <c r="J32" s="114">
        <f>+' Ruko 2 Lantai Tengah'!G31</f>
        <v>6358828.6774596237</v>
      </c>
      <c r="K32" s="27">
        <f t="shared" si="3"/>
        <v>149934636.97978881</v>
      </c>
      <c r="L32" s="201"/>
    </row>
    <row r="33" spans="2:12" ht="15.75">
      <c r="B33" s="203">
        <v>4</v>
      </c>
      <c r="C33" s="96" t="s">
        <v>93</v>
      </c>
      <c r="D33" s="105" t="s">
        <v>163</v>
      </c>
      <c r="E33" s="81" t="s">
        <v>19</v>
      </c>
      <c r="F33" s="65">
        <f>+'Ruko 3 Lantai Hook '!F50</f>
        <v>4.3670640000000001</v>
      </c>
      <c r="G33" s="200">
        <f>+'Ruko 3 Lantai Kombinasi'!F30</f>
        <v>3.8519999999999999</v>
      </c>
      <c r="H33" s="200">
        <f>+' Ruko 2 Lantai Tengah'!F32</f>
        <v>2.3545132857142854</v>
      </c>
      <c r="I33" s="200">
        <f t="shared" si="4"/>
        <v>10.573577285714284</v>
      </c>
      <c r="J33" s="114">
        <f>+' Ruko 2 Lantai Tengah'!G32</f>
        <v>5951767.0005614944</v>
      </c>
      <c r="K33" s="27">
        <f t="shared" si="3"/>
        <v>62931468.367000856</v>
      </c>
      <c r="L33" s="201"/>
    </row>
    <row r="34" spans="2:12" ht="15.75">
      <c r="B34" s="203">
        <f>+B33+1</f>
        <v>5</v>
      </c>
      <c r="C34" s="91" t="s">
        <v>232</v>
      </c>
      <c r="D34" s="105" t="s">
        <v>163</v>
      </c>
      <c r="E34" s="81" t="s">
        <v>19</v>
      </c>
      <c r="F34" s="65">
        <v>0</v>
      </c>
      <c r="G34" s="200">
        <f>+'Ruko 3 Lantai Kombinasi'!F31</f>
        <v>0.97875000000000001</v>
      </c>
      <c r="H34" s="200">
        <v>0</v>
      </c>
      <c r="I34" s="200">
        <f t="shared" ref="I34" si="5">SUM(F34:H34)</f>
        <v>0.97875000000000001</v>
      </c>
      <c r="J34" s="114">
        <f>+'Ruko 3 Lantai Kombinasi'!G31</f>
        <v>5963101.1313276486</v>
      </c>
      <c r="K34" s="27">
        <f t="shared" ref="K34" si="6">I34*J34</f>
        <v>5836385.2322869366</v>
      </c>
      <c r="L34" s="201"/>
    </row>
    <row r="35" spans="2:12" ht="15.75">
      <c r="B35" s="203">
        <f t="shared" ref="B35:B43" si="7">+B34+1</f>
        <v>6</v>
      </c>
      <c r="C35" s="96" t="s">
        <v>94</v>
      </c>
      <c r="D35" s="105" t="s">
        <v>163</v>
      </c>
      <c r="E35" s="81" t="s">
        <v>19</v>
      </c>
      <c r="F35" s="65">
        <f>+'Ruko 3 Lantai Hook '!F51</f>
        <v>6.4210000000000003</v>
      </c>
      <c r="G35" s="200">
        <f>+'Ruko 3 Lantai Kombinasi'!F32</f>
        <v>6.5129999999999999</v>
      </c>
      <c r="H35" s="200">
        <f>+' Ruko 2 Lantai Tengah'!F33</f>
        <v>2.8512857142857149</v>
      </c>
      <c r="I35" s="200">
        <f t="shared" si="4"/>
        <v>15.785285714285717</v>
      </c>
      <c r="J35" s="114">
        <f>+' Ruko 2 Lantai Tengah'!G33</f>
        <v>6641223.2256333828</v>
      </c>
      <c r="K35" s="27">
        <f t="shared" si="3"/>
        <v>104833606.10897315</v>
      </c>
      <c r="L35" s="201"/>
    </row>
    <row r="36" spans="2:12" ht="15.75">
      <c r="B36" s="203">
        <f t="shared" si="7"/>
        <v>7</v>
      </c>
      <c r="C36" s="96" t="s">
        <v>95</v>
      </c>
      <c r="D36" s="105" t="s">
        <v>164</v>
      </c>
      <c r="E36" s="81" t="s">
        <v>19</v>
      </c>
      <c r="F36" s="65">
        <f>+'Ruko 3 Lantai Hook '!F56</f>
        <v>0</v>
      </c>
      <c r="G36" s="200">
        <f>+'Ruko 3 Lantai Kombinasi'!F33</f>
        <v>0</v>
      </c>
      <c r="H36" s="200">
        <f>+' Ruko 2 Lantai Tengah'!F34</f>
        <v>0</v>
      </c>
      <c r="I36" s="200">
        <f t="shared" si="4"/>
        <v>0</v>
      </c>
      <c r="J36" s="114">
        <f>+' Ruko 2 Lantai Tengah'!G34</f>
        <v>0</v>
      </c>
      <c r="K36" s="27">
        <f t="shared" si="3"/>
        <v>0</v>
      </c>
      <c r="L36" s="201"/>
    </row>
    <row r="37" spans="2:12" ht="15.75">
      <c r="B37" s="203">
        <f t="shared" si="7"/>
        <v>8</v>
      </c>
      <c r="C37" s="96" t="s">
        <v>327</v>
      </c>
      <c r="D37" s="105" t="s">
        <v>163</v>
      </c>
      <c r="E37" s="81" t="s">
        <v>19</v>
      </c>
      <c r="F37" s="65">
        <f>+'Ruko 3 Lantai Hook '!F57</f>
        <v>1.3919779999999999</v>
      </c>
      <c r="G37" s="200">
        <f>+'Ruko 3 Lantai Kombinasi'!F34</f>
        <v>2.87</v>
      </c>
      <c r="H37" s="200">
        <f>+' Ruko 2 Lantai Tengah'!F35</f>
        <v>1.1747780000000001</v>
      </c>
      <c r="I37" s="200">
        <f t="shared" si="4"/>
        <v>5.4367559999999999</v>
      </c>
      <c r="J37" s="114">
        <f>+'Ruko 3 Lantai Hook '!G57</f>
        <v>4089414.2159624156</v>
      </c>
      <c r="K37" s="27">
        <f t="shared" si="3"/>
        <v>22233147.275118958</v>
      </c>
      <c r="L37" s="201"/>
    </row>
    <row r="38" spans="2:12" ht="15.75">
      <c r="B38" s="203">
        <f t="shared" si="7"/>
        <v>9</v>
      </c>
      <c r="C38" s="96" t="s">
        <v>328</v>
      </c>
      <c r="D38" s="105" t="s">
        <v>163</v>
      </c>
      <c r="E38" s="81" t="s">
        <v>19</v>
      </c>
      <c r="F38" s="65">
        <f>+'Ruko 3 Lantai Hook '!F58</f>
        <v>18.628532</v>
      </c>
      <c r="G38" s="200">
        <v>0</v>
      </c>
      <c r="H38" s="200">
        <v>0</v>
      </c>
      <c r="I38" s="200">
        <f t="shared" si="4"/>
        <v>18.628532</v>
      </c>
      <c r="J38" s="114">
        <f>+'Ruko 3 Lantai Hook '!G58</f>
        <v>3517022.3150517368</v>
      </c>
      <c r="K38" s="27">
        <f t="shared" ref="K38" si="8">I38*J38</f>
        <v>65516962.740655363</v>
      </c>
      <c r="L38" s="201"/>
    </row>
    <row r="39" spans="2:12" ht="15.75">
      <c r="B39" s="203">
        <f t="shared" si="7"/>
        <v>10</v>
      </c>
      <c r="C39" s="91" t="s">
        <v>320</v>
      </c>
      <c r="D39" s="105" t="s">
        <v>163</v>
      </c>
      <c r="E39" s="81" t="s">
        <v>19</v>
      </c>
      <c r="F39" s="65">
        <v>0</v>
      </c>
      <c r="G39" s="200">
        <f>+'Ruko 3 Lantai Kombinasi'!F35</f>
        <v>5.22</v>
      </c>
      <c r="H39" s="200">
        <v>0</v>
      </c>
      <c r="I39" s="200">
        <f t="shared" si="4"/>
        <v>5.22</v>
      </c>
      <c r="J39" s="114">
        <f>+'Ruko 3 Lantai Kombinasi'!G35</f>
        <v>1376964.7149999999</v>
      </c>
      <c r="K39" s="27">
        <f>I39*J39</f>
        <v>7187755.8122999985</v>
      </c>
      <c r="L39" s="201"/>
    </row>
    <row r="40" spans="2:12" ht="15.75">
      <c r="B40" s="203">
        <f t="shared" si="7"/>
        <v>11</v>
      </c>
      <c r="C40" s="91" t="s">
        <v>321</v>
      </c>
      <c r="D40" s="105" t="s">
        <v>163</v>
      </c>
      <c r="E40" s="81" t="s">
        <v>19</v>
      </c>
      <c r="F40" s="65">
        <v>0</v>
      </c>
      <c r="G40" s="200">
        <f>+'Ruko 3 Lantai Kombinasi'!F36</f>
        <v>5.9513999999999996</v>
      </c>
      <c r="H40" s="200">
        <v>0</v>
      </c>
      <c r="I40" s="200">
        <f t="shared" si="4"/>
        <v>5.9513999999999996</v>
      </c>
      <c r="J40" s="114">
        <f>+'Ruko 3 Lantai Kombinasi'!G36</f>
        <v>3227071.2677611597</v>
      </c>
      <c r="K40" s="27">
        <f>I40*J40</f>
        <v>19205591.942953765</v>
      </c>
      <c r="L40" s="201"/>
    </row>
    <row r="41" spans="2:12" ht="15.75">
      <c r="B41" s="203">
        <f t="shared" si="7"/>
        <v>12</v>
      </c>
      <c r="C41" s="91" t="s">
        <v>322</v>
      </c>
      <c r="D41" s="105" t="s">
        <v>163</v>
      </c>
      <c r="E41" s="81" t="s">
        <v>19</v>
      </c>
      <c r="F41" s="65">
        <v>0</v>
      </c>
      <c r="G41" s="200">
        <f>+'Ruko 3 Lantai Kombinasi'!F37</f>
        <v>0.446376</v>
      </c>
      <c r="H41" s="200">
        <v>0</v>
      </c>
      <c r="I41" s="200">
        <f t="shared" si="4"/>
        <v>0.446376</v>
      </c>
      <c r="J41" s="114">
        <f>+'Ruko 3 Lantai Kombinasi'!G37</f>
        <v>3806973.3623423148</v>
      </c>
      <c r="K41" s="27">
        <f t="shared" ref="K41:K45" si="9">I41*J41</f>
        <v>1699341.5415889132</v>
      </c>
      <c r="L41" s="201"/>
    </row>
    <row r="42" spans="2:12" ht="15.75">
      <c r="B42" s="203">
        <f t="shared" si="7"/>
        <v>13</v>
      </c>
      <c r="C42" s="91" t="s">
        <v>323</v>
      </c>
      <c r="D42" s="105" t="s">
        <v>163</v>
      </c>
      <c r="E42" s="81" t="s">
        <v>19</v>
      </c>
      <c r="F42" s="65">
        <f>+'Ruko 3 Lantai Hook '!F61</f>
        <v>0</v>
      </c>
      <c r="G42" s="200">
        <f>+'Ruko 3 Lantai Kombinasi'!F38</f>
        <v>5.7162600000000001</v>
      </c>
      <c r="H42" s="200">
        <v>0</v>
      </c>
      <c r="I42" s="200">
        <f t="shared" si="4"/>
        <v>5.7162600000000001</v>
      </c>
      <c r="J42" s="114">
        <f>+'Ruko 3 Lantai Kombinasi'!G38</f>
        <v>3227071.2677611597</v>
      </c>
      <c r="K42" s="27">
        <f t="shared" si="9"/>
        <v>18446778.405052409</v>
      </c>
      <c r="L42" s="201"/>
    </row>
    <row r="43" spans="2:12" ht="15.75">
      <c r="B43" s="203">
        <f t="shared" si="7"/>
        <v>14</v>
      </c>
      <c r="C43" s="91" t="s">
        <v>324</v>
      </c>
      <c r="D43" s="105" t="s">
        <v>163</v>
      </c>
      <c r="E43" s="81" t="s">
        <v>19</v>
      </c>
      <c r="F43" s="65">
        <f>+'Ruko 3 Lantai Hook '!F62</f>
        <v>0</v>
      </c>
      <c r="G43" s="200">
        <f>+'Ruko 3 Lantai Kombinasi'!F39</f>
        <v>0.44636399999999998</v>
      </c>
      <c r="H43" s="200">
        <v>0</v>
      </c>
      <c r="I43" s="200">
        <f t="shared" si="4"/>
        <v>0.44636399999999998</v>
      </c>
      <c r="J43" s="114">
        <f>+'Ruko 3 Lantai Kombinasi'!G39</f>
        <v>3806973.3623423148</v>
      </c>
      <c r="K43" s="27">
        <f t="shared" si="9"/>
        <v>1699295.8579085649</v>
      </c>
      <c r="L43" s="201"/>
    </row>
    <row r="44" spans="2:12" ht="15.75">
      <c r="B44" s="203">
        <f t="shared" ref="B44:B45" si="10">+B43+1</f>
        <v>15</v>
      </c>
      <c r="C44" s="91" t="s">
        <v>325</v>
      </c>
      <c r="D44" s="105" t="s">
        <v>163</v>
      </c>
      <c r="E44" s="81" t="s">
        <v>19</v>
      </c>
      <c r="F44" s="65">
        <v>0</v>
      </c>
      <c r="G44" s="200">
        <f>+'Ruko 3 Lantai Kombinasi'!F40</f>
        <v>0.47092800000000001</v>
      </c>
      <c r="H44" s="200">
        <f>+' Ruko 2 Lantai Tengah'!F41</f>
        <v>0</v>
      </c>
      <c r="I44" s="200">
        <f t="shared" si="4"/>
        <v>0.47092800000000001</v>
      </c>
      <c r="J44" s="114">
        <f>+'Ruko 3 Lantai Kombinasi'!G40</f>
        <v>3227071.2677611597</v>
      </c>
      <c r="K44" s="27">
        <f t="shared" si="9"/>
        <v>1519718.2179842275</v>
      </c>
      <c r="L44" s="201"/>
    </row>
    <row r="45" spans="2:12" ht="15.75">
      <c r="B45" s="203">
        <f t="shared" si="10"/>
        <v>16</v>
      </c>
      <c r="C45" s="91" t="s">
        <v>326</v>
      </c>
      <c r="D45" s="105" t="s">
        <v>163</v>
      </c>
      <c r="E45" s="81" t="s">
        <v>19</v>
      </c>
      <c r="F45" s="65">
        <f>+'Ruko 3 Lantai Hook '!F64</f>
        <v>0</v>
      </c>
      <c r="G45" s="200">
        <f>+'Ruko 3 Lantai Kombinasi'!F41</f>
        <v>1.48062</v>
      </c>
      <c r="H45" s="200">
        <f>+' Ruko 2 Lantai Tengah'!F42</f>
        <v>0</v>
      </c>
      <c r="I45" s="200">
        <f t="shared" si="4"/>
        <v>1.48062</v>
      </c>
      <c r="J45" s="114">
        <f>+'Ruko 3 Lantai Kombinasi'!G41</f>
        <v>3806973.3623423148</v>
      </c>
      <c r="K45" s="27">
        <f t="shared" si="9"/>
        <v>5636680.8997512786</v>
      </c>
      <c r="L45" s="201"/>
    </row>
    <row r="46" spans="2:12" ht="15.75">
      <c r="B46" s="203">
        <f t="shared" ref="B46:B47" si="11">+B45+1</f>
        <v>17</v>
      </c>
      <c r="C46" s="106" t="s">
        <v>329</v>
      </c>
      <c r="D46" s="105" t="s">
        <v>163</v>
      </c>
      <c r="E46" s="81" t="s">
        <v>19</v>
      </c>
      <c r="F46" s="65">
        <v>0</v>
      </c>
      <c r="G46" s="200">
        <v>0</v>
      </c>
      <c r="H46" s="200">
        <f>+' Ruko 2 Lantai Tengah'!F36</f>
        <v>4.6419039999999994</v>
      </c>
      <c r="I46" s="200">
        <f t="shared" si="4"/>
        <v>4.6419039999999994</v>
      </c>
      <c r="J46" s="114">
        <f>+' Ruko 2 Lantai Tengah'!G36</f>
        <v>1376964.7149999999</v>
      </c>
      <c r="K46" s="27">
        <f t="shared" ref="K46:K47" si="12">I46*J46</f>
        <v>6391738.0184173584</v>
      </c>
      <c r="L46" s="201"/>
    </row>
    <row r="47" spans="2:12" ht="15.75">
      <c r="B47" s="203">
        <f t="shared" si="11"/>
        <v>18</v>
      </c>
      <c r="C47" s="106" t="s">
        <v>330</v>
      </c>
      <c r="D47" s="105" t="s">
        <v>163</v>
      </c>
      <c r="E47" s="81" t="s">
        <v>19</v>
      </c>
      <c r="F47" s="65">
        <v>0</v>
      </c>
      <c r="G47" s="200">
        <v>0</v>
      </c>
      <c r="H47" s="200">
        <f>+' Ruko 2 Lantai Tengah'!F37</f>
        <v>7.2264839999999992</v>
      </c>
      <c r="I47" s="200">
        <f t="shared" si="4"/>
        <v>7.2264839999999992</v>
      </c>
      <c r="J47" s="114">
        <f>+' Ruko 2 Lantai Tengah'!G37</f>
        <v>3517022.3150517368</v>
      </c>
      <c r="K47" s="27">
        <f t="shared" si="12"/>
        <v>25415705.487364333</v>
      </c>
      <c r="L47" s="201"/>
    </row>
    <row r="48" spans="2:12" ht="15.75">
      <c r="B48" s="203">
        <f>+B38+1</f>
        <v>10</v>
      </c>
      <c r="C48" s="96" t="s">
        <v>98</v>
      </c>
      <c r="D48" s="105" t="s">
        <v>165</v>
      </c>
      <c r="E48" s="81" t="s">
        <v>19</v>
      </c>
      <c r="F48" s="65">
        <f>+'Ruko 3 Lantai Hook '!F59</f>
        <v>2.14</v>
      </c>
      <c r="G48" s="200">
        <f>+'Ruko 3 Lantai Kombinasi'!F42</f>
        <v>2.14</v>
      </c>
      <c r="H48" s="200">
        <f>+' Ruko 2 Lantai Tengah'!F38</f>
        <v>2.13903</v>
      </c>
      <c r="I48" s="200">
        <f t="shared" si="4"/>
        <v>6.4190300000000002</v>
      </c>
      <c r="J48" s="114">
        <f>+' Ruko 2 Lantai Tengah'!G38</f>
        <v>4173275.67736329</v>
      </c>
      <c r="K48" s="27">
        <f t="shared" si="3"/>
        <v>26788381.77126528</v>
      </c>
      <c r="L48" s="201"/>
    </row>
    <row r="49" spans="2:14" ht="30.75">
      <c r="B49" s="203">
        <f t="shared" ref="B49:B50" si="13">+B48+1</f>
        <v>11</v>
      </c>
      <c r="C49" s="106" t="s">
        <v>245</v>
      </c>
      <c r="D49" s="102"/>
      <c r="E49" s="81" t="s">
        <v>244</v>
      </c>
      <c r="F49" s="65">
        <v>0</v>
      </c>
      <c r="G49" s="200">
        <f>+'Ruko 3 Lantai Kombinasi'!F43</f>
        <v>0.38250000000000001</v>
      </c>
      <c r="H49" s="200">
        <f>+' Ruko 2 Lantai Tengah'!F39</f>
        <v>0.38250000000000001</v>
      </c>
      <c r="I49" s="200">
        <f t="shared" si="4"/>
        <v>0.76500000000000001</v>
      </c>
      <c r="J49" s="66">
        <f>+' Ruko 2 Lantai Tengah'!G39</f>
        <v>6358828.6774596237</v>
      </c>
      <c r="K49" s="27">
        <f t="shared" si="3"/>
        <v>4864503.938256612</v>
      </c>
      <c r="L49" s="201"/>
    </row>
    <row r="50" spans="2:14" ht="15.75">
      <c r="B50" s="203">
        <f t="shared" si="13"/>
        <v>12</v>
      </c>
      <c r="C50" s="106" t="s">
        <v>249</v>
      </c>
      <c r="D50" s="102"/>
      <c r="E50" s="81" t="s">
        <v>244</v>
      </c>
      <c r="F50" s="65">
        <v>0</v>
      </c>
      <c r="G50" s="200">
        <f>+'Ruko 3 Lantai Kombinasi'!F44</f>
        <v>8.1692307692307703E-2</v>
      </c>
      <c r="H50" s="200">
        <f>+' Ruko 2 Lantai Tengah'!F40</f>
        <v>8.1692307692307703E-2</v>
      </c>
      <c r="I50" s="200">
        <f t="shared" si="4"/>
        <v>0.16338461538461541</v>
      </c>
      <c r="J50" s="66">
        <f>+' Ruko 2 Lantai Tengah'!G40</f>
        <v>6641223.2256333828</v>
      </c>
      <c r="K50" s="27">
        <f t="shared" si="3"/>
        <v>1085073.7024034851</v>
      </c>
      <c r="L50" s="201">
        <f>SUM(K30:K50)</f>
        <v>601207831.53987885</v>
      </c>
      <c r="M50" s="222">
        <f>+' Ruko 2 Lantai Tengah'!H28+'Ruko 3 Lantai Kombinasi'!I27+'Ruko 3 Lantai Hook '!H28</f>
        <v>369671679.47223955</v>
      </c>
      <c r="N50" s="224">
        <f>+L50-M50</f>
        <v>231536152.06763929</v>
      </c>
    </row>
    <row r="51" spans="2:14" ht="15.75">
      <c r="B51" s="203"/>
      <c r="C51" s="96"/>
      <c r="D51" s="105"/>
      <c r="E51" s="81"/>
      <c r="F51" s="65"/>
      <c r="G51" s="200"/>
      <c r="H51" s="200"/>
      <c r="I51" s="200"/>
      <c r="J51" s="200"/>
      <c r="K51" s="27"/>
      <c r="L51" s="201"/>
    </row>
    <row r="52" spans="2:14" ht="15.75">
      <c r="B52" s="204" t="s">
        <v>28</v>
      </c>
      <c r="C52" s="103" t="s">
        <v>29</v>
      </c>
      <c r="D52" s="103"/>
      <c r="E52" s="81"/>
      <c r="F52" s="65"/>
      <c r="G52" s="200"/>
      <c r="H52" s="200"/>
      <c r="I52" s="200"/>
      <c r="J52" s="200"/>
      <c r="K52" s="27"/>
      <c r="L52" s="201"/>
    </row>
    <row r="53" spans="2:14" ht="15.75">
      <c r="B53" s="204"/>
      <c r="C53" s="103" t="s">
        <v>99</v>
      </c>
      <c r="D53" s="103"/>
      <c r="E53" s="81"/>
      <c r="F53" s="65"/>
      <c r="G53" s="200"/>
      <c r="H53" s="200"/>
      <c r="I53" s="200"/>
      <c r="J53" s="200"/>
      <c r="K53" s="27"/>
      <c r="L53" s="201"/>
    </row>
    <row r="54" spans="2:14" ht="15.75">
      <c r="B54" s="203">
        <v>1</v>
      </c>
      <c r="C54" s="96" t="s">
        <v>100</v>
      </c>
      <c r="D54" s="102" t="s">
        <v>305</v>
      </c>
      <c r="E54" s="81" t="s">
        <v>15</v>
      </c>
      <c r="F54" s="65">
        <f>+'Ruko 3 Lantai Hook '!F63</f>
        <v>4.5</v>
      </c>
      <c r="G54" s="200">
        <f>+'Ruko 3 Lantai Kombinasi'!F48</f>
        <v>4.5</v>
      </c>
      <c r="H54" s="200">
        <f>+' Ruko 2 Lantai Tengah'!F45</f>
        <v>4.5</v>
      </c>
      <c r="I54" s="200">
        <f>SUM(F54:H54)</f>
        <v>13.5</v>
      </c>
      <c r="J54" s="122">
        <f>+'Ruko 3 Lantai Hook '!G63</f>
        <v>185851.24346249999</v>
      </c>
      <c r="K54" s="27">
        <f t="shared" ref="K54:K67" si="14">I54*J54</f>
        <v>2508991.7867437499</v>
      </c>
      <c r="L54" s="201">
        <f>SUM(K54:K67)</f>
        <v>91482328.446729153</v>
      </c>
      <c r="M54" s="222">
        <f>+'Ruko 3 Lantai Hook '!H61+'Ruko 3 Lantai Kombinasi'!I48+' Ruko 2 Lantai Tengah'!H43</f>
        <v>57144180.118252471</v>
      </c>
      <c r="N54" s="224">
        <f>+L54-M54</f>
        <v>34338148.328476682</v>
      </c>
    </row>
    <row r="55" spans="2:14" ht="15.75">
      <c r="B55" s="203">
        <v>2</v>
      </c>
      <c r="C55" s="96" t="s">
        <v>101</v>
      </c>
      <c r="D55" s="105"/>
      <c r="E55" s="81"/>
      <c r="F55" s="65"/>
      <c r="G55" s="200"/>
      <c r="H55" s="200"/>
      <c r="I55" s="200"/>
      <c r="J55" s="122">
        <f>+'Ruko 3 Lantai Hook '!G64</f>
        <v>0</v>
      </c>
      <c r="K55" s="27"/>
      <c r="L55" s="201"/>
    </row>
    <row r="56" spans="2:14" ht="15.75">
      <c r="B56" s="203">
        <v>3</v>
      </c>
      <c r="C56" s="96" t="s">
        <v>102</v>
      </c>
      <c r="D56" s="105" t="s">
        <v>166</v>
      </c>
      <c r="E56" s="81" t="s">
        <v>15</v>
      </c>
      <c r="F56" s="65">
        <f>+'Ruko 3 Lantai Hook '!F65</f>
        <v>54.985378867000001</v>
      </c>
      <c r="G56" s="200">
        <f>+'Ruko 3 Lantai Kombinasi'!F50</f>
        <v>54.985378867000001</v>
      </c>
      <c r="H56" s="200">
        <f>+' Ruko 2 Lantai Tengah'!F47</f>
        <v>54.985378867000001</v>
      </c>
      <c r="I56" s="200">
        <f>SUM(F56:H56)</f>
        <v>164.956136601</v>
      </c>
      <c r="J56" s="122">
        <f>+'Ruko 3 Lantai Hook '!G65</f>
        <v>164293.85424375001</v>
      </c>
      <c r="K56" s="27">
        <f t="shared" si="14"/>
        <v>27101279.46333681</v>
      </c>
      <c r="L56" s="201"/>
    </row>
    <row r="57" spans="2:14" ht="15.75">
      <c r="B57" s="203">
        <v>4</v>
      </c>
      <c r="C57" s="96" t="s">
        <v>103</v>
      </c>
      <c r="D57" s="105" t="s">
        <v>306</v>
      </c>
      <c r="E57" s="81" t="s">
        <v>15</v>
      </c>
      <c r="F57" s="65">
        <f>+'Ruko 3 Lantai Hook '!F66</f>
        <v>2.7731172659999999</v>
      </c>
      <c r="G57" s="200">
        <f>+'Ruko 3 Lantai Kombinasi'!F51</f>
        <v>2.7731172659999999</v>
      </c>
      <c r="H57" s="200">
        <f>+' Ruko 2 Lantai Tengah'!F48</f>
        <v>2.7731172659999999</v>
      </c>
      <c r="I57" s="200">
        <f>SUM(F57:H57)</f>
        <v>8.3193517979999996</v>
      </c>
      <c r="J57" s="122">
        <f>+'Ruko 3 Lantai Hook '!G66</f>
        <v>178460.1385875</v>
      </c>
      <c r="K57" s="27">
        <f t="shared" si="14"/>
        <v>1484672.6748292472</v>
      </c>
      <c r="L57" s="201"/>
    </row>
    <row r="58" spans="2:14" ht="15.75">
      <c r="B58" s="203">
        <v>5</v>
      </c>
      <c r="C58" s="96" t="s">
        <v>104</v>
      </c>
      <c r="D58" s="105" t="s">
        <v>166</v>
      </c>
      <c r="E58" s="81" t="s">
        <v>15</v>
      </c>
      <c r="F58" s="65">
        <f>+'Ruko 3 Lantai Hook '!F67</f>
        <v>9.5839976869000019</v>
      </c>
      <c r="G58" s="200">
        <f>+'Ruko 3 Lantai Kombinasi'!F52</f>
        <v>9.5839976869000019</v>
      </c>
      <c r="H58" s="200">
        <f>+' Ruko 2 Lantai Tengah'!F49</f>
        <v>9.5839976869000019</v>
      </c>
      <c r="I58" s="200">
        <f>SUM(F58:H58)</f>
        <v>28.751993060700006</v>
      </c>
      <c r="J58" s="122">
        <f>+'Ruko 3 Lantai Hook '!G67</f>
        <v>236129.1304625</v>
      </c>
      <c r="K58" s="27">
        <f t="shared" si="14"/>
        <v>6789183.1204869263</v>
      </c>
      <c r="L58" s="201"/>
    </row>
    <row r="59" spans="2:14" ht="15.75">
      <c r="B59" s="12">
        <v>6</v>
      </c>
      <c r="C59" s="96" t="s">
        <v>261</v>
      </c>
      <c r="D59" s="102" t="s">
        <v>307</v>
      </c>
      <c r="E59" s="81" t="s">
        <v>9</v>
      </c>
      <c r="F59" s="65">
        <f>+'Ruko 3 Lantai Hook '!F68</f>
        <v>7.7</v>
      </c>
      <c r="G59" s="200">
        <f>+'Ruko 3 Lantai Kombinasi'!F53</f>
        <v>7.7</v>
      </c>
      <c r="H59" s="200">
        <f>+' Ruko 2 Lantai Tengah'!F50</f>
        <v>7.7</v>
      </c>
      <c r="I59" s="200">
        <f>SUM(F59:H59)</f>
        <v>23.1</v>
      </c>
      <c r="J59" s="122">
        <f>+'Ruko 3 Lantai Hook '!G68</f>
        <v>32177.119821000004</v>
      </c>
      <c r="K59" s="27">
        <f t="shared" si="14"/>
        <v>743291.46786510013</v>
      </c>
      <c r="L59" s="201"/>
    </row>
    <row r="60" spans="2:14" ht="15.75">
      <c r="B60" s="12">
        <v>7</v>
      </c>
      <c r="C60" s="96" t="s">
        <v>262</v>
      </c>
      <c r="D60" s="102" t="s">
        <v>305</v>
      </c>
      <c r="E60" s="81" t="s">
        <v>15</v>
      </c>
      <c r="F60" s="65">
        <f>+'Ruko 3 Lantai Hook '!F69</f>
        <v>2.5499999999999998</v>
      </c>
      <c r="G60" s="200">
        <f>+'Ruko 3 Lantai Kombinasi'!F54</f>
        <v>2.5499999999999998</v>
      </c>
      <c r="H60" s="200">
        <f>+' Ruko 2 Lantai Tengah'!F51</f>
        <v>2.5499999999999998</v>
      </c>
      <c r="I60" s="200">
        <f>SUM(F60:H60)</f>
        <v>7.6499999999999995</v>
      </c>
      <c r="J60" s="122">
        <f>+'Ruko 3 Lantai Hook '!G69</f>
        <v>164293.85424375001</v>
      </c>
      <c r="K60" s="27">
        <f t="shared" si="14"/>
        <v>1256847.9849646876</v>
      </c>
      <c r="L60" s="201"/>
    </row>
    <row r="61" spans="2:14" ht="15.75">
      <c r="B61" s="204"/>
      <c r="C61" s="103" t="s">
        <v>105</v>
      </c>
      <c r="D61" s="103"/>
      <c r="E61" s="81"/>
      <c r="F61" s="65"/>
      <c r="G61" s="200"/>
      <c r="H61" s="200"/>
      <c r="I61" s="200"/>
      <c r="J61" s="122">
        <f>+'Ruko 3 Lantai Hook '!G70</f>
        <v>0</v>
      </c>
      <c r="K61" s="27"/>
      <c r="L61" s="201"/>
    </row>
    <row r="62" spans="2:14" ht="15.75">
      <c r="B62" s="203">
        <v>1</v>
      </c>
      <c r="C62" s="96" t="s">
        <v>102</v>
      </c>
      <c r="D62" s="105" t="s">
        <v>166</v>
      </c>
      <c r="E62" s="81" t="s">
        <v>15</v>
      </c>
      <c r="F62" s="65">
        <f>+'Ruko 3 Lantai Hook '!F71</f>
        <v>54.879509729900001</v>
      </c>
      <c r="G62" s="200">
        <f>+'Ruko 3 Lantai Kombinasi'!F56</f>
        <v>54.879509729900001</v>
      </c>
      <c r="H62" s="200">
        <f>+' Ruko 2 Lantai Tengah'!F53</f>
        <v>54.879509729900001</v>
      </c>
      <c r="I62" s="200">
        <f>SUM(F62:H62)</f>
        <v>164.63852918969999</v>
      </c>
      <c r="J62" s="122">
        <f>+'Ruko 3 Lantai Hook '!G71</f>
        <v>164293.85424375001</v>
      </c>
      <c r="K62" s="27">
        <f t="shared" si="14"/>
        <v>27049098.517597955</v>
      </c>
      <c r="L62" s="201"/>
    </row>
    <row r="63" spans="2:14" ht="15.75">
      <c r="B63" s="203">
        <v>2</v>
      </c>
      <c r="C63" s="96" t="s">
        <v>103</v>
      </c>
      <c r="D63" s="105" t="s">
        <v>306</v>
      </c>
      <c r="E63" s="81" t="s">
        <v>15</v>
      </c>
      <c r="F63" s="65">
        <f>+'Ruko 3 Lantai Hook '!F72</f>
        <v>2.7732250000000001</v>
      </c>
      <c r="G63" s="200">
        <f>+'Ruko 3 Lantai Kombinasi'!F57</f>
        <v>2.7732250000000001</v>
      </c>
      <c r="H63" s="200">
        <f>+' Ruko 2 Lantai Tengah'!F54</f>
        <v>2.7732250000000001</v>
      </c>
      <c r="I63" s="200">
        <f>SUM(F63:H63)</f>
        <v>8.3196750000000002</v>
      </c>
      <c r="J63" s="122">
        <f>+'Ruko 3 Lantai Hook '!G72</f>
        <v>178460.1385875</v>
      </c>
      <c r="K63" s="27">
        <f t="shared" si="14"/>
        <v>1484730.353502959</v>
      </c>
      <c r="L63" s="201"/>
    </row>
    <row r="64" spans="2:14" ht="15.75">
      <c r="B64" s="203">
        <v>3</v>
      </c>
      <c r="C64" s="107" t="s">
        <v>104</v>
      </c>
      <c r="D64" s="105" t="s">
        <v>166</v>
      </c>
      <c r="E64" s="81" t="s">
        <v>15</v>
      </c>
      <c r="F64" s="65">
        <f>+'Ruko 3 Lantai Hook '!F73</f>
        <v>7.9472750000000003</v>
      </c>
      <c r="G64" s="200">
        <f>+'Ruko 3 Lantai Kombinasi'!F58</f>
        <v>7.9472750000000003</v>
      </c>
      <c r="H64" s="200"/>
      <c r="I64" s="200">
        <f>SUM(F64:H64)</f>
        <v>15.894550000000001</v>
      </c>
      <c r="J64" s="122">
        <f>+'Ruko 3 Lantai Hook '!G73</f>
        <v>236129.1304625</v>
      </c>
      <c r="K64" s="27">
        <f t="shared" si="14"/>
        <v>3753166.2705927296</v>
      </c>
      <c r="L64" s="201"/>
    </row>
    <row r="65" spans="2:14" ht="15.75">
      <c r="B65" s="13"/>
      <c r="C65" s="109" t="s">
        <v>137</v>
      </c>
      <c r="D65" s="109"/>
      <c r="E65" s="81"/>
      <c r="F65" s="65"/>
      <c r="G65" s="200"/>
      <c r="H65" s="200"/>
      <c r="I65" s="200"/>
      <c r="J65" s="122">
        <f>+'Ruko 3 Lantai Hook '!G74</f>
        <v>0</v>
      </c>
      <c r="K65" s="27"/>
      <c r="L65" s="201"/>
    </row>
    <row r="66" spans="2:14" ht="15.75">
      <c r="B66" s="14">
        <v>1</v>
      </c>
      <c r="C66" s="107" t="s">
        <v>102</v>
      </c>
      <c r="D66" s="105" t="s">
        <v>166</v>
      </c>
      <c r="E66" s="81" t="s">
        <v>15</v>
      </c>
      <c r="F66" s="65">
        <f>+'Ruko 3 Lantai Hook '!F75</f>
        <v>55.757553000000001</v>
      </c>
      <c r="G66" s="200">
        <f>+'Ruko 3 Lantai Kombinasi'!F60</f>
        <v>55.757553000000001</v>
      </c>
      <c r="H66" s="200"/>
      <c r="I66" s="200">
        <f>SUM(F66:H66)</f>
        <v>111.515106</v>
      </c>
      <c r="J66" s="122">
        <f>+'Ruko 3 Lantai Hook '!G75</f>
        <v>164293.85424375001</v>
      </c>
      <c r="K66" s="27">
        <f t="shared" si="14"/>
        <v>18321246.571140334</v>
      </c>
      <c r="L66" s="201"/>
    </row>
    <row r="67" spans="2:14" ht="15.75">
      <c r="B67" s="14">
        <v>2</v>
      </c>
      <c r="C67" s="107" t="s">
        <v>103</v>
      </c>
      <c r="D67" s="105" t="s">
        <v>306</v>
      </c>
      <c r="E67" s="81" t="s">
        <v>15</v>
      </c>
      <c r="F67" s="65">
        <f>+'Ruko 3 Lantai Hook '!F76</f>
        <v>2.7732250000000001</v>
      </c>
      <c r="G67" s="200">
        <f>+'Ruko 3 Lantai Kombinasi'!F61</f>
        <v>2.7732250000000001</v>
      </c>
      <c r="H67" s="200"/>
      <c r="I67" s="200">
        <f>SUM(F67:H67)</f>
        <v>5.5464500000000001</v>
      </c>
      <c r="J67" s="122">
        <f>+'Ruko 3 Lantai Hook '!G76</f>
        <v>178460.1385875</v>
      </c>
      <c r="K67" s="27">
        <f t="shared" si="14"/>
        <v>989820.23566863942</v>
      </c>
      <c r="L67" s="201"/>
    </row>
    <row r="68" spans="2:14" ht="15.75">
      <c r="B68" s="203"/>
      <c r="C68" s="96"/>
      <c r="D68" s="96"/>
      <c r="E68" s="81"/>
      <c r="F68" s="205"/>
      <c r="G68" s="200"/>
      <c r="H68" s="206"/>
      <c r="I68" s="200"/>
      <c r="J68" s="205"/>
      <c r="K68" s="27"/>
      <c r="L68" s="201"/>
    </row>
    <row r="69" spans="2:14" ht="15.75">
      <c r="B69" s="204" t="s">
        <v>30</v>
      </c>
      <c r="C69" s="103" t="s">
        <v>31</v>
      </c>
      <c r="D69" s="103"/>
      <c r="E69" s="81"/>
      <c r="F69" s="205"/>
      <c r="G69" s="107"/>
      <c r="H69" s="206"/>
      <c r="I69" s="200"/>
      <c r="J69" s="205"/>
      <c r="K69" s="27"/>
      <c r="L69" s="201"/>
    </row>
    <row r="70" spans="2:14" ht="15.75">
      <c r="B70" s="204"/>
      <c r="C70" s="103" t="s">
        <v>99</v>
      </c>
      <c r="D70" s="103"/>
      <c r="E70" s="81"/>
      <c r="F70" s="205"/>
      <c r="G70" s="107"/>
      <c r="H70" s="206"/>
      <c r="I70" s="200"/>
      <c r="J70" s="205"/>
      <c r="K70" s="27"/>
      <c r="L70" s="201"/>
    </row>
    <row r="71" spans="2:14" ht="15.75">
      <c r="B71" s="203">
        <v>1</v>
      </c>
      <c r="C71" s="96" t="s">
        <v>103</v>
      </c>
      <c r="D71" s="105" t="s">
        <v>308</v>
      </c>
      <c r="E71" s="81" t="s">
        <v>15</v>
      </c>
      <c r="F71" s="65">
        <f>+'Ruko 3 Lantai Hook '!F80</f>
        <v>11.807600000000001</v>
      </c>
      <c r="G71" s="200">
        <f>+'Ruko 3 Lantai Kombinasi'!F65</f>
        <v>11.807600000000001</v>
      </c>
      <c r="H71" s="200">
        <f>+' Ruko 2 Lantai Tengah'!F58</f>
        <v>11.8163622412</v>
      </c>
      <c r="I71" s="200">
        <f>SUM(F71:H71)</f>
        <v>35.431562241199998</v>
      </c>
      <c r="J71" s="122">
        <f>+'Ruko 3 Lantai Hook '!G80</f>
        <v>181500.00000000003</v>
      </c>
      <c r="K71" s="27">
        <f t="shared" ref="K71:K78" si="15">I71*J71</f>
        <v>6430828.5467778007</v>
      </c>
      <c r="L71" s="201">
        <f>SUM(K71:K78)</f>
        <v>25312828.405207701</v>
      </c>
      <c r="M71" s="222">
        <f>+'Ruko 3 Lantai Hook '!H78+'Ruko 3 Lantai Kombinasi'!I65+' Ruko 2 Lantai Tengah'!H56</f>
        <v>15912483.669415845</v>
      </c>
      <c r="N71" s="224">
        <f>+L71-M71</f>
        <v>9400344.7357918564</v>
      </c>
    </row>
    <row r="72" spans="2:14" ht="15.75">
      <c r="B72" s="203">
        <v>2</v>
      </c>
      <c r="C72" s="96" t="s">
        <v>106</v>
      </c>
      <c r="D72" s="105" t="s">
        <v>167</v>
      </c>
      <c r="E72" s="81" t="s">
        <v>15</v>
      </c>
      <c r="F72" s="65">
        <f>+'Ruko 3 Lantai Hook '!F81</f>
        <v>29.47</v>
      </c>
      <c r="G72" s="200">
        <f>+'Ruko 3 Lantai Kombinasi'!F66</f>
        <v>29.47</v>
      </c>
      <c r="H72" s="200">
        <f>+' Ruko 2 Lantai Tengah'!F59</f>
        <v>32.455124400000003</v>
      </c>
      <c r="I72" s="200">
        <f>SUM(F72:H72)</f>
        <v>91.3951244</v>
      </c>
      <c r="J72" s="122">
        <f>+'Ruko 3 Lantai Hook '!G81</f>
        <v>32177.119821000004</v>
      </c>
      <c r="K72" s="27">
        <f t="shared" si="15"/>
        <v>2940831.8688740013</v>
      </c>
      <c r="L72" s="201"/>
    </row>
    <row r="73" spans="2:14" ht="15.75">
      <c r="B73" s="204"/>
      <c r="C73" s="103" t="s">
        <v>105</v>
      </c>
      <c r="D73" s="103"/>
      <c r="E73" s="81"/>
      <c r="F73" s="65"/>
      <c r="G73" s="200"/>
      <c r="H73" s="200"/>
      <c r="I73" s="200"/>
      <c r="J73" s="122">
        <f>+'Ruko 3 Lantai Hook '!G82</f>
        <v>0</v>
      </c>
      <c r="K73" s="27"/>
      <c r="L73" s="201"/>
    </row>
    <row r="74" spans="2:14" ht="15.75">
      <c r="B74" s="203">
        <v>1</v>
      </c>
      <c r="C74" s="96" t="s">
        <v>103</v>
      </c>
      <c r="D74" s="105" t="s">
        <v>308</v>
      </c>
      <c r="E74" s="81" t="s">
        <v>15</v>
      </c>
      <c r="F74" s="65">
        <f>+'Ruko 3 Lantai Hook '!F83</f>
        <v>11.807600000000001</v>
      </c>
      <c r="G74" s="200">
        <f>+'Ruko 3 Lantai Kombinasi'!F68</f>
        <v>11.807600000000001</v>
      </c>
      <c r="H74" s="200">
        <f>+' Ruko 2 Lantai Tengah'!F61</f>
        <v>11.8163622412</v>
      </c>
      <c r="I74" s="200">
        <f>SUM(F74:H74)</f>
        <v>35.431562241199998</v>
      </c>
      <c r="J74" s="122">
        <f>+'Ruko 3 Lantai Hook '!G83</f>
        <v>181500.00000000003</v>
      </c>
      <c r="K74" s="27">
        <f t="shared" si="15"/>
        <v>6430828.5467778007</v>
      </c>
      <c r="L74" s="201"/>
    </row>
    <row r="75" spans="2:14" ht="15.75">
      <c r="B75" s="203">
        <v>2</v>
      </c>
      <c r="C75" s="96" t="s">
        <v>106</v>
      </c>
      <c r="D75" s="105" t="s">
        <v>167</v>
      </c>
      <c r="E75" s="81" t="s">
        <v>15</v>
      </c>
      <c r="F75" s="65">
        <f>+'Ruko 3 Lantai Hook '!F84</f>
        <v>30.337</v>
      </c>
      <c r="G75" s="200">
        <f>+'Ruko 3 Lantai Kombinasi'!F69</f>
        <v>30.337</v>
      </c>
      <c r="H75" s="200">
        <f>+' Ruko 2 Lantai Tengah'!F62</f>
        <v>36.625</v>
      </c>
      <c r="I75" s="200">
        <f>SUM(F75:H75)</f>
        <v>97.299000000000007</v>
      </c>
      <c r="J75" s="122">
        <f>+'Ruko 3 Lantai Hook '!G84</f>
        <v>32177.119821000004</v>
      </c>
      <c r="K75" s="27">
        <f t="shared" si="15"/>
        <v>3130801.5814634794</v>
      </c>
      <c r="L75" s="201"/>
    </row>
    <row r="76" spans="2:14" ht="15.75">
      <c r="B76" s="204"/>
      <c r="C76" s="103" t="s">
        <v>137</v>
      </c>
      <c r="D76" s="103"/>
      <c r="E76" s="81"/>
      <c r="F76" s="65"/>
      <c r="G76" s="200"/>
      <c r="H76" s="200"/>
      <c r="I76" s="200"/>
      <c r="J76" s="122">
        <f>+'Ruko 3 Lantai Hook '!G85</f>
        <v>0</v>
      </c>
      <c r="K76" s="27"/>
      <c r="L76" s="201"/>
    </row>
    <row r="77" spans="2:14" ht="15.75">
      <c r="B77" s="203">
        <v>1</v>
      </c>
      <c r="C77" s="96" t="s">
        <v>103</v>
      </c>
      <c r="D77" s="105" t="s">
        <v>308</v>
      </c>
      <c r="E77" s="81" t="s">
        <v>15</v>
      </c>
      <c r="F77" s="65">
        <f>+'Ruko 3 Lantai Hook '!F86</f>
        <v>11.807600000000001</v>
      </c>
      <c r="G77" s="200">
        <f>+'Ruko 3 Lantai Kombinasi'!F71</f>
        <v>11.807600000000001</v>
      </c>
      <c r="H77" s="200"/>
      <c r="I77" s="200">
        <f>SUM(F77:H77)</f>
        <v>23.615200000000002</v>
      </c>
      <c r="J77" s="122">
        <f>+'Ruko 3 Lantai Hook '!G86</f>
        <v>181500.00000000003</v>
      </c>
      <c r="K77" s="27">
        <f t="shared" si="15"/>
        <v>4286158.8000000007</v>
      </c>
      <c r="L77" s="201"/>
    </row>
    <row r="78" spans="2:14" ht="15.75">
      <c r="B78" s="203">
        <v>2</v>
      </c>
      <c r="C78" s="96" t="s">
        <v>106</v>
      </c>
      <c r="D78" s="105" t="s">
        <v>167</v>
      </c>
      <c r="E78" s="81" t="s">
        <v>15</v>
      </c>
      <c r="F78" s="65">
        <f>+'Ruko 3 Lantai Hook '!F87</f>
        <v>32.529000000000003</v>
      </c>
      <c r="G78" s="200">
        <f>+'Ruko 3 Lantai Kombinasi'!F72</f>
        <v>32.529000000000003</v>
      </c>
      <c r="H78" s="200"/>
      <c r="I78" s="200">
        <f>SUM(F78:H78)</f>
        <v>65.058000000000007</v>
      </c>
      <c r="J78" s="122">
        <f>+'Ruko 3 Lantai Hook '!G87</f>
        <v>32177.119821000004</v>
      </c>
      <c r="K78" s="27">
        <f t="shared" si="15"/>
        <v>2093379.0613146184</v>
      </c>
      <c r="L78" s="201"/>
    </row>
    <row r="79" spans="2:14" ht="15.75">
      <c r="B79" s="203"/>
      <c r="C79" s="96"/>
      <c r="D79" s="96"/>
      <c r="E79" s="81"/>
      <c r="F79" s="65"/>
      <c r="G79" s="200"/>
      <c r="H79" s="200"/>
      <c r="I79" s="200"/>
      <c r="J79" s="122"/>
      <c r="K79" s="27"/>
      <c r="L79" s="201"/>
    </row>
    <row r="80" spans="2:14" ht="15.75">
      <c r="B80" s="204" t="s">
        <v>32</v>
      </c>
      <c r="C80" s="103" t="s">
        <v>33</v>
      </c>
      <c r="D80" s="103"/>
      <c r="E80" s="81"/>
      <c r="F80" s="65"/>
      <c r="G80" s="200"/>
      <c r="H80" s="200"/>
      <c r="I80" s="200"/>
      <c r="J80" s="122"/>
      <c r="K80" s="27"/>
      <c r="L80" s="201"/>
    </row>
    <row r="81" spans="2:14" ht="15.75">
      <c r="B81" s="207">
        <v>1</v>
      </c>
      <c r="C81" s="92" t="s">
        <v>34</v>
      </c>
      <c r="D81" s="92" t="s">
        <v>299</v>
      </c>
      <c r="E81" s="112" t="s">
        <v>15</v>
      </c>
      <c r="F81" s="65">
        <f>+'Ruko 3 Lantai Hook '!F92</f>
        <v>162.91395499999999</v>
      </c>
      <c r="G81" s="200">
        <f>+'Ruko 3 Lantai Kombinasi'!F77</f>
        <v>162.91395499999999</v>
      </c>
      <c r="H81" s="200">
        <f>+' Ruko 2 Lantai Tengah'!F65</f>
        <v>99.438039730499995</v>
      </c>
      <c r="I81" s="200">
        <f>SUM(F81:H81)</f>
        <v>425.26594973049998</v>
      </c>
      <c r="J81" s="122">
        <f>+'Ruko 3 Lantai Hook '!G92</f>
        <v>66150</v>
      </c>
      <c r="K81" s="27">
        <f>I81*J81</f>
        <v>28131342.574672572</v>
      </c>
      <c r="L81" s="201">
        <f>SUM(K81:K84)</f>
        <v>61335245.646672577</v>
      </c>
      <c r="M81" s="222">
        <f>+'Ruko 3 Lantai Hook '!H91+'Ruko 3 Lantai Kombinasi'!I77+' Ruko 2 Lantai Tengah'!H64</f>
        <v>39588657.551172569</v>
      </c>
      <c r="N81" s="224">
        <f>+L81-M81</f>
        <v>21746588.095500007</v>
      </c>
    </row>
    <row r="82" spans="2:14" ht="15.75">
      <c r="B82" s="203">
        <v>2</v>
      </c>
      <c r="C82" s="96" t="s">
        <v>107</v>
      </c>
      <c r="D82" s="92" t="s">
        <v>300</v>
      </c>
      <c r="E82" s="81" t="s">
        <v>9</v>
      </c>
      <c r="F82" s="65">
        <f>+'Ruko 3 Lantai Hook '!F93</f>
        <v>151.91</v>
      </c>
      <c r="G82" s="200">
        <f>+'Ruko 3 Lantai Kombinasi'!F78</f>
        <v>151.91</v>
      </c>
      <c r="H82" s="200">
        <f>+' Ruko 2 Lantai Tengah'!F66</f>
        <v>116.36</v>
      </c>
      <c r="I82" s="200">
        <f>SUM(F82:H82)</f>
        <v>420.18</v>
      </c>
      <c r="J82" s="122">
        <f>+'Ruko 3 Lantai Hook '!G93</f>
        <v>22000</v>
      </c>
      <c r="K82" s="27">
        <f>I82*J82</f>
        <v>9243960</v>
      </c>
      <c r="L82" s="201"/>
    </row>
    <row r="83" spans="2:14" ht="15.75">
      <c r="B83" s="207">
        <v>3</v>
      </c>
      <c r="C83" s="92" t="s">
        <v>35</v>
      </c>
      <c r="D83" s="92" t="s">
        <v>301</v>
      </c>
      <c r="E83" s="112" t="s">
        <v>15</v>
      </c>
      <c r="F83" s="65">
        <f>+'Ruko 3 Lantai Hook '!F94</f>
        <v>18.373175</v>
      </c>
      <c r="G83" s="200">
        <f>+'Ruko 3 Lantai Kombinasi'!F79</f>
        <v>18.373175</v>
      </c>
      <c r="H83" s="200">
        <f>+' Ruko 2 Lantai Tengah'!F67</f>
        <v>15.239649999999999</v>
      </c>
      <c r="I83" s="200">
        <f>SUM(F83:H83)</f>
        <v>51.985999999999997</v>
      </c>
      <c r="J83" s="122">
        <f>+'Ruko 3 Lantai Hook '!G94</f>
        <v>92750</v>
      </c>
      <c r="K83" s="27">
        <f>I83*J83</f>
        <v>4821701.5</v>
      </c>
      <c r="L83" s="201"/>
    </row>
    <row r="84" spans="2:14" ht="15.75">
      <c r="B84" s="203">
        <v>4</v>
      </c>
      <c r="C84" s="96" t="s">
        <v>36</v>
      </c>
      <c r="D84" s="92" t="s">
        <v>168</v>
      </c>
      <c r="E84" s="81" t="s">
        <v>15</v>
      </c>
      <c r="F84" s="65">
        <f>+'Ruko 3 Lantai Hook '!F95</f>
        <v>69.690564600000016</v>
      </c>
      <c r="G84" s="200">
        <f>+'Ruko 3 Lantai Kombinasi'!F80</f>
        <v>69.690564600000016</v>
      </c>
      <c r="H84" s="200">
        <f>+' Ruko 2 Lantai Tengah'!F68</f>
        <v>85.774653999999984</v>
      </c>
      <c r="I84" s="200">
        <f>SUM(F84:H84)</f>
        <v>225.15578320000003</v>
      </c>
      <c r="J84" s="122">
        <f>+'Ruko 3 Lantai Hook '!G95</f>
        <v>85000</v>
      </c>
      <c r="K84" s="27">
        <f>I84*J84</f>
        <v>19138241.572000004</v>
      </c>
      <c r="L84" s="201"/>
    </row>
    <row r="85" spans="2:14" ht="15.75">
      <c r="B85" s="203"/>
      <c r="C85" s="96"/>
      <c r="D85" s="96"/>
      <c r="E85" s="81"/>
      <c r="F85" s="65"/>
      <c r="G85" s="200"/>
      <c r="H85" s="200"/>
      <c r="I85" s="200"/>
      <c r="J85" s="122"/>
      <c r="K85" s="27"/>
      <c r="L85" s="201"/>
    </row>
    <row r="86" spans="2:14" ht="15.75">
      <c r="B86" s="204" t="s">
        <v>37</v>
      </c>
      <c r="C86" s="103" t="s">
        <v>38</v>
      </c>
      <c r="D86" s="103"/>
      <c r="E86" s="81"/>
      <c r="F86" s="65"/>
      <c r="G86" s="200"/>
      <c r="H86" s="200"/>
      <c r="I86" s="200"/>
      <c r="J86" s="122"/>
      <c r="K86" s="27"/>
      <c r="L86" s="201"/>
    </row>
    <row r="87" spans="2:14" ht="15.75">
      <c r="B87" s="203">
        <v>1</v>
      </c>
      <c r="C87" s="96" t="s">
        <v>39</v>
      </c>
      <c r="D87" s="96" t="s">
        <v>172</v>
      </c>
      <c r="E87" s="81" t="s">
        <v>15</v>
      </c>
      <c r="F87" s="65">
        <f>+'Ruko 3 Lantai Hook '!F98</f>
        <v>442.73421666666673</v>
      </c>
      <c r="G87" s="200">
        <f>+'Ruko 3 Lantai Kombinasi'!F83</f>
        <v>340.23856666666671</v>
      </c>
      <c r="H87" s="200">
        <f>+' Ruko 2 Lantai Tengah'!F71</f>
        <v>189.82639999999998</v>
      </c>
      <c r="I87" s="200">
        <f t="shared" ref="I87:I92" si="16">SUM(F87:H87)</f>
        <v>972.7991833333333</v>
      </c>
      <c r="J87" s="122">
        <f>+'Ruko 3 Lantai Hook '!G98</f>
        <v>96580.000000000015</v>
      </c>
      <c r="K87" s="27">
        <f t="shared" ref="K87:K92" si="17">I87*J87</f>
        <v>93952945.126333341</v>
      </c>
      <c r="L87" s="201">
        <f>SUM(K87:K92)</f>
        <v>278009382.67892313</v>
      </c>
      <c r="M87" s="222">
        <f>+'Ruko 3 Lantai Hook '!H97+'Ruko 3 Lantai Kombinasi'!I83+' Ruko 2 Lantai Tengah'!H70</f>
        <v>173825195.94538575</v>
      </c>
      <c r="N87" s="224">
        <f>+L87-M87</f>
        <v>104184186.73353738</v>
      </c>
    </row>
    <row r="88" spans="2:14" s="29" customFormat="1" ht="15.75">
      <c r="B88" s="203">
        <v>2</v>
      </c>
      <c r="C88" s="96" t="s">
        <v>108</v>
      </c>
      <c r="D88" s="96" t="s">
        <v>169</v>
      </c>
      <c r="E88" s="81" t="s">
        <v>15</v>
      </c>
      <c r="F88" s="65">
        <f>+'Ruko 3 Lantai Hook '!F99</f>
        <v>19.86</v>
      </c>
      <c r="G88" s="200">
        <f>+'Ruko 3 Lantai Kombinasi'!F84</f>
        <v>19.86</v>
      </c>
      <c r="H88" s="200">
        <f>+' Ruko 2 Lantai Tengah'!F72</f>
        <v>19.71</v>
      </c>
      <c r="I88" s="200">
        <f t="shared" si="16"/>
        <v>59.43</v>
      </c>
      <c r="J88" s="122">
        <f>+'Ruko 3 Lantai Hook '!G99</f>
        <v>74506.753125000017</v>
      </c>
      <c r="K88" s="28">
        <f t="shared" si="17"/>
        <v>4427936.3382187514</v>
      </c>
      <c r="L88" s="201"/>
      <c r="M88" s="225"/>
    </row>
    <row r="89" spans="2:14" s="29" customFormat="1" ht="15.75">
      <c r="B89" s="203">
        <v>3</v>
      </c>
      <c r="C89" s="96" t="s">
        <v>40</v>
      </c>
      <c r="D89" s="96" t="s">
        <v>170</v>
      </c>
      <c r="E89" s="81" t="s">
        <v>15</v>
      </c>
      <c r="F89" s="65">
        <f>+'Ruko 3 Lantai Hook '!F100</f>
        <v>757.5746333333334</v>
      </c>
      <c r="G89" s="200">
        <f>+'Ruko 3 Lantai Kombinasi'!F85</f>
        <v>724.72908333333339</v>
      </c>
      <c r="H89" s="200">
        <f>+' Ruko 2 Lantai Tengah'!F73</f>
        <v>376.04644999999999</v>
      </c>
      <c r="I89" s="200">
        <f t="shared" si="16"/>
        <v>1858.3501666666668</v>
      </c>
      <c r="J89" s="122">
        <f>+'Ruko 3 Lantai Hook '!G100</f>
        <v>64465.14375000001</v>
      </c>
      <c r="K89" s="28">
        <f t="shared" si="17"/>
        <v>119798810.63200316</v>
      </c>
      <c r="L89" s="201"/>
      <c r="M89" s="225"/>
    </row>
    <row r="90" spans="2:14" ht="15.75">
      <c r="B90" s="203">
        <v>4</v>
      </c>
      <c r="C90" s="96" t="s">
        <v>41</v>
      </c>
      <c r="D90" s="96" t="s">
        <v>171</v>
      </c>
      <c r="E90" s="81" t="s">
        <v>15</v>
      </c>
      <c r="F90" s="65">
        <f>+'Ruko 3 Lantai Hook '!F101</f>
        <v>740.99346666666679</v>
      </c>
      <c r="G90" s="200">
        <f>+'Ruko 3 Lantai Kombinasi'!F86</f>
        <v>708.14791666666679</v>
      </c>
      <c r="H90" s="200">
        <f>+' Ruko 2 Lantai Tengah'!F74</f>
        <v>345.42019999999997</v>
      </c>
      <c r="I90" s="200">
        <f t="shared" si="16"/>
        <v>1794.5615833333336</v>
      </c>
      <c r="J90" s="122">
        <f>+'Ruko 3 Lantai Hook '!G101</f>
        <v>26056.360312500001</v>
      </c>
      <c r="K90" s="27">
        <f t="shared" si="17"/>
        <v>46759743.218303837</v>
      </c>
      <c r="L90" s="201"/>
    </row>
    <row r="91" spans="2:14" ht="15.75">
      <c r="B91" s="203">
        <v>5</v>
      </c>
      <c r="C91" s="91" t="s">
        <v>246</v>
      </c>
      <c r="D91" s="96" t="s">
        <v>170</v>
      </c>
      <c r="E91" s="81" t="s">
        <v>15</v>
      </c>
      <c r="F91" s="65">
        <f>+'Ruko 3 Lantai Hook '!F102</f>
        <v>51.62</v>
      </c>
      <c r="G91" s="200">
        <f>+'Ruko 3 Lantai Kombinasi'!F87</f>
        <v>51.62</v>
      </c>
      <c r="H91" s="200">
        <f>+' Ruko 2 Lantai Tengah'!F75</f>
        <v>41.145000000000003</v>
      </c>
      <c r="I91" s="200">
        <f t="shared" si="16"/>
        <v>144.38499999999999</v>
      </c>
      <c r="J91" s="122">
        <f>+'Ruko 3 Lantai Hook '!G102</f>
        <v>64465.14375000001</v>
      </c>
      <c r="K91" s="27">
        <f t="shared" si="17"/>
        <v>9307799.7803437505</v>
      </c>
      <c r="L91" s="201"/>
    </row>
    <row r="92" spans="2:14" ht="15.75">
      <c r="B92" s="203">
        <v>6</v>
      </c>
      <c r="C92" s="91" t="s">
        <v>263</v>
      </c>
      <c r="D92" s="96" t="s">
        <v>171</v>
      </c>
      <c r="E92" s="81" t="s">
        <v>15</v>
      </c>
      <c r="F92" s="65">
        <f>+'Ruko 3 Lantai Hook '!F103</f>
        <v>51.62</v>
      </c>
      <c r="G92" s="200">
        <f>+'Ruko 3 Lantai Kombinasi'!F88</f>
        <v>51.62</v>
      </c>
      <c r="H92" s="200">
        <f>+' Ruko 2 Lantai Tengah'!F76</f>
        <v>41.145000000000003</v>
      </c>
      <c r="I92" s="200">
        <f t="shared" si="16"/>
        <v>144.38499999999999</v>
      </c>
      <c r="J92" s="122">
        <f>+'Ruko 3 Lantai Hook '!G103</f>
        <v>26056.360312500001</v>
      </c>
      <c r="K92" s="27">
        <f t="shared" si="17"/>
        <v>3762147.5837203125</v>
      </c>
      <c r="L92" s="201"/>
    </row>
    <row r="93" spans="2:14" ht="15.75">
      <c r="B93" s="203"/>
      <c r="C93" s="96"/>
      <c r="D93" s="96"/>
      <c r="E93" s="81"/>
      <c r="F93" s="65"/>
      <c r="G93" s="200"/>
      <c r="H93" s="200"/>
      <c r="I93" s="200"/>
      <c r="J93" s="200"/>
      <c r="K93" s="27"/>
      <c r="L93" s="201"/>
    </row>
    <row r="94" spans="2:14" ht="15.75">
      <c r="B94" s="204" t="s">
        <v>42</v>
      </c>
      <c r="C94" s="103" t="s">
        <v>43</v>
      </c>
      <c r="D94" s="103"/>
      <c r="E94" s="81"/>
      <c r="F94" s="65"/>
      <c r="G94" s="200"/>
      <c r="H94" s="200"/>
      <c r="I94" s="200"/>
      <c r="J94" s="200"/>
      <c r="K94" s="27"/>
      <c r="L94" s="201"/>
    </row>
    <row r="95" spans="2:14" ht="15.75">
      <c r="B95" s="203">
        <v>1</v>
      </c>
      <c r="C95" s="96" t="s">
        <v>109</v>
      </c>
      <c r="D95" s="116" t="s">
        <v>309</v>
      </c>
      <c r="E95" s="81" t="s">
        <v>15</v>
      </c>
      <c r="F95" s="65">
        <f>+'Ruko 3 Lantai Hook '!F106</f>
        <v>53.14</v>
      </c>
      <c r="G95" s="200">
        <f>+'Ruko 3 Lantai Kombinasi'!F91</f>
        <v>51.341000000000001</v>
      </c>
      <c r="H95" s="200">
        <f>+' Ruko 2 Lantai Tengah'!F79</f>
        <v>54</v>
      </c>
      <c r="I95" s="200">
        <f>SUM(F95:H95)</f>
        <v>158.48099999999999</v>
      </c>
      <c r="J95" s="122">
        <f>+'Ruko 3 Lantai Hook '!G106</f>
        <v>110000</v>
      </c>
      <c r="K95" s="27">
        <f>I95*J95</f>
        <v>17432910</v>
      </c>
      <c r="L95" s="201">
        <f>SUM(K95:K99)</f>
        <v>36469250</v>
      </c>
      <c r="M95" s="222">
        <f>+'Ruko 3 Lantai Hook '!H105+'Ruko 3 Lantai Kombinasi'!I91+' Ruko 2 Lantai Tengah'!H78</f>
        <v>24900850</v>
      </c>
      <c r="N95" s="224">
        <f>+L95-M95</f>
        <v>11568400</v>
      </c>
    </row>
    <row r="96" spans="2:14" ht="15.75">
      <c r="B96" s="203">
        <v>2</v>
      </c>
      <c r="C96" s="96" t="s">
        <v>110</v>
      </c>
      <c r="D96" s="105" t="s">
        <v>310</v>
      </c>
      <c r="E96" s="81" t="s">
        <v>15</v>
      </c>
      <c r="F96" s="65">
        <f>+'Ruko 3 Lantai Hook '!F107</f>
        <v>61.11</v>
      </c>
      <c r="G96" s="200">
        <f>+'Ruko 3 Lantai Kombinasi'!F92</f>
        <v>52.362000000000002</v>
      </c>
      <c r="H96" s="200">
        <f>+' Ruko 2 Lantai Tengah'!F80</f>
        <v>55</v>
      </c>
      <c r="I96" s="200">
        <f>SUM(F96:H96)</f>
        <v>168.47200000000001</v>
      </c>
      <c r="J96" s="122">
        <f>+'Ruko 3 Lantai Hook '!G107</f>
        <v>95000</v>
      </c>
      <c r="K96" s="27">
        <f>I96*J96</f>
        <v>16004840</v>
      </c>
      <c r="L96" s="201"/>
    </row>
    <row r="97" spans="2:14" ht="15.75">
      <c r="B97" s="203">
        <v>3</v>
      </c>
      <c r="C97" s="96" t="s">
        <v>146</v>
      </c>
      <c r="D97" s="96"/>
      <c r="E97" s="81" t="s">
        <v>9</v>
      </c>
      <c r="F97" s="65">
        <f>+'Ruko 3 Lantai Hook '!F108</f>
        <v>24</v>
      </c>
      <c r="G97" s="200">
        <f>+'Ruko 3 Lantai Kombinasi'!F93</f>
        <v>21.34</v>
      </c>
      <c r="H97" s="200">
        <f>+' Ruko 2 Lantai Tengah'!F81</f>
        <v>25</v>
      </c>
      <c r="I97" s="200">
        <f>SUM(F97:H97)</f>
        <v>70.34</v>
      </c>
      <c r="J97" s="122">
        <f>+'Ruko 3 Lantai Hook '!G108</f>
        <v>30000</v>
      </c>
      <c r="K97" s="27">
        <f>I97*J97</f>
        <v>2110200</v>
      </c>
      <c r="L97" s="201"/>
    </row>
    <row r="98" spans="2:14" ht="15.75">
      <c r="B98" s="203">
        <v>4</v>
      </c>
      <c r="C98" s="96" t="s">
        <v>147</v>
      </c>
      <c r="D98" s="96"/>
      <c r="E98" s="81" t="s">
        <v>9</v>
      </c>
      <c r="F98" s="65">
        <f>+'Ruko 3 Lantai Hook '!F109</f>
        <v>12.5</v>
      </c>
      <c r="G98" s="200">
        <f>+'Ruko 3 Lantai Kombinasi'!F94</f>
        <v>10.210000000000001</v>
      </c>
      <c r="H98" s="200"/>
      <c r="I98" s="200">
        <f>SUM(F98:H98)</f>
        <v>22.71</v>
      </c>
      <c r="J98" s="122">
        <f>+'Ruko 3 Lantai Hook '!G109</f>
        <v>30000</v>
      </c>
      <c r="K98" s="27">
        <f>I98*J98</f>
        <v>681300</v>
      </c>
      <c r="L98" s="201"/>
    </row>
    <row r="99" spans="2:14" ht="15.75">
      <c r="B99" s="203">
        <v>5</v>
      </c>
      <c r="C99" s="96" t="s">
        <v>111</v>
      </c>
      <c r="D99" s="96"/>
      <c r="E99" s="81" t="s">
        <v>9</v>
      </c>
      <c r="F99" s="65">
        <f>+'Ruko 3 Lantai Hook '!F110</f>
        <v>0</v>
      </c>
      <c r="G99" s="200">
        <f>+'Ruko 3 Lantai Kombinasi'!F95</f>
        <v>0</v>
      </c>
      <c r="H99" s="200">
        <f>+' Ruko 2 Lantai Tengah'!F82</f>
        <v>5</v>
      </c>
      <c r="I99" s="200">
        <f>SUM(F99:H99)</f>
        <v>5</v>
      </c>
      <c r="J99" s="122">
        <f>+' Ruko 2 Lantai Tengah'!G82</f>
        <v>48000</v>
      </c>
      <c r="K99" s="27">
        <f>I99*J99</f>
        <v>240000</v>
      </c>
      <c r="L99" s="201"/>
    </row>
    <row r="100" spans="2:14" ht="15.75">
      <c r="B100" s="203"/>
      <c r="C100" s="96"/>
      <c r="D100" s="96"/>
      <c r="E100" s="81"/>
      <c r="F100" s="65"/>
      <c r="G100" s="200"/>
      <c r="H100" s="200"/>
      <c r="I100" s="200"/>
      <c r="J100" s="200"/>
      <c r="K100" s="27"/>
      <c r="L100" s="201"/>
    </row>
    <row r="101" spans="2:14" ht="15.75">
      <c r="B101" s="204" t="s">
        <v>45</v>
      </c>
      <c r="C101" s="103" t="s">
        <v>46</v>
      </c>
      <c r="D101" s="103"/>
      <c r="E101" s="81"/>
      <c r="F101" s="65"/>
      <c r="G101" s="200"/>
      <c r="H101" s="200"/>
      <c r="I101" s="200"/>
      <c r="J101" s="200"/>
      <c r="K101" s="27"/>
      <c r="L101" s="201"/>
    </row>
    <row r="102" spans="2:14" ht="15.75">
      <c r="B102" s="204">
        <v>1</v>
      </c>
      <c r="C102" s="103" t="s">
        <v>112</v>
      </c>
      <c r="D102" s="103"/>
      <c r="E102" s="81"/>
      <c r="F102" s="65"/>
      <c r="G102" s="200"/>
      <c r="H102" s="200"/>
      <c r="I102" s="200"/>
      <c r="J102" s="200"/>
      <c r="K102" s="27"/>
      <c r="L102" s="201"/>
    </row>
    <row r="103" spans="2:14" ht="15.75">
      <c r="B103" s="204"/>
      <c r="C103" s="103" t="s">
        <v>148</v>
      </c>
      <c r="D103" s="103"/>
      <c r="E103" s="81"/>
      <c r="F103" s="65"/>
      <c r="G103" s="200"/>
      <c r="H103" s="200"/>
      <c r="I103" s="200"/>
      <c r="J103" s="200"/>
      <c r="K103" s="27"/>
      <c r="L103" s="201"/>
    </row>
    <row r="104" spans="2:14" ht="30">
      <c r="B104" s="12"/>
      <c r="C104" s="117" t="s">
        <v>113</v>
      </c>
      <c r="D104" s="102" t="s">
        <v>292</v>
      </c>
      <c r="E104" s="81" t="s">
        <v>48</v>
      </c>
      <c r="F104" s="65"/>
      <c r="G104" s="200"/>
      <c r="H104" s="200">
        <f>+' Ruko 2 Lantai Tengah'!F86</f>
        <v>1</v>
      </c>
      <c r="I104" s="200">
        <f>SUM(F104:H104)</f>
        <v>1</v>
      </c>
      <c r="J104" s="122">
        <f>+' Ruko 2 Lantai Tengah'!G86</f>
        <v>8004000</v>
      </c>
      <c r="K104" s="27">
        <f t="shared" ref="K104:K124" si="18">I104*J104</f>
        <v>8004000</v>
      </c>
      <c r="L104" s="201">
        <f>SUM(K104:K130)</f>
        <v>127987840</v>
      </c>
      <c r="M104" s="222">
        <f>+'Ruko 3 Lantai Hook '!H112+'Ruko 3 Lantai Kombinasi'!I99+' Ruko 2 Lantai Tengah'!H84</f>
        <v>93352100</v>
      </c>
      <c r="N104" s="224">
        <f>+L104-M104</f>
        <v>34635740</v>
      </c>
    </row>
    <row r="105" spans="2:14" ht="15" customHeight="1">
      <c r="B105" s="203"/>
      <c r="C105" s="107" t="s">
        <v>86</v>
      </c>
      <c r="D105" s="102" t="s">
        <v>293</v>
      </c>
      <c r="E105" s="81" t="s">
        <v>48</v>
      </c>
      <c r="F105" s="65"/>
      <c r="G105" s="200"/>
      <c r="H105" s="200">
        <f>+' Ruko 2 Lantai Tengah'!F87</f>
        <v>2</v>
      </c>
      <c r="I105" s="200">
        <f>SUM(F105:H105)</f>
        <v>2</v>
      </c>
      <c r="J105" s="122">
        <f>+' Ruko 2 Lantai Tengah'!G87</f>
        <v>861000</v>
      </c>
      <c r="K105" s="27">
        <f t="shared" si="18"/>
        <v>1722000</v>
      </c>
      <c r="L105" s="201"/>
    </row>
    <row r="106" spans="2:14" ht="30">
      <c r="B106" s="12"/>
      <c r="C106" s="117" t="s">
        <v>114</v>
      </c>
      <c r="D106" s="102" t="s">
        <v>294</v>
      </c>
      <c r="E106" s="81" t="s">
        <v>48</v>
      </c>
      <c r="F106" s="65"/>
      <c r="G106" s="200"/>
      <c r="H106" s="200">
        <f>+' Ruko 2 Lantai Tengah'!F88</f>
        <v>1</v>
      </c>
      <c r="I106" s="200">
        <f>SUM(F106:H106)</f>
        <v>1</v>
      </c>
      <c r="J106" s="122">
        <f>+' Ruko 2 Lantai Tengah'!G88</f>
        <v>2283750</v>
      </c>
      <c r="K106" s="27">
        <f t="shared" si="18"/>
        <v>2283750</v>
      </c>
      <c r="L106" s="201"/>
    </row>
    <row r="107" spans="2:14" ht="30">
      <c r="B107" s="12"/>
      <c r="C107" s="117" t="s">
        <v>115</v>
      </c>
      <c r="D107" s="102" t="s">
        <v>295</v>
      </c>
      <c r="E107" s="81" t="s">
        <v>48</v>
      </c>
      <c r="F107" s="65"/>
      <c r="G107" s="200"/>
      <c r="H107" s="200">
        <f>+' Ruko 2 Lantai Tengah'!F89</f>
        <v>1</v>
      </c>
      <c r="I107" s="200">
        <f>SUM(F107:H107)</f>
        <v>1</v>
      </c>
      <c r="J107" s="122">
        <f>+' Ruko 2 Lantai Tengah'!G89</f>
        <v>4888350</v>
      </c>
      <c r="K107" s="27">
        <f t="shared" si="18"/>
        <v>4888350</v>
      </c>
      <c r="L107" s="201"/>
    </row>
    <row r="108" spans="2:14" ht="30">
      <c r="B108" s="12"/>
      <c r="C108" s="117" t="s">
        <v>134</v>
      </c>
      <c r="D108" s="102" t="s">
        <v>296</v>
      </c>
      <c r="E108" s="81" t="s">
        <v>48</v>
      </c>
      <c r="F108" s="65"/>
      <c r="G108" s="200"/>
      <c r="H108" s="200">
        <f>+' Ruko 2 Lantai Tengah'!F90</f>
        <v>1</v>
      </c>
      <c r="I108" s="200">
        <f>SUM(F108:H108)</f>
        <v>1</v>
      </c>
      <c r="J108" s="122">
        <f>+' Ruko 2 Lantai Tengah'!G90</f>
        <v>6214400</v>
      </c>
      <c r="K108" s="27">
        <f t="shared" si="18"/>
        <v>6214400</v>
      </c>
      <c r="L108" s="201"/>
    </row>
    <row r="109" spans="2:14" ht="15.75">
      <c r="B109" s="12"/>
      <c r="C109" s="141" t="s">
        <v>149</v>
      </c>
      <c r="D109" s="141"/>
      <c r="E109" s="81"/>
      <c r="F109" s="65"/>
      <c r="G109" s="200"/>
      <c r="H109" s="200"/>
      <c r="I109" s="200"/>
      <c r="J109" s="122"/>
      <c r="K109" s="27"/>
      <c r="L109" s="201"/>
    </row>
    <row r="110" spans="2:14" ht="30">
      <c r="B110" s="12"/>
      <c r="C110" s="117" t="s">
        <v>113</v>
      </c>
      <c r="D110" s="102" t="s">
        <v>292</v>
      </c>
      <c r="E110" s="81" t="s">
        <v>48</v>
      </c>
      <c r="F110" s="65">
        <f>+'Ruko 3 Lantai Hook '!F114</f>
        <v>1</v>
      </c>
      <c r="G110" s="200">
        <f>+'Ruko 3 Lantai Kombinasi'!F99</f>
        <v>1</v>
      </c>
      <c r="H110" s="200"/>
      <c r="I110" s="200">
        <f t="shared" ref="I110:I124" si="19">SUM(F110:H110)</f>
        <v>2</v>
      </c>
      <c r="J110" s="122">
        <f>+'Ruko 3 Lantai Hook '!G114</f>
        <v>7976000</v>
      </c>
      <c r="K110" s="27">
        <f>I110*J110</f>
        <v>15952000</v>
      </c>
      <c r="L110" s="201"/>
    </row>
    <row r="111" spans="2:14" ht="15.75">
      <c r="B111" s="12"/>
      <c r="C111" s="117" t="s">
        <v>86</v>
      </c>
      <c r="D111" s="102" t="s">
        <v>293</v>
      </c>
      <c r="E111" s="81" t="s">
        <v>48</v>
      </c>
      <c r="F111" s="65">
        <f>+'Ruko 3 Lantai Hook '!F115</f>
        <v>3</v>
      </c>
      <c r="G111" s="200">
        <f>+'Ruko 3 Lantai Kombinasi'!F100</f>
        <v>3</v>
      </c>
      <c r="H111" s="200"/>
      <c r="I111" s="200">
        <f t="shared" si="19"/>
        <v>6</v>
      </c>
      <c r="J111" s="122">
        <f>+'Ruko 3 Lantai Hook '!G115</f>
        <v>861000</v>
      </c>
      <c r="K111" s="27">
        <f>I111*J111</f>
        <v>5166000</v>
      </c>
      <c r="L111" s="201"/>
    </row>
    <row r="112" spans="2:14" ht="30">
      <c r="B112" s="12"/>
      <c r="C112" s="117" t="s">
        <v>287</v>
      </c>
      <c r="D112" s="102" t="s">
        <v>295</v>
      </c>
      <c r="E112" s="81" t="s">
        <v>48</v>
      </c>
      <c r="F112" s="65">
        <f>+'Ruko 3 Lantai Hook '!F116</f>
        <v>1</v>
      </c>
      <c r="G112" s="200">
        <v>0</v>
      </c>
      <c r="H112" s="200"/>
      <c r="I112" s="200">
        <f t="shared" si="19"/>
        <v>1</v>
      </c>
      <c r="J112" s="122">
        <f>+'Ruko 3 Lantai Hook '!G116</f>
        <v>5009000</v>
      </c>
      <c r="K112" s="27">
        <f t="shared" si="18"/>
        <v>5009000</v>
      </c>
      <c r="L112" s="201"/>
    </row>
    <row r="113" spans="2:13" ht="30">
      <c r="B113" s="12"/>
      <c r="C113" s="117" t="s">
        <v>286</v>
      </c>
      <c r="D113" s="102" t="s">
        <v>295</v>
      </c>
      <c r="E113" s="81" t="s">
        <v>48</v>
      </c>
      <c r="F113" s="65">
        <v>0</v>
      </c>
      <c r="G113" s="200">
        <f>+'Ruko 3 Lantai Kombinasi'!F101</f>
        <v>1</v>
      </c>
      <c r="H113" s="200"/>
      <c r="I113" s="200">
        <f t="shared" si="19"/>
        <v>1</v>
      </c>
      <c r="J113" s="122">
        <f>+'Ruko 3 Lantai Kombinasi'!G101</f>
        <v>5132100</v>
      </c>
      <c r="K113" s="27">
        <f t="shared" si="18"/>
        <v>5132100</v>
      </c>
      <c r="L113" s="201"/>
    </row>
    <row r="114" spans="2:13" ht="30">
      <c r="B114" s="12"/>
      <c r="C114" s="117" t="s">
        <v>290</v>
      </c>
      <c r="D114" s="102" t="s">
        <v>295</v>
      </c>
      <c r="E114" s="81" t="s">
        <v>48</v>
      </c>
      <c r="F114" s="65">
        <f>+'Ruko 3 Lantai Hook '!F117</f>
        <v>1</v>
      </c>
      <c r="G114" s="200">
        <v>0</v>
      </c>
      <c r="H114" s="200"/>
      <c r="I114" s="200">
        <f t="shared" si="19"/>
        <v>1</v>
      </c>
      <c r="J114" s="122">
        <f>+'Ruko 3 Lantai Hook '!G117</f>
        <v>5132100</v>
      </c>
      <c r="K114" s="27">
        <f t="shared" si="18"/>
        <v>5132100</v>
      </c>
      <c r="L114" s="201"/>
    </row>
    <row r="115" spans="2:13" ht="30">
      <c r="B115" s="12"/>
      <c r="C115" s="117" t="s">
        <v>288</v>
      </c>
      <c r="D115" s="102" t="s">
        <v>295</v>
      </c>
      <c r="E115" s="81" t="s">
        <v>48</v>
      </c>
      <c r="F115" s="65">
        <v>0</v>
      </c>
      <c r="G115" s="200">
        <f>+'Ruko 3 Lantai Kombinasi'!F102</f>
        <v>1</v>
      </c>
      <c r="H115" s="200"/>
      <c r="I115" s="200">
        <f t="shared" si="19"/>
        <v>1</v>
      </c>
      <c r="J115" s="122">
        <f>+'Ruko 3 Lantai Kombinasi'!G102</f>
        <v>3084200</v>
      </c>
      <c r="K115" s="27">
        <f t="shared" si="18"/>
        <v>3084200</v>
      </c>
      <c r="L115" s="201"/>
    </row>
    <row r="116" spans="2:13" s="217" customFormat="1" ht="30">
      <c r="B116" s="208"/>
      <c r="C116" s="209" t="s">
        <v>138</v>
      </c>
      <c r="D116" s="210" t="s">
        <v>295</v>
      </c>
      <c r="E116" s="211" t="s">
        <v>48</v>
      </c>
      <c r="F116" s="212">
        <f>+'Ruko 3 Lantai Hook '!F118</f>
        <v>1</v>
      </c>
      <c r="G116" s="213">
        <v>0</v>
      </c>
      <c r="H116" s="213"/>
      <c r="I116" s="213">
        <f t="shared" si="19"/>
        <v>1</v>
      </c>
      <c r="J116" s="214">
        <f>+'Ruko 3 Lantai Hook '!G118</f>
        <v>3602900</v>
      </c>
      <c r="K116" s="215">
        <f t="shared" si="18"/>
        <v>3602900</v>
      </c>
      <c r="L116" s="216"/>
      <c r="M116" s="226"/>
    </row>
    <row r="117" spans="2:13" s="217" customFormat="1" ht="30">
      <c r="B117" s="208"/>
      <c r="C117" s="209" t="s">
        <v>139</v>
      </c>
      <c r="D117" s="210" t="s">
        <v>295</v>
      </c>
      <c r="E117" s="211" t="s">
        <v>48</v>
      </c>
      <c r="F117" s="212">
        <f>+'Ruko 3 Lantai Hook '!F119</f>
        <v>1</v>
      </c>
      <c r="G117" s="213">
        <v>0</v>
      </c>
      <c r="H117" s="213"/>
      <c r="I117" s="213">
        <f t="shared" si="19"/>
        <v>1</v>
      </c>
      <c r="J117" s="214">
        <f>+'Ruko 3 Lantai Hook '!G119</f>
        <v>5833300</v>
      </c>
      <c r="K117" s="215">
        <f t="shared" si="18"/>
        <v>5833300</v>
      </c>
      <c r="L117" s="216"/>
      <c r="M117" s="226"/>
    </row>
    <row r="118" spans="2:13" s="217" customFormat="1" ht="27" customHeight="1">
      <c r="B118" s="208"/>
      <c r="C118" s="209" t="s">
        <v>289</v>
      </c>
      <c r="D118" s="210" t="s">
        <v>295</v>
      </c>
      <c r="E118" s="211" t="s">
        <v>48</v>
      </c>
      <c r="F118" s="212">
        <v>0</v>
      </c>
      <c r="G118" s="213">
        <f>+'Ruko 3 Lantai Kombinasi'!F103</f>
        <v>1</v>
      </c>
      <c r="H118" s="213"/>
      <c r="I118" s="213">
        <f t="shared" si="19"/>
        <v>1</v>
      </c>
      <c r="J118" s="214">
        <f>+'Ruko 3 Lantai Kombinasi'!G103</f>
        <v>7652950</v>
      </c>
      <c r="K118" s="215">
        <f t="shared" si="18"/>
        <v>7652950</v>
      </c>
      <c r="L118" s="216"/>
      <c r="M118" s="226"/>
    </row>
    <row r="119" spans="2:13" s="217" customFormat="1" ht="27" customHeight="1">
      <c r="B119" s="208"/>
      <c r="C119" s="209" t="s">
        <v>284</v>
      </c>
      <c r="D119" s="210" t="s">
        <v>295</v>
      </c>
      <c r="E119" s="211" t="s">
        <v>48</v>
      </c>
      <c r="F119" s="212">
        <v>0</v>
      </c>
      <c r="G119" s="213">
        <f>+'Ruko 3 Lantai Kombinasi'!F104</f>
        <v>1</v>
      </c>
      <c r="H119" s="213"/>
      <c r="I119" s="213">
        <f t="shared" si="19"/>
        <v>1</v>
      </c>
      <c r="J119" s="214">
        <f>+'Ruko 3 Lantai Kombinasi'!G104</f>
        <v>1726950</v>
      </c>
      <c r="K119" s="215">
        <f t="shared" si="18"/>
        <v>1726950</v>
      </c>
      <c r="L119" s="216"/>
      <c r="M119" s="226"/>
    </row>
    <row r="120" spans="2:13" s="217" customFormat="1" ht="30">
      <c r="B120" s="208"/>
      <c r="C120" s="209" t="s">
        <v>285</v>
      </c>
      <c r="D120" s="210" t="s">
        <v>295</v>
      </c>
      <c r="E120" s="211" t="s">
        <v>48</v>
      </c>
      <c r="F120" s="212">
        <f>+'Ruko 3 Lantai Hook '!F120</f>
        <v>1</v>
      </c>
      <c r="G120" s="213">
        <v>0</v>
      </c>
      <c r="H120" s="213"/>
      <c r="I120" s="213">
        <f t="shared" si="19"/>
        <v>1</v>
      </c>
      <c r="J120" s="214">
        <f>+'Ruko 3 Lantai Hook '!G120</f>
        <v>9318700</v>
      </c>
      <c r="K120" s="215">
        <f t="shared" si="18"/>
        <v>9318700</v>
      </c>
      <c r="L120" s="216"/>
      <c r="M120" s="226"/>
    </row>
    <row r="121" spans="2:13" s="217" customFormat="1" ht="30">
      <c r="B121" s="208"/>
      <c r="C121" s="209" t="s">
        <v>141</v>
      </c>
      <c r="D121" s="210" t="s">
        <v>295</v>
      </c>
      <c r="E121" s="211" t="s">
        <v>48</v>
      </c>
      <c r="F121" s="212">
        <f>+'Ruko 3 Lantai Hook '!F121</f>
        <v>1</v>
      </c>
      <c r="G121" s="213">
        <v>0</v>
      </c>
      <c r="H121" s="213"/>
      <c r="I121" s="213">
        <f t="shared" si="19"/>
        <v>1</v>
      </c>
      <c r="J121" s="214">
        <f>+'Ruko 3 Lantai Hook '!G121</f>
        <v>2697800</v>
      </c>
      <c r="K121" s="215">
        <f t="shared" si="18"/>
        <v>2697800</v>
      </c>
      <c r="L121" s="216"/>
      <c r="M121" s="226"/>
    </row>
    <row r="122" spans="2:13" s="217" customFormat="1" ht="30">
      <c r="B122" s="208"/>
      <c r="C122" s="209" t="s">
        <v>142</v>
      </c>
      <c r="D122" s="210" t="s">
        <v>295</v>
      </c>
      <c r="E122" s="211" t="s">
        <v>48</v>
      </c>
      <c r="F122" s="212">
        <f>+'Ruko 3 Lantai Hook '!F122</f>
        <v>1</v>
      </c>
      <c r="G122" s="213">
        <v>0</v>
      </c>
      <c r="H122" s="213"/>
      <c r="I122" s="213">
        <f t="shared" si="19"/>
        <v>1</v>
      </c>
      <c r="J122" s="214">
        <f>+'Ruko 3 Lantai Hook '!G122</f>
        <v>7652950</v>
      </c>
      <c r="K122" s="215">
        <f t="shared" si="18"/>
        <v>7652950</v>
      </c>
      <c r="L122" s="216"/>
      <c r="M122" s="226"/>
    </row>
    <row r="123" spans="2:13" s="217" customFormat="1" ht="30">
      <c r="B123" s="208"/>
      <c r="C123" s="209" t="s">
        <v>143</v>
      </c>
      <c r="D123" s="210" t="s">
        <v>295</v>
      </c>
      <c r="E123" s="211" t="s">
        <v>48</v>
      </c>
      <c r="F123" s="212">
        <f>+'Ruko 3 Lantai Hook '!F123</f>
        <v>1</v>
      </c>
      <c r="G123" s="213">
        <v>0</v>
      </c>
      <c r="H123" s="213"/>
      <c r="I123" s="213">
        <f t="shared" si="19"/>
        <v>1</v>
      </c>
      <c r="J123" s="214">
        <f>+'Ruko 3 Lantai Hook '!G123</f>
        <v>2457350</v>
      </c>
      <c r="K123" s="215">
        <f t="shared" si="18"/>
        <v>2457350</v>
      </c>
      <c r="L123" s="216"/>
      <c r="M123" s="226"/>
    </row>
    <row r="124" spans="2:13" s="217" customFormat="1" ht="30">
      <c r="B124" s="208"/>
      <c r="C124" s="209" t="s">
        <v>144</v>
      </c>
      <c r="D124" s="210" t="s">
        <v>295</v>
      </c>
      <c r="E124" s="211" t="s">
        <v>48</v>
      </c>
      <c r="F124" s="212">
        <f>+'Ruko 3 Lantai Hook '!F124</f>
        <v>1</v>
      </c>
      <c r="G124" s="213">
        <v>0</v>
      </c>
      <c r="H124" s="213"/>
      <c r="I124" s="213">
        <f t="shared" si="19"/>
        <v>1</v>
      </c>
      <c r="J124" s="214">
        <f>+'Ruko 3 Lantai Hook '!G124</f>
        <v>7175600</v>
      </c>
      <c r="K124" s="215">
        <f t="shared" si="18"/>
        <v>7175600</v>
      </c>
      <c r="L124" s="216"/>
      <c r="M124" s="226"/>
    </row>
    <row r="125" spans="2:13" ht="15.75">
      <c r="B125" s="12"/>
      <c r="C125" s="91"/>
      <c r="D125" s="91"/>
      <c r="E125" s="81"/>
      <c r="F125" s="65"/>
      <c r="G125" s="200"/>
      <c r="H125" s="200"/>
      <c r="I125" s="200"/>
      <c r="J125" s="200"/>
      <c r="K125" s="27"/>
      <c r="L125" s="201"/>
    </row>
    <row r="126" spans="2:13" ht="15.75">
      <c r="B126" s="204">
        <v>2</v>
      </c>
      <c r="C126" s="103" t="s">
        <v>116</v>
      </c>
      <c r="D126" s="103"/>
      <c r="E126" s="81"/>
      <c r="F126" s="65"/>
      <c r="G126" s="200"/>
      <c r="H126" s="200"/>
      <c r="I126" s="200"/>
      <c r="J126" s="200"/>
      <c r="K126" s="27"/>
      <c r="L126" s="201"/>
    </row>
    <row r="127" spans="2:13" ht="15.75">
      <c r="B127" s="203"/>
      <c r="C127" s="96" t="s">
        <v>86</v>
      </c>
      <c r="D127" s="102" t="s">
        <v>302</v>
      </c>
      <c r="E127" s="81" t="s">
        <v>48</v>
      </c>
      <c r="F127" s="65">
        <f>+'Ruko 3 Lantai Hook '!F127</f>
        <v>3</v>
      </c>
      <c r="G127" s="200">
        <f>+'Ruko 3 Lantai Kombinasi'!F107</f>
        <v>3</v>
      </c>
      <c r="H127" s="200">
        <f>+' Ruko 2 Lantai Tengah'!F92</f>
        <v>2</v>
      </c>
      <c r="I127" s="200">
        <f>SUM(F127:H127)</f>
        <v>8</v>
      </c>
      <c r="J127" s="122">
        <f>+'Ruko 3 Lantai Hook '!G127</f>
        <v>1650000.0000000002</v>
      </c>
      <c r="K127" s="27">
        <f t="shared" ref="K127:K130" si="20">I127*J127</f>
        <v>13200000.000000002</v>
      </c>
      <c r="L127" s="201"/>
    </row>
    <row r="128" spans="2:13" ht="15.75">
      <c r="B128" s="204">
        <v>3</v>
      </c>
      <c r="C128" s="103" t="s">
        <v>49</v>
      </c>
      <c r="D128" s="103"/>
      <c r="E128" s="81"/>
      <c r="F128" s="65"/>
      <c r="G128" s="200"/>
      <c r="H128" s="200"/>
      <c r="I128" s="200"/>
      <c r="J128" s="122"/>
      <c r="K128" s="27"/>
      <c r="L128" s="201"/>
    </row>
    <row r="129" spans="2:14" ht="15.75">
      <c r="B129" s="218" t="s">
        <v>14</v>
      </c>
      <c r="C129" s="96" t="s">
        <v>51</v>
      </c>
      <c r="D129" s="105" t="s">
        <v>197</v>
      </c>
      <c r="E129" s="81" t="s">
        <v>50</v>
      </c>
      <c r="F129" s="65">
        <f>+'Ruko 3 Lantai Hook '!F129</f>
        <v>3</v>
      </c>
      <c r="G129" s="200">
        <f>+'Ruko 3 Lantai Kombinasi'!F109</f>
        <v>3</v>
      </c>
      <c r="H129" s="200">
        <f>+' Ruko 2 Lantai Tengah'!F94</f>
        <v>2</v>
      </c>
      <c r="I129" s="200">
        <f>SUM(F129:H129)</f>
        <v>8</v>
      </c>
      <c r="J129" s="122">
        <f>+'Ruko 3 Lantai Hook '!G129</f>
        <v>346500</v>
      </c>
      <c r="K129" s="27">
        <f t="shared" si="20"/>
        <v>2772000</v>
      </c>
      <c r="L129" s="201"/>
    </row>
    <row r="130" spans="2:14" ht="15.75">
      <c r="B130" s="218" t="s">
        <v>14</v>
      </c>
      <c r="C130" s="96" t="s">
        <v>52</v>
      </c>
      <c r="D130" s="105" t="s">
        <v>198</v>
      </c>
      <c r="E130" s="81" t="s">
        <v>50</v>
      </c>
      <c r="F130" s="65">
        <f>+'Ruko 3 Lantai Hook '!F130</f>
        <v>9</v>
      </c>
      <c r="G130" s="200">
        <f>+'Ruko 3 Lantai Kombinasi'!F110</f>
        <v>9</v>
      </c>
      <c r="H130" s="200">
        <v>6</v>
      </c>
      <c r="I130" s="200">
        <f>SUM(F130:H130)</f>
        <v>24</v>
      </c>
      <c r="J130" s="122">
        <f>+'Ruko 3 Lantai Hook '!G130</f>
        <v>54560.000000000007</v>
      </c>
      <c r="K130" s="27">
        <f t="shared" si="20"/>
        <v>1309440.0000000002</v>
      </c>
      <c r="L130" s="201"/>
    </row>
    <row r="131" spans="2:14" ht="15.75">
      <c r="B131" s="203"/>
      <c r="C131" s="96"/>
      <c r="D131" s="96"/>
      <c r="E131" s="81"/>
      <c r="F131" s="65"/>
      <c r="G131" s="200"/>
      <c r="H131" s="200"/>
      <c r="I131" s="200"/>
      <c r="J131" s="122"/>
      <c r="K131" s="27"/>
      <c r="L131" s="201"/>
    </row>
    <row r="132" spans="2:14" ht="15.75">
      <c r="B132" s="204" t="s">
        <v>53</v>
      </c>
      <c r="C132" s="103" t="s">
        <v>54</v>
      </c>
      <c r="D132" s="103"/>
      <c r="E132" s="81"/>
      <c r="F132" s="65"/>
      <c r="G132" s="200"/>
      <c r="H132" s="200"/>
      <c r="I132" s="200"/>
      <c r="J132" s="122"/>
      <c r="K132" s="27"/>
      <c r="L132" s="201"/>
    </row>
    <row r="133" spans="2:14" ht="15.75">
      <c r="B133" s="203">
        <v>1</v>
      </c>
      <c r="C133" s="96" t="s">
        <v>55</v>
      </c>
      <c r="D133" s="105" t="s">
        <v>195</v>
      </c>
      <c r="E133" s="81" t="s">
        <v>15</v>
      </c>
      <c r="F133" s="65">
        <f>+'Ruko 3 Lantai Hook '!F133</f>
        <v>365.40750099999991</v>
      </c>
      <c r="G133" s="200">
        <f>+'Ruko 3 Lantai Kombinasi'!F113</f>
        <v>398.37275099999988</v>
      </c>
      <c r="H133" s="200">
        <f>+' Ruko 2 Lantai Tengah'!F98</f>
        <v>204.219234</v>
      </c>
      <c r="I133" s="200">
        <f>SUM(F133:H133)</f>
        <v>967.99948599999982</v>
      </c>
      <c r="J133" s="122">
        <f>+'Ruko 3 Lantai Hook '!G133</f>
        <v>22000</v>
      </c>
      <c r="K133" s="27">
        <f t="shared" ref="K133:K136" si="21">I133*J133</f>
        <v>21295988.691999994</v>
      </c>
      <c r="L133" s="201">
        <f>SUM(K133:K137)</f>
        <v>54914078.369404338</v>
      </c>
      <c r="M133" s="222">
        <f>+'Ruko 3 Lantai Hook '!H132+'Ruko 3 Lantai Kombinasi'!I113+' Ruko 2 Lantai Tengah'!H97</f>
        <v>34512466.737404346</v>
      </c>
      <c r="N133" s="224">
        <f>+L133-M133</f>
        <v>20401611.631999992</v>
      </c>
    </row>
    <row r="134" spans="2:14" ht="15.75">
      <c r="B134" s="203">
        <v>2</v>
      </c>
      <c r="C134" s="96" t="s">
        <v>56</v>
      </c>
      <c r="D134" s="105" t="s">
        <v>196</v>
      </c>
      <c r="E134" s="81" t="s">
        <v>15</v>
      </c>
      <c r="F134" s="65">
        <f>+'Ruko 3 Lantai Hook '!F134</f>
        <v>248.973616666667</v>
      </c>
      <c r="G134" s="200">
        <f>+'Ruko 3 Lantai Kombinasi'!F114</f>
        <v>159.18254999999999</v>
      </c>
      <c r="H134" s="200">
        <f>+' Ruko 2 Lantai Tengah'!F99</f>
        <v>83.652420000000006</v>
      </c>
      <c r="I134" s="200">
        <f>SUM(F134:H134)</f>
        <v>491.808586666667</v>
      </c>
      <c r="J134" s="122">
        <f>+'Ruko 3 Lantai Hook '!G134</f>
        <v>35000</v>
      </c>
      <c r="K134" s="27">
        <f t="shared" si="21"/>
        <v>17213300.533333346</v>
      </c>
      <c r="L134" s="201"/>
    </row>
    <row r="135" spans="2:14" ht="15.75">
      <c r="B135" s="203">
        <v>3</v>
      </c>
      <c r="C135" s="96" t="s">
        <v>57</v>
      </c>
      <c r="D135" s="105" t="s">
        <v>195</v>
      </c>
      <c r="E135" s="81" t="s">
        <v>15</v>
      </c>
      <c r="F135" s="65">
        <f>+'Ruko 3 Lantai Hook '!F135</f>
        <v>181.28712999999999</v>
      </c>
      <c r="G135" s="200">
        <f>+'Ruko 3 Lantai Kombinasi'!F115</f>
        <v>181.28712999999999</v>
      </c>
      <c r="H135" s="200">
        <f>+' Ruko 2 Lantai Tengah'!F100</f>
        <v>114.67768973049999</v>
      </c>
      <c r="I135" s="200">
        <f>SUM(F135:H135)</f>
        <v>477.25194973049997</v>
      </c>
      <c r="J135" s="122">
        <f>+'Ruko 3 Lantai Hook '!G135</f>
        <v>22000</v>
      </c>
      <c r="K135" s="27">
        <f t="shared" si="21"/>
        <v>10499542.894071</v>
      </c>
      <c r="L135" s="201"/>
    </row>
    <row r="136" spans="2:14" ht="15.75">
      <c r="B136" s="203">
        <v>4</v>
      </c>
      <c r="C136" s="96" t="s">
        <v>117</v>
      </c>
      <c r="D136" s="96"/>
      <c r="E136" s="81" t="s">
        <v>9</v>
      </c>
      <c r="F136" s="65">
        <f>+'Ruko 3 Lantai Hook '!F136</f>
        <v>0</v>
      </c>
      <c r="G136" s="200">
        <f>+'Ruko 3 Lantai Kombinasi'!F116</f>
        <v>0</v>
      </c>
      <c r="H136" s="200">
        <f>+' Ruko 2 Lantai Tengah'!F101</f>
        <v>5</v>
      </c>
      <c r="I136" s="200">
        <f>SUM(F136:H136)</f>
        <v>5</v>
      </c>
      <c r="J136" s="122">
        <f>+' Ruko 2 Lantai Tengah'!G101</f>
        <v>18750</v>
      </c>
      <c r="K136" s="27">
        <f t="shared" si="21"/>
        <v>93750</v>
      </c>
      <c r="L136" s="201"/>
    </row>
    <row r="137" spans="2:14" ht="15.75">
      <c r="B137" s="203">
        <v>5</v>
      </c>
      <c r="C137" s="96" t="s">
        <v>204</v>
      </c>
      <c r="D137" s="105"/>
      <c r="E137" s="81" t="s">
        <v>15</v>
      </c>
      <c r="F137" s="65">
        <f>+'Ruko 3 Lantai Hook '!F137</f>
        <v>59.362999999999992</v>
      </c>
      <c r="G137" s="200">
        <f>+'Ruko 3 Lantai Kombinasi'!F117</f>
        <v>59.362999999999992</v>
      </c>
      <c r="H137" s="200">
        <f>+' Ruko 2 Lantai Tengah'!F102</f>
        <v>47.316749999999999</v>
      </c>
      <c r="I137" s="200">
        <f>SUM(F137:H137)</f>
        <v>166.04274999999998</v>
      </c>
      <c r="J137" s="122">
        <f>+'Ruko 3 Lantai Hook '!G137</f>
        <v>35000</v>
      </c>
      <c r="K137" s="27">
        <f>I137*J137</f>
        <v>5811496.2499999991</v>
      </c>
      <c r="L137" s="201"/>
    </row>
    <row r="138" spans="2:14" ht="15.75">
      <c r="B138" s="203"/>
      <c r="C138" s="96"/>
      <c r="D138" s="96"/>
      <c r="E138" s="81"/>
      <c r="F138" s="65"/>
      <c r="G138" s="200"/>
      <c r="H138" s="200"/>
      <c r="I138" s="200"/>
      <c r="J138" s="200"/>
      <c r="K138" s="27"/>
      <c r="L138" s="201"/>
    </row>
    <row r="139" spans="2:14" ht="15.75">
      <c r="B139" s="204" t="s">
        <v>58</v>
      </c>
      <c r="C139" s="103" t="s">
        <v>59</v>
      </c>
      <c r="D139" s="103"/>
      <c r="E139" s="81"/>
      <c r="F139" s="65"/>
      <c r="G139" s="200"/>
      <c r="H139" s="200"/>
      <c r="I139" s="200"/>
      <c r="J139" s="200"/>
      <c r="K139" s="27"/>
      <c r="L139" s="201"/>
    </row>
    <row r="140" spans="2:14" ht="15.75">
      <c r="B140" s="203">
        <v>1</v>
      </c>
      <c r="C140" s="96" t="s">
        <v>118</v>
      </c>
      <c r="D140" s="96"/>
      <c r="E140" s="81"/>
      <c r="F140" s="65"/>
      <c r="G140" s="200"/>
      <c r="H140" s="200"/>
      <c r="I140" s="200"/>
      <c r="J140" s="200"/>
      <c r="K140" s="27"/>
      <c r="L140" s="201"/>
    </row>
    <row r="141" spans="2:14" ht="15.75">
      <c r="B141" s="218" t="s">
        <v>14</v>
      </c>
      <c r="C141" s="96" t="s">
        <v>119</v>
      </c>
      <c r="D141" s="96" t="s">
        <v>182</v>
      </c>
      <c r="E141" s="81" t="s">
        <v>50</v>
      </c>
      <c r="F141" s="65">
        <f>+'Ruko 3 Lantai Hook '!F141</f>
        <v>3</v>
      </c>
      <c r="G141" s="200">
        <f>+'Ruko 3 Lantai Kombinasi'!F121</f>
        <v>3</v>
      </c>
      <c r="H141" s="200">
        <f>+' Ruko 2 Lantai Tengah'!F106</f>
        <v>2</v>
      </c>
      <c r="I141" s="200">
        <f>SUM(F141:H141)</f>
        <v>8</v>
      </c>
      <c r="J141" s="122">
        <f>+'Ruko 3 Lantai Hook '!G141</f>
        <v>1852248.1372500001</v>
      </c>
      <c r="K141" s="27">
        <f t="shared" ref="K141:K160" si="22">I141*J141</f>
        <v>14817985.098000001</v>
      </c>
      <c r="L141" s="201">
        <f>SUM(K141:K160)</f>
        <v>89522013.234391212</v>
      </c>
      <c r="M141" s="222">
        <f>+'Ruko 3 Lantai Hook '!H139+'Ruko 3 Lantai Kombinasi'!I121+' Ruko 2 Lantai Tengah'!H104</f>
        <v>54688760.362052694</v>
      </c>
      <c r="N141" s="224">
        <f>+L141-M141</f>
        <v>34833252.872338519</v>
      </c>
    </row>
    <row r="142" spans="2:14" ht="15.75">
      <c r="B142" s="218" t="s">
        <v>14</v>
      </c>
      <c r="C142" s="96" t="s">
        <v>60</v>
      </c>
      <c r="D142" s="96" t="s">
        <v>183</v>
      </c>
      <c r="E142" s="81" t="s">
        <v>50</v>
      </c>
      <c r="F142" s="65">
        <f>+'Ruko 3 Lantai Hook '!F142</f>
        <v>3</v>
      </c>
      <c r="G142" s="200">
        <f>+'Ruko 3 Lantai Kombinasi'!F122</f>
        <v>3</v>
      </c>
      <c r="H142" s="200">
        <f>+' Ruko 2 Lantai Tengah'!F107</f>
        <v>2</v>
      </c>
      <c r="I142" s="200">
        <f>SUM(F142:H142)</f>
        <v>8</v>
      </c>
      <c r="J142" s="122">
        <f>+'Ruko 3 Lantai Hook '!G142</f>
        <v>1181269.396125</v>
      </c>
      <c r="K142" s="27">
        <f t="shared" si="22"/>
        <v>9450155.1689999998</v>
      </c>
      <c r="L142" s="201"/>
    </row>
    <row r="143" spans="2:14" ht="15.75">
      <c r="B143" s="218" t="s">
        <v>14</v>
      </c>
      <c r="C143" s="96" t="s">
        <v>120</v>
      </c>
      <c r="D143" s="92" t="s">
        <v>311</v>
      </c>
      <c r="E143" s="81" t="s">
        <v>50</v>
      </c>
      <c r="F143" s="65">
        <f>+'Ruko 3 Lantai Hook '!F143</f>
        <v>3</v>
      </c>
      <c r="G143" s="200">
        <f>+'Ruko 3 Lantai Kombinasi'!F123</f>
        <v>3</v>
      </c>
      <c r="H143" s="200">
        <f>+' Ruko 2 Lantai Tengah'!F108</f>
        <v>2</v>
      </c>
      <c r="I143" s="200">
        <f>SUM(F143:H143)</f>
        <v>8</v>
      </c>
      <c r="J143" s="122">
        <f>+'Ruko 3 Lantai Hook '!G143</f>
        <v>253979.36891250004</v>
      </c>
      <c r="K143" s="27">
        <f t="shared" si="22"/>
        <v>2031834.9513000003</v>
      </c>
      <c r="L143" s="201"/>
    </row>
    <row r="144" spans="2:14" ht="15.75">
      <c r="B144" s="218"/>
      <c r="C144" s="96"/>
      <c r="D144" s="96" t="s">
        <v>184</v>
      </c>
      <c r="E144" s="81"/>
      <c r="F144" s="65"/>
      <c r="G144" s="200"/>
      <c r="H144" s="200"/>
      <c r="I144" s="200"/>
      <c r="J144" s="122">
        <f>+'Ruko 3 Lantai Hook '!G144</f>
        <v>0</v>
      </c>
      <c r="K144" s="27">
        <f t="shared" si="22"/>
        <v>0</v>
      </c>
      <c r="L144" s="201"/>
    </row>
    <row r="145" spans="2:12" ht="15.75">
      <c r="B145" s="218"/>
      <c r="C145" s="96"/>
      <c r="D145" s="96" t="s">
        <v>185</v>
      </c>
      <c r="E145" s="81"/>
      <c r="F145" s="65"/>
      <c r="G145" s="200"/>
      <c r="H145" s="200"/>
      <c r="I145" s="200"/>
      <c r="J145" s="122">
        <f>+'Ruko 3 Lantai Hook '!G145</f>
        <v>0</v>
      </c>
      <c r="K145" s="27">
        <f t="shared" si="22"/>
        <v>0</v>
      </c>
      <c r="L145" s="201"/>
    </row>
    <row r="146" spans="2:12" ht="15.75">
      <c r="B146" s="218"/>
      <c r="C146" s="96"/>
      <c r="D146" s="96" t="s">
        <v>186</v>
      </c>
      <c r="E146" s="81"/>
      <c r="F146" s="65"/>
      <c r="G146" s="200"/>
      <c r="H146" s="200"/>
      <c r="I146" s="200"/>
      <c r="J146" s="122">
        <f>+'Ruko 3 Lantai Hook '!G146</f>
        <v>0</v>
      </c>
      <c r="K146" s="27">
        <f t="shared" si="22"/>
        <v>0</v>
      </c>
      <c r="L146" s="201"/>
    </row>
    <row r="147" spans="2:12" ht="15.75">
      <c r="B147" s="218"/>
      <c r="C147" s="96"/>
      <c r="D147" s="96" t="s">
        <v>187</v>
      </c>
      <c r="E147" s="81"/>
      <c r="F147" s="65"/>
      <c r="G147" s="200"/>
      <c r="H147" s="200"/>
      <c r="I147" s="200"/>
      <c r="J147" s="122">
        <f>+'Ruko 3 Lantai Hook '!G147</f>
        <v>0</v>
      </c>
      <c r="K147" s="27">
        <f t="shared" si="22"/>
        <v>0</v>
      </c>
      <c r="L147" s="201"/>
    </row>
    <row r="148" spans="2:12" ht="15.75">
      <c r="B148" s="218" t="s">
        <v>14</v>
      </c>
      <c r="C148" s="96" t="s">
        <v>121</v>
      </c>
      <c r="D148" s="96" t="s">
        <v>188</v>
      </c>
      <c r="E148" s="81" t="s">
        <v>50</v>
      </c>
      <c r="F148" s="65">
        <f>+'Ruko 3 Lantai Hook '!F148</f>
        <v>3</v>
      </c>
      <c r="G148" s="200">
        <f>+'Ruko 3 Lantai Kombinasi'!F128</f>
        <v>3</v>
      </c>
      <c r="H148" s="200">
        <f>+' Ruko 2 Lantai Tengah'!F113</f>
        <v>2</v>
      </c>
      <c r="I148" s="200">
        <f>SUM(F148:H148)</f>
        <v>8</v>
      </c>
      <c r="J148" s="122">
        <f>+'Ruko 3 Lantai Hook '!G148</f>
        <v>134601.70762500001</v>
      </c>
      <c r="K148" s="27">
        <f t="shared" si="22"/>
        <v>1076813.6610000001</v>
      </c>
      <c r="L148" s="201"/>
    </row>
    <row r="149" spans="2:12" ht="15.75">
      <c r="B149" s="218">
        <v>3</v>
      </c>
      <c r="C149" s="96" t="s">
        <v>61</v>
      </c>
      <c r="D149" s="96" t="s">
        <v>189</v>
      </c>
      <c r="E149" s="81" t="s">
        <v>50</v>
      </c>
      <c r="F149" s="65">
        <f>+'Ruko 3 Lantai Hook '!F149</f>
        <v>3</v>
      </c>
      <c r="G149" s="200">
        <f>+'Ruko 3 Lantai Kombinasi'!F129</f>
        <v>3</v>
      </c>
      <c r="H149" s="200">
        <f>+' Ruko 2 Lantai Tengah'!F114</f>
        <v>2</v>
      </c>
      <c r="I149" s="200">
        <f>SUM(F149:H149)</f>
        <v>8</v>
      </c>
      <c r="J149" s="122">
        <f>+'Ruko 3 Lantai Hook '!G149</f>
        <v>223550.43375</v>
      </c>
      <c r="K149" s="27">
        <f t="shared" si="22"/>
        <v>1788403.47</v>
      </c>
      <c r="L149" s="201"/>
    </row>
    <row r="150" spans="2:12" ht="15.75">
      <c r="B150" s="218">
        <v>4</v>
      </c>
      <c r="C150" s="96" t="s">
        <v>62</v>
      </c>
      <c r="D150" s="96" t="s">
        <v>190</v>
      </c>
      <c r="E150" s="81" t="s">
        <v>50</v>
      </c>
      <c r="F150" s="65">
        <f>+'Ruko 3 Lantai Hook '!F150</f>
        <v>4</v>
      </c>
      <c r="G150" s="200">
        <f>+'Ruko 3 Lantai Kombinasi'!F130</f>
        <v>4</v>
      </c>
      <c r="H150" s="200">
        <f>+' Ruko 2 Lantai Tengah'!F115</f>
        <v>4</v>
      </c>
      <c r="I150" s="200">
        <f>SUM(F150:H150)</f>
        <v>12</v>
      </c>
      <c r="J150" s="122">
        <f>+'Ruko 3 Lantai Hook '!G150</f>
        <v>245661.465</v>
      </c>
      <c r="K150" s="27">
        <f t="shared" si="22"/>
        <v>2947937.58</v>
      </c>
      <c r="L150" s="201"/>
    </row>
    <row r="151" spans="2:12" ht="15.75">
      <c r="B151" s="203">
        <v>6</v>
      </c>
      <c r="C151" s="96" t="s">
        <v>63</v>
      </c>
      <c r="D151" s="96"/>
      <c r="E151" s="81"/>
      <c r="F151" s="65"/>
      <c r="G151" s="200"/>
      <c r="H151" s="200"/>
      <c r="I151" s="200"/>
      <c r="J151" s="122">
        <f>+'Ruko 3 Lantai Hook '!G151</f>
        <v>0</v>
      </c>
      <c r="K151" s="27">
        <f t="shared" si="22"/>
        <v>0</v>
      </c>
      <c r="L151" s="201"/>
    </row>
    <row r="152" spans="2:12" ht="15.75">
      <c r="B152" s="218" t="s">
        <v>14</v>
      </c>
      <c r="C152" s="96" t="s">
        <v>64</v>
      </c>
      <c r="D152" s="92" t="s">
        <v>191</v>
      </c>
      <c r="E152" s="81" t="s">
        <v>9</v>
      </c>
      <c r="F152" s="65">
        <f>+'Ruko 3 Lantai Hook '!F152</f>
        <v>42.519780000000004</v>
      </c>
      <c r="G152" s="200">
        <f>+'Ruko 3 Lantai Kombinasi'!F132</f>
        <v>42.519780000000004</v>
      </c>
      <c r="H152" s="200">
        <f>+' Ruko 2 Lantai Tengah'!F117</f>
        <v>33.973993199999995</v>
      </c>
      <c r="I152" s="200">
        <f>SUM(F152:H152)</f>
        <v>119.0135532</v>
      </c>
      <c r="J152" s="122">
        <f>+'Ruko 3 Lantai Hook '!G152</f>
        <v>33128.992050000001</v>
      </c>
      <c r="K152" s="27">
        <f t="shared" si="22"/>
        <v>3942799.0578050525</v>
      </c>
      <c r="L152" s="201"/>
    </row>
    <row r="153" spans="2:12" ht="15.75">
      <c r="B153" s="218">
        <v>7</v>
      </c>
      <c r="C153" s="96" t="s">
        <v>65</v>
      </c>
      <c r="D153" s="92"/>
      <c r="E153" s="81"/>
      <c r="F153" s="65"/>
      <c r="G153" s="200"/>
      <c r="H153" s="200"/>
      <c r="I153" s="200"/>
      <c r="J153" s="122">
        <f>+'Ruko 3 Lantai Hook '!G153</f>
        <v>0</v>
      </c>
      <c r="K153" s="27">
        <f t="shared" si="22"/>
        <v>0</v>
      </c>
      <c r="L153" s="201"/>
    </row>
    <row r="154" spans="2:12" ht="15.75">
      <c r="B154" s="218" t="s">
        <v>14</v>
      </c>
      <c r="C154" s="96" t="s">
        <v>66</v>
      </c>
      <c r="D154" s="92" t="s">
        <v>192</v>
      </c>
      <c r="E154" s="81" t="s">
        <v>9</v>
      </c>
      <c r="F154" s="65">
        <f>+'Ruko 3 Lantai Hook '!F154</f>
        <v>0.63746999999999998</v>
      </c>
      <c r="G154" s="200">
        <f>+'Ruko 3 Lantai Kombinasi'!F134</f>
        <v>0.63746999999999998</v>
      </c>
      <c r="H154" s="200">
        <f>+' Ruko 2 Lantai Tengah'!F119</f>
        <v>1.3704800000000001</v>
      </c>
      <c r="I154" s="200">
        <f t="shared" ref="I154:I160" si="23">SUM(F154:H154)</f>
        <v>2.6454200000000001</v>
      </c>
      <c r="J154" s="122">
        <f>+'Ruko 3 Lantai Hook '!G154</f>
        <v>67925</v>
      </c>
      <c r="K154" s="27">
        <f t="shared" si="22"/>
        <v>179690.15350000001</v>
      </c>
      <c r="L154" s="201"/>
    </row>
    <row r="155" spans="2:12" ht="15.75">
      <c r="B155" s="218" t="s">
        <v>14</v>
      </c>
      <c r="C155" s="96" t="s">
        <v>122</v>
      </c>
      <c r="D155" s="92" t="s">
        <v>192</v>
      </c>
      <c r="E155" s="81" t="s">
        <v>9</v>
      </c>
      <c r="F155" s="65">
        <f>+'Ruko 3 Lantai Hook '!F155</f>
        <v>71.330369999999988</v>
      </c>
      <c r="G155" s="200">
        <f>+'Ruko 3 Lantai Kombinasi'!F135</f>
        <v>71.330369999999988</v>
      </c>
      <c r="H155" s="200">
        <f>+' Ruko 2 Lantai Tengah'!F120</f>
        <v>12.662528</v>
      </c>
      <c r="I155" s="200">
        <f t="shared" si="23"/>
        <v>155.32326799999998</v>
      </c>
      <c r="J155" s="122">
        <f>+'Ruko 3 Lantai Hook '!G155</f>
        <v>88687.5</v>
      </c>
      <c r="K155" s="27">
        <f t="shared" si="22"/>
        <v>13775232.330749998</v>
      </c>
      <c r="L155" s="201"/>
    </row>
    <row r="156" spans="2:12" ht="15.75">
      <c r="B156" s="218" t="s">
        <v>14</v>
      </c>
      <c r="C156" s="96" t="s">
        <v>67</v>
      </c>
      <c r="D156" s="92" t="s">
        <v>192</v>
      </c>
      <c r="E156" s="81" t="s">
        <v>9</v>
      </c>
      <c r="F156" s="65">
        <f>+'Ruko 3 Lantai Hook '!F156</f>
        <v>109.38255000000001</v>
      </c>
      <c r="G156" s="200">
        <f>+'Ruko 3 Lantai Kombinasi'!F136</f>
        <v>109.38255000000001</v>
      </c>
      <c r="H156" s="200">
        <f>+' Ruko 2 Lantai Tengah'!F121</f>
        <v>64.19353439999999</v>
      </c>
      <c r="I156" s="200">
        <f t="shared" si="23"/>
        <v>282.95863439999999</v>
      </c>
      <c r="J156" s="122">
        <f>+'Ruko 3 Lantai Hook '!G156</f>
        <v>96250</v>
      </c>
      <c r="K156" s="27">
        <f t="shared" si="22"/>
        <v>27234768.561000001</v>
      </c>
      <c r="L156" s="201"/>
    </row>
    <row r="157" spans="2:12" ht="15.75">
      <c r="B157" s="218" t="s">
        <v>14</v>
      </c>
      <c r="C157" s="96" t="s">
        <v>68</v>
      </c>
      <c r="D157" s="92" t="s">
        <v>192</v>
      </c>
      <c r="E157" s="81" t="s">
        <v>9</v>
      </c>
      <c r="F157" s="65">
        <f>+'Ruko 3 Lantai Hook '!F157</f>
        <v>15.615</v>
      </c>
      <c r="G157" s="200">
        <f>+'Ruko 3 Lantai Kombinasi'!F137</f>
        <v>30.615000000000002</v>
      </c>
      <c r="H157" s="200">
        <f>+' Ruko 2 Lantai Tengah'!F122</f>
        <v>28.3</v>
      </c>
      <c r="I157" s="200">
        <f t="shared" si="23"/>
        <v>74.53</v>
      </c>
      <c r="J157" s="122">
        <f>+'Ruko 3 Lantai Hook '!G157</f>
        <v>108908.90710507504</v>
      </c>
      <c r="K157" s="27">
        <f t="shared" si="22"/>
        <v>8116980.8465412427</v>
      </c>
      <c r="L157" s="201"/>
    </row>
    <row r="158" spans="2:12" ht="15.75">
      <c r="B158" s="218" t="s">
        <v>14</v>
      </c>
      <c r="C158" s="96" t="s">
        <v>123</v>
      </c>
      <c r="D158" s="96" t="s">
        <v>193</v>
      </c>
      <c r="E158" s="81" t="s">
        <v>50</v>
      </c>
      <c r="F158" s="65">
        <f>+'Ruko 3 Lantai Hook '!F158</f>
        <v>1</v>
      </c>
      <c r="G158" s="200">
        <f>+'Ruko 3 Lantai Kombinasi'!F138</f>
        <v>1</v>
      </c>
      <c r="H158" s="200">
        <f>+' Ruko 2 Lantai Tengah'!F123</f>
        <v>1</v>
      </c>
      <c r="I158" s="200">
        <f t="shared" si="23"/>
        <v>3</v>
      </c>
      <c r="J158" s="122">
        <f>+'Ruko 3 Lantai Hook '!G158</f>
        <v>225820.939575</v>
      </c>
      <c r="K158" s="27">
        <f t="shared" si="22"/>
        <v>677462.81872500002</v>
      </c>
      <c r="L158" s="201"/>
    </row>
    <row r="159" spans="2:12" ht="15.75">
      <c r="B159" s="218" t="s">
        <v>14</v>
      </c>
      <c r="C159" s="96" t="s">
        <v>69</v>
      </c>
      <c r="D159" s="96" t="s">
        <v>194</v>
      </c>
      <c r="E159" s="81" t="s">
        <v>50</v>
      </c>
      <c r="F159" s="65">
        <f>+'Ruko 3 Lantai Hook '!F159</f>
        <v>2</v>
      </c>
      <c r="G159" s="200">
        <f>+'Ruko 3 Lantai Kombinasi'!F139</f>
        <v>2</v>
      </c>
      <c r="H159" s="200">
        <f>+' Ruko 2 Lantai Tengah'!F124</f>
        <v>3</v>
      </c>
      <c r="I159" s="200">
        <f t="shared" si="23"/>
        <v>7</v>
      </c>
      <c r="J159" s="122">
        <f>+'Ruko 3 Lantai Hook '!G159</f>
        <v>339531.97514570429</v>
      </c>
      <c r="K159" s="27">
        <f t="shared" si="22"/>
        <v>2376723.8260199302</v>
      </c>
      <c r="L159" s="201"/>
    </row>
    <row r="160" spans="2:12" ht="15.75">
      <c r="B160" s="218" t="s">
        <v>14</v>
      </c>
      <c r="C160" s="91" t="s">
        <v>264</v>
      </c>
      <c r="D160" s="92" t="s">
        <v>312</v>
      </c>
      <c r="E160" s="81" t="s">
        <v>50</v>
      </c>
      <c r="F160" s="65">
        <f>+'Ruko 3 Lantai Hook '!F160</f>
        <v>1</v>
      </c>
      <c r="G160" s="200">
        <f>+'Ruko 3 Lantai Kombinasi'!F140</f>
        <v>1</v>
      </c>
      <c r="H160" s="200">
        <f>+' Ruko 2 Lantai Tengah'!F125</f>
        <v>1</v>
      </c>
      <c r="I160" s="200">
        <f t="shared" si="23"/>
        <v>3</v>
      </c>
      <c r="J160" s="122">
        <f>+'Ruko 3 Lantai Hook '!G160</f>
        <v>368408.57024999999</v>
      </c>
      <c r="K160" s="27">
        <f t="shared" si="22"/>
        <v>1105225.7107500001</v>
      </c>
      <c r="L160" s="201"/>
    </row>
    <row r="161" spans="2:14" ht="15.75">
      <c r="B161" s="203"/>
      <c r="C161" s="96"/>
      <c r="D161" s="96"/>
      <c r="E161" s="81"/>
      <c r="F161" s="65"/>
      <c r="G161" s="200"/>
      <c r="H161" s="200"/>
      <c r="I161" s="200"/>
      <c r="J161" s="200"/>
      <c r="K161" s="27"/>
      <c r="L161" s="201"/>
    </row>
    <row r="162" spans="2:14" ht="15.75">
      <c r="B162" s="204" t="s">
        <v>70</v>
      </c>
      <c r="C162" s="103" t="s">
        <v>71</v>
      </c>
      <c r="D162" s="103"/>
      <c r="E162" s="81"/>
      <c r="F162" s="65"/>
      <c r="G162" s="200"/>
      <c r="H162" s="200"/>
      <c r="I162" s="200"/>
      <c r="J162" s="200"/>
      <c r="K162" s="27"/>
      <c r="L162" s="201"/>
    </row>
    <row r="163" spans="2:14" ht="15.75">
      <c r="B163" s="203"/>
      <c r="C163" s="96"/>
      <c r="D163" s="96"/>
      <c r="E163" s="81"/>
      <c r="F163" s="65"/>
      <c r="G163" s="200"/>
      <c r="H163" s="200"/>
      <c r="I163" s="200"/>
      <c r="J163" s="200"/>
      <c r="K163" s="27"/>
      <c r="L163" s="201"/>
    </row>
    <row r="164" spans="2:14" ht="15.75">
      <c r="B164" s="207">
        <v>1</v>
      </c>
      <c r="C164" s="92" t="s">
        <v>124</v>
      </c>
      <c r="D164" s="92" t="s">
        <v>217</v>
      </c>
      <c r="E164" s="112" t="s">
        <v>72</v>
      </c>
      <c r="F164" s="65">
        <f>+'Ruko 3 Lantai Hook '!F164</f>
        <v>43</v>
      </c>
      <c r="G164" s="200">
        <f>+'Ruko 3 Lantai Kombinasi'!F144</f>
        <v>43</v>
      </c>
      <c r="H164" s="200">
        <f>+' Ruko 2 Lantai Tengah'!F129</f>
        <v>27</v>
      </c>
      <c r="I164" s="200">
        <f t="shared" ref="I164:I180" si="24">SUM(F164:H164)</f>
        <v>113</v>
      </c>
      <c r="J164" s="122">
        <f>+'Ruko 3 Lantai Hook '!G164</f>
        <v>170000</v>
      </c>
      <c r="K164" s="27">
        <f t="shared" ref="K164:K179" si="25">I164*J164</f>
        <v>19210000</v>
      </c>
      <c r="L164" s="201">
        <f>SUM(K164:K180)</f>
        <v>65349346.900000006</v>
      </c>
      <c r="M164" s="222">
        <f>+'Ruko 3 Lantai Hook '!H162+'Ruko 3 Lantai Kombinasi'!I144+' Ruko 2 Lantai Tengah'!H127</f>
        <v>42437912.017499998</v>
      </c>
      <c r="N164" s="224">
        <f>+L164-M164</f>
        <v>22911434.882500008</v>
      </c>
    </row>
    <row r="165" spans="2:14" ht="30">
      <c r="B165" s="203">
        <v>2</v>
      </c>
      <c r="C165" s="91" t="s">
        <v>125</v>
      </c>
      <c r="D165" s="92" t="s">
        <v>218</v>
      </c>
      <c r="E165" s="112" t="s">
        <v>72</v>
      </c>
      <c r="F165" s="65">
        <f>+'Ruko 3 Lantai Hook '!F165</f>
        <v>4</v>
      </c>
      <c r="G165" s="200">
        <f>+'Ruko 3 Lantai Kombinasi'!F145</f>
        <v>4</v>
      </c>
      <c r="H165" s="200">
        <f>+' Ruko 2 Lantai Tengah'!F130</f>
        <v>2</v>
      </c>
      <c r="I165" s="200">
        <f t="shared" si="24"/>
        <v>10</v>
      </c>
      <c r="J165" s="122">
        <f>+'Ruko 3 Lantai Hook '!G165</f>
        <v>170000</v>
      </c>
      <c r="K165" s="27">
        <f t="shared" si="25"/>
        <v>1700000</v>
      </c>
      <c r="L165" s="201"/>
    </row>
    <row r="166" spans="2:14" ht="15.75">
      <c r="B166" s="207">
        <v>3</v>
      </c>
      <c r="C166" s="91" t="s">
        <v>73</v>
      </c>
      <c r="D166" s="92" t="s">
        <v>219</v>
      </c>
      <c r="E166" s="112" t="s">
        <v>72</v>
      </c>
      <c r="F166" s="65">
        <f>+'Ruko 3 Lantai Hook '!F166</f>
        <v>12</v>
      </c>
      <c r="G166" s="200">
        <f>+'Ruko 3 Lantai Kombinasi'!F146</f>
        <v>12</v>
      </c>
      <c r="H166" s="200">
        <f>+' Ruko 2 Lantai Tengah'!F131</f>
        <v>8</v>
      </c>
      <c r="I166" s="200">
        <f t="shared" si="24"/>
        <v>32</v>
      </c>
      <c r="J166" s="122">
        <f>+'Ruko 3 Lantai Hook '!G166</f>
        <v>231000</v>
      </c>
      <c r="K166" s="27">
        <f t="shared" si="25"/>
        <v>7392000</v>
      </c>
      <c r="L166" s="201"/>
    </row>
    <row r="167" spans="2:14" ht="15.75">
      <c r="B167" s="203">
        <v>4</v>
      </c>
      <c r="C167" s="91" t="s">
        <v>74</v>
      </c>
      <c r="D167" s="92" t="s">
        <v>220</v>
      </c>
      <c r="E167" s="112" t="s">
        <v>72</v>
      </c>
      <c r="F167" s="65">
        <f>+'Ruko 3 Lantai Hook '!F167</f>
        <v>1</v>
      </c>
      <c r="G167" s="200">
        <f>+'Ruko 3 Lantai Kombinasi'!F147</f>
        <v>1</v>
      </c>
      <c r="H167" s="200">
        <f>+' Ruko 2 Lantai Tengah'!F132</f>
        <v>1</v>
      </c>
      <c r="I167" s="200">
        <f t="shared" si="24"/>
        <v>3</v>
      </c>
      <c r="J167" s="122">
        <f>+'Ruko 3 Lantai Hook '!G167</f>
        <v>231000</v>
      </c>
      <c r="K167" s="27">
        <f t="shared" si="25"/>
        <v>693000</v>
      </c>
      <c r="L167" s="201"/>
    </row>
    <row r="168" spans="2:14" ht="15.75">
      <c r="B168" s="207">
        <v>5</v>
      </c>
      <c r="C168" s="91" t="s">
        <v>126</v>
      </c>
      <c r="D168" s="92" t="s">
        <v>221</v>
      </c>
      <c r="E168" s="112" t="s">
        <v>72</v>
      </c>
      <c r="F168" s="65">
        <f>+'Ruko 3 Lantai Hook '!F168</f>
        <v>3</v>
      </c>
      <c r="G168" s="200">
        <f>+'Ruko 3 Lantai Kombinasi'!F148</f>
        <v>3</v>
      </c>
      <c r="H168" s="200">
        <f>+' Ruko 2 Lantai Tengah'!F133</f>
        <v>2</v>
      </c>
      <c r="I168" s="200">
        <f t="shared" si="24"/>
        <v>8</v>
      </c>
      <c r="J168" s="122">
        <f>+'Ruko 3 Lantai Hook '!G168</f>
        <v>231000</v>
      </c>
      <c r="K168" s="27">
        <f t="shared" si="25"/>
        <v>1848000</v>
      </c>
      <c r="L168" s="201"/>
    </row>
    <row r="169" spans="2:14" ht="15.75">
      <c r="B169" s="203">
        <v>6</v>
      </c>
      <c r="C169" s="91" t="s">
        <v>222</v>
      </c>
      <c r="D169" s="92" t="s">
        <v>223</v>
      </c>
      <c r="E169" s="112" t="s">
        <v>72</v>
      </c>
      <c r="F169" s="65">
        <f>+'Ruko 3 Lantai Hook '!F169</f>
        <v>3</v>
      </c>
      <c r="G169" s="200">
        <f>+'Ruko 3 Lantai Kombinasi'!F149</f>
        <v>3</v>
      </c>
      <c r="H169" s="200">
        <f>+' Ruko 2 Lantai Tengah'!F134</f>
        <v>2</v>
      </c>
      <c r="I169" s="200">
        <f t="shared" si="24"/>
        <v>8</v>
      </c>
      <c r="J169" s="122">
        <f>+'Ruko 3 Lantai Hook '!G169</f>
        <v>210100.00000000003</v>
      </c>
      <c r="K169" s="27">
        <f t="shared" si="25"/>
        <v>1680800.0000000002</v>
      </c>
      <c r="L169" s="201"/>
    </row>
    <row r="170" spans="2:14" ht="15.75">
      <c r="B170" s="207">
        <v>7</v>
      </c>
      <c r="C170" s="91" t="s">
        <v>75</v>
      </c>
      <c r="D170" s="92" t="s">
        <v>180</v>
      </c>
      <c r="E170" s="81" t="s">
        <v>50</v>
      </c>
      <c r="F170" s="65">
        <f>+'Ruko 3 Lantai Hook '!F170</f>
        <v>0</v>
      </c>
      <c r="G170" s="200">
        <f>+'Ruko 3 Lantai Kombinasi'!F150</f>
        <v>0</v>
      </c>
      <c r="H170" s="200">
        <f>+' Ruko 2 Lantai Tengah'!F135</f>
        <v>2</v>
      </c>
      <c r="I170" s="200">
        <f t="shared" si="24"/>
        <v>2</v>
      </c>
      <c r="J170" s="122">
        <f>+'Ruko 3 Lantai Hook '!G170</f>
        <v>24552.687500000004</v>
      </c>
      <c r="K170" s="27">
        <f t="shared" si="25"/>
        <v>49105.375000000007</v>
      </c>
      <c r="L170" s="201"/>
    </row>
    <row r="171" spans="2:14" ht="15.75">
      <c r="B171" s="203">
        <v>8</v>
      </c>
      <c r="C171" s="91" t="s">
        <v>76</v>
      </c>
      <c r="D171" s="92" t="s">
        <v>180</v>
      </c>
      <c r="E171" s="81" t="s">
        <v>50</v>
      </c>
      <c r="F171" s="65">
        <f>+'Ruko 3 Lantai Hook '!F171</f>
        <v>9</v>
      </c>
      <c r="G171" s="200">
        <f>+'Ruko 3 Lantai Kombinasi'!F151</f>
        <v>9</v>
      </c>
      <c r="H171" s="200">
        <f>+' Ruko 2 Lantai Tengah'!F136</f>
        <v>4</v>
      </c>
      <c r="I171" s="200">
        <f t="shared" si="24"/>
        <v>22</v>
      </c>
      <c r="J171" s="122">
        <f>+'Ruko 3 Lantai Hook '!G171</f>
        <v>38029.887500000004</v>
      </c>
      <c r="K171" s="27">
        <f t="shared" si="25"/>
        <v>836657.52500000014</v>
      </c>
      <c r="L171" s="201"/>
    </row>
    <row r="172" spans="2:14" ht="15.75">
      <c r="B172" s="207">
        <v>9</v>
      </c>
      <c r="C172" s="91" t="s">
        <v>127</v>
      </c>
      <c r="D172" s="92" t="s">
        <v>180</v>
      </c>
      <c r="E172" s="81" t="s">
        <v>50</v>
      </c>
      <c r="F172" s="65">
        <f>+'Ruko 3 Lantai Hook '!F172</f>
        <v>4</v>
      </c>
      <c r="G172" s="200">
        <f>+'Ruko 3 Lantai Kombinasi'!F152</f>
        <v>4</v>
      </c>
      <c r="H172" s="200">
        <f>+' Ruko 2 Lantai Tengah'!F137</f>
        <v>2</v>
      </c>
      <c r="I172" s="200">
        <f t="shared" si="24"/>
        <v>10</v>
      </c>
      <c r="J172" s="122">
        <f>+'Ruko 3 Lantai Hook '!G172</f>
        <v>28567.770000000004</v>
      </c>
      <c r="K172" s="27">
        <f t="shared" si="25"/>
        <v>285677.70000000007</v>
      </c>
      <c r="L172" s="201"/>
    </row>
    <row r="173" spans="2:14" ht="15.75">
      <c r="B173" s="203">
        <v>10</v>
      </c>
      <c r="C173" s="91" t="s">
        <v>77</v>
      </c>
      <c r="D173" s="92" t="s">
        <v>180</v>
      </c>
      <c r="E173" s="81" t="s">
        <v>50</v>
      </c>
      <c r="F173" s="65">
        <f>+'Ruko 3 Lantai Hook '!F173</f>
        <v>12</v>
      </c>
      <c r="G173" s="200">
        <f>+'Ruko 3 Lantai Kombinasi'!F153</f>
        <v>12</v>
      </c>
      <c r="H173" s="200">
        <f>+' Ruko 2 Lantai Tengah'!F138</f>
        <v>8</v>
      </c>
      <c r="I173" s="200">
        <f t="shared" si="24"/>
        <v>32</v>
      </c>
      <c r="J173" s="122">
        <f>+'Ruko 3 Lantai Hook '!G173</f>
        <v>71020.950000000012</v>
      </c>
      <c r="K173" s="27">
        <f t="shared" si="25"/>
        <v>2272670.4000000004</v>
      </c>
      <c r="L173" s="201"/>
    </row>
    <row r="174" spans="2:14" ht="15.75">
      <c r="B174" s="207">
        <v>11</v>
      </c>
      <c r="C174" s="91" t="s">
        <v>224</v>
      </c>
      <c r="D174" s="92" t="s">
        <v>180</v>
      </c>
      <c r="E174" s="112" t="s">
        <v>72</v>
      </c>
      <c r="F174" s="65">
        <f>+'Ruko 3 Lantai Hook '!F174</f>
        <v>3</v>
      </c>
      <c r="G174" s="200">
        <f>+'Ruko 3 Lantai Kombinasi'!F154</f>
        <v>3</v>
      </c>
      <c r="H174" s="200">
        <f>+' Ruko 2 Lantai Tengah'!F139</f>
        <v>2</v>
      </c>
      <c r="I174" s="200">
        <f t="shared" si="24"/>
        <v>8</v>
      </c>
      <c r="J174" s="122">
        <f>+'Ruko 3 Lantai Hook '!G174</f>
        <v>71020.950000000012</v>
      </c>
      <c r="K174" s="27">
        <f t="shared" si="25"/>
        <v>568167.60000000009</v>
      </c>
      <c r="L174" s="201"/>
    </row>
    <row r="175" spans="2:14" ht="15.75">
      <c r="B175" s="203">
        <v>12</v>
      </c>
      <c r="C175" s="91" t="s">
        <v>128</v>
      </c>
      <c r="D175" s="92" t="s">
        <v>225</v>
      </c>
      <c r="E175" s="81" t="s">
        <v>78</v>
      </c>
      <c r="F175" s="65">
        <f>+'Ruko 3 Lantai Hook '!F175</f>
        <v>1</v>
      </c>
      <c r="G175" s="200">
        <f>+'Ruko 3 Lantai Kombinasi'!F155</f>
        <v>1</v>
      </c>
      <c r="H175" s="200">
        <f>+' Ruko 2 Lantai Tengah'!F140</f>
        <v>1</v>
      </c>
      <c r="I175" s="200">
        <f t="shared" si="24"/>
        <v>3</v>
      </c>
      <c r="J175" s="122">
        <f>+'Ruko 3 Lantai Hook '!G175</f>
        <v>275000</v>
      </c>
      <c r="K175" s="27">
        <f t="shared" si="25"/>
        <v>825000</v>
      </c>
      <c r="L175" s="201"/>
    </row>
    <row r="176" spans="2:14" ht="15.75">
      <c r="B176" s="207">
        <v>13</v>
      </c>
      <c r="C176" s="91" t="s">
        <v>79</v>
      </c>
      <c r="D176" s="92" t="s">
        <v>226</v>
      </c>
      <c r="E176" s="81" t="s">
        <v>47</v>
      </c>
      <c r="F176" s="65">
        <f>+'Ruko 3 Lantai Hook '!F176</f>
        <v>1</v>
      </c>
      <c r="G176" s="200">
        <f>+'Ruko 3 Lantai Kombinasi'!F156</f>
        <v>1</v>
      </c>
      <c r="H176" s="200">
        <f>+' Ruko 2 Lantai Tengah'!F141</f>
        <v>2</v>
      </c>
      <c r="I176" s="200">
        <f t="shared" si="24"/>
        <v>4</v>
      </c>
      <c r="J176" s="122">
        <f>+'Ruko 3 Lantai Hook '!G176</f>
        <v>699640.09499999997</v>
      </c>
      <c r="K176" s="27">
        <f t="shared" si="25"/>
        <v>2798560.38</v>
      </c>
      <c r="L176" s="201"/>
    </row>
    <row r="177" spans="1:14" ht="15.75">
      <c r="A177" s="219"/>
      <c r="B177" s="203">
        <v>14</v>
      </c>
      <c r="C177" s="91" t="s">
        <v>129</v>
      </c>
      <c r="D177" s="92" t="s">
        <v>227</v>
      </c>
      <c r="E177" s="81" t="s">
        <v>47</v>
      </c>
      <c r="F177" s="65">
        <f>+'Ruko 3 Lantai Hook '!F177</f>
        <v>3</v>
      </c>
      <c r="G177" s="200">
        <f>+'Ruko 3 Lantai Kombinasi'!F157</f>
        <v>3</v>
      </c>
      <c r="H177" s="200">
        <f>+' Ruko 2 Lantai Tengah'!F142</f>
        <v>2</v>
      </c>
      <c r="I177" s="200">
        <f t="shared" si="24"/>
        <v>8</v>
      </c>
      <c r="J177" s="122">
        <f>+'Ruko 3 Lantai Hook '!G177</f>
        <v>416213.49000000005</v>
      </c>
      <c r="K177" s="27">
        <f t="shared" si="25"/>
        <v>3329707.9200000004</v>
      </c>
      <c r="L177" s="201"/>
    </row>
    <row r="178" spans="1:14" ht="15.75">
      <c r="A178" s="219"/>
      <c r="B178" s="207">
        <v>15</v>
      </c>
      <c r="C178" s="91" t="s">
        <v>80</v>
      </c>
      <c r="D178" s="92" t="s">
        <v>181</v>
      </c>
      <c r="E178" s="81" t="s">
        <v>78</v>
      </c>
      <c r="F178" s="65">
        <f>+'Ruko 3 Lantai Hook '!F178</f>
        <v>1</v>
      </c>
      <c r="G178" s="200">
        <f>+'Ruko 3 Lantai Kombinasi'!F158</f>
        <v>1</v>
      </c>
      <c r="H178" s="200">
        <f>+' Ruko 2 Lantai Tengah'!F143</f>
        <v>1</v>
      </c>
      <c r="I178" s="200">
        <f t="shared" si="24"/>
        <v>3</v>
      </c>
      <c r="J178" s="122">
        <f>+'Ruko 3 Lantai Hook '!G178</f>
        <v>385000.00000000006</v>
      </c>
      <c r="K178" s="27">
        <f t="shared" si="25"/>
        <v>1155000.0000000002</v>
      </c>
      <c r="L178" s="201"/>
    </row>
    <row r="179" spans="1:14" ht="15.75">
      <c r="A179" s="219"/>
      <c r="B179" s="203">
        <v>16</v>
      </c>
      <c r="C179" s="91" t="s">
        <v>205</v>
      </c>
      <c r="D179" s="92" t="s">
        <v>206</v>
      </c>
      <c r="E179" s="112" t="s">
        <v>72</v>
      </c>
      <c r="F179" s="65">
        <f>+'Ruko 3 Lantai Hook '!F179</f>
        <v>6</v>
      </c>
      <c r="G179" s="200">
        <f>+'Ruko 3 Lantai Kombinasi'!F159</f>
        <v>3</v>
      </c>
      <c r="H179" s="200">
        <f>+' Ruko 2 Lantai Tengah'!F144</f>
        <v>2</v>
      </c>
      <c r="I179" s="200">
        <f t="shared" si="24"/>
        <v>11</v>
      </c>
      <c r="J179" s="122">
        <f>+'Ruko 3 Lantai Hook '!G179</f>
        <v>1155000</v>
      </c>
      <c r="K179" s="27">
        <f t="shared" si="25"/>
        <v>12705000</v>
      </c>
      <c r="L179" s="201"/>
    </row>
    <row r="180" spans="1:14" ht="15.75">
      <c r="A180" s="219"/>
      <c r="B180" s="207">
        <v>17</v>
      </c>
      <c r="C180" s="91" t="s">
        <v>228</v>
      </c>
      <c r="D180" s="92"/>
      <c r="E180" s="112" t="s">
        <v>72</v>
      </c>
      <c r="F180" s="65">
        <f>+'Ruko 3 Lantai Hook '!F180</f>
        <v>3</v>
      </c>
      <c r="G180" s="200">
        <f>+'Ruko 3 Lantai Kombinasi'!F160</f>
        <v>3</v>
      </c>
      <c r="H180" s="200">
        <f>+' Ruko 2 Lantai Tengah'!F145</f>
        <v>2</v>
      </c>
      <c r="I180" s="200">
        <f t="shared" si="24"/>
        <v>8</v>
      </c>
      <c r="J180" s="122">
        <f>+'Ruko 3 Lantai Hook '!G180</f>
        <v>1000000</v>
      </c>
      <c r="K180" s="27">
        <f>I180*J180</f>
        <v>8000000</v>
      </c>
      <c r="L180" s="201"/>
    </row>
    <row r="181" spans="1:14" ht="15.75">
      <c r="A181" s="219"/>
      <c r="B181" s="203"/>
      <c r="C181" s="96"/>
      <c r="D181" s="96"/>
      <c r="E181" s="81"/>
      <c r="F181" s="65"/>
      <c r="G181" s="200"/>
      <c r="H181" s="200"/>
      <c r="I181" s="200"/>
      <c r="J181" s="122"/>
      <c r="K181" s="27"/>
      <c r="L181" s="201"/>
    </row>
    <row r="182" spans="1:14" ht="15.75">
      <c r="A182" s="219"/>
      <c r="B182" s="204" t="s">
        <v>81</v>
      </c>
      <c r="C182" s="103" t="s">
        <v>82</v>
      </c>
      <c r="D182" s="103"/>
      <c r="E182" s="81"/>
      <c r="F182" s="65"/>
      <c r="G182" s="200"/>
      <c r="H182" s="200"/>
      <c r="I182" s="200"/>
      <c r="J182" s="122"/>
      <c r="K182" s="27"/>
      <c r="L182" s="201"/>
    </row>
    <row r="183" spans="1:14" ht="15.75">
      <c r="A183" s="219"/>
      <c r="B183" s="203">
        <v>1</v>
      </c>
      <c r="C183" s="96" t="s">
        <v>83</v>
      </c>
      <c r="D183" s="96" t="s">
        <v>174</v>
      </c>
      <c r="E183" s="81" t="s">
        <v>47</v>
      </c>
      <c r="F183" s="65">
        <f>+'Ruko 3 Lantai Hook '!F183</f>
        <v>1</v>
      </c>
      <c r="G183" s="200">
        <f>+'Ruko 3 Lantai Kombinasi'!F163</f>
        <v>1</v>
      </c>
      <c r="H183" s="200">
        <f>+' Ruko 2 Lantai Tengah'!F148</f>
        <v>1</v>
      </c>
      <c r="I183" s="200">
        <f t="shared" ref="I183:I195" si="26">SUM(F183:H183)</f>
        <v>3</v>
      </c>
      <c r="J183" s="122">
        <f>+'Ruko 3 Lantai Hook '!G183</f>
        <v>4077665.5111500002</v>
      </c>
      <c r="K183" s="27">
        <f t="shared" ref="K183:K195" si="27">I183*J183</f>
        <v>12232996.53345</v>
      </c>
      <c r="L183" s="201">
        <f>SUM(K183:K195)</f>
        <v>97244256.615762457</v>
      </c>
      <c r="M183" s="222">
        <f>+'Ruko 3 Lantai Hook '!H182+'Ruko 3 Lantai Kombinasi'!I163+' Ruko 2 Lantai Tengah'!H147</f>
        <v>62964000.506187052</v>
      </c>
      <c r="N183" s="224">
        <f>+L183-M183</f>
        <v>34280256.109575406</v>
      </c>
    </row>
    <row r="184" spans="1:14" ht="15.75">
      <c r="A184" s="219"/>
      <c r="B184" s="203">
        <v>2</v>
      </c>
      <c r="C184" s="96" t="s">
        <v>84</v>
      </c>
      <c r="D184" s="96" t="s">
        <v>175</v>
      </c>
      <c r="E184" s="81" t="s">
        <v>47</v>
      </c>
      <c r="F184" s="65">
        <f>+'Ruko 3 Lantai Hook '!F184</f>
        <v>1</v>
      </c>
      <c r="G184" s="200">
        <f>+'Ruko 3 Lantai Kombinasi'!F164</f>
        <v>1</v>
      </c>
      <c r="H184" s="200">
        <f>+' Ruko 2 Lantai Tengah'!F149</f>
        <v>1</v>
      </c>
      <c r="I184" s="200">
        <f t="shared" si="26"/>
        <v>3</v>
      </c>
      <c r="J184" s="122">
        <f>+'Ruko 3 Lantai Hook '!G184</f>
        <v>1285082.5</v>
      </c>
      <c r="K184" s="27">
        <f t="shared" si="27"/>
        <v>3855247.5</v>
      </c>
      <c r="L184" s="201"/>
    </row>
    <row r="185" spans="1:14" s="29" customFormat="1" ht="15.75">
      <c r="A185" s="123"/>
      <c r="B185" s="203">
        <v>3</v>
      </c>
      <c r="C185" s="96" t="s">
        <v>313</v>
      </c>
      <c r="D185" s="92" t="s">
        <v>314</v>
      </c>
      <c r="E185" s="81" t="s">
        <v>9</v>
      </c>
      <c r="F185" s="65">
        <f>+'Ruko 3 Lantai Hook '!F185</f>
        <v>26.977</v>
      </c>
      <c r="G185" s="200">
        <f>+'Ruko 3 Lantai Kombinasi'!F165</f>
        <v>26.977</v>
      </c>
      <c r="H185" s="200">
        <f>+' Ruko 2 Lantai Tengah'!F150</f>
        <v>14.7616101</v>
      </c>
      <c r="I185" s="200">
        <f t="shared" si="26"/>
        <v>68.715610100000006</v>
      </c>
      <c r="J185" s="122">
        <f>+'Ruko 3 Lantai Hook '!G185</f>
        <v>550000</v>
      </c>
      <c r="K185" s="27">
        <f t="shared" si="27"/>
        <v>37793585.555000007</v>
      </c>
      <c r="L185" s="201"/>
      <c r="M185" s="225"/>
    </row>
    <row r="186" spans="1:14" s="29" customFormat="1" ht="15.75">
      <c r="A186" s="123"/>
      <c r="B186" s="203">
        <v>4</v>
      </c>
      <c r="C186" s="96" t="s">
        <v>44</v>
      </c>
      <c r="D186" s="96" t="s">
        <v>215</v>
      </c>
      <c r="E186" s="81" t="s">
        <v>15</v>
      </c>
      <c r="F186" s="65">
        <f>+'Ruko 3 Lantai Hook '!F186</f>
        <v>30.599081999999999</v>
      </c>
      <c r="G186" s="200">
        <f>+'Ruko 3 Lantai Kombinasi'!F166</f>
        <v>30.599081999999999</v>
      </c>
      <c r="H186" s="200">
        <f>+' Ruko 2 Lantai Tengah'!F151</f>
        <v>28.34</v>
      </c>
      <c r="I186" s="200">
        <f t="shared" si="26"/>
        <v>89.538163999999995</v>
      </c>
      <c r="J186" s="122">
        <f>+'Ruko 3 Lantai Hook '!G186</f>
        <v>109375</v>
      </c>
      <c r="K186" s="27">
        <f t="shared" si="27"/>
        <v>9793236.6875</v>
      </c>
      <c r="L186" s="201"/>
      <c r="M186" s="225"/>
    </row>
    <row r="187" spans="1:14" s="29" customFormat="1" ht="15.75">
      <c r="A187" s="123"/>
      <c r="B187" s="203">
        <v>5</v>
      </c>
      <c r="C187" s="96" t="s">
        <v>130</v>
      </c>
      <c r="D187" s="92" t="s">
        <v>216</v>
      </c>
      <c r="E187" s="81" t="s">
        <v>15</v>
      </c>
      <c r="F187" s="65">
        <f>+'Ruko 3 Lantai Hook '!F187</f>
        <v>8.319567266</v>
      </c>
      <c r="G187" s="200">
        <f>+'Ruko 3 Lantai Kombinasi'!F167</f>
        <v>8.319567266</v>
      </c>
      <c r="H187" s="200">
        <f>+' Ruko 2 Lantai Tengah'!F152</f>
        <v>8.31</v>
      </c>
      <c r="I187" s="200">
        <f t="shared" si="26"/>
        <v>24.949134532000002</v>
      </c>
      <c r="J187" s="122">
        <f>+'Ruko 3 Lantai Hook '!G187</f>
        <v>116875</v>
      </c>
      <c r="K187" s="27">
        <f t="shared" si="27"/>
        <v>2915930.0984275001</v>
      </c>
      <c r="L187" s="201"/>
      <c r="M187" s="225"/>
    </row>
    <row r="188" spans="1:14" s="29" customFormat="1" ht="15.75">
      <c r="A188" s="8"/>
      <c r="B188" s="203">
        <v>6</v>
      </c>
      <c r="C188" s="92" t="s">
        <v>131</v>
      </c>
      <c r="D188" s="92" t="s">
        <v>177</v>
      </c>
      <c r="E188" s="112" t="s">
        <v>47</v>
      </c>
      <c r="F188" s="65">
        <f>+'Ruko 3 Lantai Hook '!F188</f>
        <v>3</v>
      </c>
      <c r="G188" s="200">
        <f>+'Ruko 3 Lantai Kombinasi'!F168</f>
        <v>3</v>
      </c>
      <c r="H188" s="200">
        <f>+' Ruko 2 Lantai Tengah'!F153</f>
        <v>2</v>
      </c>
      <c r="I188" s="200">
        <f t="shared" si="26"/>
        <v>8</v>
      </c>
      <c r="J188" s="122">
        <f>+'Ruko 3 Lantai Hook '!G188</f>
        <v>495000.00000000006</v>
      </c>
      <c r="K188" s="27">
        <f t="shared" si="27"/>
        <v>3960000.0000000005</v>
      </c>
      <c r="L188" s="201"/>
      <c r="M188" s="225"/>
    </row>
    <row r="189" spans="1:14" s="29" customFormat="1" ht="15.75">
      <c r="A189" s="8"/>
      <c r="B189" s="203">
        <v>7</v>
      </c>
      <c r="C189" s="92" t="s">
        <v>85</v>
      </c>
      <c r="D189" s="105"/>
      <c r="E189" s="112" t="s">
        <v>9</v>
      </c>
      <c r="F189" s="65">
        <f>+'Ruko 3 Lantai Hook '!F189</f>
        <v>110.69</v>
      </c>
      <c r="G189" s="200">
        <f>+'Ruko 3 Lantai Kombinasi'!F169</f>
        <v>63.69</v>
      </c>
      <c r="H189" s="200">
        <f>+' Ruko 2 Lantai Tengah'!F154</f>
        <v>44.37</v>
      </c>
      <c r="I189" s="200">
        <f t="shared" si="26"/>
        <v>218.75</v>
      </c>
      <c r="J189" s="122">
        <f>+'Ruko 3 Lantai Hook '!G189</f>
        <v>39375</v>
      </c>
      <c r="K189" s="27">
        <f t="shared" si="27"/>
        <v>8613281.25</v>
      </c>
      <c r="L189" s="201"/>
      <c r="M189" s="225"/>
    </row>
    <row r="190" spans="1:14" s="29" customFormat="1" ht="15.75">
      <c r="A190" s="8"/>
      <c r="B190" s="203">
        <v>8</v>
      </c>
      <c r="C190" s="92" t="s">
        <v>132</v>
      </c>
      <c r="D190" s="102" t="s">
        <v>173</v>
      </c>
      <c r="E190" s="112" t="s">
        <v>47</v>
      </c>
      <c r="F190" s="65">
        <f>+'Ruko 3 Lantai Hook '!F190</f>
        <v>1</v>
      </c>
      <c r="G190" s="200">
        <f>+'Ruko 3 Lantai Kombinasi'!F170</f>
        <v>1</v>
      </c>
      <c r="H190" s="200">
        <f>+' Ruko 2 Lantai Tengah'!F155</f>
        <v>1</v>
      </c>
      <c r="I190" s="200">
        <f t="shared" si="26"/>
        <v>3</v>
      </c>
      <c r="J190" s="122">
        <f>+'Ruko 3 Lantai Hook '!G190</f>
        <v>425000</v>
      </c>
      <c r="K190" s="27">
        <f t="shared" si="27"/>
        <v>1275000</v>
      </c>
      <c r="L190" s="201"/>
      <c r="M190" s="225"/>
    </row>
    <row r="191" spans="1:14" s="29" customFormat="1" ht="15.75">
      <c r="A191" s="8"/>
      <c r="B191" s="207">
        <v>9</v>
      </c>
      <c r="C191" s="92" t="s">
        <v>133</v>
      </c>
      <c r="D191" s="102" t="s">
        <v>303</v>
      </c>
      <c r="E191" s="112" t="s">
        <v>47</v>
      </c>
      <c r="F191" s="65">
        <f>+'Ruko 3 Lantai Hook '!F191</f>
        <v>1</v>
      </c>
      <c r="G191" s="200">
        <f>+'Ruko 3 Lantai Kombinasi'!F171</f>
        <v>1</v>
      </c>
      <c r="H191" s="200">
        <f>+' Ruko 2 Lantai Tengah'!F156</f>
        <v>1</v>
      </c>
      <c r="I191" s="200">
        <f t="shared" si="26"/>
        <v>3</v>
      </c>
      <c r="J191" s="122">
        <f>+'Ruko 3 Lantai Hook '!G191</f>
        <v>1200000</v>
      </c>
      <c r="K191" s="27">
        <f t="shared" si="27"/>
        <v>3600000</v>
      </c>
      <c r="L191" s="201"/>
      <c r="M191" s="225"/>
    </row>
    <row r="192" spans="1:14" s="29" customFormat="1" ht="15.75">
      <c r="A192" s="8"/>
      <c r="B192" s="203">
        <v>10</v>
      </c>
      <c r="C192" s="92" t="s">
        <v>136</v>
      </c>
      <c r="D192" s="92"/>
      <c r="E192" s="112" t="s">
        <v>9</v>
      </c>
      <c r="F192" s="65">
        <f>+'Ruko 3 Lantai Hook '!F192</f>
        <v>4.37</v>
      </c>
      <c r="G192" s="200">
        <f>+'Ruko 3 Lantai Kombinasi'!F172</f>
        <v>4.37</v>
      </c>
      <c r="H192" s="200">
        <f>+' Ruko 2 Lantai Tengah'!F157</f>
        <v>4.37</v>
      </c>
      <c r="I192" s="200">
        <f t="shared" si="26"/>
        <v>13.11</v>
      </c>
      <c r="J192" s="122">
        <f>+'Ruko 3 Lantai Hook '!G192</f>
        <v>72765</v>
      </c>
      <c r="K192" s="27">
        <f t="shared" si="27"/>
        <v>953949.14999999991</v>
      </c>
      <c r="L192" s="201"/>
      <c r="M192" s="225"/>
    </row>
    <row r="193" spans="1:14" s="29" customFormat="1" ht="15.75">
      <c r="A193" s="8"/>
      <c r="B193" s="207">
        <v>11</v>
      </c>
      <c r="C193" s="92" t="s">
        <v>158</v>
      </c>
      <c r="D193" s="92" t="s">
        <v>179</v>
      </c>
      <c r="E193" s="112" t="s">
        <v>9</v>
      </c>
      <c r="F193" s="65">
        <f>+'Ruko 3 Lantai Hook '!F193</f>
        <v>5.7</v>
      </c>
      <c r="G193" s="200">
        <f>+'Ruko 3 Lantai Kombinasi'!F173</f>
        <v>5.7</v>
      </c>
      <c r="H193" s="200">
        <f>+' Ruko 2 Lantai Tengah'!F158</f>
        <v>2.85</v>
      </c>
      <c r="I193" s="200">
        <f t="shared" si="26"/>
        <v>14.25</v>
      </c>
      <c r="J193" s="122">
        <f>+'Ruko 3 Lantai Hook '!G193</f>
        <v>54120.000000000007</v>
      </c>
      <c r="K193" s="27">
        <f t="shared" si="27"/>
        <v>771210.00000000012</v>
      </c>
      <c r="L193" s="201"/>
      <c r="M193" s="225"/>
    </row>
    <row r="194" spans="1:14" ht="15.75">
      <c r="A194" s="8"/>
      <c r="B194" s="207">
        <v>12</v>
      </c>
      <c r="C194" s="92" t="s">
        <v>304</v>
      </c>
      <c r="D194" s="102" t="s">
        <v>315</v>
      </c>
      <c r="E194" s="112" t="s">
        <v>319</v>
      </c>
      <c r="F194" s="65">
        <f>+'Ruko 3 Lantai Hook '!F194</f>
        <v>1</v>
      </c>
      <c r="G194" s="200">
        <f>+'Ruko 3 Lantai Kombinasi'!F174</f>
        <v>1</v>
      </c>
      <c r="H194" s="200">
        <f>+' Ruko 2 Lantai Tengah'!F159</f>
        <v>1</v>
      </c>
      <c r="I194" s="200">
        <f t="shared" si="26"/>
        <v>3</v>
      </c>
      <c r="J194" s="122">
        <f>+'Ruko 3 Lantai Hook '!G194</f>
        <v>1426773.2804616475</v>
      </c>
      <c r="K194" s="27">
        <f t="shared" si="27"/>
        <v>4280319.8413849426</v>
      </c>
    </row>
    <row r="195" spans="1:14" ht="15.75">
      <c r="A195" s="8"/>
      <c r="B195" s="207">
        <v>13</v>
      </c>
      <c r="C195" s="92" t="s">
        <v>317</v>
      </c>
      <c r="D195" s="92" t="s">
        <v>176</v>
      </c>
      <c r="E195" s="112" t="s">
        <v>9</v>
      </c>
      <c r="F195" s="65">
        <f>+'Ruko 3 Lantai Hook '!F195</f>
        <v>9.2900000000000009</v>
      </c>
      <c r="G195" s="200">
        <f>+'Ruko 3 Lantai Kombinasi'!F175</f>
        <v>3.8</v>
      </c>
      <c r="H195" s="200"/>
      <c r="I195" s="200">
        <f t="shared" si="26"/>
        <v>13.09</v>
      </c>
      <c r="J195" s="122">
        <f>+'Ruko 3 Lantai Hook '!G195</f>
        <v>550000</v>
      </c>
      <c r="K195" s="27">
        <f t="shared" si="27"/>
        <v>7199500</v>
      </c>
    </row>
    <row r="196" spans="1:14" ht="15.75">
      <c r="B196" s="30"/>
      <c r="C196" s="31"/>
      <c r="D196" s="31"/>
      <c r="E196" s="32"/>
      <c r="F196" s="31"/>
      <c r="G196" s="33"/>
      <c r="H196" s="31"/>
      <c r="I196" s="31"/>
      <c r="J196" s="34" t="s">
        <v>209</v>
      </c>
      <c r="K196" s="35">
        <f>SUM(K11:K195)</f>
        <v>1570868085.2744789</v>
      </c>
      <c r="L196" s="222">
        <f>SUM(L10:L194)</f>
        <v>1570868085.2744782</v>
      </c>
      <c r="M196" s="222">
        <f>SUM(M10:M194)</f>
        <v>997369866.98144317</v>
      </c>
      <c r="N196" s="224">
        <f>+L196-M196</f>
        <v>573498218.29303503</v>
      </c>
    </row>
    <row r="197" spans="1:14" ht="15.75">
      <c r="B197" s="30"/>
      <c r="C197" s="31"/>
      <c r="D197" s="31"/>
      <c r="E197" s="32"/>
      <c r="F197" s="31"/>
      <c r="G197" s="33"/>
      <c r="H197" s="31"/>
      <c r="I197" s="31"/>
      <c r="J197" s="34" t="s">
        <v>269</v>
      </c>
      <c r="K197" s="35">
        <f>ROUNDDOWN(K196,-5)</f>
        <v>1570800000</v>
      </c>
      <c r="L197" s="35">
        <f>ROUNDDOWN(L196,-5)</f>
        <v>1570800000</v>
      </c>
      <c r="M197" s="35">
        <f>ROUNDDOWN(M196,-5)</f>
        <v>997300000</v>
      </c>
    </row>
    <row r="198" spans="1:14" ht="15.75">
      <c r="B198" s="30"/>
      <c r="C198" s="31"/>
      <c r="D198" s="31"/>
      <c r="E198" s="32"/>
      <c r="F198" s="31"/>
      <c r="G198" s="33"/>
      <c r="H198" s="31"/>
      <c r="I198" s="31"/>
      <c r="J198" s="34" t="s">
        <v>291</v>
      </c>
      <c r="K198" s="36">
        <v>0</v>
      </c>
    </row>
    <row r="199" spans="1:14" ht="15.75">
      <c r="B199" s="30"/>
      <c r="C199" s="31"/>
      <c r="D199" s="31"/>
      <c r="E199" s="32"/>
      <c r="F199" s="31"/>
      <c r="G199" s="33"/>
      <c r="H199" s="31"/>
      <c r="I199" s="31"/>
      <c r="J199" s="34" t="s">
        <v>153</v>
      </c>
      <c r="K199" s="36">
        <f>+K197-K198</f>
        <v>1570800000</v>
      </c>
      <c r="L199" s="222"/>
    </row>
    <row r="200" spans="1:14" ht="15.75">
      <c r="B200" s="30"/>
      <c r="C200" s="31"/>
      <c r="D200" s="31"/>
      <c r="E200" s="32"/>
      <c r="F200" s="31"/>
      <c r="G200" s="33"/>
      <c r="H200" s="31"/>
      <c r="I200" s="31"/>
      <c r="J200" s="31" t="s">
        <v>202</v>
      </c>
      <c r="K200" s="37">
        <f>K199*0.1</f>
        <v>157080000</v>
      </c>
    </row>
    <row r="201" spans="1:14" ht="15.75">
      <c r="B201" s="30"/>
      <c r="C201" s="31"/>
      <c r="D201" s="31"/>
      <c r="E201" s="32"/>
      <c r="F201" s="31"/>
      <c r="G201" s="33"/>
      <c r="H201" s="31"/>
      <c r="I201" s="31"/>
      <c r="J201" s="31" t="s">
        <v>153</v>
      </c>
      <c r="K201" s="37">
        <f>K199+K200</f>
        <v>1727880000</v>
      </c>
    </row>
    <row r="202" spans="1:14" ht="15.75">
      <c r="B202" s="30"/>
      <c r="C202" s="31"/>
      <c r="D202" s="31"/>
      <c r="E202" s="32"/>
      <c r="F202" s="31"/>
      <c r="G202" s="33"/>
      <c r="H202" s="31"/>
      <c r="I202" s="31"/>
      <c r="J202" s="31" t="s">
        <v>210</v>
      </c>
      <c r="K202" s="38">
        <f>130*1+197*2</f>
        <v>524</v>
      </c>
    </row>
    <row r="203" spans="1:14" ht="16.5" thickBot="1">
      <c r="B203" s="39"/>
      <c r="C203" s="40"/>
      <c r="D203" s="40"/>
      <c r="E203" s="41"/>
      <c r="F203" s="40"/>
      <c r="G203" s="42"/>
      <c r="H203" s="40"/>
      <c r="I203" s="40"/>
      <c r="J203" s="43" t="s">
        <v>211</v>
      </c>
      <c r="K203" s="44">
        <f>K199/K202</f>
        <v>2997709.9236641224</v>
      </c>
    </row>
    <row r="204" spans="1:14">
      <c r="C204" s="220"/>
      <c r="D204" s="220"/>
      <c r="E204" s="221"/>
    </row>
    <row r="205" spans="1:14">
      <c r="C205" s="220"/>
      <c r="D205" s="220"/>
      <c r="E205" s="221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89" min="1" max="13" man="1"/>
    <brk id="15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 </vt:lpstr>
      <vt:lpstr>Ruko 3 Lantai Kombinasi</vt:lpstr>
      <vt:lpstr> Ruko 2 Lantai Tengah</vt:lpstr>
      <vt:lpstr>Volume overall (GR01)</vt:lpstr>
      <vt:lpstr>' Ruko 2 Lantai Tengah'!Print_Area</vt:lpstr>
      <vt:lpstr>'Ruko 3 Lantai Hook '!Print_Area</vt:lpstr>
      <vt:lpstr>'Ruko 3 Lantai Kombinasi'!Print_Area</vt:lpstr>
      <vt:lpstr>'Volume overall (GR01)'!Print_Area</vt:lpstr>
      <vt:lpstr>' Ruko 2 Lantai Tengah'!Print_Titles</vt:lpstr>
      <vt:lpstr>'Ruko 3 Lantai Hook 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ismail - [2010]</cp:lastModifiedBy>
  <cp:lastPrinted>2020-02-12T04:01:44Z</cp:lastPrinted>
  <dcterms:created xsi:type="dcterms:W3CDTF">2018-02-21T01:25:23Z</dcterms:created>
  <dcterms:modified xsi:type="dcterms:W3CDTF">2020-02-14T05:26:16Z</dcterms:modified>
</cp:coreProperties>
</file>