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RA\VIRA'S TENDER\005. CITRAGRAN CIBUBUR\RUKO BLOK GR\PENAWARAN II\UPLOAD SISTEM\"/>
    </mc:Choice>
  </mc:AlternateContent>
  <bookViews>
    <workbookView xWindow="0" yWindow="0" windowWidth="20490" windowHeight="7755"/>
  </bookViews>
  <sheets>
    <sheet name=" Ruko 2 Lantai Kombinasi (2)" sheetId="1" r:id="rId1"/>
  </sheets>
  <definedNames>
    <definedName name="_xlnm.Print_Area" localSheetId="0">' Ruko 2 Lantai Kombinasi (2)'!$B$2:$H$177</definedName>
    <definedName name="_xlnm.Print_Titles" localSheetId="0">' Ruko 2 Lantai Kombinasi (2)'!$6:$6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5" i="1"/>
  <c r="H124" i="1"/>
  <c r="H123" i="1"/>
  <c r="H122" i="1"/>
  <c r="H121" i="1"/>
  <c r="H120" i="1"/>
  <c r="H119" i="1"/>
  <c r="H117" i="1"/>
  <c r="H115" i="1"/>
  <c r="H114" i="1"/>
  <c r="H113" i="1"/>
  <c r="H108" i="1"/>
  <c r="H107" i="1"/>
  <c r="H106" i="1"/>
  <c r="H102" i="1"/>
  <c r="H101" i="1"/>
  <c r="H100" i="1"/>
  <c r="H99" i="1"/>
  <c r="H98" i="1"/>
  <c r="H95" i="1"/>
  <c r="H94" i="1"/>
  <c r="H92" i="1"/>
  <c r="H90" i="1"/>
  <c r="H89" i="1"/>
  <c r="H88" i="1"/>
  <c r="H87" i="1"/>
  <c r="H86" i="1"/>
  <c r="H82" i="1"/>
  <c r="H81" i="1"/>
  <c r="H80" i="1"/>
  <c r="H79" i="1"/>
  <c r="H76" i="1"/>
  <c r="H75" i="1"/>
  <c r="H74" i="1"/>
  <c r="H73" i="1"/>
  <c r="H72" i="1"/>
  <c r="H71" i="1"/>
  <c r="H68" i="1"/>
  <c r="H67" i="1"/>
  <c r="H66" i="1"/>
  <c r="H65" i="1"/>
  <c r="H62" i="1"/>
  <c r="E62" i="1"/>
  <c r="H61" i="1"/>
  <c r="H59" i="1"/>
  <c r="H58" i="1"/>
  <c r="H54" i="1"/>
  <c r="H53" i="1"/>
  <c r="H51" i="1"/>
  <c r="H50" i="1"/>
  <c r="H49" i="1"/>
  <c r="H48" i="1"/>
  <c r="H47" i="1"/>
  <c r="H45" i="1"/>
  <c r="H40" i="1"/>
  <c r="H39" i="1"/>
  <c r="H38" i="1"/>
  <c r="H37" i="1"/>
  <c r="H36" i="1"/>
  <c r="H35" i="1"/>
  <c r="H34" i="1"/>
  <c r="H33" i="1"/>
  <c r="H32" i="1"/>
  <c r="H31" i="1"/>
  <c r="H30" i="1"/>
  <c r="H29" i="1"/>
  <c r="H26" i="1"/>
  <c r="H25" i="1"/>
  <c r="H22" i="1"/>
  <c r="H21" i="1"/>
  <c r="H20" i="1"/>
  <c r="H19" i="1"/>
  <c r="H18" i="1"/>
  <c r="H17" i="1"/>
  <c r="H14" i="1"/>
  <c r="H12" i="1"/>
  <c r="H11" i="1"/>
  <c r="H10" i="1"/>
  <c r="H9" i="1"/>
  <c r="H160" i="1" s="1"/>
  <c r="H161" i="1" s="1"/>
  <c r="H162" i="1" s="1"/>
  <c r="H163" i="1" l="1"/>
  <c r="H164" i="1" s="1"/>
</calcChain>
</file>

<file path=xl/sharedStrings.xml><?xml version="1.0" encoding="utf-8"?>
<sst xmlns="http://schemas.openxmlformats.org/spreadsheetml/2006/main" count="378" uniqueCount="239">
  <si>
    <t>RENCANA ANGGARAN BIAYA</t>
  </si>
  <si>
    <t>PERUMAHAN CITRAGRAND CIBUBUR CBD</t>
  </si>
  <si>
    <t>RUKO 2 LANTAI KOMBINASI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</si>
  <si>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</si>
  <si>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</si>
  <si>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</si>
  <si>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</si>
  <si>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</si>
  <si>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</si>
  <si>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</si>
  <si>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</si>
  <si>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</si>
  <si>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</si>
  <si>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</si>
  <si>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</si>
  <si>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</si>
  <si>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</si>
  <si>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</si>
  <si>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</si>
  <si>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</si>
  <si>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Banugnan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</si>
  <si>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</si>
  <si>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</si>
  <si>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</si>
  <si>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</si>
  <si>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</si>
  <si>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</si>
  <si>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</si>
  <si>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</t>
  </si>
  <si>
    <t>Urugan Pasir Bawah Lantai t.10cm</t>
  </si>
  <si>
    <t xml:space="preserve">Lantai Kerja 5cm </t>
  </si>
  <si>
    <t>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</si>
  <si>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</si>
  <si>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</si>
  <si>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</si>
  <si>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</si>
  <si>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</si>
  <si>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</si>
  <si>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Pondasi setempat (t=5cm), beton B0 ex. Merah Putih/Jaya Readymix</t>
  </si>
  <si>
    <t>IV</t>
  </si>
  <si>
    <t>PEK. STRUKTUR</t>
  </si>
  <si>
    <t>Sloof</t>
  </si>
  <si>
    <t>Beton K-250 ex. Merah Putih/Jaya Readymix</t>
  </si>
  <si>
    <t>Pile Cap (PC1A, PC2, PC3)</t>
  </si>
  <si>
    <t>Balok Lt. 2</t>
  </si>
  <si>
    <t>Balok Atap + Rink Balok</t>
  </si>
  <si>
    <t>Kolom Struktur Lt. 1, Lt.2 dan Lt.3</t>
  </si>
  <si>
    <t>Kolom Praktis Lt. 1, Lt.2 dan Lt.3</t>
  </si>
  <si>
    <t>Harga include di pek. Pasangan bata (Beton K-175)</t>
  </si>
  <si>
    <t>Tangga Lt.1 dan Lt.2</t>
  </si>
  <si>
    <t>Pelat lantai 1</t>
  </si>
  <si>
    <t>Beton K-125 ex. Merah Putih/Jaya Readymix</t>
  </si>
  <si>
    <t>Pelat lantai 2,3 dan dak</t>
  </si>
  <si>
    <t>Canopy (tb = 10 cm)</t>
  </si>
  <si>
    <t>Canopy Depan Lt.1 - Lt.2</t>
  </si>
  <si>
    <t>Pembesaran Balok (Dilatasi) - 10cm + Lebar sesuai dimensi balok dalam gambar</t>
  </si>
  <si>
    <t>Penambahan Kolom akibat split level</t>
  </si>
  <si>
    <t>V</t>
  </si>
  <si>
    <t>FINISHING LANTAI</t>
  </si>
  <si>
    <t>Lantai 1</t>
  </si>
  <si>
    <t>Teras Depan</t>
  </si>
  <si>
    <t>Keramik 50x50 tipe Spark Sand ex. Milan Habitat, Perekat Keramik Ex. MU 450</t>
  </si>
  <si>
    <t>Rabat Beton</t>
  </si>
  <si>
    <t>R. Usaha</t>
  </si>
  <si>
    <t>HT 600X600 tipe Lotus White . EX. Sandimas, Perekat Keramik Ex. MU 450</t>
  </si>
  <si>
    <t>Toilet</t>
  </si>
  <si>
    <t>Keramik 25x25 tipe Spark Sand ex. Milan Habitat, Perekat Keramik Ex. MU 450</t>
  </si>
  <si>
    <t>Tangga + Stepnoshing</t>
  </si>
  <si>
    <t>Plint Lantai</t>
  </si>
  <si>
    <t>Keramik 10x50 tipe Spark Sand ex. Milan Habitat, Perekat Keramik Ex. MU 450</t>
  </si>
  <si>
    <t>Taman Kering</t>
  </si>
  <si>
    <t>Lantai 2</t>
  </si>
  <si>
    <t>VI</t>
  </si>
  <si>
    <t>PEK. FINISHING DINDING</t>
  </si>
  <si>
    <t>Keramik 25x50 tipe Arena Cosmo ex. Milan Habitat, Perekat Keramik Ex. MU 403</t>
  </si>
  <si>
    <t>Plint Keramik</t>
  </si>
  <si>
    <t>HT 100X600 tipe Lotus White . EX. Sandimas, Perekat Keramik Ex. MU 403</t>
  </si>
  <si>
    <t>m1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</si>
  <si>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</si>
  <si>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</si>
  <si>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</si>
  <si>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</si>
  <si>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</si>
  <si>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</si>
  <si>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</si>
  <si>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</si>
  <si>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</si>
  <si>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</si>
  <si>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</si>
  <si>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</si>
  <si>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</si>
  <si>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</si>
  <si>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</si>
  <si>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</si>
  <si>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</si>
  <si>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</si>
  <si>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</si>
  <si>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</si>
  <si>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</si>
  <si>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 xml:space="preserve">Acian Dinding Belakang </t>
  </si>
  <si>
    <t>IX</t>
  </si>
  <si>
    <t>PEK. ATAP</t>
  </si>
  <si>
    <t>Rangka Baja Ringan</t>
  </si>
  <si>
    <t>Ex. Trinitas Omni Prima / PT. Mytruss Pilar Indonesia</t>
  </si>
  <si>
    <t>Pek. Penutup Atap</t>
  </si>
  <si>
    <t>Spandek Sarana Deck ex. PT. Nugraha Purnama / Jaya Deck</t>
  </si>
  <si>
    <t>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</si>
  <si>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</si>
  <si>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</si>
  <si>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</si>
  <si>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</si>
  <si>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</si>
  <si>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</si>
  <si>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</si>
  <si>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</si>
  <si>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</si>
  <si>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</si>
  <si>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</si>
  <si>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</si>
  <si>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</si>
  <si>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</si>
  <si>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</si>
  <si>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</si>
  <si>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</si>
  <si>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</si>
  <si>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</si>
  <si>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</si>
  <si>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</si>
  <si>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</si>
  <si>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</si>
  <si>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</si>
  <si>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</si>
  <si>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</si>
  <si>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</si>
  <si>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</si>
  <si>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</si>
  <si>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Cat Dinding Parapet &amp; Dinding Belakang</t>
  </si>
  <si>
    <t>XII</t>
  </si>
  <si>
    <t>PEK. SANITASI DAN SALURAN</t>
  </si>
  <si>
    <t>KM/WC Lt.1 &amp; Lt.2</t>
  </si>
  <si>
    <t>CCN01000-XXACTST0B, Newton Dual Flush CCST Toilet</t>
  </si>
  <si>
    <t>Closet Duduk</t>
  </si>
  <si>
    <t>CLC021I0-XXACTLW00, New Codie Round Lava 43cm w/kit Complete</t>
  </si>
  <si>
    <t>Washtafel</t>
  </si>
  <si>
    <t>F20020C0-0GADYC000, TP0020 C Lavatory Faucet D/M Cr</t>
  </si>
  <si>
    <t>Kran Washtafel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</si>
  <si>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</si>
  <si>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</si>
  <si>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</si>
  <si>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</si>
  <si>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</si>
  <si>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Kran Dinding</t>
  </si>
  <si>
    <t>F5N230A0-0GACT0000, IN 23 Floor Drain Square</t>
  </si>
  <si>
    <t>Floor Drain</t>
  </si>
  <si>
    <t>Model Payung, stainless steel, ex. San Ei H01</t>
  </si>
  <si>
    <t>Roofdrain</t>
  </si>
  <si>
    <t>Instalasi Air Bersih</t>
  </si>
  <si>
    <t>Ø 20mm</t>
  </si>
  <si>
    <t>ex. Westpex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</si>
  <si>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</si>
  <si>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</si>
  <si>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</si>
  <si>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</si>
  <si>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</si>
  <si>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</si>
  <si>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</si>
  <si>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</si>
  <si>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</si>
  <si>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</si>
  <si>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</si>
  <si>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bordes 1.2mm + engsel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</si>
  <si>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</si>
  <si>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</si>
  <si>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</si>
  <si>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</si>
  <si>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</si>
  <si>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</si>
  <si>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</si>
  <si>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</si>
  <si>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</si>
  <si>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</si>
  <si>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</si>
  <si>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</si>
  <si>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</si>
  <si>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</si>
  <si>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</si>
  <si>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</si>
  <si>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</si>
  <si>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</si>
  <si>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</si>
  <si>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</si>
  <si>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</si>
  <si>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</si>
  <si>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</si>
  <si>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</si>
  <si>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</si>
  <si>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</si>
  <si>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</si>
  <si>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</si>
  <si>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</si>
  <si>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</si>
  <si>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</si>
  <si>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</si>
  <si>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</si>
  <si>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</si>
  <si>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</si>
  <si>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</si>
  <si>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</si>
  <si>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</si>
  <si>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</si>
  <si>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</t>
  </si>
  <si>
    <t>Hollow 20x40 tebal 1,6mm (mengikuti gambar)</t>
  </si>
  <si>
    <t>Waterproofing dak talang + Screed 3cm</t>
  </si>
  <si>
    <t>t= 20cm , Coating ex. Sika Top Seal 107</t>
  </si>
  <si>
    <t xml:space="preserve">Waterproofing toilet Lt.1, Lt.2 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</si>
  <si>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</si>
  <si>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</si>
  <si>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</si>
  <si>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</si>
  <si>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</si>
  <si>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</si>
  <si>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</si>
  <si>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</si>
  <si>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</si>
  <si>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Void, t=15cm</t>
  </si>
  <si>
    <t>Pas. Dinding t=15cm + finish</t>
  </si>
  <si>
    <t>Anak Tangga Teras</t>
  </si>
  <si>
    <t>Pas. Bata + Plester +Keramik dAtlanta Sand 50x50 G557363 ex. Roman, Perekat Keramik Ex. MU 450</t>
  </si>
  <si>
    <t>PCS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</si>
  <si>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</si>
  <si>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</si>
  <si>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</si>
  <si>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</si>
  <si>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</si>
  <si>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</si>
  <si>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</si>
  <si>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</si>
  <si>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</si>
  <si>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LAGOON RESIDENCE AR01/16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</si>
</sst>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0_);_(* \(#,##0.000\);_(* &quot;-&quot;??_);_(@_)"/>
    <numFmt numFmtId="166" formatCode="_-* #,##0.0_-;\-* #,##0.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  <font>
      <u val="singleAccounting"/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wrapText="1"/>
    </xf>
    <xf numFmtId="0" fontId="4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" fillId="0" borderId="0" xfId="2" applyFont="1" applyFill="1"/>
    <xf numFmtId="0" fontId="5" fillId="0" borderId="0" xfId="0" applyFont="1" applyFill="1"/>
    <xf numFmtId="165" fontId="3" fillId="0" borderId="0" xfId="1" applyNumberFormat="1" applyFont="1" applyFill="1"/>
    <xf numFmtId="0" fontId="4" fillId="0" borderId="0" xfId="3" applyFont="1" applyFill="1" applyAlignment="1">
      <alignment vertical="center"/>
    </xf>
    <xf numFmtId="0" fontId="4" fillId="0" borderId="0" xfId="3" applyFont="1" applyFill="1" applyAlignment="1">
      <alignment wrapText="1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 wrapText="1"/>
    </xf>
    <xf numFmtId="41" fontId="3" fillId="0" borderId="2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/>
    </xf>
    <xf numFmtId="41" fontId="4" fillId="0" borderId="3" xfId="2" applyFont="1" applyFill="1" applyBorder="1"/>
    <xf numFmtId="0" fontId="3" fillId="0" borderId="4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41" fontId="4" fillId="0" borderId="4" xfId="2" applyFont="1" applyFill="1" applyBorder="1" applyAlignment="1">
      <alignment horizontal="center"/>
    </xf>
    <xf numFmtId="41" fontId="3" fillId="0" borderId="4" xfId="2" applyFont="1" applyFill="1" applyBorder="1" applyAlignment="1">
      <alignment horizontal="center"/>
    </xf>
    <xf numFmtId="0" fontId="4" fillId="0" borderId="4" xfId="3" applyFont="1" applyFill="1" applyBorder="1" applyAlignment="1">
      <alignment vertical="center" wrapText="1"/>
    </xf>
    <xf numFmtId="2" fontId="4" fillId="0" borderId="4" xfId="3" applyNumberFormat="1" applyFont="1" applyFill="1" applyBorder="1" applyAlignment="1">
      <alignment horizontal="center" vertical="center"/>
    </xf>
    <xf numFmtId="41" fontId="4" fillId="0" borderId="4" xfId="2" applyFont="1" applyFill="1" applyBorder="1"/>
    <xf numFmtId="0" fontId="4" fillId="0" borderId="4" xfId="3" quotePrefix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wrapText="1"/>
    </xf>
    <xf numFmtId="0" fontId="3" fillId="0" borderId="4" xfId="3" applyFont="1" applyFill="1" applyBorder="1" applyAlignment="1">
      <alignment vertical="center" wrapText="1"/>
    </xf>
    <xf numFmtId="0" fontId="6" fillId="0" borderId="4" xfId="3" applyFont="1" applyFill="1" applyBorder="1" applyAlignment="1">
      <alignment wrapText="1"/>
    </xf>
    <xf numFmtId="166" fontId="4" fillId="0" borderId="4" xfId="2" applyNumberFormat="1" applyFont="1" applyFill="1" applyBorder="1" applyAlignment="1">
      <alignment vertical="center" wrapText="1"/>
    </xf>
    <xf numFmtId="0" fontId="3" fillId="0" borderId="4" xfId="3" applyFont="1" applyFill="1" applyBorder="1" applyAlignment="1">
      <alignment wrapText="1"/>
    </xf>
    <xf numFmtId="0" fontId="4" fillId="0" borderId="4" xfId="0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 wrapText="1"/>
    </xf>
    <xf numFmtId="2" fontId="4" fillId="0" borderId="4" xfId="3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/>
    <xf numFmtId="0" fontId="7" fillId="0" borderId="4" xfId="3" applyFont="1" applyFill="1" applyBorder="1" applyAlignment="1">
      <alignment vertical="center" wrapText="1"/>
    </xf>
    <xf numFmtId="0" fontId="8" fillId="0" borderId="0" xfId="3" applyFont="1" applyFill="1"/>
    <xf numFmtId="166" fontId="7" fillId="0" borderId="4" xfId="4" applyNumberFormat="1" applyFont="1" applyFill="1" applyBorder="1" applyAlignment="1">
      <alignment vertical="center" wrapText="1"/>
    </xf>
    <xf numFmtId="0" fontId="7" fillId="0" borderId="0" xfId="3" applyFont="1" applyFill="1" applyAlignment="1">
      <alignment vertical="center" wrapText="1"/>
    </xf>
    <xf numFmtId="0" fontId="4" fillId="0" borderId="5" xfId="3" applyFont="1" applyFill="1" applyBorder="1" applyAlignment="1">
      <alignment horizontal="center" vertical="center" wrapText="1"/>
    </xf>
    <xf numFmtId="41" fontId="4" fillId="0" borderId="6" xfId="2" applyFont="1" applyFill="1" applyBorder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6" fontId="3" fillId="0" borderId="4" xfId="2" applyNumberFormat="1" applyFont="1" applyFill="1" applyBorder="1"/>
    <xf numFmtId="41" fontId="3" fillId="0" borderId="4" xfId="2" applyFont="1" applyFill="1" applyBorder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41" fontId="4" fillId="0" borderId="0" xfId="2" applyFont="1" applyFill="1" applyAlignment="1">
      <alignment horizontal="center"/>
    </xf>
    <xf numFmtId="41" fontId="4" fillId="0" borderId="0" xfId="2" applyFont="1" applyFill="1"/>
    <xf numFmtId="41" fontId="3" fillId="0" borderId="0" xfId="2" applyFont="1" applyFill="1" applyAlignment="1">
      <alignment horizontal="center"/>
    </xf>
    <xf numFmtId="41" fontId="9" fillId="0" borderId="0" xfId="2" applyFont="1" applyFill="1" applyAlignment="1">
      <alignment horizontal="center"/>
    </xf>
    <xf numFmtId="0" fontId="3" fillId="0" borderId="0" xfId="3" applyFont="1" applyFill="1" applyAlignment="1">
      <alignment horizontal="center"/>
    </xf>
  </cellXfs>
  <cellStyles count="5">
    <cellStyle name="Comma" xfId="1" builtinId="3"/>
    <cellStyle name="Comma [0]" xfId="2" builtinId="6"/>
    <cellStyle name="Comma [0] 2" xfId="4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7"/>
  <sheetViews>
    <sheetView tabSelected="1" view="pageBreakPreview" topLeftCell="A95" zoomScale="60" zoomScaleNormal="100" workbookViewId="0">
      <selection activeCell="D10" sqref="D10"/>
    </sheetView>
  </sheetViews>
  <sheetFormatPr defaultRowHeight="15.75" x14ac:dyDescent="0.25"/>
  <cols>
    <col min="1" max="1" width="5" style="7" customWidth="1"/>
    <col min="2" max="2" width="9.140625" style="5"/>
    <col min="3" max="3" width="51" style="53" bestFit="1" customWidth="1"/>
    <col min="4" max="4" width="90.140625" style="54" customWidth="1"/>
    <col min="5" max="5" width="9.140625" style="5" customWidth="1"/>
    <col min="6" max="6" width="12" style="5" bestFit="1" customWidth="1"/>
    <col min="7" max="7" width="19.42578125" style="56" customWidth="1"/>
    <col min="8" max="8" width="22" style="56" customWidth="1"/>
    <col min="9" max="16384" width="9.140625" style="7"/>
  </cols>
  <sheetData>
    <row r="2" spans="2:8" x14ac:dyDescent="0.25">
      <c r="B2" s="1" t="s">
        <v>0</v>
      </c>
      <c r="C2" s="2"/>
      <c r="D2" s="3"/>
      <c r="E2" s="4"/>
      <c r="G2" s="6"/>
      <c r="H2" s="6"/>
    </row>
    <row r="3" spans="2:8" x14ac:dyDescent="0.25">
      <c r="B3" s="1" t="s">
        <v>238</v>
      </c>
      <c r="C3" s="2"/>
      <c r="D3" s="3"/>
      <c r="E3" s="4"/>
      <c r="G3" s="6"/>
      <c r="H3" s="8"/>
    </row>
    <row r="4" spans="2:8" x14ac:dyDescent="0.25">
      <c r="B4" s="1" t="s">
        <v>1</v>
      </c>
      <c r="C4" s="2"/>
      <c r="D4" s="3"/>
      <c r="E4" s="59" t="s">
        <v>2</v>
      </c>
      <c r="F4" s="59"/>
      <c r="G4" s="59"/>
      <c r="H4" s="59"/>
    </row>
    <row r="5" spans="2:8" x14ac:dyDescent="0.25">
      <c r="B5" s="9"/>
      <c r="C5" s="10"/>
      <c r="D5" s="3"/>
      <c r="E5" s="11"/>
      <c r="F5" s="12"/>
      <c r="G5" s="13"/>
      <c r="H5" s="13"/>
    </row>
    <row r="6" spans="2:8" ht="32.25" thickBot="1" x14ac:dyDescent="0.3">
      <c r="B6" s="14" t="s">
        <v>3</v>
      </c>
      <c r="C6" s="14" t="s">
        <v>4</v>
      </c>
      <c r="D6" s="15" t="s">
        <v>5</v>
      </c>
      <c r="E6" s="16" t="s">
        <v>6</v>
      </c>
      <c r="F6" s="16" t="s">
        <v>7</v>
      </c>
      <c r="G6" s="17" t="s">
        <v>8</v>
      </c>
      <c r="H6" s="18" t="s">
        <v>9</v>
      </c>
    </row>
    <row r="7" spans="2:8" ht="16.5" thickTop="1" x14ac:dyDescent="0.25">
      <c r="B7" s="19"/>
      <c r="C7" s="20"/>
      <c r="D7" s="20"/>
      <c r="E7" s="19"/>
      <c r="F7" s="21"/>
      <c r="G7" s="22"/>
      <c r="H7" s="22"/>
    </row>
    <row r="8" spans="2:8" x14ac:dyDescent="0.25">
      <c r="B8" s="23" t="s">
        <v>10</v>
      </c>
      <c r="C8" s="24" t="s">
        <v>11</v>
      </c>
      <c r="D8" s="25"/>
      <c r="E8" s="21"/>
      <c r="F8" s="21"/>
      <c r="G8" s="26"/>
      <c r="H8" s="27"/>
    </row>
    <row r="9" spans="2:8" x14ac:dyDescent="0.25">
      <c r="B9" s="21">
        <v>1</v>
      </c>
      <c r="C9" s="28" t="s">
        <v>12</v>
      </c>
      <c r="D9" s="28"/>
      <c r="E9" s="21" t="s">
        <v>13</v>
      </c>
      <c r="F9" s="29">
        <v>43</v>
      </c>
      <c r="G9" s="30">
        <v>48400</v>
      </c>
      <c r="H9" s="30">
        <f t="shared" ref="H9:H40" si="0">F9*G9</f>
        <v>2081200</v>
      </c>
    </row>
    <row r="10" spans="2:8" x14ac:dyDescent="0.25">
      <c r="B10" s="21">
        <v>2</v>
      </c>
      <c r="C10" s="28" t="s">
        <v>14</v>
      </c>
      <c r="D10" s="28"/>
      <c r="E10" s="21" t="s">
        <v>15</v>
      </c>
      <c r="F10" s="29">
        <v>1</v>
      </c>
      <c r="G10" s="30">
        <v>3500000</v>
      </c>
      <c r="H10" s="30">
        <f t="shared" si="0"/>
        <v>3500000</v>
      </c>
    </row>
    <row r="11" spans="2:8" x14ac:dyDescent="0.25">
      <c r="B11" s="21">
        <v>3</v>
      </c>
      <c r="C11" s="28" t="s">
        <v>16</v>
      </c>
      <c r="D11" s="28"/>
      <c r="E11" s="21" t="s">
        <v>15</v>
      </c>
      <c r="F11" s="29">
        <v>1</v>
      </c>
      <c r="G11" s="30">
        <v>1800000</v>
      </c>
      <c r="H11" s="30">
        <f t="shared" si="0"/>
        <v>1800000</v>
      </c>
    </row>
    <row r="12" spans="2:8" x14ac:dyDescent="0.25">
      <c r="B12" s="21">
        <v>4</v>
      </c>
      <c r="C12" s="28" t="s">
        <v>17</v>
      </c>
      <c r="D12" s="28"/>
      <c r="E12" s="21" t="s">
        <v>15</v>
      </c>
      <c r="F12" s="29">
        <v>1</v>
      </c>
      <c r="G12" s="30">
        <v>1250000</v>
      </c>
      <c r="H12" s="30">
        <f t="shared" si="0"/>
        <v>1250000</v>
      </c>
    </row>
    <row r="13" spans="2:8" x14ac:dyDescent="0.25">
      <c r="B13" s="21">
        <v>5</v>
      </c>
      <c r="C13" s="28" t="s">
        <v>18</v>
      </c>
      <c r="D13" s="28"/>
      <c r="E13" s="21"/>
      <c r="F13" s="29"/>
      <c r="G13" s="30"/>
      <c r="H13" s="30"/>
    </row>
    <row r="14" spans="2:8" x14ac:dyDescent="0.25">
      <c r="B14" s="31" t="s">
        <v>19</v>
      </c>
      <c r="C14" s="28" t="s">
        <v>20</v>
      </c>
      <c r="D14" s="28" t="s">
        <v>21</v>
      </c>
      <c r="E14" s="21" t="s">
        <v>22</v>
      </c>
      <c r="F14" s="29">
        <v>117.68</v>
      </c>
      <c r="G14" s="30">
        <v>8250</v>
      </c>
      <c r="H14" s="30">
        <f t="shared" si="0"/>
        <v>970860</v>
      </c>
    </row>
    <row r="15" spans="2:8" x14ac:dyDescent="0.25">
      <c r="B15" s="21"/>
      <c r="C15" s="32"/>
      <c r="D15" s="28"/>
      <c r="E15" s="21"/>
      <c r="F15" s="29"/>
      <c r="G15" s="30"/>
      <c r="H15" s="30"/>
    </row>
    <row r="16" spans="2:8" x14ac:dyDescent="0.25">
      <c r="B16" s="23" t="s">
        <v>23</v>
      </c>
      <c r="C16" s="33" t="s">
        <v>24</v>
      </c>
      <c r="D16" s="28"/>
      <c r="E16" s="21"/>
      <c r="F16" s="29"/>
      <c r="G16" s="30"/>
      <c r="H16" s="30"/>
    </row>
    <row r="17" spans="2:8" x14ac:dyDescent="0.25">
      <c r="B17" s="21">
        <v>1</v>
      </c>
      <c r="C17" s="28" t="s">
        <v>25</v>
      </c>
      <c r="D17" s="28"/>
      <c r="E17" s="21" t="s">
        <v>26</v>
      </c>
      <c r="F17" s="29">
        <v>8.9631999999999987</v>
      </c>
      <c r="G17" s="30">
        <v>46200.000000000007</v>
      </c>
      <c r="H17" s="30">
        <f t="shared" si="0"/>
        <v>414099.84</v>
      </c>
    </row>
    <row r="18" spans="2:8" x14ac:dyDescent="0.25">
      <c r="B18" s="21">
        <v>2</v>
      </c>
      <c r="C18" s="32" t="s">
        <v>27</v>
      </c>
      <c r="D18" s="28"/>
      <c r="E18" s="21" t="s">
        <v>26</v>
      </c>
      <c r="F18" s="29">
        <v>4.2142999999999979</v>
      </c>
      <c r="G18" s="30">
        <v>17600</v>
      </c>
      <c r="H18" s="30">
        <f t="shared" si="0"/>
        <v>74171.679999999964</v>
      </c>
    </row>
    <row r="19" spans="2:8" x14ac:dyDescent="0.25">
      <c r="B19" s="21">
        <v>3</v>
      </c>
      <c r="C19" s="34" t="s">
        <v>28</v>
      </c>
      <c r="D19" s="28"/>
      <c r="E19" s="21" t="s">
        <v>26</v>
      </c>
      <c r="F19" s="29">
        <v>17.407139999999998</v>
      </c>
      <c r="G19" s="30">
        <v>35000</v>
      </c>
      <c r="H19" s="30">
        <f t="shared" si="0"/>
        <v>609249.89999999991</v>
      </c>
    </row>
    <row r="20" spans="2:8" x14ac:dyDescent="0.25">
      <c r="B20" s="21">
        <v>4</v>
      </c>
      <c r="C20" s="32" t="s">
        <v>29</v>
      </c>
      <c r="D20" s="28"/>
      <c r="E20" s="21" t="s">
        <v>26</v>
      </c>
      <c r="F20" s="29">
        <v>0</v>
      </c>
      <c r="G20" s="30">
        <v>0</v>
      </c>
      <c r="H20" s="30">
        <f t="shared" si="0"/>
        <v>0</v>
      </c>
    </row>
    <row r="21" spans="2:8" x14ac:dyDescent="0.25">
      <c r="B21" s="21">
        <v>5</v>
      </c>
      <c r="C21" s="32" t="s">
        <v>30</v>
      </c>
      <c r="D21" s="35" t="s">
        <v>31</v>
      </c>
      <c r="E21" s="21" t="s">
        <v>26</v>
      </c>
      <c r="F21" s="29">
        <v>0.53642500000000015</v>
      </c>
      <c r="G21" s="30">
        <v>734073</v>
      </c>
      <c r="H21" s="30">
        <f t="shared" si="0"/>
        <v>393775.10902500013</v>
      </c>
    </row>
    <row r="22" spans="2:8" x14ac:dyDescent="0.25">
      <c r="B22" s="21">
        <v>6</v>
      </c>
      <c r="C22" s="32" t="s">
        <v>32</v>
      </c>
      <c r="D22" s="28"/>
      <c r="E22" s="21" t="s">
        <v>26</v>
      </c>
      <c r="F22" s="29">
        <v>0</v>
      </c>
      <c r="G22" s="30">
        <v>0</v>
      </c>
      <c r="H22" s="30">
        <f t="shared" si="0"/>
        <v>0</v>
      </c>
    </row>
    <row r="23" spans="2:8" x14ac:dyDescent="0.25">
      <c r="B23" s="21"/>
      <c r="C23" s="32"/>
      <c r="D23" s="28"/>
      <c r="E23" s="21"/>
      <c r="F23" s="29"/>
      <c r="G23" s="30"/>
      <c r="H23" s="30"/>
    </row>
    <row r="24" spans="2:8" x14ac:dyDescent="0.25">
      <c r="B24" s="23" t="s">
        <v>33</v>
      </c>
      <c r="C24" s="36" t="s">
        <v>34</v>
      </c>
      <c r="D24" s="28"/>
      <c r="E24" s="21"/>
      <c r="F24" s="29"/>
      <c r="G24" s="30"/>
      <c r="H24" s="30"/>
    </row>
    <row r="25" spans="2:8" x14ac:dyDescent="0.25">
      <c r="B25" s="21">
        <v>1</v>
      </c>
      <c r="C25" s="32" t="s">
        <v>35</v>
      </c>
      <c r="D25" s="28"/>
      <c r="E25" s="21" t="s">
        <v>36</v>
      </c>
      <c r="F25" s="29">
        <v>8</v>
      </c>
      <c r="G25" s="30">
        <v>40000</v>
      </c>
      <c r="H25" s="30">
        <f t="shared" si="0"/>
        <v>320000</v>
      </c>
    </row>
    <row r="26" spans="2:8" x14ac:dyDescent="0.25">
      <c r="B26" s="21">
        <v>2</v>
      </c>
      <c r="C26" s="32" t="s">
        <v>37</v>
      </c>
      <c r="D26" s="35" t="s">
        <v>38</v>
      </c>
      <c r="E26" s="21" t="s">
        <v>26</v>
      </c>
      <c r="F26" s="29">
        <v>0</v>
      </c>
      <c r="G26" s="30">
        <v>0</v>
      </c>
      <c r="H26" s="30">
        <f t="shared" si="0"/>
        <v>0</v>
      </c>
    </row>
    <row r="27" spans="2:8" x14ac:dyDescent="0.25">
      <c r="B27" s="21"/>
      <c r="C27" s="32"/>
      <c r="D27" s="28"/>
      <c r="E27" s="21"/>
      <c r="F27" s="29"/>
      <c r="G27" s="30"/>
      <c r="H27" s="30"/>
    </row>
    <row r="28" spans="2:8" x14ac:dyDescent="0.25">
      <c r="B28" s="23" t="s">
        <v>39</v>
      </c>
      <c r="C28" s="36" t="s">
        <v>40</v>
      </c>
      <c r="D28" s="28"/>
      <c r="E28" s="21"/>
      <c r="F28" s="29"/>
      <c r="G28" s="30"/>
      <c r="H28" s="30"/>
    </row>
    <row r="29" spans="2:8" x14ac:dyDescent="0.25">
      <c r="B29" s="21">
        <v>1</v>
      </c>
      <c r="C29" s="32" t="s">
        <v>41</v>
      </c>
      <c r="D29" s="35" t="s">
        <v>42</v>
      </c>
      <c r="E29" s="21" t="s">
        <v>26</v>
      </c>
      <c r="F29" s="29">
        <v>3.5089000000000001</v>
      </c>
      <c r="G29" s="30">
        <v>4150706.2842028998</v>
      </c>
      <c r="H29" s="30">
        <f t="shared" si="0"/>
        <v>14564413.280639555</v>
      </c>
    </row>
    <row r="30" spans="2:8" x14ac:dyDescent="0.25">
      <c r="B30" s="21">
        <v>2</v>
      </c>
      <c r="C30" s="32" t="s">
        <v>43</v>
      </c>
      <c r="D30" s="35" t="s">
        <v>42</v>
      </c>
      <c r="E30" s="21" t="s">
        <v>26</v>
      </c>
      <c r="F30" s="29">
        <v>1.24</v>
      </c>
      <c r="G30" s="30">
        <v>4186329.3212161753</v>
      </c>
      <c r="H30" s="30">
        <f t="shared" si="0"/>
        <v>5191048.3583080573</v>
      </c>
    </row>
    <row r="31" spans="2:8" x14ac:dyDescent="0.25">
      <c r="B31" s="21">
        <v>3</v>
      </c>
      <c r="C31" s="32" t="s">
        <v>44</v>
      </c>
      <c r="D31" s="35" t="s">
        <v>42</v>
      </c>
      <c r="E31" s="21" t="s">
        <v>26</v>
      </c>
      <c r="F31" s="29">
        <v>3.693171</v>
      </c>
      <c r="G31" s="30">
        <v>5996861.0860060798</v>
      </c>
      <c r="H31" s="30">
        <f t="shared" si="0"/>
        <v>22147433.453866161</v>
      </c>
    </row>
    <row r="32" spans="2:8" x14ac:dyDescent="0.25">
      <c r="B32" s="21">
        <v>4</v>
      </c>
      <c r="C32" s="32" t="s">
        <v>45</v>
      </c>
      <c r="D32" s="35" t="s">
        <v>42</v>
      </c>
      <c r="E32" s="21" t="s">
        <v>26</v>
      </c>
      <c r="F32" s="29">
        <v>2.3545132857142899</v>
      </c>
      <c r="G32" s="30">
        <v>5616615.8527447684</v>
      </c>
      <c r="H32" s="30">
        <f t="shared" si="0"/>
        <v>13224396.646041052</v>
      </c>
    </row>
    <row r="33" spans="2:8" x14ac:dyDescent="0.25">
      <c r="B33" s="21">
        <v>5</v>
      </c>
      <c r="C33" s="32" t="s">
        <v>46</v>
      </c>
      <c r="D33" s="35" t="s">
        <v>42</v>
      </c>
      <c r="E33" s="21" t="s">
        <v>26</v>
      </c>
      <c r="F33" s="29">
        <v>3.1909999999999998</v>
      </c>
      <c r="G33" s="30">
        <v>6268564.9206974525</v>
      </c>
      <c r="H33" s="30">
        <f t="shared" si="0"/>
        <v>20002990.66194557</v>
      </c>
    </row>
    <row r="34" spans="2:8" x14ac:dyDescent="0.25">
      <c r="B34" s="21">
        <v>6</v>
      </c>
      <c r="C34" s="32" t="s">
        <v>47</v>
      </c>
      <c r="D34" s="35" t="s">
        <v>48</v>
      </c>
      <c r="E34" s="21" t="s">
        <v>26</v>
      </c>
      <c r="F34" s="29">
        <v>0</v>
      </c>
      <c r="G34" s="30">
        <v>0</v>
      </c>
      <c r="H34" s="30">
        <f t="shared" si="0"/>
        <v>0</v>
      </c>
    </row>
    <row r="35" spans="2:8" x14ac:dyDescent="0.25">
      <c r="B35" s="21">
        <v>7</v>
      </c>
      <c r="C35" s="32" t="s">
        <v>49</v>
      </c>
      <c r="D35" s="35" t="s">
        <v>42</v>
      </c>
      <c r="E35" s="21" t="s">
        <v>26</v>
      </c>
      <c r="F35" s="29">
        <v>1.1747780000000001</v>
      </c>
      <c r="G35" s="30">
        <v>4061627.3182547963</v>
      </c>
      <c r="H35" s="30">
        <f t="shared" si="0"/>
        <v>4771510.4176847339</v>
      </c>
    </row>
    <row r="36" spans="2:8" x14ac:dyDescent="0.25">
      <c r="B36" s="21">
        <v>8</v>
      </c>
      <c r="C36" s="32" t="s">
        <v>50</v>
      </c>
      <c r="D36" s="35" t="s">
        <v>51</v>
      </c>
      <c r="E36" s="21" t="s">
        <v>26</v>
      </c>
      <c r="F36" s="29">
        <v>4.6419040000000003</v>
      </c>
      <c r="G36" s="30">
        <v>1247972.2150000001</v>
      </c>
      <c r="H36" s="30">
        <f t="shared" si="0"/>
        <v>5792967.2166973604</v>
      </c>
    </row>
    <row r="37" spans="2:8" x14ac:dyDescent="0.25">
      <c r="B37" s="21">
        <v>9</v>
      </c>
      <c r="C37" s="32" t="s">
        <v>52</v>
      </c>
      <c r="D37" s="35" t="s">
        <v>42</v>
      </c>
      <c r="E37" s="21" t="s">
        <v>26</v>
      </c>
      <c r="F37" s="29">
        <v>7.2264840000000001</v>
      </c>
      <c r="G37" s="30">
        <v>3298535.4503295431</v>
      </c>
      <c r="H37" s="30">
        <f t="shared" si="0"/>
        <v>23836813.655239239</v>
      </c>
    </row>
    <row r="38" spans="2:8" x14ac:dyDescent="0.25">
      <c r="B38" s="21">
        <v>10</v>
      </c>
      <c r="C38" s="32" t="s">
        <v>53</v>
      </c>
      <c r="D38" s="35" t="s">
        <v>54</v>
      </c>
      <c r="E38" s="21" t="s">
        <v>26</v>
      </c>
      <c r="F38" s="29">
        <v>2.13903</v>
      </c>
      <c r="G38" s="30">
        <v>3912612.4077329058</v>
      </c>
      <c r="H38" s="30">
        <f t="shared" si="0"/>
        <v>8369195.3185129175</v>
      </c>
    </row>
    <row r="39" spans="2:8" ht="30.75" x14ac:dyDescent="0.25">
      <c r="B39" s="21">
        <v>11</v>
      </c>
      <c r="C39" s="32" t="s">
        <v>55</v>
      </c>
      <c r="D39" s="35"/>
      <c r="E39" s="21" t="s">
        <v>26</v>
      </c>
      <c r="F39" s="29">
        <v>0.38250000000000001</v>
      </c>
      <c r="G39" s="30">
        <v>5996861.0860060798</v>
      </c>
      <c r="H39" s="30">
        <f t="shared" si="0"/>
        <v>2293799.3653973257</v>
      </c>
    </row>
    <row r="40" spans="2:8" x14ac:dyDescent="0.25">
      <c r="B40" s="21">
        <v>12</v>
      </c>
      <c r="C40" s="32" t="s">
        <v>56</v>
      </c>
      <c r="D40" s="35"/>
      <c r="E40" s="21" t="s">
        <v>26</v>
      </c>
      <c r="F40" s="29">
        <v>8.1692307692307703E-2</v>
      </c>
      <c r="G40" s="30">
        <v>6268564.9206974525</v>
      </c>
      <c r="H40" s="30">
        <f t="shared" si="0"/>
        <v>512093.53429082275</v>
      </c>
    </row>
    <row r="41" spans="2:8" x14ac:dyDescent="0.25">
      <c r="B41" s="21"/>
      <c r="C41" s="32"/>
      <c r="D41" s="35"/>
      <c r="E41" s="21"/>
      <c r="F41" s="29"/>
      <c r="G41" s="30"/>
      <c r="H41" s="30"/>
    </row>
    <row r="42" spans="2:8" x14ac:dyDescent="0.25">
      <c r="B42" s="21"/>
      <c r="C42" s="32"/>
      <c r="D42" s="28"/>
      <c r="E42" s="21"/>
      <c r="F42" s="29"/>
      <c r="G42" s="30"/>
      <c r="H42" s="30"/>
    </row>
    <row r="43" spans="2:8" x14ac:dyDescent="0.25">
      <c r="B43" s="23" t="s">
        <v>57</v>
      </c>
      <c r="C43" s="36" t="s">
        <v>58</v>
      </c>
      <c r="D43" s="28"/>
      <c r="E43" s="21"/>
      <c r="F43" s="29"/>
      <c r="G43" s="30"/>
      <c r="H43" s="30"/>
    </row>
    <row r="44" spans="2:8" x14ac:dyDescent="0.25">
      <c r="B44" s="23"/>
      <c r="C44" s="36" t="s">
        <v>59</v>
      </c>
      <c r="D44" s="28"/>
      <c r="E44" s="21"/>
      <c r="F44" s="29"/>
      <c r="G44" s="30"/>
      <c r="H44" s="30"/>
    </row>
    <row r="45" spans="2:8" x14ac:dyDescent="0.25">
      <c r="B45" s="21">
        <v>1</v>
      </c>
      <c r="C45" s="32" t="s">
        <v>60</v>
      </c>
      <c r="D45" s="35" t="s">
        <v>61</v>
      </c>
      <c r="E45" s="21" t="s">
        <v>22</v>
      </c>
      <c r="F45" s="29">
        <v>4.5</v>
      </c>
      <c r="G45" s="30">
        <v>185851.24346249999</v>
      </c>
      <c r="H45" s="30">
        <f t="shared" ref="H45:H76" si="1">F45*G45</f>
        <v>836330.59558124992</v>
      </c>
    </row>
    <row r="46" spans="2:8" x14ac:dyDescent="0.25">
      <c r="B46" s="21">
        <v>2</v>
      </c>
      <c r="C46" s="32" t="s">
        <v>62</v>
      </c>
      <c r="D46" s="35"/>
      <c r="E46" s="21"/>
      <c r="F46" s="29"/>
      <c r="G46" s="30"/>
      <c r="H46" s="30"/>
    </row>
    <row r="47" spans="2:8" x14ac:dyDescent="0.25">
      <c r="B47" s="21">
        <v>3</v>
      </c>
      <c r="C47" s="32" t="s">
        <v>63</v>
      </c>
      <c r="D47" s="35" t="s">
        <v>64</v>
      </c>
      <c r="E47" s="21" t="s">
        <v>22</v>
      </c>
      <c r="F47" s="29">
        <v>54.985378867000001</v>
      </c>
      <c r="G47" s="30">
        <v>164293.85424375001</v>
      </c>
      <c r="H47" s="30">
        <f t="shared" si="1"/>
        <v>9033759.8211122714</v>
      </c>
    </row>
    <row r="48" spans="2:8" x14ac:dyDescent="0.25">
      <c r="B48" s="21">
        <v>4</v>
      </c>
      <c r="C48" s="32" t="s">
        <v>65</v>
      </c>
      <c r="D48" s="35" t="s">
        <v>66</v>
      </c>
      <c r="E48" s="21" t="s">
        <v>22</v>
      </c>
      <c r="F48" s="29">
        <v>2.7731172659999999</v>
      </c>
      <c r="G48" s="30">
        <v>178460.1385875</v>
      </c>
      <c r="H48" s="30">
        <f t="shared" si="1"/>
        <v>494890.89160974906</v>
      </c>
    </row>
    <row r="49" spans="2:8" x14ac:dyDescent="0.25">
      <c r="B49" s="21">
        <v>5</v>
      </c>
      <c r="C49" s="32" t="s">
        <v>67</v>
      </c>
      <c r="D49" s="35" t="s">
        <v>64</v>
      </c>
      <c r="E49" s="21" t="s">
        <v>22</v>
      </c>
      <c r="F49" s="29">
        <v>9.5839976869000019</v>
      </c>
      <c r="G49" s="30">
        <v>236129.1304625</v>
      </c>
      <c r="H49" s="30">
        <f t="shared" si="1"/>
        <v>2263061.0401623086</v>
      </c>
    </row>
    <row r="50" spans="2:8" x14ac:dyDescent="0.25">
      <c r="B50" s="21">
        <v>6</v>
      </c>
      <c r="C50" s="32" t="s">
        <v>68</v>
      </c>
      <c r="D50" s="35" t="s">
        <v>69</v>
      </c>
      <c r="E50" s="21" t="s">
        <v>13</v>
      </c>
      <c r="F50" s="29">
        <v>7.7</v>
      </c>
      <c r="G50" s="30">
        <v>32177.119821000004</v>
      </c>
      <c r="H50" s="30">
        <f t="shared" si="1"/>
        <v>247763.82262170003</v>
      </c>
    </row>
    <row r="51" spans="2:8" x14ac:dyDescent="0.25">
      <c r="B51" s="21">
        <v>7</v>
      </c>
      <c r="C51" s="32" t="s">
        <v>70</v>
      </c>
      <c r="D51" s="35" t="s">
        <v>61</v>
      </c>
      <c r="E51" s="21" t="s">
        <v>22</v>
      </c>
      <c r="F51" s="29">
        <v>2.5499999999999998</v>
      </c>
      <c r="G51" s="30">
        <v>164293.85424375001</v>
      </c>
      <c r="H51" s="30">
        <f t="shared" si="1"/>
        <v>418949.3283215625</v>
      </c>
    </row>
    <row r="52" spans="2:8" x14ac:dyDescent="0.25">
      <c r="B52" s="23"/>
      <c r="C52" s="36" t="s">
        <v>71</v>
      </c>
      <c r="D52" s="35"/>
      <c r="E52" s="21"/>
      <c r="F52" s="29"/>
      <c r="G52" s="30"/>
      <c r="H52" s="30"/>
    </row>
    <row r="53" spans="2:8" x14ac:dyDescent="0.25">
      <c r="B53" s="21">
        <v>1</v>
      </c>
      <c r="C53" s="32" t="s">
        <v>63</v>
      </c>
      <c r="D53" s="35" t="s">
        <v>64</v>
      </c>
      <c r="E53" s="21" t="s">
        <v>22</v>
      </c>
      <c r="F53" s="29">
        <v>54.879509729900001</v>
      </c>
      <c r="G53" s="30">
        <v>164293.85424375001</v>
      </c>
      <c r="H53" s="30">
        <f t="shared" si="1"/>
        <v>9016366.1725326516</v>
      </c>
    </row>
    <row r="54" spans="2:8" x14ac:dyDescent="0.25">
      <c r="B54" s="21">
        <v>2</v>
      </c>
      <c r="C54" s="32" t="s">
        <v>65</v>
      </c>
      <c r="D54" s="35" t="s">
        <v>66</v>
      </c>
      <c r="E54" s="21" t="s">
        <v>22</v>
      </c>
      <c r="F54" s="29">
        <v>2.7732250000000001</v>
      </c>
      <c r="G54" s="30">
        <v>178460.1385875</v>
      </c>
      <c r="H54" s="30">
        <f t="shared" si="1"/>
        <v>494910.11783431971</v>
      </c>
    </row>
    <row r="55" spans="2:8" x14ac:dyDescent="0.25">
      <c r="B55" s="21"/>
      <c r="C55" s="32"/>
      <c r="D55" s="37"/>
      <c r="E55" s="21"/>
      <c r="F55" s="29"/>
      <c r="G55" s="30"/>
      <c r="H55" s="30"/>
    </row>
    <row r="56" spans="2:8" x14ac:dyDescent="0.25">
      <c r="B56" s="23" t="s">
        <v>72</v>
      </c>
      <c r="C56" s="36" t="s">
        <v>73</v>
      </c>
      <c r="D56" s="35"/>
      <c r="E56" s="21"/>
      <c r="F56" s="29"/>
      <c r="G56" s="30"/>
      <c r="H56" s="30"/>
    </row>
    <row r="57" spans="2:8" x14ac:dyDescent="0.25">
      <c r="B57" s="23"/>
      <c r="C57" s="36" t="s">
        <v>59</v>
      </c>
      <c r="D57" s="35"/>
      <c r="E57" s="21"/>
      <c r="F57" s="29"/>
      <c r="G57" s="30"/>
      <c r="H57" s="30"/>
    </row>
    <row r="58" spans="2:8" x14ac:dyDescent="0.25">
      <c r="B58" s="21">
        <v>1</v>
      </c>
      <c r="C58" s="32" t="s">
        <v>65</v>
      </c>
      <c r="D58" s="35" t="s">
        <v>74</v>
      </c>
      <c r="E58" s="21" t="s">
        <v>22</v>
      </c>
      <c r="F58" s="29">
        <v>11.8163622412</v>
      </c>
      <c r="G58" s="30">
        <v>181500.00000000003</v>
      </c>
      <c r="H58" s="30">
        <f t="shared" si="1"/>
        <v>2144669.7467778004</v>
      </c>
    </row>
    <row r="59" spans="2:8" x14ac:dyDescent="0.25">
      <c r="B59" s="21">
        <v>2</v>
      </c>
      <c r="C59" s="32" t="s">
        <v>75</v>
      </c>
      <c r="D59" s="35" t="s">
        <v>76</v>
      </c>
      <c r="E59" s="21" t="s">
        <v>77</v>
      </c>
      <c r="F59" s="29">
        <v>32.455124400000003</v>
      </c>
      <c r="G59" s="30">
        <v>32177.119821000004</v>
      </c>
      <c r="H59" s="30">
        <f t="shared" si="1"/>
        <v>1044312.426624261</v>
      </c>
    </row>
    <row r="60" spans="2:8" x14ac:dyDescent="0.25">
      <c r="B60" s="23"/>
      <c r="C60" s="36" t="s">
        <v>71</v>
      </c>
      <c r="D60" s="35"/>
      <c r="E60" s="21"/>
      <c r="F60" s="29"/>
      <c r="G60" s="30"/>
      <c r="H60" s="30"/>
    </row>
    <row r="61" spans="2:8" x14ac:dyDescent="0.25">
      <c r="B61" s="21">
        <v>1</v>
      </c>
      <c r="C61" s="32" t="s">
        <v>65</v>
      </c>
      <c r="D61" s="35" t="s">
        <v>74</v>
      </c>
      <c r="E61" s="21" t="s">
        <v>22</v>
      </c>
      <c r="F61" s="29">
        <v>11.8163622412</v>
      </c>
      <c r="G61" s="30">
        <v>181500.00000000003</v>
      </c>
      <c r="H61" s="30">
        <f t="shared" si="1"/>
        <v>2144669.7467778004</v>
      </c>
    </row>
    <row r="62" spans="2:8" x14ac:dyDescent="0.25">
      <c r="B62" s="21">
        <v>2</v>
      </c>
      <c r="C62" s="32" t="s">
        <v>75</v>
      </c>
      <c r="D62" s="35" t="s">
        <v>76</v>
      </c>
      <c r="E62" s="21" t="str">
        <f>E59</f>
        <v>m1</v>
      </c>
      <c r="F62" s="29">
        <v>36.625</v>
      </c>
      <c r="G62" s="30">
        <v>32177.119821000004</v>
      </c>
      <c r="H62" s="30">
        <f t="shared" si="1"/>
        <v>1178487.0134441252</v>
      </c>
    </row>
    <row r="63" spans="2:8" x14ac:dyDescent="0.25">
      <c r="B63" s="21"/>
      <c r="C63" s="32"/>
      <c r="D63" s="35"/>
      <c r="E63" s="21"/>
      <c r="F63" s="29"/>
      <c r="G63" s="30"/>
      <c r="H63" s="30"/>
    </row>
    <row r="64" spans="2:8" x14ac:dyDescent="0.25">
      <c r="B64" s="23" t="s">
        <v>78</v>
      </c>
      <c r="C64" s="36" t="s">
        <v>79</v>
      </c>
      <c r="D64" s="35"/>
      <c r="E64" s="21"/>
      <c r="F64" s="29"/>
      <c r="G64" s="30"/>
      <c r="H64" s="30"/>
    </row>
    <row r="65" spans="2:8" x14ac:dyDescent="0.25">
      <c r="B65" s="38">
        <v>1</v>
      </c>
      <c r="C65" s="28" t="s">
        <v>80</v>
      </c>
      <c r="D65" s="28" t="s">
        <v>81</v>
      </c>
      <c r="E65" s="38" t="s">
        <v>22</v>
      </c>
      <c r="F65" s="39">
        <v>99.438039730499995</v>
      </c>
      <c r="G65" s="30">
        <v>66150</v>
      </c>
      <c r="H65" s="30">
        <f t="shared" si="1"/>
        <v>6577826.3281725748</v>
      </c>
    </row>
    <row r="66" spans="2:8" x14ac:dyDescent="0.25">
      <c r="B66" s="21">
        <v>2</v>
      </c>
      <c r="C66" s="32" t="s">
        <v>82</v>
      </c>
      <c r="D66" s="28" t="s">
        <v>83</v>
      </c>
      <c r="E66" s="21" t="s">
        <v>13</v>
      </c>
      <c r="F66" s="29">
        <v>116.36</v>
      </c>
      <c r="G66" s="30">
        <v>22000</v>
      </c>
      <c r="H66" s="30">
        <f t="shared" si="1"/>
        <v>2559920</v>
      </c>
    </row>
    <row r="67" spans="2:8" x14ac:dyDescent="0.25">
      <c r="B67" s="38">
        <v>3</v>
      </c>
      <c r="C67" s="28" t="s">
        <v>84</v>
      </c>
      <c r="D67" s="28" t="s">
        <v>85</v>
      </c>
      <c r="E67" s="38" t="s">
        <v>22</v>
      </c>
      <c r="F67" s="39">
        <v>15.239649999999999</v>
      </c>
      <c r="G67" s="30">
        <v>92750</v>
      </c>
      <c r="H67" s="30">
        <f t="shared" si="1"/>
        <v>1413477.5374999999</v>
      </c>
    </row>
    <row r="68" spans="2:8" x14ac:dyDescent="0.25">
      <c r="B68" s="21">
        <v>4</v>
      </c>
      <c r="C68" s="32" t="s">
        <v>86</v>
      </c>
      <c r="D68" s="28" t="s">
        <v>87</v>
      </c>
      <c r="E68" s="21" t="s">
        <v>22</v>
      </c>
      <c r="F68" s="29">
        <v>85.774653999999984</v>
      </c>
      <c r="G68" s="30">
        <v>85000</v>
      </c>
      <c r="H68" s="30">
        <f t="shared" si="1"/>
        <v>7290845.5899999989</v>
      </c>
    </row>
    <row r="69" spans="2:8" x14ac:dyDescent="0.25">
      <c r="B69" s="21"/>
      <c r="C69" s="32"/>
      <c r="D69" s="28"/>
      <c r="E69" s="21"/>
      <c r="F69" s="29"/>
      <c r="G69" s="30"/>
      <c r="H69" s="30"/>
    </row>
    <row r="70" spans="2:8" x14ac:dyDescent="0.25">
      <c r="B70" s="23" t="s">
        <v>88</v>
      </c>
      <c r="C70" s="36" t="s">
        <v>89</v>
      </c>
      <c r="D70" s="28"/>
      <c r="E70" s="21"/>
      <c r="F70" s="29"/>
      <c r="G70" s="30"/>
      <c r="H70" s="30"/>
    </row>
    <row r="71" spans="2:8" ht="30" x14ac:dyDescent="0.25">
      <c r="B71" s="21">
        <v>1</v>
      </c>
      <c r="C71" s="28" t="s">
        <v>90</v>
      </c>
      <c r="D71" s="28" t="s">
        <v>91</v>
      </c>
      <c r="E71" s="21" t="s">
        <v>22</v>
      </c>
      <c r="F71" s="29">
        <v>189.82639999999998</v>
      </c>
      <c r="G71" s="30">
        <v>96580.000000000015</v>
      </c>
      <c r="H71" s="30">
        <f t="shared" si="1"/>
        <v>18333433.712000001</v>
      </c>
    </row>
    <row r="72" spans="2:8" x14ac:dyDescent="0.25">
      <c r="B72" s="21">
        <v>2</v>
      </c>
      <c r="C72" s="32" t="s">
        <v>92</v>
      </c>
      <c r="D72" s="28" t="s">
        <v>93</v>
      </c>
      <c r="E72" s="21" t="s">
        <v>22</v>
      </c>
      <c r="F72" s="29">
        <v>19.71</v>
      </c>
      <c r="G72" s="30">
        <v>74506.753125000017</v>
      </c>
      <c r="H72" s="30">
        <f t="shared" si="1"/>
        <v>1468528.1040937505</v>
      </c>
    </row>
    <row r="73" spans="2:8" x14ac:dyDescent="0.25">
      <c r="B73" s="21">
        <v>3</v>
      </c>
      <c r="C73" s="32" t="s">
        <v>94</v>
      </c>
      <c r="D73" s="28" t="s">
        <v>95</v>
      </c>
      <c r="E73" s="21" t="s">
        <v>22</v>
      </c>
      <c r="F73" s="29">
        <v>376.04644999999999</v>
      </c>
      <c r="G73" s="30">
        <v>64465.14375000001</v>
      </c>
      <c r="H73" s="30">
        <f t="shared" si="1"/>
        <v>24241888.455927189</v>
      </c>
    </row>
    <row r="74" spans="2:8" x14ac:dyDescent="0.25">
      <c r="B74" s="21">
        <v>4</v>
      </c>
      <c r="C74" s="32" t="s">
        <v>96</v>
      </c>
      <c r="D74" s="28" t="s">
        <v>97</v>
      </c>
      <c r="E74" s="21" t="s">
        <v>22</v>
      </c>
      <c r="F74" s="29">
        <v>345.42019999999997</v>
      </c>
      <c r="G74" s="30">
        <v>26056.360312500001</v>
      </c>
      <c r="H74" s="30">
        <f t="shared" si="1"/>
        <v>9000393.1904158127</v>
      </c>
    </row>
    <row r="75" spans="2:8" x14ac:dyDescent="0.25">
      <c r="B75" s="21">
        <v>5</v>
      </c>
      <c r="C75" s="32" t="s">
        <v>98</v>
      </c>
      <c r="D75" s="28"/>
      <c r="E75" s="21" t="s">
        <v>22</v>
      </c>
      <c r="F75" s="29">
        <v>41.145000000000003</v>
      </c>
      <c r="G75" s="30">
        <v>64465.14375000001</v>
      </c>
      <c r="H75" s="30">
        <f t="shared" si="1"/>
        <v>2652418.3395937504</v>
      </c>
    </row>
    <row r="76" spans="2:8" x14ac:dyDescent="0.25">
      <c r="B76" s="21">
        <v>6</v>
      </c>
      <c r="C76" s="32" t="s">
        <v>99</v>
      </c>
      <c r="D76" s="28"/>
      <c r="E76" s="21" t="s">
        <v>22</v>
      </c>
      <c r="F76" s="29">
        <v>41.145000000000003</v>
      </c>
      <c r="G76" s="30">
        <v>26056.360312500001</v>
      </c>
      <c r="H76" s="30">
        <f t="shared" si="1"/>
        <v>1072088.9450578126</v>
      </c>
    </row>
    <row r="77" spans="2:8" x14ac:dyDescent="0.25">
      <c r="B77" s="21"/>
      <c r="C77" s="32"/>
      <c r="D77" s="28"/>
      <c r="E77" s="21"/>
      <c r="F77" s="29"/>
      <c r="G77" s="30"/>
      <c r="H77" s="30"/>
    </row>
    <row r="78" spans="2:8" x14ac:dyDescent="0.25">
      <c r="B78" s="23" t="s">
        <v>100</v>
      </c>
      <c r="C78" s="36" t="s">
        <v>101</v>
      </c>
      <c r="D78" s="28"/>
      <c r="E78" s="21"/>
      <c r="F78" s="29"/>
      <c r="G78" s="30"/>
      <c r="H78" s="30"/>
    </row>
    <row r="79" spans="2:8" x14ac:dyDescent="0.25">
      <c r="B79" s="21">
        <v>1</v>
      </c>
      <c r="C79" s="32" t="s">
        <v>102</v>
      </c>
      <c r="D79" s="35" t="s">
        <v>103</v>
      </c>
      <c r="E79" s="21" t="s">
        <v>22</v>
      </c>
      <c r="F79" s="29">
        <v>54</v>
      </c>
      <c r="G79" s="30">
        <v>110000</v>
      </c>
      <c r="H79" s="30">
        <f>F79*G79</f>
        <v>5940000</v>
      </c>
    </row>
    <row r="80" spans="2:8" x14ac:dyDescent="0.25">
      <c r="B80" s="21">
        <v>2</v>
      </c>
      <c r="C80" s="28" t="s">
        <v>104</v>
      </c>
      <c r="D80" s="40" t="s">
        <v>105</v>
      </c>
      <c r="E80" s="21" t="s">
        <v>22</v>
      </c>
      <c r="F80" s="29">
        <v>55</v>
      </c>
      <c r="G80" s="30">
        <v>95000</v>
      </c>
      <c r="H80" s="30">
        <f>F80*G80</f>
        <v>5225000</v>
      </c>
    </row>
    <row r="81" spans="2:8" x14ac:dyDescent="0.25">
      <c r="B81" s="21">
        <v>3</v>
      </c>
      <c r="C81" s="32" t="s">
        <v>106</v>
      </c>
      <c r="D81" s="28"/>
      <c r="E81" s="21" t="s">
        <v>13</v>
      </c>
      <c r="F81" s="29">
        <v>25</v>
      </c>
      <c r="G81" s="30">
        <v>30000</v>
      </c>
      <c r="H81" s="30">
        <f>F81*G81</f>
        <v>750000</v>
      </c>
    </row>
    <row r="82" spans="2:8" x14ac:dyDescent="0.25">
      <c r="B82" s="21">
        <v>4</v>
      </c>
      <c r="C82" s="32" t="s">
        <v>107</v>
      </c>
      <c r="D82" s="28"/>
      <c r="E82" s="21" t="s">
        <v>13</v>
      </c>
      <c r="F82" s="29">
        <v>5</v>
      </c>
      <c r="G82" s="30">
        <v>48000</v>
      </c>
      <c r="H82" s="30">
        <f t="shared" ref="H82:H149" si="2">F82*G82</f>
        <v>240000</v>
      </c>
    </row>
    <row r="83" spans="2:8" x14ac:dyDescent="0.25">
      <c r="B83" s="21"/>
      <c r="C83" s="32"/>
      <c r="D83" s="28"/>
      <c r="E83" s="21"/>
      <c r="F83" s="29"/>
      <c r="G83" s="30"/>
      <c r="H83" s="30"/>
    </row>
    <row r="84" spans="2:8" x14ac:dyDescent="0.25">
      <c r="B84" s="23" t="s">
        <v>108</v>
      </c>
      <c r="C84" s="36" t="s">
        <v>109</v>
      </c>
      <c r="D84" s="28"/>
      <c r="E84" s="21"/>
      <c r="F84" s="29"/>
      <c r="G84" s="30"/>
      <c r="H84" s="30"/>
    </row>
    <row r="85" spans="2:8" x14ac:dyDescent="0.25">
      <c r="B85" s="23">
        <v>1</v>
      </c>
      <c r="C85" s="36" t="s">
        <v>110</v>
      </c>
      <c r="D85" s="28"/>
      <c r="E85" s="21"/>
      <c r="F85" s="29"/>
      <c r="G85" s="30"/>
      <c r="H85" s="30"/>
    </row>
    <row r="86" spans="2:8" ht="30" x14ac:dyDescent="0.25">
      <c r="B86" s="21"/>
      <c r="C86" s="28" t="s">
        <v>111</v>
      </c>
      <c r="D86" s="35" t="s">
        <v>112</v>
      </c>
      <c r="E86" s="21" t="s">
        <v>113</v>
      </c>
      <c r="F86" s="29">
        <v>1</v>
      </c>
      <c r="G86" s="30">
        <v>8004000</v>
      </c>
      <c r="H86" s="30">
        <f t="shared" si="2"/>
        <v>8004000</v>
      </c>
    </row>
    <row r="87" spans="2:8" ht="15" customHeight="1" x14ac:dyDescent="0.25">
      <c r="B87" s="21"/>
      <c r="C87" s="32" t="s">
        <v>114</v>
      </c>
      <c r="D87" s="35" t="s">
        <v>115</v>
      </c>
      <c r="E87" s="21" t="s">
        <v>113</v>
      </c>
      <c r="F87" s="29">
        <v>2</v>
      </c>
      <c r="G87" s="30">
        <v>861000</v>
      </c>
      <c r="H87" s="30">
        <f t="shared" si="2"/>
        <v>1722000</v>
      </c>
    </row>
    <row r="88" spans="2:8" ht="30" x14ac:dyDescent="0.25">
      <c r="B88" s="21"/>
      <c r="C88" s="28" t="s">
        <v>116</v>
      </c>
      <c r="D88" s="35" t="s">
        <v>117</v>
      </c>
      <c r="E88" s="21" t="s">
        <v>113</v>
      </c>
      <c r="F88" s="29">
        <v>1</v>
      </c>
      <c r="G88" s="30">
        <v>2283750</v>
      </c>
      <c r="H88" s="30">
        <f t="shared" si="2"/>
        <v>2283750</v>
      </c>
    </row>
    <row r="89" spans="2:8" ht="30" x14ac:dyDescent="0.25">
      <c r="B89" s="21"/>
      <c r="C89" s="28" t="s">
        <v>118</v>
      </c>
      <c r="D89" s="35" t="s">
        <v>117</v>
      </c>
      <c r="E89" s="21" t="s">
        <v>113</v>
      </c>
      <c r="F89" s="29">
        <v>1</v>
      </c>
      <c r="G89" s="30">
        <v>4888350</v>
      </c>
      <c r="H89" s="30">
        <f t="shared" si="2"/>
        <v>4888350</v>
      </c>
    </row>
    <row r="90" spans="2:8" ht="30" x14ac:dyDescent="0.25">
      <c r="B90" s="21"/>
      <c r="C90" s="28" t="s">
        <v>119</v>
      </c>
      <c r="D90" s="35" t="s">
        <v>117</v>
      </c>
      <c r="E90" s="21" t="s">
        <v>113</v>
      </c>
      <c r="F90" s="29">
        <v>1</v>
      </c>
      <c r="G90" s="30">
        <v>6214400</v>
      </c>
      <c r="H90" s="30">
        <f t="shared" si="2"/>
        <v>6214400</v>
      </c>
    </row>
    <row r="91" spans="2:8" x14ac:dyDescent="0.25">
      <c r="B91" s="23">
        <v>2</v>
      </c>
      <c r="C91" s="36" t="s">
        <v>120</v>
      </c>
      <c r="D91" s="28"/>
      <c r="E91" s="21"/>
      <c r="F91" s="29"/>
      <c r="G91" s="30"/>
      <c r="H91" s="30"/>
    </row>
    <row r="92" spans="2:8" x14ac:dyDescent="0.25">
      <c r="B92" s="21"/>
      <c r="C92" s="32" t="s">
        <v>114</v>
      </c>
      <c r="D92" s="35" t="s">
        <v>121</v>
      </c>
      <c r="E92" s="21" t="s">
        <v>113</v>
      </c>
      <c r="F92" s="29">
        <v>2</v>
      </c>
      <c r="G92" s="30">
        <v>1650000.0000000002</v>
      </c>
      <c r="H92" s="30">
        <f t="shared" si="2"/>
        <v>3300000.0000000005</v>
      </c>
    </row>
    <row r="93" spans="2:8" x14ac:dyDescent="0.25">
      <c r="B93" s="23">
        <v>3</v>
      </c>
      <c r="C93" s="36" t="s">
        <v>122</v>
      </c>
      <c r="D93" s="28"/>
      <c r="E93" s="21"/>
      <c r="F93" s="29"/>
      <c r="G93" s="30"/>
      <c r="H93" s="30"/>
    </row>
    <row r="94" spans="2:8" x14ac:dyDescent="0.25">
      <c r="B94" s="31" t="s">
        <v>19</v>
      </c>
      <c r="C94" s="32" t="s">
        <v>123</v>
      </c>
      <c r="D94" s="35" t="s">
        <v>124</v>
      </c>
      <c r="E94" s="21" t="s">
        <v>125</v>
      </c>
      <c r="F94" s="29">
        <v>2</v>
      </c>
      <c r="G94" s="30">
        <v>326700</v>
      </c>
      <c r="H94" s="30">
        <f t="shared" si="2"/>
        <v>653400</v>
      </c>
    </row>
    <row r="95" spans="2:8" x14ac:dyDescent="0.25">
      <c r="B95" s="31" t="s">
        <v>19</v>
      </c>
      <c r="C95" s="32" t="s">
        <v>126</v>
      </c>
      <c r="D95" s="35" t="s">
        <v>127</v>
      </c>
      <c r="E95" s="21" t="s">
        <v>125</v>
      </c>
      <c r="F95" s="29">
        <v>6</v>
      </c>
      <c r="G95" s="30">
        <v>50050.000000000007</v>
      </c>
      <c r="H95" s="30">
        <f t="shared" si="2"/>
        <v>300300.00000000006</v>
      </c>
    </row>
    <row r="96" spans="2:8" x14ac:dyDescent="0.25">
      <c r="B96" s="21"/>
      <c r="C96" s="32"/>
      <c r="D96" s="28"/>
      <c r="E96" s="21"/>
      <c r="F96" s="29"/>
      <c r="G96" s="30"/>
      <c r="H96" s="30"/>
    </row>
    <row r="97" spans="2:8" x14ac:dyDescent="0.25">
      <c r="B97" s="23" t="s">
        <v>128</v>
      </c>
      <c r="C97" s="36" t="s">
        <v>129</v>
      </c>
      <c r="D97" s="28"/>
      <c r="E97" s="21"/>
      <c r="F97" s="29"/>
      <c r="G97" s="30"/>
      <c r="H97" s="30"/>
    </row>
    <row r="98" spans="2:8" x14ac:dyDescent="0.25">
      <c r="B98" s="21">
        <v>1</v>
      </c>
      <c r="C98" s="32" t="s">
        <v>130</v>
      </c>
      <c r="D98" s="35" t="s">
        <v>131</v>
      </c>
      <c r="E98" s="21" t="s">
        <v>22</v>
      </c>
      <c r="F98" s="29">
        <v>204.219234</v>
      </c>
      <c r="G98" s="30">
        <v>22000</v>
      </c>
      <c r="H98" s="30">
        <f t="shared" si="2"/>
        <v>4492823.148</v>
      </c>
    </row>
    <row r="99" spans="2:8" x14ac:dyDescent="0.25">
      <c r="B99" s="21">
        <v>2</v>
      </c>
      <c r="C99" s="32" t="s">
        <v>132</v>
      </c>
      <c r="D99" s="35" t="s">
        <v>133</v>
      </c>
      <c r="E99" s="21" t="s">
        <v>22</v>
      </c>
      <c r="F99" s="29">
        <v>83.652420000000006</v>
      </c>
      <c r="G99" s="30">
        <v>35000</v>
      </c>
      <c r="H99" s="30">
        <f t="shared" si="2"/>
        <v>2927834.7</v>
      </c>
    </row>
    <row r="100" spans="2:8" x14ac:dyDescent="0.25">
      <c r="B100" s="21">
        <v>3</v>
      </c>
      <c r="C100" s="32" t="s">
        <v>134</v>
      </c>
      <c r="D100" s="35" t="s">
        <v>131</v>
      </c>
      <c r="E100" s="21" t="s">
        <v>22</v>
      </c>
      <c r="F100" s="29">
        <v>114.67768973049999</v>
      </c>
      <c r="G100" s="30">
        <v>22000</v>
      </c>
      <c r="H100" s="30">
        <f t="shared" si="2"/>
        <v>2522909.174071</v>
      </c>
    </row>
    <row r="101" spans="2:8" x14ac:dyDescent="0.25">
      <c r="B101" s="21">
        <v>4</v>
      </c>
      <c r="C101" s="32" t="s">
        <v>135</v>
      </c>
      <c r="D101" s="28"/>
      <c r="E101" s="21" t="s">
        <v>13</v>
      </c>
      <c r="F101" s="29">
        <v>5</v>
      </c>
      <c r="G101" s="30">
        <v>18750</v>
      </c>
      <c r="H101" s="30">
        <f t="shared" si="2"/>
        <v>93750</v>
      </c>
    </row>
    <row r="102" spans="2:8" x14ac:dyDescent="0.25">
      <c r="B102" s="21">
        <v>5</v>
      </c>
      <c r="C102" s="32" t="s">
        <v>136</v>
      </c>
      <c r="D102" s="35"/>
      <c r="E102" s="21" t="s">
        <v>22</v>
      </c>
      <c r="F102" s="29">
        <v>47.316749999999999</v>
      </c>
      <c r="G102" s="30">
        <v>35000</v>
      </c>
      <c r="H102" s="30">
        <f t="shared" si="2"/>
        <v>1656086.25</v>
      </c>
    </row>
    <row r="103" spans="2:8" x14ac:dyDescent="0.25">
      <c r="B103" s="21"/>
      <c r="C103" s="32"/>
      <c r="D103" s="28"/>
      <c r="E103" s="21"/>
      <c r="F103" s="29"/>
      <c r="G103" s="30"/>
      <c r="H103" s="30"/>
    </row>
    <row r="104" spans="2:8" x14ac:dyDescent="0.25">
      <c r="B104" s="23" t="s">
        <v>137</v>
      </c>
      <c r="C104" s="36" t="s">
        <v>138</v>
      </c>
      <c r="D104" s="28"/>
      <c r="E104" s="21"/>
      <c r="F104" s="29"/>
      <c r="G104" s="30"/>
      <c r="H104" s="30"/>
    </row>
    <row r="105" spans="2:8" x14ac:dyDescent="0.25">
      <c r="B105" s="21">
        <v>1</v>
      </c>
      <c r="C105" s="32" t="s">
        <v>139</v>
      </c>
      <c r="D105" s="28" t="s">
        <v>140</v>
      </c>
      <c r="E105" s="21"/>
      <c r="F105" s="29"/>
      <c r="G105" s="30"/>
      <c r="H105" s="30"/>
    </row>
    <row r="106" spans="2:8" x14ac:dyDescent="0.25">
      <c r="B106" s="31" t="s">
        <v>19</v>
      </c>
      <c r="C106" s="32" t="s">
        <v>141</v>
      </c>
      <c r="D106" s="28" t="s">
        <v>142</v>
      </c>
      <c r="E106" s="21" t="s">
        <v>125</v>
      </c>
      <c r="F106" s="29">
        <v>2</v>
      </c>
      <c r="G106" s="30">
        <v>1852248.1372500001</v>
      </c>
      <c r="H106" s="30">
        <f t="shared" si="2"/>
        <v>3704496.2745000003</v>
      </c>
    </row>
    <row r="107" spans="2:8" x14ac:dyDescent="0.25">
      <c r="B107" s="31" t="s">
        <v>19</v>
      </c>
      <c r="C107" s="32" t="s">
        <v>143</v>
      </c>
      <c r="D107" s="28" t="s">
        <v>144</v>
      </c>
      <c r="E107" s="21" t="s">
        <v>125</v>
      </c>
      <c r="F107" s="29">
        <v>2</v>
      </c>
      <c r="G107" s="30">
        <v>1181269.396125</v>
      </c>
      <c r="H107" s="30">
        <f t="shared" si="2"/>
        <v>2362538.7922499999</v>
      </c>
    </row>
    <row r="108" spans="2:8" x14ac:dyDescent="0.25">
      <c r="B108" s="31" t="s">
        <v>19</v>
      </c>
      <c r="C108" s="32" t="s">
        <v>145</v>
      </c>
      <c r="D108" s="28" t="s">
        <v>146</v>
      </c>
      <c r="E108" s="21" t="s">
        <v>125</v>
      </c>
      <c r="F108" s="29">
        <v>2</v>
      </c>
      <c r="G108" s="30">
        <v>253979.36891250004</v>
      </c>
      <c r="H108" s="30">
        <f t="shared" si="2"/>
        <v>507958.73782500008</v>
      </c>
    </row>
    <row r="109" spans="2:8" x14ac:dyDescent="0.25">
      <c r="B109" s="31"/>
      <c r="C109" s="32"/>
      <c r="D109" s="28" t="s">
        <v>147</v>
      </c>
      <c r="E109" s="21"/>
      <c r="F109" s="29"/>
      <c r="G109" s="30"/>
      <c r="H109" s="30"/>
    </row>
    <row r="110" spans="2:8" x14ac:dyDescent="0.25">
      <c r="B110" s="31"/>
      <c r="C110" s="32"/>
      <c r="D110" s="28" t="s">
        <v>148</v>
      </c>
      <c r="E110" s="21"/>
      <c r="F110" s="29"/>
      <c r="G110" s="30"/>
      <c r="H110" s="30"/>
    </row>
    <row r="111" spans="2:8" x14ac:dyDescent="0.25">
      <c r="B111" s="31"/>
      <c r="C111" s="32"/>
      <c r="D111" s="28" t="s">
        <v>149</v>
      </c>
      <c r="E111" s="21"/>
      <c r="F111" s="29"/>
      <c r="G111" s="30"/>
      <c r="H111" s="30"/>
    </row>
    <row r="112" spans="2:8" x14ac:dyDescent="0.25">
      <c r="B112" s="31"/>
      <c r="C112" s="32"/>
      <c r="D112" s="28" t="s">
        <v>150</v>
      </c>
      <c r="E112" s="21"/>
      <c r="F112" s="29"/>
      <c r="G112" s="30"/>
      <c r="H112" s="30"/>
    </row>
    <row r="113" spans="2:8" x14ac:dyDescent="0.25">
      <c r="B113" s="31" t="s">
        <v>19</v>
      </c>
      <c r="C113" s="32" t="s">
        <v>151</v>
      </c>
      <c r="D113" s="28" t="s">
        <v>152</v>
      </c>
      <c r="E113" s="21" t="s">
        <v>125</v>
      </c>
      <c r="F113" s="29">
        <v>2</v>
      </c>
      <c r="G113" s="30">
        <v>134601.70762500001</v>
      </c>
      <c r="H113" s="30">
        <f t="shared" si="2"/>
        <v>269203.41525000002</v>
      </c>
    </row>
    <row r="114" spans="2:8" x14ac:dyDescent="0.25">
      <c r="B114" s="31">
        <v>3</v>
      </c>
      <c r="C114" s="32" t="s">
        <v>153</v>
      </c>
      <c r="D114" s="28" t="s">
        <v>154</v>
      </c>
      <c r="E114" s="21" t="s">
        <v>125</v>
      </c>
      <c r="F114" s="29">
        <v>2</v>
      </c>
      <c r="G114" s="30">
        <v>223550.43375</v>
      </c>
      <c r="H114" s="30">
        <f t="shared" si="2"/>
        <v>447100.86749999999</v>
      </c>
    </row>
    <row r="115" spans="2:8" x14ac:dyDescent="0.25">
      <c r="B115" s="31">
        <v>4</v>
      </c>
      <c r="C115" s="32" t="s">
        <v>155</v>
      </c>
      <c r="D115" s="28"/>
      <c r="E115" s="21" t="s">
        <v>125</v>
      </c>
      <c r="F115" s="29">
        <v>4</v>
      </c>
      <c r="G115" s="30">
        <v>245661.465</v>
      </c>
      <c r="H115" s="30">
        <f t="shared" si="2"/>
        <v>982645.86</v>
      </c>
    </row>
    <row r="116" spans="2:8" x14ac:dyDescent="0.25">
      <c r="B116" s="21">
        <v>6</v>
      </c>
      <c r="C116" s="32" t="s">
        <v>156</v>
      </c>
      <c r="D116" s="28"/>
      <c r="E116" s="21"/>
      <c r="F116" s="29"/>
      <c r="G116" s="30"/>
      <c r="H116" s="30"/>
    </row>
    <row r="117" spans="2:8" x14ac:dyDescent="0.25">
      <c r="B117" s="31" t="s">
        <v>19</v>
      </c>
      <c r="C117" s="32" t="s">
        <v>157</v>
      </c>
      <c r="D117" s="28" t="s">
        <v>158</v>
      </c>
      <c r="E117" s="21" t="s">
        <v>13</v>
      </c>
      <c r="F117" s="29">
        <v>33.973993199999995</v>
      </c>
      <c r="G117" s="30">
        <v>33128.992050000001</v>
      </c>
      <c r="H117" s="30">
        <f t="shared" si="2"/>
        <v>1125524.1506295539</v>
      </c>
    </row>
    <row r="118" spans="2:8" x14ac:dyDescent="0.25">
      <c r="B118" s="31">
        <v>7</v>
      </c>
      <c r="C118" s="32" t="s">
        <v>159</v>
      </c>
      <c r="D118" s="28"/>
      <c r="E118" s="21"/>
      <c r="F118" s="29"/>
      <c r="G118" s="30"/>
      <c r="H118" s="30"/>
    </row>
    <row r="119" spans="2:8" x14ac:dyDescent="0.25">
      <c r="B119" s="31" t="s">
        <v>19</v>
      </c>
      <c r="C119" s="32" t="s">
        <v>160</v>
      </c>
      <c r="D119" s="28" t="s">
        <v>161</v>
      </c>
      <c r="E119" s="21" t="s">
        <v>13</v>
      </c>
      <c r="F119" s="29">
        <v>1.3704800000000001</v>
      </c>
      <c r="G119" s="30">
        <v>67925</v>
      </c>
      <c r="H119" s="30">
        <f t="shared" si="2"/>
        <v>93089.854000000007</v>
      </c>
    </row>
    <row r="120" spans="2:8" x14ac:dyDescent="0.25">
      <c r="B120" s="31" t="s">
        <v>19</v>
      </c>
      <c r="C120" s="32" t="s">
        <v>162</v>
      </c>
      <c r="D120" s="28" t="s">
        <v>161</v>
      </c>
      <c r="E120" s="21" t="s">
        <v>13</v>
      </c>
      <c r="F120" s="29">
        <v>12.662528</v>
      </c>
      <c r="G120" s="30">
        <v>88687.5</v>
      </c>
      <c r="H120" s="30">
        <f t="shared" si="2"/>
        <v>1123007.952</v>
      </c>
    </row>
    <row r="121" spans="2:8" x14ac:dyDescent="0.25">
      <c r="B121" s="31" t="s">
        <v>19</v>
      </c>
      <c r="C121" s="32" t="s">
        <v>163</v>
      </c>
      <c r="D121" s="28" t="s">
        <v>161</v>
      </c>
      <c r="E121" s="21" t="s">
        <v>13</v>
      </c>
      <c r="F121" s="29">
        <v>64.19353439999999</v>
      </c>
      <c r="G121" s="30">
        <v>96250</v>
      </c>
      <c r="H121" s="30">
        <f t="shared" si="2"/>
        <v>6178627.6859999988</v>
      </c>
    </row>
    <row r="122" spans="2:8" x14ac:dyDescent="0.25">
      <c r="B122" s="31" t="s">
        <v>19</v>
      </c>
      <c r="C122" s="32" t="s">
        <v>164</v>
      </c>
      <c r="D122" s="28" t="s">
        <v>161</v>
      </c>
      <c r="E122" s="21" t="s">
        <v>13</v>
      </c>
      <c r="F122" s="29">
        <v>28.3</v>
      </c>
      <c r="G122" s="30">
        <v>108908.90710507504</v>
      </c>
      <c r="H122" s="30">
        <f t="shared" si="2"/>
        <v>3082122.0710736234</v>
      </c>
    </row>
    <row r="123" spans="2:8" x14ac:dyDescent="0.25">
      <c r="B123" s="31" t="s">
        <v>19</v>
      </c>
      <c r="C123" s="32" t="s">
        <v>165</v>
      </c>
      <c r="D123" s="28" t="s">
        <v>166</v>
      </c>
      <c r="E123" s="21" t="s">
        <v>125</v>
      </c>
      <c r="F123" s="29">
        <v>1</v>
      </c>
      <c r="G123" s="30">
        <v>225820.939575</v>
      </c>
      <c r="H123" s="30">
        <f t="shared" si="2"/>
        <v>225820.939575</v>
      </c>
    </row>
    <row r="124" spans="2:8" x14ac:dyDescent="0.25">
      <c r="B124" s="31" t="s">
        <v>19</v>
      </c>
      <c r="C124" s="32" t="s">
        <v>167</v>
      </c>
      <c r="D124" s="28" t="s">
        <v>168</v>
      </c>
      <c r="E124" s="21" t="s">
        <v>125</v>
      </c>
      <c r="F124" s="29">
        <v>3</v>
      </c>
      <c r="G124" s="30">
        <v>339531.97514570429</v>
      </c>
      <c r="H124" s="30">
        <f t="shared" si="2"/>
        <v>1018595.9254371128</v>
      </c>
    </row>
    <row r="125" spans="2:8" x14ac:dyDescent="0.25">
      <c r="B125" s="31" t="s">
        <v>19</v>
      </c>
      <c r="C125" s="32" t="s">
        <v>169</v>
      </c>
      <c r="D125" s="28" t="s">
        <v>170</v>
      </c>
      <c r="E125" s="21" t="s">
        <v>125</v>
      </c>
      <c r="F125" s="29">
        <v>1</v>
      </c>
      <c r="G125" s="30">
        <v>368408.57024999999</v>
      </c>
      <c r="H125" s="30">
        <f t="shared" si="2"/>
        <v>368408.57024999999</v>
      </c>
    </row>
    <row r="126" spans="2:8" x14ac:dyDescent="0.25">
      <c r="B126" s="21"/>
      <c r="C126" s="32"/>
      <c r="D126" s="28"/>
      <c r="E126" s="21"/>
      <c r="F126" s="29"/>
      <c r="G126" s="30"/>
      <c r="H126" s="30"/>
    </row>
    <row r="127" spans="2:8" x14ac:dyDescent="0.25">
      <c r="B127" s="23" t="s">
        <v>171</v>
      </c>
      <c r="C127" s="36" t="s">
        <v>172</v>
      </c>
      <c r="D127" s="28"/>
      <c r="E127" s="21"/>
      <c r="F127" s="29"/>
      <c r="G127" s="30"/>
      <c r="H127" s="30"/>
    </row>
    <row r="128" spans="2:8" x14ac:dyDescent="0.25">
      <c r="B128" s="21"/>
      <c r="C128" s="32"/>
      <c r="D128" s="28"/>
      <c r="E128" s="21"/>
      <c r="F128" s="29"/>
      <c r="G128" s="30"/>
      <c r="H128" s="30"/>
    </row>
    <row r="129" spans="1:8" ht="27.75" customHeight="1" x14ac:dyDescent="0.25">
      <c r="B129" s="38">
        <v>1</v>
      </c>
      <c r="C129" s="41" t="s">
        <v>173</v>
      </c>
      <c r="D129" s="41" t="s">
        <v>174</v>
      </c>
      <c r="E129" s="38" t="s">
        <v>36</v>
      </c>
      <c r="F129" s="39">
        <v>27</v>
      </c>
      <c r="G129" s="30">
        <v>170000</v>
      </c>
      <c r="H129" s="30">
        <f t="shared" si="2"/>
        <v>4590000</v>
      </c>
    </row>
    <row r="130" spans="1:8" ht="28.5" x14ac:dyDescent="0.25">
      <c r="B130" s="21">
        <v>2</v>
      </c>
      <c r="C130" s="41" t="s">
        <v>175</v>
      </c>
      <c r="D130" s="41" t="s">
        <v>176</v>
      </c>
      <c r="E130" s="38" t="s">
        <v>36</v>
      </c>
      <c r="F130" s="29">
        <v>2</v>
      </c>
      <c r="G130" s="30">
        <v>170000</v>
      </c>
      <c r="H130" s="30">
        <f t="shared" si="2"/>
        <v>340000</v>
      </c>
    </row>
    <row r="131" spans="1:8" ht="28.5" x14ac:dyDescent="0.25">
      <c r="B131" s="38">
        <v>3</v>
      </c>
      <c r="C131" s="41" t="s">
        <v>177</v>
      </c>
      <c r="D131" s="41" t="s">
        <v>178</v>
      </c>
      <c r="E131" s="38" t="s">
        <v>36</v>
      </c>
      <c r="F131" s="29">
        <v>8</v>
      </c>
      <c r="G131" s="30">
        <v>231000</v>
      </c>
      <c r="H131" s="30">
        <f t="shared" si="2"/>
        <v>1848000</v>
      </c>
    </row>
    <row r="132" spans="1:8" x14ac:dyDescent="0.25">
      <c r="B132" s="21">
        <v>4</v>
      </c>
      <c r="C132" s="41" t="s">
        <v>179</v>
      </c>
      <c r="D132" s="41" t="s">
        <v>180</v>
      </c>
      <c r="E132" s="38" t="s">
        <v>36</v>
      </c>
      <c r="F132" s="29">
        <v>1</v>
      </c>
      <c r="G132" s="30">
        <v>231000</v>
      </c>
      <c r="H132" s="30">
        <f t="shared" si="2"/>
        <v>231000</v>
      </c>
    </row>
    <row r="133" spans="1:8" x14ac:dyDescent="0.25">
      <c r="B133" s="38">
        <v>5</v>
      </c>
      <c r="C133" s="41" t="s">
        <v>181</v>
      </c>
      <c r="D133" s="41" t="s">
        <v>182</v>
      </c>
      <c r="E133" s="38" t="s">
        <v>36</v>
      </c>
      <c r="F133" s="29">
        <v>2</v>
      </c>
      <c r="G133" s="30">
        <v>231000</v>
      </c>
      <c r="H133" s="30">
        <f t="shared" si="2"/>
        <v>462000</v>
      </c>
    </row>
    <row r="134" spans="1:8" ht="28.5" x14ac:dyDescent="0.25">
      <c r="B134" s="21">
        <v>6</v>
      </c>
      <c r="C134" s="41" t="s">
        <v>183</v>
      </c>
      <c r="D134" s="41" t="s">
        <v>184</v>
      </c>
      <c r="E134" s="38" t="s">
        <v>36</v>
      </c>
      <c r="F134" s="29">
        <v>2</v>
      </c>
      <c r="G134" s="30">
        <v>210100.00000000003</v>
      </c>
      <c r="H134" s="30">
        <f t="shared" si="2"/>
        <v>420200.00000000006</v>
      </c>
    </row>
    <row r="135" spans="1:8" x14ac:dyDescent="0.25">
      <c r="B135" s="38">
        <v>7</v>
      </c>
      <c r="C135" s="41" t="s">
        <v>185</v>
      </c>
      <c r="D135" s="41" t="s">
        <v>186</v>
      </c>
      <c r="E135" s="21" t="s">
        <v>125</v>
      </c>
      <c r="F135" s="29">
        <v>2</v>
      </c>
      <c r="G135" s="30">
        <v>24552.687500000004</v>
      </c>
      <c r="H135" s="30">
        <f t="shared" si="2"/>
        <v>49105.375000000007</v>
      </c>
    </row>
    <row r="136" spans="1:8" x14ac:dyDescent="0.25">
      <c r="B136" s="21">
        <v>8</v>
      </c>
      <c r="C136" s="41" t="s">
        <v>187</v>
      </c>
      <c r="D136" s="41" t="s">
        <v>186</v>
      </c>
      <c r="E136" s="21" t="s">
        <v>125</v>
      </c>
      <c r="F136" s="29">
        <v>4</v>
      </c>
      <c r="G136" s="30">
        <v>38029.887500000004</v>
      </c>
      <c r="H136" s="30">
        <f t="shared" si="2"/>
        <v>152119.55000000002</v>
      </c>
    </row>
    <row r="137" spans="1:8" x14ac:dyDescent="0.25">
      <c r="B137" s="38">
        <v>9</v>
      </c>
      <c r="C137" s="41" t="s">
        <v>188</v>
      </c>
      <c r="D137" s="41" t="s">
        <v>186</v>
      </c>
      <c r="E137" s="21" t="s">
        <v>125</v>
      </c>
      <c r="F137" s="29">
        <v>2</v>
      </c>
      <c r="G137" s="30">
        <v>28567.770000000004</v>
      </c>
      <c r="H137" s="30">
        <f t="shared" si="2"/>
        <v>57135.540000000008</v>
      </c>
    </row>
    <row r="138" spans="1:8" x14ac:dyDescent="0.25">
      <c r="B138" s="21">
        <v>10</v>
      </c>
      <c r="C138" s="41" t="s">
        <v>189</v>
      </c>
      <c r="D138" s="41" t="s">
        <v>186</v>
      </c>
      <c r="E138" s="21" t="s">
        <v>125</v>
      </c>
      <c r="F138" s="29">
        <v>8</v>
      </c>
      <c r="G138" s="30">
        <v>71020.950000000012</v>
      </c>
      <c r="H138" s="30">
        <f t="shared" si="2"/>
        <v>568167.60000000009</v>
      </c>
    </row>
    <row r="139" spans="1:8" x14ac:dyDescent="0.25">
      <c r="B139" s="38">
        <v>11</v>
      </c>
      <c r="C139" s="41" t="s">
        <v>190</v>
      </c>
      <c r="D139" s="41" t="s">
        <v>186</v>
      </c>
      <c r="E139" s="38" t="s">
        <v>36</v>
      </c>
      <c r="F139" s="29">
        <v>2</v>
      </c>
      <c r="G139" s="30">
        <v>71020.950000000012</v>
      </c>
      <c r="H139" s="30">
        <f t="shared" si="2"/>
        <v>142041.90000000002</v>
      </c>
    </row>
    <row r="140" spans="1:8" x14ac:dyDescent="0.25">
      <c r="B140" s="21">
        <v>12</v>
      </c>
      <c r="C140" s="41" t="s">
        <v>191</v>
      </c>
      <c r="D140" s="41" t="s">
        <v>192</v>
      </c>
      <c r="E140" s="21" t="s">
        <v>193</v>
      </c>
      <c r="F140" s="29">
        <v>1</v>
      </c>
      <c r="G140" s="30">
        <v>275000</v>
      </c>
      <c r="H140" s="30">
        <f t="shared" si="2"/>
        <v>275000</v>
      </c>
    </row>
    <row r="141" spans="1:8" ht="28.5" x14ac:dyDescent="0.25">
      <c r="B141" s="38">
        <v>13</v>
      </c>
      <c r="C141" s="41" t="s">
        <v>194</v>
      </c>
      <c r="D141" s="41" t="s">
        <v>195</v>
      </c>
      <c r="E141" s="21" t="s">
        <v>196</v>
      </c>
      <c r="F141" s="29">
        <v>2</v>
      </c>
      <c r="G141" s="30">
        <v>699640.09499999997</v>
      </c>
      <c r="H141" s="30">
        <f t="shared" si="2"/>
        <v>1399280.19</v>
      </c>
    </row>
    <row r="142" spans="1:8" x14ac:dyDescent="0.25">
      <c r="A142" s="42"/>
      <c r="B142" s="21">
        <v>14</v>
      </c>
      <c r="C142" s="41" t="s">
        <v>197</v>
      </c>
      <c r="D142" s="41" t="s">
        <v>198</v>
      </c>
      <c r="E142" s="21" t="s">
        <v>196</v>
      </c>
      <c r="F142" s="29">
        <v>2</v>
      </c>
      <c r="G142" s="30">
        <v>416213.49000000005</v>
      </c>
      <c r="H142" s="30">
        <f t="shared" si="2"/>
        <v>832426.9800000001</v>
      </c>
    </row>
    <row r="143" spans="1:8" x14ac:dyDescent="0.25">
      <c r="A143" s="42"/>
      <c r="B143" s="38">
        <v>15</v>
      </c>
      <c r="C143" s="41" t="s">
        <v>199</v>
      </c>
      <c r="D143" s="41" t="s">
        <v>200</v>
      </c>
      <c r="E143" s="21" t="s">
        <v>193</v>
      </c>
      <c r="F143" s="29">
        <v>1</v>
      </c>
      <c r="G143" s="30">
        <v>385000.00000000006</v>
      </c>
      <c r="H143" s="30">
        <f t="shared" si="2"/>
        <v>385000.00000000006</v>
      </c>
    </row>
    <row r="144" spans="1:8" x14ac:dyDescent="0.25">
      <c r="A144" s="42"/>
      <c r="B144" s="21">
        <v>16</v>
      </c>
      <c r="C144" s="41" t="s">
        <v>201</v>
      </c>
      <c r="D144" s="41" t="s">
        <v>202</v>
      </c>
      <c r="E144" s="21" t="s">
        <v>36</v>
      </c>
      <c r="F144" s="29">
        <v>2</v>
      </c>
      <c r="G144" s="30">
        <v>1155000</v>
      </c>
      <c r="H144" s="30">
        <f t="shared" si="2"/>
        <v>2310000</v>
      </c>
    </row>
    <row r="145" spans="1:8" x14ac:dyDescent="0.25">
      <c r="A145" s="42"/>
      <c r="B145" s="38">
        <v>17</v>
      </c>
      <c r="C145" s="28" t="s">
        <v>203</v>
      </c>
      <c r="D145" s="28"/>
      <c r="E145" s="38" t="s">
        <v>36</v>
      </c>
      <c r="F145" s="29">
        <v>2</v>
      </c>
      <c r="G145" s="30">
        <v>1000000</v>
      </c>
      <c r="H145" s="30">
        <f t="shared" si="2"/>
        <v>2000000</v>
      </c>
    </row>
    <row r="146" spans="1:8" x14ac:dyDescent="0.25">
      <c r="A146" s="42"/>
      <c r="B146" s="21"/>
      <c r="C146" s="32"/>
      <c r="D146" s="28"/>
      <c r="E146" s="21"/>
      <c r="F146" s="29"/>
      <c r="G146" s="30"/>
      <c r="H146" s="30"/>
    </row>
    <row r="147" spans="1:8" x14ac:dyDescent="0.25">
      <c r="A147" s="42"/>
      <c r="B147" s="23" t="s">
        <v>204</v>
      </c>
      <c r="C147" s="36" t="s">
        <v>205</v>
      </c>
      <c r="D147" s="28"/>
      <c r="E147" s="21"/>
      <c r="F147" s="29"/>
      <c r="G147" s="30"/>
      <c r="H147" s="30"/>
    </row>
    <row r="148" spans="1:8" x14ac:dyDescent="0.25">
      <c r="A148" s="42"/>
      <c r="B148" s="21">
        <v>1</v>
      </c>
      <c r="C148" s="32" t="s">
        <v>206</v>
      </c>
      <c r="D148" s="28" t="s">
        <v>207</v>
      </c>
      <c r="E148" s="21" t="s">
        <v>196</v>
      </c>
      <c r="F148" s="29">
        <v>1</v>
      </c>
      <c r="G148" s="30">
        <v>4077665.5111500002</v>
      </c>
      <c r="H148" s="30">
        <f t="shared" si="2"/>
        <v>4077665.5111500002</v>
      </c>
    </row>
    <row r="149" spans="1:8" x14ac:dyDescent="0.25">
      <c r="A149" s="42"/>
      <c r="B149" s="21">
        <v>2</v>
      </c>
      <c r="C149" s="32" t="s">
        <v>208</v>
      </c>
      <c r="D149" s="28" t="s">
        <v>209</v>
      </c>
      <c r="E149" s="21" t="s">
        <v>196</v>
      </c>
      <c r="F149" s="29">
        <v>1</v>
      </c>
      <c r="G149" s="30">
        <v>1285082.5</v>
      </c>
      <c r="H149" s="30">
        <f t="shared" si="2"/>
        <v>1285082.5</v>
      </c>
    </row>
    <row r="150" spans="1:8" x14ac:dyDescent="0.25">
      <c r="A150" s="42"/>
      <c r="B150" s="21">
        <v>3</v>
      </c>
      <c r="C150" s="32" t="s">
        <v>210</v>
      </c>
      <c r="D150" s="28" t="s">
        <v>211</v>
      </c>
      <c r="E150" s="21" t="s">
        <v>13</v>
      </c>
      <c r="F150" s="29">
        <v>14.7616101</v>
      </c>
      <c r="G150" s="30">
        <v>550000</v>
      </c>
      <c r="H150" s="30">
        <f t="shared" ref="H150:H159" si="3">F150*G150</f>
        <v>8118885.5550000006</v>
      </c>
    </row>
    <row r="151" spans="1:8" x14ac:dyDescent="0.25">
      <c r="A151" s="42"/>
      <c r="B151" s="21">
        <v>4</v>
      </c>
      <c r="C151" s="32" t="s">
        <v>212</v>
      </c>
      <c r="D151" s="43" t="s">
        <v>213</v>
      </c>
      <c r="E151" s="21" t="s">
        <v>22</v>
      </c>
      <c r="F151" s="29">
        <v>28.34</v>
      </c>
      <c r="G151" s="30">
        <v>109375</v>
      </c>
      <c r="H151" s="30">
        <f t="shared" si="3"/>
        <v>3099687.5</v>
      </c>
    </row>
    <row r="152" spans="1:8" x14ac:dyDescent="0.25">
      <c r="A152" s="42"/>
      <c r="B152" s="21">
        <v>5</v>
      </c>
      <c r="C152" s="32" t="s">
        <v>214</v>
      </c>
      <c r="D152" s="43" t="s">
        <v>215</v>
      </c>
      <c r="E152" s="21" t="s">
        <v>22</v>
      </c>
      <c r="F152" s="29">
        <v>8.31</v>
      </c>
      <c r="G152" s="30">
        <v>116875</v>
      </c>
      <c r="H152" s="30">
        <f t="shared" si="3"/>
        <v>971231.25</v>
      </c>
    </row>
    <row r="153" spans="1:8" x14ac:dyDescent="0.25">
      <c r="A153" s="44"/>
      <c r="B153" s="21">
        <v>6</v>
      </c>
      <c r="C153" s="28" t="s">
        <v>216</v>
      </c>
      <c r="D153" s="28" t="s">
        <v>217</v>
      </c>
      <c r="E153" s="38" t="s">
        <v>196</v>
      </c>
      <c r="F153" s="39">
        <v>2</v>
      </c>
      <c r="G153" s="30">
        <v>495000.00000000006</v>
      </c>
      <c r="H153" s="30">
        <f t="shared" si="3"/>
        <v>990000.00000000012</v>
      </c>
    </row>
    <row r="154" spans="1:8" x14ac:dyDescent="0.25">
      <c r="A154" s="44"/>
      <c r="B154" s="21">
        <v>7</v>
      </c>
      <c r="C154" s="28" t="s">
        <v>218</v>
      </c>
      <c r="D154" s="28"/>
      <c r="E154" s="38" t="s">
        <v>13</v>
      </c>
      <c r="F154" s="39">
        <v>44.37</v>
      </c>
      <c r="G154" s="30">
        <v>39375</v>
      </c>
      <c r="H154" s="30">
        <f t="shared" si="3"/>
        <v>1747068.75</v>
      </c>
    </row>
    <row r="155" spans="1:8" x14ac:dyDescent="0.25">
      <c r="A155" s="44"/>
      <c r="B155" s="21">
        <v>8</v>
      </c>
      <c r="C155" s="28" t="s">
        <v>219</v>
      </c>
      <c r="D155" s="35" t="s">
        <v>220</v>
      </c>
      <c r="E155" s="38" t="s">
        <v>196</v>
      </c>
      <c r="F155" s="39">
        <v>1</v>
      </c>
      <c r="G155" s="30">
        <v>425000</v>
      </c>
      <c r="H155" s="30">
        <f t="shared" si="3"/>
        <v>425000</v>
      </c>
    </row>
    <row r="156" spans="1:8" x14ac:dyDescent="0.25">
      <c r="A156" s="44"/>
      <c r="B156" s="21">
        <v>9</v>
      </c>
      <c r="C156" s="28" t="s">
        <v>221</v>
      </c>
      <c r="D156" s="35" t="s">
        <v>222</v>
      </c>
      <c r="E156" s="38" t="s">
        <v>196</v>
      </c>
      <c r="F156" s="39">
        <v>1</v>
      </c>
      <c r="G156" s="30">
        <v>1200000</v>
      </c>
      <c r="H156" s="30">
        <f t="shared" si="3"/>
        <v>1200000</v>
      </c>
    </row>
    <row r="157" spans="1:8" x14ac:dyDescent="0.25">
      <c r="A157" s="44"/>
      <c r="B157" s="21">
        <v>10</v>
      </c>
      <c r="C157" s="28" t="s">
        <v>223</v>
      </c>
      <c r="D157" s="28"/>
      <c r="E157" s="38" t="s">
        <v>13</v>
      </c>
      <c r="F157" s="39">
        <v>4.37</v>
      </c>
      <c r="G157" s="30">
        <v>72765</v>
      </c>
      <c r="H157" s="30">
        <f t="shared" si="3"/>
        <v>317983.05</v>
      </c>
    </row>
    <row r="158" spans="1:8" x14ac:dyDescent="0.25">
      <c r="A158" s="44"/>
      <c r="B158" s="21">
        <v>11</v>
      </c>
      <c r="C158" s="28" t="s">
        <v>224</v>
      </c>
      <c r="D158" s="28" t="s">
        <v>225</v>
      </c>
      <c r="E158" s="38" t="s">
        <v>13</v>
      </c>
      <c r="F158" s="39">
        <v>2.85</v>
      </c>
      <c r="G158" s="30">
        <v>54120.000000000007</v>
      </c>
      <c r="H158" s="30">
        <f t="shared" si="3"/>
        <v>154242.00000000003</v>
      </c>
    </row>
    <row r="159" spans="1:8" ht="30" x14ac:dyDescent="0.25">
      <c r="A159" s="44"/>
      <c r="B159" s="45">
        <v>12</v>
      </c>
      <c r="C159" s="28" t="s">
        <v>226</v>
      </c>
      <c r="D159" s="35" t="s">
        <v>227</v>
      </c>
      <c r="E159" s="38" t="s">
        <v>228</v>
      </c>
      <c r="F159" s="39">
        <v>1</v>
      </c>
      <c r="G159" s="30">
        <v>1426773.2804616475</v>
      </c>
      <c r="H159" s="46">
        <f t="shared" si="3"/>
        <v>1426773.2804616475</v>
      </c>
    </row>
    <row r="160" spans="1:8" x14ac:dyDescent="0.25">
      <c r="B160" s="47"/>
      <c r="C160" s="48"/>
      <c r="D160" s="35"/>
      <c r="E160" s="49"/>
      <c r="F160" s="50"/>
      <c r="G160" s="51" t="s">
        <v>229</v>
      </c>
      <c r="H160" s="52">
        <f>SUM(H7:H159)</f>
        <v>348627850.26378155</v>
      </c>
    </row>
    <row r="161" spans="2:8" x14ac:dyDescent="0.25">
      <c r="B161" s="47"/>
      <c r="C161" s="48"/>
      <c r="D161" s="35"/>
      <c r="E161" s="49"/>
      <c r="F161" s="50"/>
      <c r="G161" s="51" t="s">
        <v>230</v>
      </c>
      <c r="H161" s="52">
        <f>ROUNDDOWN(H160,-5)</f>
        <v>348600000</v>
      </c>
    </row>
    <row r="162" spans="2:8" x14ac:dyDescent="0.25">
      <c r="B162" s="47"/>
      <c r="C162" s="48"/>
      <c r="D162" s="35"/>
      <c r="E162" s="49"/>
      <c r="F162" s="50"/>
      <c r="G162" s="51" t="s">
        <v>231</v>
      </c>
      <c r="H162" s="52">
        <f>H161</f>
        <v>348600000</v>
      </c>
    </row>
    <row r="163" spans="2:8" x14ac:dyDescent="0.25">
      <c r="B163" s="47"/>
      <c r="C163" s="48"/>
      <c r="D163" s="35"/>
      <c r="E163" s="49"/>
      <c r="F163" s="50"/>
      <c r="G163" s="51" t="s">
        <v>232</v>
      </c>
      <c r="H163" s="52">
        <f>H162*0.1</f>
        <v>34860000</v>
      </c>
    </row>
    <row r="164" spans="2:8" x14ac:dyDescent="0.25">
      <c r="B164" s="47"/>
      <c r="C164" s="48"/>
      <c r="D164" s="35"/>
      <c r="E164" s="49"/>
      <c r="F164" s="50"/>
      <c r="G164" s="51" t="s">
        <v>233</v>
      </c>
      <c r="H164" s="52">
        <f>H162+H163</f>
        <v>383460000</v>
      </c>
    </row>
    <row r="168" spans="2:8" x14ac:dyDescent="0.25">
      <c r="G168" s="55" t="s">
        <v>234</v>
      </c>
    </row>
    <row r="169" spans="2:8" x14ac:dyDescent="0.25">
      <c r="G169" s="57" t="s">
        <v>235</v>
      </c>
    </row>
    <row r="176" spans="2:8" ht="17.25" x14ac:dyDescent="0.35">
      <c r="G176" s="58" t="s">
        <v>236</v>
      </c>
    </row>
    <row r="177" spans="7:7" x14ac:dyDescent="0.25">
      <c r="G177" s="55" t="s">
        <v>237</v>
      </c>
    </row>
  </sheetData>
  <mergeCells count="1">
    <mergeCell ref="E4:H4"/>
  </mergeCells>
  <printOptions horizontalCentered="1"/>
  <pageMargins left="0.16" right="0.2" top="0.21" bottom="0.23" header="0.3" footer="0.3"/>
  <pageSetup paperSize="9" scale="45" orientation="portrait" horizontalDpi="0" verticalDpi="0" r:id="rId1"/>
  <rowBreaks count="1" manualBreakCount="1">
    <brk id="112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Ruko 2 Lantai Kombinasi (2)</vt:lpstr>
      <vt:lpstr>' Ruko 2 Lantai Kombinasi (2)'!Print_Area</vt:lpstr>
      <vt:lpstr>' Ruko 2 Lantai Kombinasi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2020-02-26T03:42:53Z</cp:lastPrinted>
  <dcterms:created xsi:type="dcterms:W3CDTF">2020-02-26T03:09:43Z</dcterms:created>
  <dcterms:modified xsi:type="dcterms:W3CDTF">2020-02-26T03:43:44Z</dcterms:modified>
</cp:coreProperties>
</file>