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9060" activeTab="1"/>
  </bookViews>
  <sheets>
    <sheet name=" Ruko 2 Lantai Kombinasi" sheetId="9" r:id="rId1"/>
    <sheet name=" Ruko 2 Lantai Tengah" sheetId="2" r:id="rId2"/>
    <sheet name="Volume overall (AR01)" sheetId="4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A" localSheetId="0">#REF!</definedName>
    <definedName name="\B" localSheetId="0">#REF!</definedName>
    <definedName name="\C" localSheetId="0">#REF!</definedName>
    <definedName name="\D" localSheetId="0">#REF!</definedName>
    <definedName name="\E" localSheetId="0">#REF!</definedName>
    <definedName name="\F" localSheetId="0">#REF!</definedName>
    <definedName name="\G" localSheetId="0">#REF!</definedName>
    <definedName name="\H" localSheetId="0">#REF!</definedName>
    <definedName name="\I" localSheetId="0">#REF!</definedName>
    <definedName name="\J" localSheetId="0">#REF!</definedName>
    <definedName name="\K" localSheetId="0">#REF!</definedName>
    <definedName name="\L" localSheetId="0">#REF!</definedName>
    <definedName name="\M" localSheetId="0">#REF!</definedName>
    <definedName name="\N" localSheetId="0">#REF!</definedName>
    <definedName name="\O" localSheetId="0">#REF!</definedName>
    <definedName name="\P" localSheetId="0">#REF!</definedName>
    <definedName name="\Q" localSheetId="0">#REF!</definedName>
    <definedName name="\R" localSheetId="0">#REF!</definedName>
    <definedName name="\S" localSheetId="0">#REF!</definedName>
    <definedName name="\T" localSheetId="0">#REF!</definedName>
    <definedName name="\U" localSheetId="0">#REF!</definedName>
    <definedName name="\V" localSheetId="0">#REF!</definedName>
    <definedName name="\W" localSheetId="0">#REF!</definedName>
    <definedName name="\WQ" localSheetId="0">'[1]BAG-2'!#REF!</definedName>
    <definedName name="\X" localSheetId="0">#REF!</definedName>
    <definedName name="\Y" localSheetId="0">#REF!</definedName>
    <definedName name="\Z" localSheetId="0">#REF!</definedName>
    <definedName name="___1A" localSheetId="0">'[2]I-KAMAR'!#REF!</definedName>
    <definedName name="___abs100" localSheetId="0">#REF!</definedName>
    <definedName name="___ahu100" localSheetId="0">#REF!</definedName>
    <definedName name="___ahu150" localSheetId="0">#REF!</definedName>
    <definedName name="___ako100" localSheetId="0">#REF!</definedName>
    <definedName name="___ako150" localSheetId="0">#REF!</definedName>
    <definedName name="___ako50" localSheetId="0">#REF!</definedName>
    <definedName name="___ako80" localSheetId="0">#REF!</definedName>
    <definedName name="___aku100" localSheetId="0">#REF!</definedName>
    <definedName name="___aku150" localSheetId="0">#REF!</definedName>
    <definedName name="___bcv100" localSheetId="0">#REF!</definedName>
    <definedName name="___bcv125" localSheetId="0">#REF!</definedName>
    <definedName name="___bcv150" localSheetId="0">#REF!</definedName>
    <definedName name="___cas80" localSheetId="0">#REF!</definedName>
    <definedName name="___cvd100" localSheetId="0">#REF!</definedName>
    <definedName name="___cvd15" localSheetId="0">#REF!</definedName>
    <definedName name="___cvd150" localSheetId="0">#REF!</definedName>
    <definedName name="___cvd50" localSheetId="0">#REF!</definedName>
    <definedName name="___cvd65" localSheetId="0">#REF!</definedName>
    <definedName name="___daf1" localSheetId="0">#REF!</definedName>
    <definedName name="___daf2" localSheetId="0">#REF!</definedName>
    <definedName name="___daf31" localSheetId="0">#REF!</definedName>
    <definedName name="___daf32" localSheetId="0">#REF!</definedName>
    <definedName name="___daf33" localSheetId="0">#REF!</definedName>
    <definedName name="___dia6" localSheetId="0">#REF!</definedName>
    <definedName name="___fjd100" localSheetId="0">#REF!</definedName>
    <definedName name="___fjd150" localSheetId="0">#REF!</definedName>
    <definedName name="___fjd50" localSheetId="0">#REF!</definedName>
    <definedName name="___fjd65" localSheetId="0">#REF!</definedName>
    <definedName name="___fmd150" localSheetId="0">#REF!</definedName>
    <definedName name="___grc1" localSheetId="0">#REF!</definedName>
    <definedName name="___gti50" localSheetId="0">#REF!</definedName>
    <definedName name="___gti60" localSheetId="0">#REF!</definedName>
    <definedName name="___gvd100" localSheetId="0">#REF!</definedName>
    <definedName name="___gvd15" localSheetId="0">#REF!</definedName>
    <definedName name="___gvd150" localSheetId="0">#REF!</definedName>
    <definedName name="___gvd25" localSheetId="0">#REF!</definedName>
    <definedName name="___gvd50" localSheetId="0">#REF!</definedName>
    <definedName name="___gvd65" localSheetId="0">#REF!</definedName>
    <definedName name="___hdw1" localSheetId="0">#REF!</definedName>
    <definedName name="___jum1" localSheetId="0">#REF!</definedName>
    <definedName name="___jum10" localSheetId="0">#REF!</definedName>
    <definedName name="___jum2" localSheetId="0">#REF!</definedName>
    <definedName name="___jum3" localSheetId="0">#REF!</definedName>
    <definedName name="___jum4" localSheetId="0">#REF!</definedName>
    <definedName name="___jum5" localSheetId="0">#REF!</definedName>
    <definedName name="___jum6" localSheetId="0">#REF!</definedName>
    <definedName name="___jum7" localSheetId="0">#REF!</definedName>
    <definedName name="___jum8" localSheetId="0">#REF!</definedName>
    <definedName name="___jum9" localSheetId="0">#REF!</definedName>
    <definedName name="___pab100" localSheetId="0">#REF!</definedName>
    <definedName name="___pab125" localSheetId="0">#REF!</definedName>
    <definedName name="___pab15" localSheetId="0">#REF!</definedName>
    <definedName name="___pab150" localSheetId="0">#REF!</definedName>
    <definedName name="___pab2" localSheetId="0">#REF!</definedName>
    <definedName name="___pab20" localSheetId="0">#REF!</definedName>
    <definedName name="___pab25" localSheetId="0">#REF!</definedName>
    <definedName name="___pab32" localSheetId="0">#REF!</definedName>
    <definedName name="___pab4" localSheetId="0">#REF!</definedName>
    <definedName name="___pab40" localSheetId="0">#REF!</definedName>
    <definedName name="___pab50" localSheetId="0">#REF!</definedName>
    <definedName name="___pab6" localSheetId="0">#REF!</definedName>
    <definedName name="___pab65" localSheetId="0">#REF!</definedName>
    <definedName name="___pab80" localSheetId="0">#REF!</definedName>
    <definedName name="___pah150" localSheetId="0">#REF!</definedName>
    <definedName name="___pak100" localSheetId="0">#REF!</definedName>
    <definedName name="___pak150" localSheetId="0">#REF!</definedName>
    <definedName name="___pak50" localSheetId="0">#REF!</definedName>
    <definedName name="___pak80" localSheetId="0">#REF!</definedName>
    <definedName name="___pbs100" localSheetId="0">#REF!</definedName>
    <definedName name="___pbs15" localSheetId="0">#REF!</definedName>
    <definedName name="___pbs150" localSheetId="0">#REF!</definedName>
    <definedName name="___pbs40" localSheetId="0">#REF!</definedName>
    <definedName name="___pbs50" localSheetId="0">#REF!</definedName>
    <definedName name="___pbs65" localSheetId="0">#REF!</definedName>
    <definedName name="___pbs80" localSheetId="0">#REF!</definedName>
    <definedName name="___pc50" localSheetId="0">#REF!</definedName>
    <definedName name="___pc80" localSheetId="0">#REF!</definedName>
    <definedName name="___pcf80" localSheetId="0">#REF!</definedName>
    <definedName name="___ph100" localSheetId="0">#REF!</definedName>
    <definedName name="___ph150" localSheetId="0">#REF!</definedName>
    <definedName name="___phf100" localSheetId="0">#REF!</definedName>
    <definedName name="___phf150" localSheetId="0">#REF!</definedName>
    <definedName name="___pv100" localSheetId="0">#REF!</definedName>
    <definedName name="___pv40" localSheetId="0">#REF!</definedName>
    <definedName name="___pv50" localSheetId="0">#REF!</definedName>
    <definedName name="___pv80" localSheetId="0">#REF!</definedName>
    <definedName name="___pvf100" localSheetId="0">#REF!</definedName>
    <definedName name="___pvf80" localSheetId="0">#REF!</definedName>
    <definedName name="___rk100" localSheetId="0">#REF!</definedName>
    <definedName name="___rk200" localSheetId="0">#REF!</definedName>
    <definedName name="___rk300" localSheetId="0">#REF!</definedName>
    <definedName name="___rk600" localSheetId="0">#REF!</definedName>
    <definedName name="___rkl1000" localSheetId="0">#REF!</definedName>
    <definedName name="___rkl1200" localSheetId="0">#REF!</definedName>
    <definedName name="___rkl200" localSheetId="0">#REF!</definedName>
    <definedName name="___rkl300" localSheetId="0">#REF!</definedName>
    <definedName name="___rkl400" localSheetId="0">#REF!</definedName>
    <definedName name="___rkl500" localSheetId="0">#REF!</definedName>
    <definedName name="___rkl600" localSheetId="0">#REF!</definedName>
    <definedName name="___rkl700" localSheetId="0">#REF!</definedName>
    <definedName name="___rkl800" localSheetId="0">#REF!</definedName>
    <definedName name="___sfv150" localSheetId="0">#REF!</definedName>
    <definedName name="___std100" localSheetId="0">#REF!</definedName>
    <definedName name="___std150" localSheetId="0">#REF!</definedName>
    <definedName name="___STD4" localSheetId="0">#REF!</definedName>
    <definedName name="___std50" localSheetId="0">#REF!</definedName>
    <definedName name="___std65" localSheetId="0">#REF!</definedName>
    <definedName name="___tlc20" localSheetId="0">#REF!</definedName>
    <definedName name="___tsv25" localSheetId="0">#REF!</definedName>
    <definedName name="___vnt100" localSheetId="0">#REF!</definedName>
    <definedName name="___vnt40" localSheetId="0">#REF!</definedName>
    <definedName name="___vnt50" localSheetId="0">#REF!</definedName>
    <definedName name="___vnt80" localSheetId="0">#REF!</definedName>
    <definedName name="__123Graph_F" localSheetId="0" hidden="1">[3]ESCON!#REF!</definedName>
    <definedName name="__1A" localSheetId="0">'[2]I-KAMAR'!#REF!</definedName>
    <definedName name="__abs100" localSheetId="0">#REF!</definedName>
    <definedName name="__ahu100" localSheetId="0">#REF!</definedName>
    <definedName name="__ahu150" localSheetId="0">#REF!</definedName>
    <definedName name="__ako100" localSheetId="0">#REF!</definedName>
    <definedName name="__ako150" localSheetId="0">#REF!</definedName>
    <definedName name="__ako50" localSheetId="0">#REF!</definedName>
    <definedName name="__ako80" localSheetId="0">#REF!</definedName>
    <definedName name="__aku100" localSheetId="0">#REF!</definedName>
    <definedName name="__aku150" localSheetId="0">#REF!</definedName>
    <definedName name="__bcv100" localSheetId="0">#REF!</definedName>
    <definedName name="__bcv125" localSheetId="0">#REF!</definedName>
    <definedName name="__bcv150" localSheetId="0">#REF!</definedName>
    <definedName name="__cas80" localSheetId="0">#REF!</definedName>
    <definedName name="__cvd100" localSheetId="0">#REF!</definedName>
    <definedName name="__cvd15" localSheetId="0">#REF!</definedName>
    <definedName name="__cvd150" localSheetId="0">#REF!</definedName>
    <definedName name="__cvd50" localSheetId="0">#REF!</definedName>
    <definedName name="__cvd65" localSheetId="0">#REF!</definedName>
    <definedName name="__daf1" localSheetId="0">#REF!</definedName>
    <definedName name="__daf2" localSheetId="0">#REF!</definedName>
    <definedName name="__daf31" localSheetId="0">#REF!</definedName>
    <definedName name="__daf32" localSheetId="0">#REF!</definedName>
    <definedName name="__daf33" localSheetId="0">#REF!</definedName>
    <definedName name="__dia6" localSheetId="0">#REF!</definedName>
    <definedName name="__fjd100" localSheetId="0">#REF!</definedName>
    <definedName name="__fjd150" localSheetId="0">#REF!</definedName>
    <definedName name="__fjd50" localSheetId="0">#REF!</definedName>
    <definedName name="__fjd65" localSheetId="0">#REF!</definedName>
    <definedName name="__fmd150" localSheetId="0">#REF!</definedName>
    <definedName name="__grc1" localSheetId="0">#REF!</definedName>
    <definedName name="__gti50" localSheetId="0">#REF!</definedName>
    <definedName name="__gti60" localSheetId="0">#REF!</definedName>
    <definedName name="__gvd100" localSheetId="0">#REF!</definedName>
    <definedName name="__gvd15" localSheetId="0">#REF!</definedName>
    <definedName name="__gvd150" localSheetId="0">#REF!</definedName>
    <definedName name="__gvd25" localSheetId="0">#REF!</definedName>
    <definedName name="__gvd50" localSheetId="0">#REF!</definedName>
    <definedName name="__gvd65" localSheetId="0">#REF!</definedName>
    <definedName name="__hdw1" localSheetId="0">#REF!</definedName>
    <definedName name="__jum1" localSheetId="0">#REF!</definedName>
    <definedName name="__jum10" localSheetId="0">#REF!</definedName>
    <definedName name="__jum2" localSheetId="0">#REF!</definedName>
    <definedName name="__jum3" localSheetId="0">#REF!</definedName>
    <definedName name="__jum4" localSheetId="0">#REF!</definedName>
    <definedName name="__jum5" localSheetId="0">#REF!</definedName>
    <definedName name="__jum6" localSheetId="0">#REF!</definedName>
    <definedName name="__jum7" localSheetId="0">#REF!</definedName>
    <definedName name="__jum8" localSheetId="0">#REF!</definedName>
    <definedName name="__jum9" localSheetId="0">#REF!</definedName>
    <definedName name="__pab100" localSheetId="0">#REF!</definedName>
    <definedName name="__pab125" localSheetId="0">#REF!</definedName>
    <definedName name="__pab15" localSheetId="0">#REF!</definedName>
    <definedName name="__pab150" localSheetId="0">#REF!</definedName>
    <definedName name="__pab2" localSheetId="0">#REF!</definedName>
    <definedName name="__pab20" localSheetId="0">#REF!</definedName>
    <definedName name="__pab25" localSheetId="0">#REF!</definedName>
    <definedName name="__pab32" localSheetId="0">#REF!</definedName>
    <definedName name="__pab4" localSheetId="0">#REF!</definedName>
    <definedName name="__pab40" localSheetId="0">#REF!</definedName>
    <definedName name="__pab50" localSheetId="0">#REF!</definedName>
    <definedName name="__pab6" localSheetId="0">#REF!</definedName>
    <definedName name="__pab65" localSheetId="0">#REF!</definedName>
    <definedName name="__pab80" localSheetId="0">#REF!</definedName>
    <definedName name="__pah150" localSheetId="0">#REF!</definedName>
    <definedName name="__pak100" localSheetId="0">#REF!</definedName>
    <definedName name="__pak150" localSheetId="0">#REF!</definedName>
    <definedName name="__pak50" localSheetId="0">#REF!</definedName>
    <definedName name="__pak80" localSheetId="0">#REF!</definedName>
    <definedName name="__pbs100" localSheetId="0">#REF!</definedName>
    <definedName name="__pbs15" localSheetId="0">#REF!</definedName>
    <definedName name="__pbs150" localSheetId="0">#REF!</definedName>
    <definedName name="__pbs40" localSheetId="0">#REF!</definedName>
    <definedName name="__pbs50" localSheetId="0">#REF!</definedName>
    <definedName name="__pbs65" localSheetId="0">#REF!</definedName>
    <definedName name="__pbs80" localSheetId="0">#REF!</definedName>
    <definedName name="__pc50" localSheetId="0">#REF!</definedName>
    <definedName name="__pc80" localSheetId="0">#REF!</definedName>
    <definedName name="__pcf80" localSheetId="0">#REF!</definedName>
    <definedName name="__ph100" localSheetId="0">#REF!</definedName>
    <definedName name="__ph150" localSheetId="0">#REF!</definedName>
    <definedName name="__phf100" localSheetId="0">#REF!</definedName>
    <definedName name="__phf150" localSheetId="0">#REF!</definedName>
    <definedName name="__pv100" localSheetId="0">#REF!</definedName>
    <definedName name="__pv40" localSheetId="0">#REF!</definedName>
    <definedName name="__pv50" localSheetId="0">#REF!</definedName>
    <definedName name="__pv80" localSheetId="0">#REF!</definedName>
    <definedName name="__pvf100" localSheetId="0">#REF!</definedName>
    <definedName name="__pvf80" localSheetId="0">#REF!</definedName>
    <definedName name="__rk100" localSheetId="0">#REF!</definedName>
    <definedName name="__rk200" localSheetId="0">#REF!</definedName>
    <definedName name="__rk300" localSheetId="0">#REF!</definedName>
    <definedName name="__rk600" localSheetId="0">#REF!</definedName>
    <definedName name="__rkl1000" localSheetId="0">#REF!</definedName>
    <definedName name="__rkl1200" localSheetId="0">#REF!</definedName>
    <definedName name="__rkl200" localSheetId="0">#REF!</definedName>
    <definedName name="__rkl300" localSheetId="0">#REF!</definedName>
    <definedName name="__rkl400" localSheetId="0">#REF!</definedName>
    <definedName name="__rkl500" localSheetId="0">#REF!</definedName>
    <definedName name="__rkl600" localSheetId="0">#REF!</definedName>
    <definedName name="__rkl700" localSheetId="0">#REF!</definedName>
    <definedName name="__rkl800" localSheetId="0">#REF!</definedName>
    <definedName name="__sfv150" localSheetId="0">#REF!</definedName>
    <definedName name="__std100" localSheetId="0">#REF!</definedName>
    <definedName name="__std150" localSheetId="0">#REF!</definedName>
    <definedName name="__STD4" localSheetId="0">#REF!</definedName>
    <definedName name="__std50" localSheetId="0">#REF!</definedName>
    <definedName name="__std65" localSheetId="0">#REF!</definedName>
    <definedName name="__tlc20" localSheetId="0">#REF!</definedName>
    <definedName name="__tsv25" localSheetId="0">#REF!</definedName>
    <definedName name="__vnt100" localSheetId="0">#REF!</definedName>
    <definedName name="__vnt40" localSheetId="0">#REF!</definedName>
    <definedName name="__vnt50" localSheetId="0">#REF!</definedName>
    <definedName name="__vnt80" localSheetId="0">#REF!</definedName>
    <definedName name="_1A" localSheetId="0">'[2]I-KAMAR'!#REF!</definedName>
    <definedName name="_2Excel_BuiltIn_Print_Titles_14_1" localSheetId="0">#REF!</definedName>
    <definedName name="_2Excel_BuiltIn_Print_Titles_3_1_1" localSheetId="0">#REF!</definedName>
    <definedName name="_3Excel_BuiltIn_Print_Area_1_1_1" localSheetId="0">#REF!</definedName>
    <definedName name="_750_KVA_X_64__" localSheetId="0">#REF!</definedName>
    <definedName name="_A" localSheetId="0">#REF!</definedName>
    <definedName name="_A_1" localSheetId="0">[2]I_KAMAR!#REF!</definedName>
    <definedName name="_aaa1" localSheetId="0">#REF!</definedName>
    <definedName name="_abs100" localSheetId="0">#REF!</definedName>
    <definedName name="_ahu100" localSheetId="0">#REF!</definedName>
    <definedName name="_ahu150" localSheetId="0">#REF!</definedName>
    <definedName name="_ako100" localSheetId="0">#REF!</definedName>
    <definedName name="_ako150" localSheetId="0">#REF!</definedName>
    <definedName name="_ako50" localSheetId="0">#REF!</definedName>
    <definedName name="_ako80" localSheetId="0">#REF!</definedName>
    <definedName name="_aku100" localSheetId="0">#REF!</definedName>
    <definedName name="_aku150" localSheetId="0">#REF!</definedName>
    <definedName name="_ana1" localSheetId="0">#REF!</definedName>
    <definedName name="_ana10" localSheetId="0">#REF!</definedName>
    <definedName name="_ana100" localSheetId="0">#REF!</definedName>
    <definedName name="_ana101" localSheetId="0">#REF!</definedName>
    <definedName name="_ana102" localSheetId="0">#REF!</definedName>
    <definedName name="_ana103" localSheetId="0">#REF!</definedName>
    <definedName name="_ana104" localSheetId="0">#REF!</definedName>
    <definedName name="_ana105" localSheetId="0">#REF!</definedName>
    <definedName name="_ana106" localSheetId="0">#REF!</definedName>
    <definedName name="_ana107" localSheetId="0">#REF!</definedName>
    <definedName name="_ana108" localSheetId="0">#REF!</definedName>
    <definedName name="_ana109" localSheetId="0">#REF!</definedName>
    <definedName name="_ana11" localSheetId="0">#REF!</definedName>
    <definedName name="_ana110" localSheetId="0">#REF!</definedName>
    <definedName name="_ana111" localSheetId="0">#REF!</definedName>
    <definedName name="_ana112" localSheetId="0">#REF!</definedName>
    <definedName name="_ana113" localSheetId="0">#REF!</definedName>
    <definedName name="_ana114" localSheetId="0">#REF!</definedName>
    <definedName name="_ana115" localSheetId="0">#REF!</definedName>
    <definedName name="_ana116" localSheetId="0">#REF!</definedName>
    <definedName name="_ana117" localSheetId="0">#REF!</definedName>
    <definedName name="_ana118" localSheetId="0">#REF!</definedName>
    <definedName name="_ana119" localSheetId="0">#REF!</definedName>
    <definedName name="_ana12" localSheetId="0">#REF!</definedName>
    <definedName name="_ana120" localSheetId="0">#REF!</definedName>
    <definedName name="_ana121" localSheetId="0">#REF!</definedName>
    <definedName name="_ana122" localSheetId="0">#REF!</definedName>
    <definedName name="_ana123" localSheetId="0">#REF!</definedName>
    <definedName name="_ana124" localSheetId="0">#REF!</definedName>
    <definedName name="_ana13" localSheetId="0">#REF!</definedName>
    <definedName name="_ana14" localSheetId="0">#REF!</definedName>
    <definedName name="_ana15" localSheetId="0">#REF!</definedName>
    <definedName name="_ana16" localSheetId="0">#REF!</definedName>
    <definedName name="_ana17" localSheetId="0">#REF!</definedName>
    <definedName name="_ana18" localSheetId="0">#REF!</definedName>
    <definedName name="_ana19" localSheetId="0">#REF!</definedName>
    <definedName name="_ana2" localSheetId="0">#REF!</definedName>
    <definedName name="_ana20" localSheetId="0">#REF!</definedName>
    <definedName name="_ana21" localSheetId="0">#REF!</definedName>
    <definedName name="_ana22" localSheetId="0">#REF!</definedName>
    <definedName name="_ana23" localSheetId="0">#REF!</definedName>
    <definedName name="_ana24" localSheetId="0">#REF!</definedName>
    <definedName name="_ana25" localSheetId="0">#REF!</definedName>
    <definedName name="_ana26" localSheetId="0">#REF!</definedName>
    <definedName name="_ana27" localSheetId="0">#REF!</definedName>
    <definedName name="_ana28" localSheetId="0">#REF!</definedName>
    <definedName name="_ana29" localSheetId="0">#REF!</definedName>
    <definedName name="_ana3" localSheetId="0">#REF!</definedName>
    <definedName name="_ana30" localSheetId="0">#REF!</definedName>
    <definedName name="_ana31" localSheetId="0">#REF!</definedName>
    <definedName name="_ana32" localSheetId="0">#REF!</definedName>
    <definedName name="_ana33" localSheetId="0">#REF!</definedName>
    <definedName name="_ana34" localSheetId="0">#REF!</definedName>
    <definedName name="_ana35" localSheetId="0">#REF!</definedName>
    <definedName name="_ana36" localSheetId="0">#REF!</definedName>
    <definedName name="_ana37" localSheetId="0">#REF!</definedName>
    <definedName name="_ana38" localSheetId="0">#REF!</definedName>
    <definedName name="_ana39" localSheetId="0">#REF!</definedName>
    <definedName name="_ana4" localSheetId="0">#REF!</definedName>
    <definedName name="_ana40" localSheetId="0">#REF!</definedName>
    <definedName name="_ana41" localSheetId="0">#REF!</definedName>
    <definedName name="_ana42" localSheetId="0">#REF!</definedName>
    <definedName name="_ana43" localSheetId="0">#REF!</definedName>
    <definedName name="_ana44" localSheetId="0">#REF!</definedName>
    <definedName name="_ana45" localSheetId="0">#REF!</definedName>
    <definedName name="_ana46" localSheetId="0">#REF!</definedName>
    <definedName name="_ana47" localSheetId="0">#REF!</definedName>
    <definedName name="_ana48" localSheetId="0">#REF!</definedName>
    <definedName name="_ana49" localSheetId="0">#REF!</definedName>
    <definedName name="_ana5" localSheetId="0">#REF!</definedName>
    <definedName name="_ana50" localSheetId="0">#REF!</definedName>
    <definedName name="_ana51" localSheetId="0">#REF!</definedName>
    <definedName name="_ana52" localSheetId="0">#REF!</definedName>
    <definedName name="_ana53" localSheetId="0">#REF!</definedName>
    <definedName name="_ana54" localSheetId="0">#REF!</definedName>
    <definedName name="_ana55" localSheetId="0">#REF!</definedName>
    <definedName name="_ana56" localSheetId="0">#REF!</definedName>
    <definedName name="_ana57" localSheetId="0">#REF!</definedName>
    <definedName name="_ana58" localSheetId="0">#REF!</definedName>
    <definedName name="_ana59" localSheetId="0">#REF!</definedName>
    <definedName name="_ana6" localSheetId="0">#REF!</definedName>
    <definedName name="_ana60" localSheetId="0">#REF!</definedName>
    <definedName name="_ana61" localSheetId="0">#REF!</definedName>
    <definedName name="_ana62" localSheetId="0">#REF!</definedName>
    <definedName name="_ana63" localSheetId="0">#REF!</definedName>
    <definedName name="_ana64" localSheetId="0">#REF!</definedName>
    <definedName name="_ana65" localSheetId="0">#REF!</definedName>
    <definedName name="_ana66" localSheetId="0">#REF!</definedName>
    <definedName name="_ana67" localSheetId="0">#REF!</definedName>
    <definedName name="_ana68" localSheetId="0">#REF!</definedName>
    <definedName name="_ana69" localSheetId="0">#REF!</definedName>
    <definedName name="_ana7" localSheetId="0">#REF!</definedName>
    <definedName name="_ana70" localSheetId="0">#REF!</definedName>
    <definedName name="_ana71" localSheetId="0">#REF!</definedName>
    <definedName name="_ana72" localSheetId="0">#REF!</definedName>
    <definedName name="_ana73" localSheetId="0">#REF!</definedName>
    <definedName name="_ana74" localSheetId="0">#REF!</definedName>
    <definedName name="_ana75" localSheetId="0">#REF!</definedName>
    <definedName name="_ana76" localSheetId="0">#REF!</definedName>
    <definedName name="_ana77" localSheetId="0">#REF!</definedName>
    <definedName name="_ana78" localSheetId="0">#REF!</definedName>
    <definedName name="_ana79" localSheetId="0">#REF!</definedName>
    <definedName name="_ana8" localSheetId="0">#REF!</definedName>
    <definedName name="_ana80" localSheetId="0">#REF!</definedName>
    <definedName name="_ana81" localSheetId="0">#REF!</definedName>
    <definedName name="_ana82" localSheetId="0">#REF!</definedName>
    <definedName name="_ana83" localSheetId="0">#REF!</definedName>
    <definedName name="_ana84" localSheetId="0">#REF!</definedName>
    <definedName name="_ana85" localSheetId="0">#REF!</definedName>
    <definedName name="_ana86" localSheetId="0">#REF!</definedName>
    <definedName name="_ana87" localSheetId="0">#REF!</definedName>
    <definedName name="_ana88" localSheetId="0">#REF!</definedName>
    <definedName name="_ana89" localSheetId="0">#REF!</definedName>
    <definedName name="_ana9" localSheetId="0">#REF!</definedName>
    <definedName name="_ana90" localSheetId="0">#REF!</definedName>
    <definedName name="_ana91" localSheetId="0">#REF!</definedName>
    <definedName name="_ana92" localSheetId="0">#REF!</definedName>
    <definedName name="_ana93" localSheetId="0">#REF!</definedName>
    <definedName name="_ana94" localSheetId="0">#REF!</definedName>
    <definedName name="_ana95" localSheetId="0">#REF!</definedName>
    <definedName name="_ana96" localSheetId="0">#REF!</definedName>
    <definedName name="_ana97" localSheetId="0">#REF!</definedName>
    <definedName name="_ana98" localSheetId="0">#REF!</definedName>
    <definedName name="_ana99" localSheetId="0">#REF!</definedName>
    <definedName name="_B" localSheetId="0">#REF!</definedName>
    <definedName name="_bcv100" localSheetId="0">#REF!</definedName>
    <definedName name="_bcv125" localSheetId="0">#REF!</definedName>
    <definedName name="_bcv150" localSheetId="0">#REF!</definedName>
    <definedName name="_C" localSheetId="0">#REF!</definedName>
    <definedName name="_cas80" localSheetId="0">#REF!</definedName>
    <definedName name="_CH1..H1___C__R" localSheetId="0">[4]BQ!#REF!</definedName>
    <definedName name="_CH11..H11___C_" localSheetId="0">[4]BQ!#REF!</definedName>
    <definedName name="_CH13..H13___C_" localSheetId="0">[4]BQ!#REF!</definedName>
    <definedName name="_CH15..H15___C_" localSheetId="0">[4]BQ!#REF!</definedName>
    <definedName name="_CH17..H17___C_" localSheetId="0">[4]BQ!#REF!</definedName>
    <definedName name="_CH19..H19___C_" localSheetId="0">[4]BQ!#REF!</definedName>
    <definedName name="_CH21..H21___C_" localSheetId="0">[4]BQ!#REF!</definedName>
    <definedName name="_CH23..H23___C_" localSheetId="0">[4]BQ!#REF!</definedName>
    <definedName name="_CH25..H25___C_" localSheetId="0">[4]BQ!#REF!</definedName>
    <definedName name="_CH27..H27___C_" localSheetId="0">[4]BQ!#REF!</definedName>
    <definedName name="_CH29..H29___C_" localSheetId="0">[4]BQ!#REF!</definedName>
    <definedName name="_CH3..H3___C__R" localSheetId="0">[4]BQ!#REF!</definedName>
    <definedName name="_CH31..H31___C_" localSheetId="0">[4]BQ!#REF!</definedName>
    <definedName name="_CH33..H33___C_" localSheetId="0">[4]BQ!#REF!</definedName>
    <definedName name="_CH35..H35___C_" localSheetId="0">[4]BQ!#REF!</definedName>
    <definedName name="_CH37..H37___C_" localSheetId="0">[4]BQ!#REF!</definedName>
    <definedName name="_CH39..H39___C_" localSheetId="0">[4]BQ!#REF!</definedName>
    <definedName name="_CH41..H41___C_" localSheetId="0">[4]BQ!#REF!</definedName>
    <definedName name="_CH43..H43___C_" localSheetId="0">[4]BQ!#REF!</definedName>
    <definedName name="_CH45..H45___C_" localSheetId="0">[4]BQ!#REF!</definedName>
    <definedName name="_CH5..H5___C__R" localSheetId="0">[4]BQ!#REF!</definedName>
    <definedName name="_CH7..H7___C__R" localSheetId="0">[4]BQ!#REF!</definedName>
    <definedName name="_CH9..H9___C__R" localSheetId="0">[4]BQ!#REF!</definedName>
    <definedName name="_cvd100" localSheetId="0">#REF!</definedName>
    <definedName name="_cvd15" localSheetId="0">#REF!</definedName>
    <definedName name="_cvd150" localSheetId="0">#REF!</definedName>
    <definedName name="_cvd50" localSheetId="0">#REF!</definedName>
    <definedName name="_cvd65" localSheetId="0">#REF!</definedName>
    <definedName name="_D" localSheetId="0">#REF!</definedName>
    <definedName name="_daf1" localSheetId="0">#REF!</definedName>
    <definedName name="_daf2" localSheetId="0">#REF!</definedName>
    <definedName name="_daf31" localSheetId="0">#REF!</definedName>
    <definedName name="_daf32" localSheetId="0">#REF!</definedName>
    <definedName name="_daf33" localSheetId="0">#REF!</definedName>
    <definedName name="_dia6" localSheetId="0">#REF!</definedName>
    <definedName name="_E" localSheetId="0">#REF!</definedName>
    <definedName name="_F" localSheetId="0">#REF!</definedName>
    <definedName name="_Fill" localSheetId="0" hidden="1">#REF!</definedName>
    <definedName name="_fjd100" localSheetId="0">#REF!</definedName>
    <definedName name="_fjd150" localSheetId="0">#REF!</definedName>
    <definedName name="_fjd50" localSheetId="0">#REF!</definedName>
    <definedName name="_fjd65" localSheetId="0">#REF!</definedName>
    <definedName name="_fmd150" localSheetId="0">#REF!</definedName>
    <definedName name="_G" localSheetId="0">#REF!</definedName>
    <definedName name="_Gfu20">'[5]Bahan '!$F$217</definedName>
    <definedName name="_Gfu30">'[5]Bahan '!$F$218</definedName>
    <definedName name="_GiM06">'[5]Bahan '!$F$336</definedName>
    <definedName name="_GNB1">'[5]Bahan '!$F$443</definedName>
    <definedName name="_grc1" localSheetId="0">#REF!</definedName>
    <definedName name="_gti50" localSheetId="0">#REF!</definedName>
    <definedName name="_gti60" localSheetId="0">#REF!</definedName>
    <definedName name="_gvd100" localSheetId="0">#REF!</definedName>
    <definedName name="_gvd15" localSheetId="0">#REF!</definedName>
    <definedName name="_gvd150" localSheetId="0">#REF!</definedName>
    <definedName name="_gvd25" localSheetId="0">#REF!</definedName>
    <definedName name="_gvd50" localSheetId="0">#REF!</definedName>
    <definedName name="_gvd65" localSheetId="0">#REF!</definedName>
    <definedName name="_H" localSheetId="0">#REF!</definedName>
    <definedName name="_hdw1" localSheetId="0">#REF!</definedName>
    <definedName name="_I" localSheetId="0">#REF!</definedName>
    <definedName name="_J" localSheetId="0">#REF!</definedName>
    <definedName name="_jum1" localSheetId="0">#REF!</definedName>
    <definedName name="_jum10" localSheetId="0">#REF!</definedName>
    <definedName name="_jum2" localSheetId="0">#REF!</definedName>
    <definedName name="_jum3" localSheetId="0">#REF!</definedName>
    <definedName name="_jum4" localSheetId="0">#REF!</definedName>
    <definedName name="_jum5" localSheetId="0">#REF!</definedName>
    <definedName name="_jum6" localSheetId="0">#REF!</definedName>
    <definedName name="_jum7" localSheetId="0">#REF!</definedName>
    <definedName name="_jum8" localSheetId="0">#REF!</definedName>
    <definedName name="_jum9" localSheetId="0">#REF!</definedName>
    <definedName name="_K" localSheetId="0">#REF!</definedName>
    <definedName name="_ke1" localSheetId="0">#REF!</definedName>
    <definedName name="_ke2" localSheetId="0">#REF!</definedName>
    <definedName name="_ke3" localSheetId="0">#REF!</definedName>
    <definedName name="_ke4" localSheetId="0">#REF!</definedName>
    <definedName name="_Key1" localSheetId="0" hidden="1">#REF!</definedName>
    <definedName name="_Key2" localSheetId="0" hidden="1">#REF!</definedName>
    <definedName name="_Krp12">'[5]Bahan '!$F$192</definedName>
    <definedName name="_Krp33">'[5]Bahan '!$F$196</definedName>
    <definedName name="_Krw12">'[5]Bahan '!$F$193</definedName>
    <definedName name="_Krw22">'[5]Bahan '!$F$195</definedName>
    <definedName name="_Krw33">'[5]Bahan '!$F$197</definedName>
    <definedName name="_L" localSheetId="0">#REF!</definedName>
    <definedName name="_Lad2">[5]Upah!$E$9</definedName>
    <definedName name="_Lad3">[5]Upah!$E$10</definedName>
    <definedName name="_Lpk02">'[5]Bahan '!$F$127</definedName>
    <definedName name="_Lpk10">'[5]Bahan '!$F$130</definedName>
    <definedName name="_M" localSheetId="0">#REF!</definedName>
    <definedName name="_Mpk12">'[5]Bahan '!$F$161</definedName>
    <definedName name="_Mpk9">'[5]Bahan '!$F$160</definedName>
    <definedName name="_mul12" localSheetId="0">#REF!</definedName>
    <definedName name="_mul9" localSheetId="0">#REF!</definedName>
    <definedName name="_N" localSheetId="0">#REF!</definedName>
    <definedName name="_O" localSheetId="0">#REF!</definedName>
    <definedName name="_Opa2">[5]Upah!$E$27</definedName>
    <definedName name="_Order1" hidden="1">255</definedName>
    <definedName name="_Order2" hidden="1">0</definedName>
    <definedName name="_P" localSheetId="0">#REF!</definedName>
    <definedName name="_pab100" localSheetId="0">#REF!</definedName>
    <definedName name="_pab125" localSheetId="0">#REF!</definedName>
    <definedName name="_pab15" localSheetId="0">#REF!</definedName>
    <definedName name="_pab150" localSheetId="0">#REF!</definedName>
    <definedName name="_pab2" localSheetId="0">#REF!</definedName>
    <definedName name="_pab20" localSheetId="0">#REF!</definedName>
    <definedName name="_pab25" localSheetId="0">#REF!</definedName>
    <definedName name="_pab32" localSheetId="0">#REF!</definedName>
    <definedName name="_pab4" localSheetId="0">#REF!</definedName>
    <definedName name="_pab40" localSheetId="0">#REF!</definedName>
    <definedName name="_pab50" localSheetId="0">#REF!</definedName>
    <definedName name="_pab6" localSheetId="0">#REF!</definedName>
    <definedName name="_pab65" localSheetId="0">#REF!</definedName>
    <definedName name="_pab80" localSheetId="0">#REF!</definedName>
    <definedName name="_pah150" localSheetId="0">#REF!</definedName>
    <definedName name="_pak100" localSheetId="0">#REF!</definedName>
    <definedName name="_pak150" localSheetId="0">#REF!</definedName>
    <definedName name="_pak50" localSheetId="0">#REF!</definedName>
    <definedName name="_pak80" localSheetId="0">#REF!</definedName>
    <definedName name="_PBK175" localSheetId="0">#REF!</definedName>
    <definedName name="_PBK225" localSheetId="0">#REF!</definedName>
    <definedName name="_pbs100" localSheetId="0">#REF!</definedName>
    <definedName name="_pbs15" localSheetId="0">#REF!</definedName>
    <definedName name="_pbs150" localSheetId="0">#REF!</definedName>
    <definedName name="_pbs40" localSheetId="0">#REF!</definedName>
    <definedName name="_pbs50" localSheetId="0">#REF!</definedName>
    <definedName name="_pbs65" localSheetId="0">#REF!</definedName>
    <definedName name="_pbs80" localSheetId="0">#REF!</definedName>
    <definedName name="_pc50" localSheetId="0">#REF!</definedName>
    <definedName name="_pc80" localSheetId="0">#REF!</definedName>
    <definedName name="_pcf80" localSheetId="0">#REF!</definedName>
    <definedName name="_ph100" localSheetId="0">#REF!</definedName>
    <definedName name="_ph150" localSheetId="0">#REF!</definedName>
    <definedName name="_phf100" localSheetId="0">#REF!</definedName>
    <definedName name="_phf150" localSheetId="0">#REF!</definedName>
    <definedName name="_pv100" localSheetId="0">#REF!</definedName>
    <definedName name="_pv40" localSheetId="0">#REF!</definedName>
    <definedName name="_pv50" localSheetId="0">#REF!</definedName>
    <definedName name="_pv80" localSheetId="0">#REF!</definedName>
    <definedName name="_pvf100" localSheetId="0">#REF!</definedName>
    <definedName name="_pvf80" localSheetId="0">#REF!</definedName>
    <definedName name="_Q" localSheetId="0">#REF!</definedName>
    <definedName name="_Q_1" localSheetId="0">#REF!</definedName>
    <definedName name="_Q_2" localSheetId="0">#REF!</definedName>
    <definedName name="_R" localSheetId="0">#REF!</definedName>
    <definedName name="_rd1" localSheetId="0">#REF!</definedName>
    <definedName name="_rd2" localSheetId="0">#REF!</definedName>
    <definedName name="_rd3" localSheetId="0">#REF!</definedName>
    <definedName name="_rk100" localSheetId="0">#REF!</definedName>
    <definedName name="_rk200" localSheetId="0">#REF!</definedName>
    <definedName name="_rk300" localSheetId="0">#REF!</definedName>
    <definedName name="_rk600" localSheetId="0">#REF!</definedName>
    <definedName name="_rkl1000" localSheetId="0">#REF!</definedName>
    <definedName name="_rkl1200" localSheetId="0">#REF!</definedName>
    <definedName name="_rkl200" localSheetId="0">#REF!</definedName>
    <definedName name="_rkl300" localSheetId="0">#REF!</definedName>
    <definedName name="_rkl400" localSheetId="0">#REF!</definedName>
    <definedName name="_rkl500" localSheetId="0">#REF!</definedName>
    <definedName name="_rkl600" localSheetId="0">#REF!</definedName>
    <definedName name="_rkl700" localSheetId="0">#REF!</definedName>
    <definedName name="_rkl800" localSheetId="0">#REF!</definedName>
    <definedName name="_S" localSheetId="0">#REF!</definedName>
    <definedName name="_S_1" localSheetId="0">#REF!</definedName>
    <definedName name="_S_2" localSheetId="0">#REF!</definedName>
    <definedName name="_sfv150" localSheetId="0">#REF!</definedName>
    <definedName name="_Sort" localSheetId="0" hidden="1">#REF!</definedName>
    <definedName name="_Spl23">'[5]Bahan '!$F$21</definedName>
    <definedName name="_Spl57">'[5]Bahan '!$F$23</definedName>
    <definedName name="_st1" localSheetId="0">#REF!</definedName>
    <definedName name="_st2" localSheetId="0">#REF!</definedName>
    <definedName name="_st3" localSheetId="0">#REF!</definedName>
    <definedName name="_std100" localSheetId="0">#REF!</definedName>
    <definedName name="_std150" localSheetId="0">#REF!</definedName>
    <definedName name="_STD4" localSheetId="0">#REF!</definedName>
    <definedName name="_std50" localSheetId="0">#REF!</definedName>
    <definedName name="_std65" localSheetId="0">#REF!</definedName>
    <definedName name="_T" localSheetId="0">#REF!</definedName>
    <definedName name="_TA01" localSheetId="0">#REF!</definedName>
    <definedName name="_TA67" localSheetId="0">#REF!</definedName>
    <definedName name="_TA78" localSheetId="0">#REF!</definedName>
    <definedName name="_TA89" localSheetId="0">#REF!</definedName>
    <definedName name="_TA90" localSheetId="0">#REF!</definedName>
    <definedName name="_Tbb2">[5]Upah!$E$24</definedName>
    <definedName name="_Tbs1">[5]Upah!$E$20</definedName>
    <definedName name="_Tbs2">[5]Upah!$E$21</definedName>
    <definedName name="_Tbt1">[5]Upah!$E$11</definedName>
    <definedName name="_Tbt2">[5]Upah!$E$12</definedName>
    <definedName name="_TCa1">[5]Upah!$E$17</definedName>
    <definedName name="_Tca2">[5]Upah!$E$18</definedName>
    <definedName name="_Tky1">[5]Upah!$E$14</definedName>
    <definedName name="_Tky2">[5]Upah!$E$15</definedName>
    <definedName name="_tlc20" localSheetId="0">#REF!</definedName>
    <definedName name="_Tpk04">'[5]Bahan '!$F$151</definedName>
    <definedName name="_Tpk06">'[5]Bahan '!$F$153</definedName>
    <definedName name="_tsv25" localSheetId="0">#REF!</definedName>
    <definedName name="_U" localSheetId="0">#REF!</definedName>
    <definedName name="_V" localSheetId="0">#REF!</definedName>
    <definedName name="_vnt100" localSheetId="0">#REF!</definedName>
    <definedName name="_vnt40" localSheetId="0">#REF!</definedName>
    <definedName name="_vnt50" localSheetId="0">#REF!</definedName>
    <definedName name="_vnt80" localSheetId="0">#REF!</definedName>
    <definedName name="_W" localSheetId="0">#REF!</definedName>
    <definedName name="_W_12">"$#REF!.$#REF!#REF!"</definedName>
    <definedName name="_W_13">"$#REF!.$#REF!#REF!"</definedName>
    <definedName name="_W_5">"$#REF!.$#REF!#REF!"</definedName>
    <definedName name="_W_7">"$#REF!.$#REF!#REF!"</definedName>
    <definedName name="_W_8">"$#REF!.$#REF!#REF!"</definedName>
    <definedName name="_WQ">NA()</definedName>
    <definedName name="_WQ_10">NA()</definedName>
    <definedName name="_WQ_12">NA()</definedName>
    <definedName name="_WQ_13">NA()</definedName>
    <definedName name="_WQ_5">NA()</definedName>
    <definedName name="_WQ_7">NA()</definedName>
    <definedName name="_WQ_8">NA()</definedName>
    <definedName name="_X" localSheetId="0">#REF!</definedName>
    <definedName name="_Y" localSheetId="0">#REF!</definedName>
    <definedName name="_Z" localSheetId="0">#REF!</definedName>
    <definedName name="A" localSheetId="0">#REF!</definedName>
    <definedName name="A_1" localSheetId="0">#REF!</definedName>
    <definedName name="A_2" localSheetId="0">#REF!</definedName>
    <definedName name="Aanstm" localSheetId="0">#REF!</definedName>
    <definedName name="aax" localSheetId="0">#REF!</definedName>
    <definedName name="ab" localSheetId="0">#REF!</definedName>
    <definedName name="abch100" localSheetId="0">#REF!</definedName>
    <definedName name="abch100_12">"$#REF!.$#REF!$#REF!"</definedName>
    <definedName name="abch100_13">"$#REF!.$#REF!$#REF!"</definedName>
    <definedName name="abch100_5">"$#REF!.$#REF!$#REF!"</definedName>
    <definedName name="abch100_7">"$#REF!.$#REF!$#REF!"</definedName>
    <definedName name="abch100_8">"$#REF!.$#REF!$#REF!"</definedName>
    <definedName name="aber100" localSheetId="0">#REF!</definedName>
    <definedName name="aber100_12">"$#REF!.$#REF!$#REF!"</definedName>
    <definedName name="aber100_13">"$#REF!.$#REF!$#REF!"</definedName>
    <definedName name="aber100_5">"$#REF!.$#REF!$#REF!"</definedName>
    <definedName name="aber100_7">"$#REF!.$#REF!$#REF!"</definedName>
    <definedName name="aber100_8">"$#REF!.$#REF!$#REF!"</definedName>
    <definedName name="aber15" localSheetId="0">#REF!</definedName>
    <definedName name="aber15_12">"$#REF!.$#REF!$#REF!"</definedName>
    <definedName name="aber15_13">"$#REF!.$#REF!$#REF!"</definedName>
    <definedName name="aber15_5">"$#REF!.$#REF!$#REF!"</definedName>
    <definedName name="aber15_7">"$#REF!.$#REF!$#REF!"</definedName>
    <definedName name="aber15_8">"$#REF!.$#REF!$#REF!"</definedName>
    <definedName name="Aber150" localSheetId="0">#REF!</definedName>
    <definedName name="Aber150_12">"$#REF!.$#REF!$#REF!"</definedName>
    <definedName name="Aber150_13">"$#REF!.$#REF!$#REF!"</definedName>
    <definedName name="Aber150_5">"$#REF!.$#REF!$#REF!"</definedName>
    <definedName name="Aber150_7">"$#REF!.$#REF!$#REF!"</definedName>
    <definedName name="Aber150_8">"$#REF!.$#REF!$#REF!"</definedName>
    <definedName name="aber2" localSheetId="0">#REF!</definedName>
    <definedName name="aber2_12">"$#REF!.$#REF!$#REF!"</definedName>
    <definedName name="aber2_13">"$#REF!.$#REF!$#REF!"</definedName>
    <definedName name="aber2_5">"$#REF!.$#REF!$#REF!"</definedName>
    <definedName name="aber2_7">"$#REF!.$#REF!$#REF!"</definedName>
    <definedName name="aber2_8">"$#REF!.$#REF!$#REF!"</definedName>
    <definedName name="aber20" localSheetId="0">#REF!</definedName>
    <definedName name="aber20_12">"$#REF!.$#REF!$#REF!"</definedName>
    <definedName name="aber20_13">"$#REF!.$#REF!$#REF!"</definedName>
    <definedName name="aber20_5">"$#REF!.$#REF!$#REF!"</definedName>
    <definedName name="aber20_7">"$#REF!.$#REF!$#REF!"</definedName>
    <definedName name="aber20_8">"$#REF!.$#REF!$#REF!"</definedName>
    <definedName name="aber25" localSheetId="0">#REF!</definedName>
    <definedName name="aber25_12">"$#REF!.$#REF!$#REF!"</definedName>
    <definedName name="aber25_13">"$#REF!.$#REF!$#REF!"</definedName>
    <definedName name="aber25_5">"$#REF!.$#REF!$#REF!"</definedName>
    <definedName name="aber25_7">"$#REF!.$#REF!$#REF!"</definedName>
    <definedName name="aber25_8">"$#REF!.$#REF!$#REF!"</definedName>
    <definedName name="aber32" localSheetId="0">#REF!</definedName>
    <definedName name="aber32_12">"$#REF!.$#REF!$#REF!"</definedName>
    <definedName name="aber32_13">"$#REF!.$#REF!$#REF!"</definedName>
    <definedName name="aber32_5">"$#REF!.$#REF!$#REF!"</definedName>
    <definedName name="aber32_7">"$#REF!.$#REF!$#REF!"</definedName>
    <definedName name="aber32_8">"$#REF!.$#REF!$#REF!"</definedName>
    <definedName name="aber4" localSheetId="0">#REF!</definedName>
    <definedName name="aber4_12">"$#REF!.$#REF!$#REF!"</definedName>
    <definedName name="aber4_13">"$#REF!.$#REF!$#REF!"</definedName>
    <definedName name="aber4_5">"$#REF!.$#REF!$#REF!"</definedName>
    <definedName name="aber4_7">"$#REF!.$#REF!$#REF!"</definedName>
    <definedName name="aber4_8">"$#REF!.$#REF!$#REF!"</definedName>
    <definedName name="aber40" localSheetId="0">#REF!</definedName>
    <definedName name="aber40_12">"$#REF!.$#REF!$#REF!"</definedName>
    <definedName name="aber40_13">"$#REF!.$#REF!$#REF!"</definedName>
    <definedName name="aber40_5">"$#REF!.$#REF!$#REF!"</definedName>
    <definedName name="aber40_7">"$#REF!.$#REF!$#REF!"</definedName>
    <definedName name="aber40_8">"$#REF!.$#REF!$#REF!"</definedName>
    <definedName name="aber50" localSheetId="0">#REF!</definedName>
    <definedName name="aber50_12">"$#REF!.$#REF!$#REF!"</definedName>
    <definedName name="aber50_13">"$#REF!.$#REF!$#REF!"</definedName>
    <definedName name="aber50_5">"$#REF!.$#REF!$#REF!"</definedName>
    <definedName name="aber50_7">"$#REF!.$#REF!$#REF!"</definedName>
    <definedName name="aber50_8">"$#REF!.$#REF!$#REF!"</definedName>
    <definedName name="Aber6" localSheetId="0">#REF!</definedName>
    <definedName name="Aber6_12">"$#REF!.$#REF!$#REF!"</definedName>
    <definedName name="Aber6_13">"$#REF!.$#REF!$#REF!"</definedName>
    <definedName name="Aber6_5">"$#REF!.$#REF!$#REF!"</definedName>
    <definedName name="Aber6_7">"$#REF!.$#REF!$#REF!"</definedName>
    <definedName name="Aber6_8">"$#REF!.$#REF!$#REF!"</definedName>
    <definedName name="aber80" localSheetId="0">#REF!</definedName>
    <definedName name="aber80_12">"$#REF!.$#REF!$#REF!"</definedName>
    <definedName name="aber80_13">"$#REF!.$#REF!$#REF!"</definedName>
    <definedName name="aber80_5">"$#REF!.$#REF!$#REF!"</definedName>
    <definedName name="aber80_7">"$#REF!.$#REF!$#REF!"</definedName>
    <definedName name="aber80_8">"$#REF!.$#REF!$#REF!"</definedName>
    <definedName name="aberf100" localSheetId="0">#REF!</definedName>
    <definedName name="aberf100_12">"$#REF!.$#REF!$#REF!"</definedName>
    <definedName name="aberf100_13">"$#REF!.$#REF!$#REF!"</definedName>
    <definedName name="aberf100_5">"$#REF!.$#REF!$#REF!"</definedName>
    <definedName name="aberf100_7">"$#REF!.$#REF!$#REF!"</definedName>
    <definedName name="aberf100_8">"$#REF!.$#REF!$#REF!"</definedName>
    <definedName name="aberf150" localSheetId="0">#REF!</definedName>
    <definedName name="aberf150_12">"$#REF!.$#REF!$#REF!"</definedName>
    <definedName name="aberf150_13">"$#REF!.$#REF!$#REF!"</definedName>
    <definedName name="aberf150_5">"$#REF!.$#REF!$#REF!"</definedName>
    <definedName name="aberf150_7">"$#REF!.$#REF!$#REF!"</definedName>
    <definedName name="aberf150_8">"$#REF!.$#REF!$#REF!"</definedName>
    <definedName name="aberf4" localSheetId="0">#REF!</definedName>
    <definedName name="aberf4_12">"$#REF!.$#REF!$#REF!"</definedName>
    <definedName name="aberf4_13">"$#REF!.$#REF!$#REF!"</definedName>
    <definedName name="aberf4_5">"$#REF!.$#REF!$#REF!"</definedName>
    <definedName name="aberf4_7">"$#REF!.$#REF!$#REF!"</definedName>
    <definedName name="aberf4_8">"$#REF!.$#REF!$#REF!"</definedName>
    <definedName name="aberf6" localSheetId="0">#REF!</definedName>
    <definedName name="aberf6_12">"$#REF!.$#REF!$#REF!"</definedName>
    <definedName name="aberf6_13">"$#REF!.$#REF!$#REF!"</definedName>
    <definedName name="aberf6_5">"$#REF!.$#REF!$#REF!"</definedName>
    <definedName name="aberf6_7">"$#REF!.$#REF!$#REF!"</definedName>
    <definedName name="aberf6_8">"$#REF!.$#REF!$#REF!"</definedName>
    <definedName name="aberf80" localSheetId="0">#REF!</definedName>
    <definedName name="aberf80_12">"$#REF!.$#REF!$#REF!"</definedName>
    <definedName name="aberf80_13">"$#REF!.$#REF!$#REF!"</definedName>
    <definedName name="aberf80_5">"$#REF!.$#REF!$#REF!"</definedName>
    <definedName name="aberf80_7">"$#REF!.$#REF!$#REF!"</definedName>
    <definedName name="aberf80_8">"$#REF!.$#REF!$#REF!"</definedName>
    <definedName name="abfj100" localSheetId="0">#REF!</definedName>
    <definedName name="abfj100_12">"$#REF!.$#REF!$#REF!"</definedName>
    <definedName name="abfj100_13">"$#REF!.$#REF!$#REF!"</definedName>
    <definedName name="abfj100_5">"$#REF!.$#REF!$#REF!"</definedName>
    <definedName name="abfj100_7">"$#REF!.$#REF!$#REF!"</definedName>
    <definedName name="abfj100_8">"$#REF!.$#REF!$#REF!"</definedName>
    <definedName name="abfj150" localSheetId="0">#REF!</definedName>
    <definedName name="abfj150_12">"$#REF!.$#REF!$#REF!"</definedName>
    <definedName name="abfj150_13">"$#REF!.$#REF!$#REF!"</definedName>
    <definedName name="abfj150_5">"$#REF!.$#REF!$#REF!"</definedName>
    <definedName name="abfj150_7">"$#REF!.$#REF!$#REF!"</definedName>
    <definedName name="abfj150_8">"$#REF!.$#REF!$#REF!"</definedName>
    <definedName name="abfj40" localSheetId="0">#REF!</definedName>
    <definedName name="abfj40_12">"$#REF!.$#REF!$#REF!"</definedName>
    <definedName name="abfj40_13">"$#REF!.$#REF!$#REF!"</definedName>
    <definedName name="abfj40_5">"$#REF!.$#REF!$#REF!"</definedName>
    <definedName name="abfj40_7">"$#REF!.$#REF!$#REF!"</definedName>
    <definedName name="abfj40_8">"$#REF!.$#REF!$#REF!"</definedName>
    <definedName name="abfj50" localSheetId="0">#REF!</definedName>
    <definedName name="abfj50_12">"$#REF!.$#REF!$#REF!"</definedName>
    <definedName name="abfj50_13">"$#REF!.$#REF!$#REF!"</definedName>
    <definedName name="abfj50_5">"$#REF!.$#REF!$#REF!"</definedName>
    <definedName name="abfj50_7">"$#REF!.$#REF!$#REF!"</definedName>
    <definedName name="abfj50_8">"$#REF!.$#REF!$#REF!"</definedName>
    <definedName name="abfl40" localSheetId="0">#REF!</definedName>
    <definedName name="abfl40_12">"$#REF!.$#REF!$#REF!"</definedName>
    <definedName name="abfl40_13">"$#REF!.$#REF!$#REF!"</definedName>
    <definedName name="abfl40_5">"$#REF!.$#REF!$#REF!"</definedName>
    <definedName name="abfl40_7">"$#REF!.$#REF!$#REF!"</definedName>
    <definedName name="abfl40_8">"$#REF!.$#REF!$#REF!"</definedName>
    <definedName name="abft100" localSheetId="0">#REF!</definedName>
    <definedName name="abft100_12">"$#REF!.$#REF!$#REF!"</definedName>
    <definedName name="abft100_13">"$#REF!.$#REF!$#REF!"</definedName>
    <definedName name="abft100_5">"$#REF!.$#REF!$#REF!"</definedName>
    <definedName name="abft100_7">"$#REF!.$#REF!$#REF!"</definedName>
    <definedName name="abft100_8">"$#REF!.$#REF!$#REF!"</definedName>
    <definedName name="abft150" localSheetId="0">#REF!</definedName>
    <definedName name="abft150_12">"$#REF!.$#REF!$#REF!"</definedName>
    <definedName name="abft150_13">"$#REF!.$#REF!$#REF!"</definedName>
    <definedName name="abft150_5">"$#REF!.$#REF!$#REF!"</definedName>
    <definedName name="abft150_7">"$#REF!.$#REF!$#REF!"</definedName>
    <definedName name="abft150_8">"$#REF!.$#REF!$#REF!"</definedName>
    <definedName name="abft50" localSheetId="0">#REF!</definedName>
    <definedName name="abft50_12">"$#REF!.$#REF!$#REF!"</definedName>
    <definedName name="abft50_13">"$#REF!.$#REF!$#REF!"</definedName>
    <definedName name="abft50_5">"$#REF!.$#REF!$#REF!"</definedName>
    <definedName name="abft50_7">"$#REF!.$#REF!$#REF!"</definedName>
    <definedName name="abft50_8">"$#REF!.$#REF!$#REF!"</definedName>
    <definedName name="abfv100" localSheetId="0">#REF!</definedName>
    <definedName name="abfv100_12">"$#REF!.$#REF!$#REF!"</definedName>
    <definedName name="abfv100_13">"$#REF!.$#REF!$#REF!"</definedName>
    <definedName name="abfv100_5">"$#REF!.$#REF!$#REF!"</definedName>
    <definedName name="abfv100_7">"$#REF!.$#REF!$#REF!"</definedName>
    <definedName name="abfv100_8">"$#REF!.$#REF!$#REF!"</definedName>
    <definedName name="abfv150" localSheetId="0">#REF!</definedName>
    <definedName name="abfv150_12">"$#REF!.$#REF!$#REF!"</definedName>
    <definedName name="abfv150_13">"$#REF!.$#REF!$#REF!"</definedName>
    <definedName name="abfv150_5">"$#REF!.$#REF!$#REF!"</definedName>
    <definedName name="abfv150_7">"$#REF!.$#REF!$#REF!"</definedName>
    <definedName name="abfv150_8">"$#REF!.$#REF!$#REF!"</definedName>
    <definedName name="abfv50" localSheetId="0">#REF!</definedName>
    <definedName name="abfv50_12">"$#REF!.$#REF!$#REF!"</definedName>
    <definedName name="abfv50_13">"$#REF!.$#REF!$#REF!"</definedName>
    <definedName name="abfv50_5">"$#REF!.$#REF!$#REF!"</definedName>
    <definedName name="abfv50_7">"$#REF!.$#REF!$#REF!"</definedName>
    <definedName name="abfv50_8">"$#REF!.$#REF!$#REF!"</definedName>
    <definedName name="abfv80" localSheetId="0">#REF!</definedName>
    <definedName name="abfv80_12">"$#REF!.$#REF!$#REF!"</definedName>
    <definedName name="abfv80_13">"$#REF!.$#REF!$#REF!"</definedName>
    <definedName name="abfv80_5">"$#REF!.$#REF!$#REF!"</definedName>
    <definedName name="abfv80_7">"$#REF!.$#REF!$#REF!"</definedName>
    <definedName name="abfv80_8">"$#REF!.$#REF!$#REF!"</definedName>
    <definedName name="abgv100" localSheetId="0">#REF!</definedName>
    <definedName name="abgv100_12">"$#REF!.$#REF!$#REF!"</definedName>
    <definedName name="abgv100_13">"$#REF!.$#REF!$#REF!"</definedName>
    <definedName name="abgv100_5">"$#REF!.$#REF!$#REF!"</definedName>
    <definedName name="abgv100_7">"$#REF!.$#REF!$#REF!"</definedName>
    <definedName name="abgv100_8">"$#REF!.$#REF!$#REF!"</definedName>
    <definedName name="abgv150" localSheetId="0">#REF!</definedName>
    <definedName name="abgv150_12">"$#REF!.$#REF!$#REF!"</definedName>
    <definedName name="abgv150_13">"$#REF!.$#REF!$#REF!"</definedName>
    <definedName name="abgv150_5">"$#REF!.$#REF!$#REF!"</definedName>
    <definedName name="abgv150_7">"$#REF!.$#REF!$#REF!"</definedName>
    <definedName name="abgv150_8">"$#REF!.$#REF!$#REF!"</definedName>
    <definedName name="abgv20" localSheetId="0">#REF!</definedName>
    <definedName name="abgv20_12">"$#REF!.$#REF!$#REF!"</definedName>
    <definedName name="abgv20_13">"$#REF!.$#REF!$#REF!"</definedName>
    <definedName name="abgv20_5">"$#REF!.$#REF!$#REF!"</definedName>
    <definedName name="abgv20_7">"$#REF!.$#REF!$#REF!"</definedName>
    <definedName name="abgv20_8">"$#REF!.$#REF!$#REF!"</definedName>
    <definedName name="abgv32" localSheetId="0">#REF!</definedName>
    <definedName name="abgv32_12">"$#REF!.$#REF!$#REF!"</definedName>
    <definedName name="abgv32_13">"$#REF!.$#REF!$#REF!"</definedName>
    <definedName name="abgv32_5">"$#REF!.$#REF!$#REF!"</definedName>
    <definedName name="abgv32_7">"$#REF!.$#REF!$#REF!"</definedName>
    <definedName name="abgv32_8">"$#REF!.$#REF!$#REF!"</definedName>
    <definedName name="abgv40" localSheetId="0">#REF!</definedName>
    <definedName name="abgv40_12">"$#REF!.$#REF!$#REF!"</definedName>
    <definedName name="abgv40_13">"$#REF!.$#REF!$#REF!"</definedName>
    <definedName name="abgv40_5">"$#REF!.$#REF!$#REF!"</definedName>
    <definedName name="abgv40_7">"$#REF!.$#REF!$#REF!"</definedName>
    <definedName name="abgv40_8">"$#REF!.$#REF!$#REF!"</definedName>
    <definedName name="abgv50" localSheetId="0">#REF!</definedName>
    <definedName name="abgv50_12">"$#REF!.$#REF!$#REF!"</definedName>
    <definedName name="abgv50_13">"$#REF!.$#REF!$#REF!"</definedName>
    <definedName name="abgv50_5">"$#REF!.$#REF!$#REF!"</definedName>
    <definedName name="abgv50_7">"$#REF!.$#REF!$#REF!"</definedName>
    <definedName name="abgv50_8">"$#REF!.$#REF!$#REF!"</definedName>
    <definedName name="abka15" localSheetId="0">#REF!</definedName>
    <definedName name="abka15_12">"$#REF!.$#REF!$#REF!"</definedName>
    <definedName name="abka15_13">"$#REF!.$#REF!$#REF!"</definedName>
    <definedName name="abka15_5">"$#REF!.$#REF!$#REF!"</definedName>
    <definedName name="abka15_7">"$#REF!.$#REF!$#REF!"</definedName>
    <definedName name="abka15_8">"$#REF!.$#REF!$#REF!"</definedName>
    <definedName name="abpg" localSheetId="0">#REF!</definedName>
    <definedName name="abpg_12">"$#REF!.$#REF!$#REF!"</definedName>
    <definedName name="abpg_13">"$#REF!.$#REF!$#REF!"</definedName>
    <definedName name="abpg_5">"$#REF!.$#REF!$#REF!"</definedName>
    <definedName name="abpg_7">"$#REF!.$#REF!$#REF!"</definedName>
    <definedName name="abpg_8">"$#REF!.$#REF!$#REF!"</definedName>
    <definedName name="abs100_10">"$#REF!.$#REF!$#REF!"</definedName>
    <definedName name="abs100_12">"$#REF!.$#REF!$#REF!"</definedName>
    <definedName name="abs100_13">"$#REF!.$#REF!$#REF!"</definedName>
    <definedName name="abs100_5">"$#REF!.$#REF!$#REF!"</definedName>
    <definedName name="abs100_7">"$#REF!.$#REF!$#REF!"</definedName>
    <definedName name="abs100_8">"$#REF!.$#REF!$#REF!"</definedName>
    <definedName name="abwl" localSheetId="0">#REF!</definedName>
    <definedName name="abwl_12">"$#REF!.$#REF!$#REF!"</definedName>
    <definedName name="abwl_13">"$#REF!.$#REF!$#REF!"</definedName>
    <definedName name="abwl_5">"$#REF!.$#REF!$#REF!"</definedName>
    <definedName name="abwl_7">"$#REF!.$#REF!$#REF!"</definedName>
    <definedName name="abwl_8">"$#REF!.$#REF!$#REF!"</definedName>
    <definedName name="ABX" localSheetId="0">#REF!</definedName>
    <definedName name="ACX" localSheetId="0">#REF!</definedName>
    <definedName name="ADX" localSheetId="0">#REF!</definedName>
    <definedName name="ah" localSheetId="0">#REF!</definedName>
    <definedName name="ahrd100" localSheetId="0">#REF!</definedName>
    <definedName name="ahrd100_12">"$#REF!.$#REF!$#REF!"</definedName>
    <definedName name="ahrd100_13">"$#REF!.$#REF!$#REF!"</definedName>
    <definedName name="ahrd100_5">"$#REF!.$#REF!$#REF!"</definedName>
    <definedName name="ahrd100_7">"$#REF!.$#REF!$#REF!"</definedName>
    <definedName name="ahrd100_8">"$#REF!.$#REF!$#REF!"</definedName>
    <definedName name="ahrd150" localSheetId="0">#REF!</definedName>
    <definedName name="ahrd150_12">"$#REF!.$#REF!$#REF!"</definedName>
    <definedName name="ahrd150_13">"$#REF!.$#REF!$#REF!"</definedName>
    <definedName name="ahrd150_5">"$#REF!.$#REF!$#REF!"</definedName>
    <definedName name="ahrd150_7">"$#REF!.$#REF!$#REF!"</definedName>
    <definedName name="ahrd150_8">"$#REF!.$#REF!$#REF!"</definedName>
    <definedName name="ahu100_10">"$#REF!.$#REF!$#REF!"</definedName>
    <definedName name="ahu100_12">"$#REF!.$#REF!$#REF!"</definedName>
    <definedName name="ahu100_13">"$#REF!.$#REF!$#REF!"</definedName>
    <definedName name="ahu100_5">"$#REF!.$#REF!$#REF!"</definedName>
    <definedName name="ahu100_7">"$#REF!.$#REF!$#REF!"</definedName>
    <definedName name="ahu100_8">"$#REF!.$#REF!$#REF!"</definedName>
    <definedName name="ahu150_10">"$#REF!.$#REF!$#REF!"</definedName>
    <definedName name="ahu150_12">"$#REF!.$#REF!$#REF!"</definedName>
    <definedName name="ahu150_13">"$#REF!.$#REF!$#REF!"</definedName>
    <definedName name="ahu150_5">"$#REF!.$#REF!$#REF!"</definedName>
    <definedName name="ahu150_7">"$#REF!.$#REF!$#REF!"</definedName>
    <definedName name="ahu150_8">"$#REF!.$#REF!$#REF!"</definedName>
    <definedName name="ahuf100" localSheetId="0">#REF!</definedName>
    <definedName name="ahuf100_12">"$#REF!.$#REF!$#REF!"</definedName>
    <definedName name="ahuf100_13">"$#REF!.$#REF!$#REF!"</definedName>
    <definedName name="ahuf100_5">"$#REF!.$#REF!$#REF!"</definedName>
    <definedName name="ahuf100_7">"$#REF!.$#REF!$#REF!"</definedName>
    <definedName name="ahuf100_8">"$#REF!.$#REF!$#REF!"</definedName>
    <definedName name="ahuf150" localSheetId="0">#REF!</definedName>
    <definedName name="ahuf150_12">"$#REF!.$#REF!$#REF!"</definedName>
    <definedName name="ahuf150_13">"$#REF!.$#REF!$#REF!"</definedName>
    <definedName name="ahuf150_5">"$#REF!.$#REF!$#REF!"</definedName>
    <definedName name="ahuf150_7">"$#REF!.$#REF!$#REF!"</definedName>
    <definedName name="ahuf150_8">"$#REF!.$#REF!$#REF!"</definedName>
    <definedName name="ahuf150ahuf150" localSheetId="0">#REF!</definedName>
    <definedName name="ahuf150ahuf150_12">"$#REF!.$#REF!$#REF!"</definedName>
    <definedName name="ahuf150ahuf150_13">"$#REF!.$#REF!$#REF!"</definedName>
    <definedName name="ahuf150ahuf150_5">"$#REF!.$#REF!$#REF!"</definedName>
    <definedName name="ahuf150ahuf150_7">"$#REF!.$#REF!$#REF!"</definedName>
    <definedName name="ahuf150ahuf150_8">"$#REF!.$#REF!$#REF!"</definedName>
    <definedName name="akco100" localSheetId="0">#REF!</definedName>
    <definedName name="akco100_12">"$#REF!.$#REF!$#REF!"</definedName>
    <definedName name="akco100_13">"$#REF!.$#REF!$#REF!"</definedName>
    <definedName name="akco100_5">"$#REF!.$#REF!$#REF!"</definedName>
    <definedName name="akco100_7">"$#REF!.$#REF!$#REF!"</definedName>
    <definedName name="akco100_8">"$#REF!.$#REF!$#REF!"</definedName>
    <definedName name="akco150" localSheetId="0">#REF!</definedName>
    <definedName name="akco150_12">"$#REF!.$#REF!$#REF!"</definedName>
    <definedName name="akco150_13">"$#REF!.$#REF!$#REF!"</definedName>
    <definedName name="akco150_5">"$#REF!.$#REF!$#REF!"</definedName>
    <definedName name="akco150_7">"$#REF!.$#REF!$#REF!"</definedName>
    <definedName name="akco150_8">"$#REF!.$#REF!$#REF!"</definedName>
    <definedName name="akco80" localSheetId="0">#REF!</definedName>
    <definedName name="akco80_12">"$#REF!.$#REF!$#REF!"</definedName>
    <definedName name="akco80_13">"$#REF!.$#REF!$#REF!"</definedName>
    <definedName name="akco80_5">"$#REF!.$#REF!$#REF!"</definedName>
    <definedName name="akco80_7">"$#REF!.$#REF!$#REF!"</definedName>
    <definedName name="akco80_8">"$#REF!.$#REF!$#REF!"</definedName>
    <definedName name="akfd50" localSheetId="0">#REF!</definedName>
    <definedName name="akfd50_12">"$#REF!.$#REF!$#REF!"</definedName>
    <definedName name="akfd50_13">"$#REF!.$#REF!$#REF!"</definedName>
    <definedName name="akfd50_5">"$#REF!.$#REF!$#REF!"</definedName>
    <definedName name="akfd50_7">"$#REF!.$#REF!$#REF!"</definedName>
    <definedName name="akfd50_8">"$#REF!.$#REF!$#REF!"</definedName>
    <definedName name="akfj100" localSheetId="0">#REF!</definedName>
    <definedName name="akfj100_12">"$#REF!.$#REF!$#REF!"</definedName>
    <definedName name="akfj100_13">"$#REF!.$#REF!$#REF!"</definedName>
    <definedName name="akfj100_5">"$#REF!.$#REF!$#REF!"</definedName>
    <definedName name="akfj100_7">"$#REF!.$#REF!$#REF!"</definedName>
    <definedName name="akfj100_8">"$#REF!.$#REF!$#REF!"</definedName>
    <definedName name="akgv100" localSheetId="0">#REF!</definedName>
    <definedName name="akgv100_12">"$#REF!.$#REF!$#REF!"</definedName>
    <definedName name="akgv100_13">"$#REF!.$#REF!$#REF!"</definedName>
    <definedName name="akgv100_5">"$#REF!.$#REF!$#REF!"</definedName>
    <definedName name="akgv100_7">"$#REF!.$#REF!$#REF!"</definedName>
    <definedName name="akgv100_8">"$#REF!.$#REF!$#REF!"</definedName>
    <definedName name="akgv80" localSheetId="0">#REF!</definedName>
    <definedName name="akgv80_12">"$#REF!.$#REF!$#REF!"</definedName>
    <definedName name="akgv80_13">"$#REF!.$#REF!$#REF!"</definedName>
    <definedName name="akgv80_5">"$#REF!.$#REF!$#REF!"</definedName>
    <definedName name="akgv80_7">"$#REF!.$#REF!$#REF!"</definedName>
    <definedName name="akgv80_8">"$#REF!.$#REF!$#REF!"</definedName>
    <definedName name="ako100_10">"$#REF!.$#REF!$#REF!"</definedName>
    <definedName name="ako100_12">"$#REF!.$#REF!$#REF!"</definedName>
    <definedName name="ako100_13">"$#REF!.$#REF!$#REF!"</definedName>
    <definedName name="ako100_5">"$#REF!.$#REF!$#REF!"</definedName>
    <definedName name="ako100_7">"$#REF!.$#REF!$#REF!"</definedName>
    <definedName name="ako100_8">"$#REF!.$#REF!$#REF!"</definedName>
    <definedName name="ako150_10">"$#REF!.$#REF!$#REF!"</definedName>
    <definedName name="ako150_12">"$#REF!.$#REF!$#REF!"</definedName>
    <definedName name="ako150_13">"$#REF!.$#REF!$#REF!"</definedName>
    <definedName name="ako150_5">"$#REF!.$#REF!$#REF!"</definedName>
    <definedName name="ako150_7">"$#REF!.$#REF!$#REF!"</definedName>
    <definedName name="ako150_8">"$#REF!.$#REF!$#REF!"</definedName>
    <definedName name="ako50_10">"$#REF!.$#REF!$#REF!"</definedName>
    <definedName name="ako50_12">"$#REF!.$#REF!$#REF!"</definedName>
    <definedName name="ako50_13">"$#REF!.$#REF!$#REF!"</definedName>
    <definedName name="ako50_5">"$#REF!.$#REF!$#REF!"</definedName>
    <definedName name="ako50_7">"$#REF!.$#REF!$#REF!"</definedName>
    <definedName name="ako50_8">"$#REF!.$#REF!$#REF!"</definedName>
    <definedName name="ako80_10">"$#REF!.$#REF!$#REF!"</definedName>
    <definedName name="ako80_12">"$#REF!.$#REF!$#REF!"</definedName>
    <definedName name="ako80_13">"$#REF!.$#REF!$#REF!"</definedName>
    <definedName name="ako80_5">"$#REF!.$#REF!$#REF!"</definedName>
    <definedName name="ako80_7">"$#REF!.$#REF!$#REF!"</definedName>
    <definedName name="ako80_8">"$#REF!.$#REF!$#REF!"</definedName>
    <definedName name="akof100" localSheetId="0">#REF!</definedName>
    <definedName name="akof100_12">"$#REF!.$#REF!$#REF!"</definedName>
    <definedName name="akof100_13">"$#REF!.$#REF!$#REF!"</definedName>
    <definedName name="akof100_5">"$#REF!.$#REF!$#REF!"</definedName>
    <definedName name="akof100_7">"$#REF!.$#REF!$#REF!"</definedName>
    <definedName name="akof100_8">"$#REF!.$#REF!$#REF!"</definedName>
    <definedName name="akof150" localSheetId="0">#REF!</definedName>
    <definedName name="akof150_12">"$#REF!.$#REF!$#REF!"</definedName>
    <definedName name="akof150_13">"$#REF!.$#REF!$#REF!"</definedName>
    <definedName name="akof150_5">"$#REF!.$#REF!$#REF!"</definedName>
    <definedName name="akof150_7">"$#REF!.$#REF!$#REF!"</definedName>
    <definedName name="akof150_8">"$#REF!.$#REF!$#REF!"</definedName>
    <definedName name="akof4" localSheetId="0">#REF!</definedName>
    <definedName name="akof4_12">"$#REF!.$#REF!$#REF!"</definedName>
    <definedName name="akof4_13">"$#REF!.$#REF!$#REF!"</definedName>
    <definedName name="akof4_5">"$#REF!.$#REF!$#REF!"</definedName>
    <definedName name="akof4_7">"$#REF!.$#REF!$#REF!"</definedName>
    <definedName name="akof4_8">"$#REF!.$#REF!$#REF!"</definedName>
    <definedName name="akof6" localSheetId="0">#REF!</definedName>
    <definedName name="akof6_12">"$#REF!.$#REF!$#REF!"</definedName>
    <definedName name="akof6_13">"$#REF!.$#REF!$#REF!"</definedName>
    <definedName name="akof6_5">"$#REF!.$#REF!$#REF!"</definedName>
    <definedName name="akof6_7">"$#REF!.$#REF!$#REF!"</definedName>
    <definedName name="akof6_8">"$#REF!.$#REF!$#REF!"</definedName>
    <definedName name="akof80" localSheetId="0">#REF!</definedName>
    <definedName name="akof80_12">"$#REF!.$#REF!$#REF!"</definedName>
    <definedName name="akof80_13">"$#REF!.$#REF!$#REF!"</definedName>
    <definedName name="akof80_5">"$#REF!.$#REF!$#REF!"</definedName>
    <definedName name="akof80_7">"$#REF!.$#REF!$#REF!"</definedName>
    <definedName name="akof80_8">"$#REF!.$#REF!$#REF!"</definedName>
    <definedName name="akofl80" localSheetId="0">#REF!</definedName>
    <definedName name="akofl80_12">"$#REF!.$#REF!$#REF!"</definedName>
    <definedName name="akofl80_13">"$#REF!.$#REF!$#REF!"</definedName>
    <definedName name="akofl80_5">"$#REF!.$#REF!$#REF!"</definedName>
    <definedName name="akofl80_7">"$#REF!.$#REF!$#REF!"</definedName>
    <definedName name="akofl80_8">"$#REF!.$#REF!$#REF!"</definedName>
    <definedName name="akogv100" localSheetId="0">#REF!</definedName>
    <definedName name="akogv100_12">"$#REF!.$#REF!$#REF!"</definedName>
    <definedName name="akogv100_13">"$#REF!.$#REF!$#REF!"</definedName>
    <definedName name="akogv100_5">"$#REF!.$#REF!$#REF!"</definedName>
    <definedName name="akogv100_7">"$#REF!.$#REF!$#REF!"</definedName>
    <definedName name="akogv100_8">"$#REF!.$#REF!$#REF!"</definedName>
    <definedName name="akogv80" localSheetId="0">#REF!</definedName>
    <definedName name="akogv80_12">"$#REF!.$#REF!$#REF!"</definedName>
    <definedName name="akogv80_13">"$#REF!.$#REF!$#REF!"</definedName>
    <definedName name="akogv80_5">"$#REF!.$#REF!$#REF!"</definedName>
    <definedName name="akogv80_7">"$#REF!.$#REF!$#REF!"</definedName>
    <definedName name="akogv80_8">"$#REF!.$#REF!$#REF!"</definedName>
    <definedName name="aku100_10">"$#REF!.$#REF!$#REF!"</definedName>
    <definedName name="aku100_12">"$#REF!.$#REF!$#REF!"</definedName>
    <definedName name="aku100_13">"$#REF!.$#REF!$#REF!"</definedName>
    <definedName name="aku100_5">"$#REF!.$#REF!$#REF!"</definedName>
    <definedName name="aku100_7">"$#REF!.$#REF!$#REF!"</definedName>
    <definedName name="aku100_8">"$#REF!.$#REF!$#REF!"</definedName>
    <definedName name="aku150_10">"$#REF!.$#REF!$#REF!"</definedName>
    <definedName name="aku150_12">"$#REF!.$#REF!$#REF!"</definedName>
    <definedName name="aku150_13">"$#REF!.$#REF!$#REF!"</definedName>
    <definedName name="aku150_5">"$#REF!.$#REF!$#REF!"</definedName>
    <definedName name="aku150_7">"$#REF!.$#REF!$#REF!"</definedName>
    <definedName name="aku150_8">"$#REF!.$#REF!$#REF!"</definedName>
    <definedName name="alb">[6]Ahs.1!$K$1271</definedName>
    <definedName name="amfm">[6]Ahs.1!$M$1149</definedName>
    <definedName name="AMPAR23" localSheetId="0">#REF!</definedName>
    <definedName name="AMPAR57" localSheetId="0">#REF!</definedName>
    <definedName name="Asbs4">'[5]Bahan '!$F$141</definedName>
    <definedName name="asder" localSheetId="0">#REF!</definedName>
    <definedName name="Aspalan" localSheetId="0">#REF!</definedName>
    <definedName name="B" localSheetId="0">#REF!</definedName>
    <definedName name="B_1" localSheetId="0">#REF!</definedName>
    <definedName name="BAHAN" localSheetId="0">#REF!</definedName>
    <definedName name="basaom" localSheetId="0">#REF!</definedName>
    <definedName name="basdim" localSheetId="0">#REF!</definedName>
    <definedName name="basdoc" localSheetId="0">#REF!</definedName>
    <definedName name="basfs" localSheetId="0">#REF!</definedName>
    <definedName name="basi" localSheetId="0">#REF!</definedName>
    <definedName name="basitc" localSheetId="0">#REF!</definedName>
    <definedName name="basrtu" localSheetId="0">#REF!</definedName>
    <definedName name="bastw" localSheetId="0">#REF!</definedName>
    <definedName name="Bata2">'[5]Bahan '!$F$34</definedName>
    <definedName name="BatAp">'[5]Bahan '!$F$19</definedName>
    <definedName name="BAX" localSheetId="0">#REF!</definedName>
    <definedName name="BBX" localSheetId="0">#REF!</definedName>
    <definedName name="BCX" localSheetId="0">#REF!</definedName>
    <definedName name="bdia6" localSheetId="0">#REF!</definedName>
    <definedName name="bdia6_12">"$#REF!.$#REF!$#REF!"</definedName>
    <definedName name="bdia6_13">"$#REF!.$#REF!$#REF!"</definedName>
    <definedName name="bdia6_5">"$#REF!.$#REF!$#REF!"</definedName>
    <definedName name="bdia6_7">"$#REF!.$#REF!$#REF!"</definedName>
    <definedName name="bdia6_8">"$#REF!.$#REF!$#REF!"</definedName>
    <definedName name="besi24" localSheetId="0">#REF!</definedName>
    <definedName name="besi39" localSheetId="0">#REF!</definedName>
    <definedName name="BesiU24" localSheetId="0">#REF!</definedName>
    <definedName name="BesiU39" localSheetId="0">#REF!</definedName>
    <definedName name="BJ" localSheetId="0">#REF!</definedName>
    <definedName name="BJ_12">"$#REF!.$#REF!$#REF!"</definedName>
    <definedName name="BJ_13">"$#REF!.$#REF!$#REF!"</definedName>
    <definedName name="BJ_5">"$#REF!.$#REF!$#REF!"</definedName>
    <definedName name="BJ_7">"$#REF!.$#REF!$#REF!"</definedName>
    <definedName name="BJ_8">"$#REF!.$#REF!$#REF!"</definedName>
    <definedName name="BkstMulti12" localSheetId="0">#REF!</definedName>
    <definedName name="BkstMulti9" localSheetId="0">#REF!</definedName>
    <definedName name="BkstPpn" localSheetId="0">#REF!</definedName>
    <definedName name="BlkKb">'[5]Bahan '!$F$113</definedName>
    <definedName name="BlkKm">'[5]Bahan '!$F$111</definedName>
    <definedName name="BlkKs">'[5]Bahan '!$F$115</definedName>
    <definedName name="bmcb" localSheetId="0">#REF!</definedName>
    <definedName name="bmcb_12">"$#REF!.$#REF!$#REF!"</definedName>
    <definedName name="bmcb_13">"$#REF!.$#REF!$#REF!"</definedName>
    <definedName name="bmcb_5">"$#REF!.$#REF!$#REF!"</definedName>
    <definedName name="bmcb_7">"$#REF!.$#REF!$#REF!"</definedName>
    <definedName name="bmcb_8">"$#REF!.$#REF!$#REF!"</definedName>
    <definedName name="Bondx">'[5]Bahan '!$F$241</definedName>
    <definedName name="BOQ" localSheetId="0">#REF!</definedName>
    <definedName name="BS" localSheetId="0">#REF!</definedName>
    <definedName name="BS_12">"$#REF!.$#REF!$#REF!"</definedName>
    <definedName name="BS_13">"$#REF!.$#REF!$#REF!"</definedName>
    <definedName name="BS_5">"$#REF!.$#REF!$#REF!"</definedName>
    <definedName name="BS_7">"$#REF!.$#REF!$#REF!"</definedName>
    <definedName name="BS_8">"$#REF!.$#REF!$#REF!"</definedName>
    <definedName name="BsSikuDN" localSheetId="0">#REF!</definedName>
    <definedName name="Bttph">'[5]Bahan '!$F$26</definedName>
    <definedName name="BU_24">'[5]Bahan '!$F$234</definedName>
    <definedName name="BU_39">'[5]Bahan '!$F$235</definedName>
    <definedName name="bvd0.5" localSheetId="0">'[7]DAF-2'!#REF!</definedName>
    <definedName name="bvd0.5_12">NA()</definedName>
    <definedName name="bvd0.5_13">NA()</definedName>
    <definedName name="bvd0.5_5">NA()</definedName>
    <definedName name="bvd0.5_7">NA()</definedName>
    <definedName name="bvd0.5_8">NA()</definedName>
    <definedName name="bvd1.25" localSheetId="0">'[7]DAF-2'!#REF!</definedName>
    <definedName name="bvd1.25_12">NA()</definedName>
    <definedName name="bvd1.25_13">NA()</definedName>
    <definedName name="bvd1.25_5">NA()</definedName>
    <definedName name="bvd1.25_7">NA()</definedName>
    <definedName name="bvd1.25_8">NA()</definedName>
    <definedName name="bvd1.5" localSheetId="0">'[7]DAF-2'!#REF!</definedName>
    <definedName name="bvd1.5_12">NA()</definedName>
    <definedName name="bvd1.5_13">NA()</definedName>
    <definedName name="bvd1.5_5">NA()</definedName>
    <definedName name="bvd1.5_7">NA()</definedName>
    <definedName name="bvd1.5_8">NA()</definedName>
    <definedName name="C_1" localSheetId="0">#REF!</definedName>
    <definedName name="C_2" localSheetId="0">#REF!</definedName>
    <definedName name="cas80_12">"$#REF!.$#REF!$#REF!"</definedName>
    <definedName name="cas80_13">"$#REF!.$#REF!$#REF!"</definedName>
    <definedName name="cas80_5">"$#REF!.$#REF!$#REF!"</definedName>
    <definedName name="cas80_7">"$#REF!.$#REF!$#REF!"</definedName>
    <definedName name="cas80_8">"$#REF!.$#REF!$#REF!"</definedName>
    <definedName name="casf80" localSheetId="0">#REF!</definedName>
    <definedName name="casf80_12">"$#REF!.$#REF!$#REF!"</definedName>
    <definedName name="casf80_13">"$#REF!.$#REF!$#REF!"</definedName>
    <definedName name="casf80_5">"$#REF!.$#REF!$#REF!"</definedName>
    <definedName name="casf80_7">"$#REF!.$#REF!$#REF!"</definedName>
    <definedName name="casf80_8">"$#REF!.$#REF!$#REF!"</definedName>
    <definedName name="CatBs">'[5]Bahan '!$F$99</definedName>
    <definedName name="catdsr">'[5]Bahan '!$F$66</definedName>
    <definedName name="CatIc">'[5]Bahan '!$F$61</definedName>
    <definedName name="catkayu" localSheetId="0">#REF!</definedName>
    <definedName name="CatSl">'[5]Bahan '!$F$63</definedName>
    <definedName name="CatVn">'[5]Bahan '!$F$62</definedName>
    <definedName name="cc" localSheetId="0">#REF!</definedName>
    <definedName name="COMPANY" localSheetId="0">#REF!</definedName>
    <definedName name="D" localSheetId="0">#REF!</definedName>
    <definedName name="D_1" localSheetId="0">#REF!</definedName>
    <definedName name="daa" localSheetId="0">#REF!</definedName>
    <definedName name="Daf.4" localSheetId="0">#REF!</definedName>
    <definedName name="dak" localSheetId="0">#REF!</definedName>
    <definedName name="DAX" localSheetId="0">#REF!</definedName>
    <definedName name="DBX" localSheetId="0">#REF!</definedName>
    <definedName name="DCX" localSheetId="0">#REF!</definedName>
    <definedName name="dd" localSheetId="0">#REF!</definedName>
    <definedName name="DDX" localSheetId="0">#REF!</definedName>
    <definedName name="detib2100" localSheetId="0">#REF!</definedName>
    <definedName name="detib2100_12">"$#REF!.#REF!$#REF!"</definedName>
    <definedName name="detib2100_13">"$#REF!.#REF!$#REF!"</definedName>
    <definedName name="detib2100_5">"$#REF!.#REF!$#REF!"</definedName>
    <definedName name="detib2100_7">"$#REF!.#REF!$#REF!"</definedName>
    <definedName name="detib2100_8">"$#REF!.#REF!$#REF!"</definedName>
    <definedName name="detib2120" localSheetId="0">#REF!</definedName>
    <definedName name="detib2120_12">"$#REF!.#REF!$#REF!"</definedName>
    <definedName name="detib2120_13">"$#REF!.#REF!$#REF!"</definedName>
    <definedName name="detib2120_5">"$#REF!.#REF!$#REF!"</definedName>
    <definedName name="detib2120_7">"$#REF!.#REF!$#REF!"</definedName>
    <definedName name="detib2120_8">"$#REF!.#REF!$#REF!"</definedName>
    <definedName name="detib250" localSheetId="0">#REF!</definedName>
    <definedName name="detib250_12">"$#REF!.#REF!$#REF!"</definedName>
    <definedName name="detib250_13">"$#REF!.#REF!$#REF!"</definedName>
    <definedName name="detib250_5">"$#REF!.#REF!$#REF!"</definedName>
    <definedName name="detib250_7">"$#REF!.#REF!$#REF!"</definedName>
    <definedName name="detib250_8">"$#REF!.#REF!$#REF!"</definedName>
    <definedName name="detib260" localSheetId="0">#REF!</definedName>
    <definedName name="detib260_12">"$#REF!.#REF!$#REF!"</definedName>
    <definedName name="detib260_13">"$#REF!.#REF!$#REF!"</definedName>
    <definedName name="detib260_5">"$#REF!.#REF!$#REF!"</definedName>
    <definedName name="detib260_7">"$#REF!.#REF!$#REF!"</definedName>
    <definedName name="detib260_8">"$#REF!.#REF!$#REF!"</definedName>
    <definedName name="detib280" localSheetId="0">#REF!</definedName>
    <definedName name="detib280_12">"$#REF!.#REF!$#REF!"</definedName>
    <definedName name="detib280_13">"$#REF!.#REF!$#REF!"</definedName>
    <definedName name="detib280_5">"$#REF!.#REF!$#REF!"</definedName>
    <definedName name="detib280_7">"$#REF!.#REF!$#REF!"</definedName>
    <definedName name="detib280_8">"$#REF!.#REF!$#REF!"</definedName>
    <definedName name="df" localSheetId="0">#REF!</definedName>
    <definedName name="DFDF" localSheetId="0">#REF!</definedName>
    <definedName name="dgk" localSheetId="0">#REF!</definedName>
    <definedName name="dia6_12">"$#REF!.$#REF!$#REF!"</definedName>
    <definedName name="dia6_13">"$#REF!.$#REF!$#REF!"</definedName>
    <definedName name="dia6_5">"$#REF!.$#REF!$#REF!"</definedName>
    <definedName name="dia6_7">"$#REF!.$#REF!$#REF!"</definedName>
    <definedName name="dia6_8">"$#REF!.$#REF!$#REF!"</definedName>
    <definedName name="dka" localSheetId="0">#REF!</definedName>
    <definedName name="dkk" localSheetId="0">#REF!</definedName>
    <definedName name="dldl160">'[8]Isolasi Luar Dalam'!$L$46</definedName>
    <definedName name="dldl180">'[8]Isolasi Luar Dalam'!$M$46</definedName>
    <definedName name="dldlg100">'[8]Isolasi Luar Dalam'!$N$23</definedName>
    <definedName name="dllg100">'[8]Isolasi Luar'!$N$342</definedName>
    <definedName name="dllg120">'[8]Isolasi Luar'!$O$342</definedName>
    <definedName name="dllg50">'[8]Isolasi Luar'!$K$342</definedName>
    <definedName name="dllg60">'[8]Isolasi Luar'!$L$342</definedName>
    <definedName name="dllg80">'[8]Isolasi Luar'!$M$342</definedName>
    <definedName name="dlpar38120" localSheetId="0">#REF!</definedName>
    <definedName name="dlpar38120_12">"$#REF!.$#REF!$#REF!"</definedName>
    <definedName name="dlpar38120_13">"$#REF!.$#REF!$#REF!"</definedName>
    <definedName name="dlpar38120_5">"$#REF!.$#REF!$#REF!"</definedName>
    <definedName name="dlpar38120_7">"$#REF!.$#REF!$#REF!"</definedName>
    <definedName name="dlpar38120_8">"$#REF!.$#REF!$#REF!"</definedName>
    <definedName name="dlplc13w" localSheetId="0">#REF!</definedName>
    <definedName name="dlplc13w_12">"$#REF!.$#REF!$#REF!"</definedName>
    <definedName name="dlplc13w_13">"$#REF!.$#REF!$#REF!"</definedName>
    <definedName name="dlplc13w_5">"$#REF!.$#REF!$#REF!"</definedName>
    <definedName name="dlplc13w_7">"$#REF!.$#REF!$#REF!"</definedName>
    <definedName name="dlplc13w_8">"$#REF!.$#REF!$#REF!"</definedName>
    <definedName name="dlplc13wbimc" localSheetId="0">#REF!</definedName>
    <definedName name="dlplc13wbimc_12">"$#REF!.$#REF!$#REF!"</definedName>
    <definedName name="dlplc13wbimc_13">"$#REF!.$#REF!$#REF!"</definedName>
    <definedName name="dlplc13wbimc_5">"$#REF!.$#REF!$#REF!"</definedName>
    <definedName name="dlplc13wbimc_7">"$#REF!.$#REF!$#REF!"</definedName>
    <definedName name="dlplc13wbimc_8">"$#REF!.$#REF!$#REF!"</definedName>
    <definedName name="DmpKc">'[5]Bahan '!$F$93</definedName>
    <definedName name="Dmppr">'[5]Bahan '!$F$83</definedName>
    <definedName name="door">'[9]D &amp; W sizes'!$B$3:$D$35</definedName>
    <definedName name="dpa" localSheetId="0">#REF!</definedName>
    <definedName name="dpk" localSheetId="0">#REF!</definedName>
    <definedName name="drilb2100" localSheetId="0">#REF!</definedName>
    <definedName name="drilb2120" localSheetId="0">#REF!</definedName>
    <definedName name="drilb250" localSheetId="0">#REF!</definedName>
    <definedName name="drilb260" localSheetId="0">#REF!</definedName>
    <definedName name="drilb280" localSheetId="0">#REF!</definedName>
    <definedName name="drildl3a100" localSheetId="0">#REF!</definedName>
    <definedName name="drildl3a120" localSheetId="0">#REF!</definedName>
    <definedName name="drildl3a50" localSheetId="0">#REF!</definedName>
    <definedName name="drildl3a60" localSheetId="0">#REF!</definedName>
    <definedName name="drildl3a80" localSheetId="0">#REF!</definedName>
    <definedName name="drill1100" localSheetId="0">#REF!</definedName>
    <definedName name="drill1120" localSheetId="0">#REF!</definedName>
    <definedName name="drill150" localSheetId="0">#REF!</definedName>
    <definedName name="drill160" localSheetId="0">#REF!</definedName>
    <definedName name="drill180" localSheetId="0">#REF!</definedName>
    <definedName name="drill3100" localSheetId="0">#REF!</definedName>
    <definedName name="drill3120" localSheetId="0">#REF!</definedName>
    <definedName name="drill350" localSheetId="0">#REF!</definedName>
    <definedName name="drill360" localSheetId="0">#REF!</definedName>
    <definedName name="drill380" localSheetId="0">#REF!</definedName>
    <definedName name="drill5100" localSheetId="0">#REF!</definedName>
    <definedName name="drill5120" localSheetId="0">#REF!</definedName>
    <definedName name="drill550" localSheetId="0">#REF!</definedName>
    <definedName name="drill560" localSheetId="0">#REF!</definedName>
    <definedName name="drill580" localSheetId="0">#REF!</definedName>
    <definedName name="drill5a100" localSheetId="0">#REF!</definedName>
    <definedName name="drill5a120" localSheetId="0">#REF!</definedName>
    <definedName name="drill5a50" localSheetId="0">#REF!</definedName>
    <definedName name="drill5a60" localSheetId="0">#REF!</definedName>
    <definedName name="drill5a80" localSheetId="0">#REF!</definedName>
    <definedName name="drill6a100" localSheetId="0">#REF!</definedName>
    <definedName name="drill6a120" localSheetId="0">#REF!</definedName>
    <definedName name="drill6a50" localSheetId="0">#REF!</definedName>
    <definedName name="drill6a60" localSheetId="0">#REF!</definedName>
    <definedName name="drill6a80" localSheetId="0">#REF!</definedName>
    <definedName name="drillug100" localSheetId="0">#REF!</definedName>
    <definedName name="drillug120" localSheetId="0">#REF!</definedName>
    <definedName name="drillug50" localSheetId="0">#REF!</definedName>
    <definedName name="drillug60" localSheetId="0">#REF!</definedName>
    <definedName name="drillug80" localSheetId="0">#REF!</definedName>
    <definedName name="dsilb2100" localSheetId="0">#REF!</definedName>
    <definedName name="dsilb2120" localSheetId="0">#REF!</definedName>
    <definedName name="dsilb250" localSheetId="0">#REF!</definedName>
    <definedName name="dsilb260" localSheetId="0">#REF!</definedName>
    <definedName name="dsilb280" localSheetId="0">#REF!</definedName>
    <definedName name="dsildb2100" localSheetId="0">#REF!</definedName>
    <definedName name="dsildb2120" localSheetId="0">#REF!</definedName>
    <definedName name="dsildb250" localSheetId="0">#REF!</definedName>
    <definedName name="dsildb260" localSheetId="0">#REF!</definedName>
    <definedName name="dsildb280" localSheetId="0">#REF!</definedName>
    <definedName name="dsildl1100" localSheetId="0">#REF!</definedName>
    <definedName name="dsildl1120" localSheetId="0">#REF!</definedName>
    <definedName name="dsildl150" localSheetId="0">#REF!</definedName>
    <definedName name="dsildl160" localSheetId="0">#REF!</definedName>
    <definedName name="dsildl180" localSheetId="0">#REF!</definedName>
    <definedName name="dsildl3100" localSheetId="0">#REF!</definedName>
    <definedName name="dsildl3120" localSheetId="0">#REF!</definedName>
    <definedName name="dsildl350" localSheetId="0">#REF!</definedName>
    <definedName name="dsildl360" localSheetId="0">#REF!</definedName>
    <definedName name="dsildl380" localSheetId="0">#REF!</definedName>
    <definedName name="dsildl3a100" localSheetId="0">#REF!</definedName>
    <definedName name="dsildl3a120" localSheetId="0">#REF!</definedName>
    <definedName name="dsildl3a50" localSheetId="0">#REF!</definedName>
    <definedName name="dsildl3a60" localSheetId="0">#REF!</definedName>
    <definedName name="dsildl3a80" localSheetId="0">#REF!</definedName>
    <definedName name="dsildl5100" localSheetId="0">#REF!</definedName>
    <definedName name="dsildl5120" localSheetId="0">#REF!</definedName>
    <definedName name="dsildl550" localSheetId="0">#REF!</definedName>
    <definedName name="dsildl560" localSheetId="0">#REF!</definedName>
    <definedName name="dsildl580" localSheetId="0">#REF!</definedName>
    <definedName name="dsildl5a100" localSheetId="0">#REF!</definedName>
    <definedName name="dsildl5a120" localSheetId="0">#REF!</definedName>
    <definedName name="dsildl5a50" localSheetId="0">#REF!</definedName>
    <definedName name="dsildl5a60" localSheetId="0">#REF!</definedName>
    <definedName name="dsildl5a80" localSheetId="0">#REF!</definedName>
    <definedName name="dsildl6a100" localSheetId="0">#REF!</definedName>
    <definedName name="dsildl6a120" localSheetId="0">#REF!</definedName>
    <definedName name="dsildl6a50" localSheetId="0">#REF!</definedName>
    <definedName name="dsildl6a60" localSheetId="0">#REF!</definedName>
    <definedName name="dsildl6a80" localSheetId="0">#REF!</definedName>
    <definedName name="dsildlug100" localSheetId="0">#REF!</definedName>
    <definedName name="dsildlug120" localSheetId="0">#REF!</definedName>
    <definedName name="dsildlug50" localSheetId="0">#REF!</definedName>
    <definedName name="dsildlug60" localSheetId="0">#REF!</definedName>
    <definedName name="dsildlug80" localSheetId="0">#REF!</definedName>
    <definedName name="dsill1100" localSheetId="0">#REF!</definedName>
    <definedName name="dsill1120" localSheetId="0">#REF!</definedName>
    <definedName name="dsill150" localSheetId="0">#REF!</definedName>
    <definedName name="dsill160" localSheetId="0">#REF!</definedName>
    <definedName name="dsill180" localSheetId="0">#REF!</definedName>
    <definedName name="dsill3100" localSheetId="0">#REF!</definedName>
    <definedName name="dsill3120" localSheetId="0">#REF!</definedName>
    <definedName name="dsill350" localSheetId="0">#REF!</definedName>
    <definedName name="dsill360" localSheetId="0">#REF!</definedName>
    <definedName name="dsill380" localSheetId="0">#REF!</definedName>
    <definedName name="dsill3a100" localSheetId="0">#REF!</definedName>
    <definedName name="dsill3a120" localSheetId="0">#REF!</definedName>
    <definedName name="dsill3a50" localSheetId="0">#REF!</definedName>
    <definedName name="dsill3a60" localSheetId="0">#REF!</definedName>
    <definedName name="dsill3a80" localSheetId="0">#REF!</definedName>
    <definedName name="dsill5100" localSheetId="0">#REF!</definedName>
    <definedName name="dsill5120" localSheetId="0">#REF!</definedName>
    <definedName name="dsill550" localSheetId="0">#REF!</definedName>
    <definedName name="dsill560" localSheetId="0">#REF!</definedName>
    <definedName name="dsill580" localSheetId="0">#REF!</definedName>
    <definedName name="dsill5a100" localSheetId="0">#REF!</definedName>
    <definedName name="dsill5a120" localSheetId="0">#REF!</definedName>
    <definedName name="dsill5a50" localSheetId="0">#REF!</definedName>
    <definedName name="dsill5a60" localSheetId="0">#REF!</definedName>
    <definedName name="dsill5a80" localSheetId="0">#REF!</definedName>
    <definedName name="dsill6a100" localSheetId="0">#REF!</definedName>
    <definedName name="dsill6a120" localSheetId="0">#REF!</definedName>
    <definedName name="dsill6a50" localSheetId="0">#REF!</definedName>
    <definedName name="dsill6a60" localSheetId="0">#REF!</definedName>
    <definedName name="dsill6a80" localSheetId="0">#REF!</definedName>
    <definedName name="dsillug100" localSheetId="0">#REF!</definedName>
    <definedName name="dsillug120" localSheetId="0">#REF!</definedName>
    <definedName name="dsillug50" localSheetId="0">#REF!</definedName>
    <definedName name="dsillug60" localSheetId="0">#REF!</definedName>
    <definedName name="dsillug80" localSheetId="0">#REF!</definedName>
    <definedName name="dstib2100" localSheetId="0">#REF!</definedName>
    <definedName name="dstib2100_12">"$#REF!.$#REF!$#REF!"</definedName>
    <definedName name="dstib2100_13">"$#REF!.$#REF!$#REF!"</definedName>
    <definedName name="dstib2100_5">"$#REF!.$#REF!$#REF!"</definedName>
    <definedName name="dstib2100_7">"$#REF!.$#REF!$#REF!"</definedName>
    <definedName name="dstib2100_8">"$#REF!.$#REF!$#REF!"</definedName>
    <definedName name="dstib2120" localSheetId="0">#REF!</definedName>
    <definedName name="dstib2120_12">"$#REF!.$#REF!$#REF!"</definedName>
    <definedName name="dstib2120_13">"$#REF!.$#REF!$#REF!"</definedName>
    <definedName name="dstib2120_5">"$#REF!.$#REF!$#REF!"</definedName>
    <definedName name="dstib2120_7">"$#REF!.$#REF!$#REF!"</definedName>
    <definedName name="dstib2120_8">"$#REF!.$#REF!$#REF!"</definedName>
    <definedName name="dstib250" localSheetId="0">#REF!</definedName>
    <definedName name="dstib250_12">"$#REF!.$#REF!$#REF!"</definedName>
    <definedName name="dstib250_13">"$#REF!.$#REF!$#REF!"</definedName>
    <definedName name="dstib250_5">"$#REF!.$#REF!$#REF!"</definedName>
    <definedName name="dstib250_7">"$#REF!.$#REF!$#REF!"</definedName>
    <definedName name="dstib250_8">"$#REF!.$#REF!$#REF!"</definedName>
    <definedName name="dstib260" localSheetId="0">#REF!</definedName>
    <definedName name="dstib260_12">"$#REF!.$#REF!$#REF!"</definedName>
    <definedName name="dstib260_13">"$#REF!.$#REF!$#REF!"</definedName>
    <definedName name="dstib260_5">"$#REF!.$#REF!$#REF!"</definedName>
    <definedName name="dstib260_7">"$#REF!.$#REF!$#REF!"</definedName>
    <definedName name="dstib260_8">"$#REF!.$#REF!$#REF!"</definedName>
    <definedName name="dstib280" localSheetId="0">#REF!</definedName>
    <definedName name="dstib280_12">"$#REF!.$#REF!$#REF!"</definedName>
    <definedName name="dstib280_13">"$#REF!.$#REF!$#REF!"</definedName>
    <definedName name="dstib280_5">"$#REF!.$#REF!$#REF!"</definedName>
    <definedName name="dstib280_7">"$#REF!.$#REF!$#REF!"</definedName>
    <definedName name="dstib280_8">"$#REF!.$#REF!$#REF!"</definedName>
    <definedName name="dzb" localSheetId="0">#REF!</definedName>
    <definedName name="E" localSheetId="0">#REF!</definedName>
    <definedName name="E_1" localSheetId="0">#REF!</definedName>
    <definedName name="ee" localSheetId="0">#REF!</definedName>
    <definedName name="EEX" localSheetId="0">#REF!</definedName>
    <definedName name="EFX" localSheetId="0">#REF!</definedName>
    <definedName name="eg" localSheetId="0">#REF!</definedName>
    <definedName name="EGX" localSheetId="0">#REF!</definedName>
    <definedName name="EHX" localSheetId="0">#REF!</definedName>
    <definedName name="EJX" localSheetId="0">#REF!</definedName>
    <definedName name="EKX" localSheetId="0">#REF!</definedName>
    <definedName name="elek" localSheetId="0">#REF!</definedName>
    <definedName name="ELX" localSheetId="0">#REF!</definedName>
    <definedName name="eol" localSheetId="0">#REF!</definedName>
    <definedName name="Excel_BuiltIn_Print_Area" localSheetId="0">#REF!</definedName>
    <definedName name="Excel_BuiltIn_Print_Area_1" localSheetId="0">#REF!</definedName>
    <definedName name="Excel_BuiltIn_Print_Area_1_1" localSheetId="0">#REF!</definedName>
    <definedName name="Excel_BuiltIn_Print_Area_10_1" localSheetId="0">#REF!</definedName>
    <definedName name="Excel_BuiltIn_Print_Area_11_1" localSheetId="0">#REF!</definedName>
    <definedName name="Excel_BuiltIn_Print_Area_12_1" localSheetId="0">#REF!</definedName>
    <definedName name="Excel_BuiltIn_Print_Area_13_1" localSheetId="0">#REF!</definedName>
    <definedName name="Excel_BuiltIn_Print_Area_14_1" localSheetId="0">#REF!</definedName>
    <definedName name="Excel_BuiltIn_Print_Area_15_1" localSheetId="0">#REF!</definedName>
    <definedName name="Excel_BuiltIn_Print_Area_16_1" localSheetId="0">#REF!</definedName>
    <definedName name="Excel_BuiltIn_Print_Area_17_1" localSheetId="0">#REF!</definedName>
    <definedName name="Excel_BuiltIn_Print_Area_2_1" localSheetId="0">#REF!</definedName>
    <definedName name="Excel_BuiltIn_Print_Area_22_1" localSheetId="0">#REF!</definedName>
    <definedName name="Excel_BuiltIn_Print_Area_24" localSheetId="0">#REF!</definedName>
    <definedName name="Excel_BuiltIn_Print_Area_3_1" localSheetId="0">#REF!</definedName>
    <definedName name="Excel_BuiltIn_Print_Area_4_1" localSheetId="0">#REF!</definedName>
    <definedName name="Excel_BuiltIn_Print_Area_5" localSheetId="0">#REF!</definedName>
    <definedName name="Excel_BuiltIn_Print_Area_5_1" localSheetId="0">#REF!</definedName>
    <definedName name="Excel_BuiltIn_Print_Area_6_1" localSheetId="0">#REF!</definedName>
    <definedName name="Excel_BuiltIn_Print_Area_7_1" localSheetId="0">#REF!</definedName>
    <definedName name="Excel_BuiltIn_Print_Area_8_1" localSheetId="0">#REF!</definedName>
    <definedName name="Excel_BuiltIn_Print_Area_9_1" localSheetId="0">#REF!</definedName>
    <definedName name="Excel_BuiltIn_Print_Titles" localSheetId="0">#REF!</definedName>
    <definedName name="Excel_BuiltIn_Print_Titles_1" localSheetId="0">#REF!</definedName>
    <definedName name="Excel_BuiltIn_Print_Titles_10_1" localSheetId="0">#REF!</definedName>
    <definedName name="Excel_BuiltIn_Print_Titles_11_1" localSheetId="0">#REF!</definedName>
    <definedName name="Excel_BuiltIn_Print_Titles_12_1" localSheetId="0">#REF!</definedName>
    <definedName name="Excel_BuiltIn_Print_Titles_13_1" localSheetId="0">#REF!</definedName>
    <definedName name="Excel_BuiltIn_Print_Titles_14_1" localSheetId="0">#REF!</definedName>
    <definedName name="Excel_BuiltIn_Print_Titles_16_1" localSheetId="0">#REF!</definedName>
    <definedName name="Excel_BuiltIn_Print_Titles_18_1" localSheetId="0">#REF!</definedName>
    <definedName name="Excel_BuiltIn_Print_Titles_20_1" localSheetId="0">#REF!</definedName>
    <definedName name="Excel_BuiltIn_Print_Titles_22" localSheetId="0">#REF!</definedName>
    <definedName name="Excel_BuiltIn_Print_Titles_22_1" localSheetId="0">#REF!</definedName>
    <definedName name="Excel_BuiltIn_Print_Titles_3_1" localSheetId="0">#REF!</definedName>
    <definedName name="Excel_BuiltIn_Print_Titles_4_1" localSheetId="0">#REF!</definedName>
    <definedName name="Excel_BuiltIn_Print_Titles_5_1" localSheetId="0">#REF!</definedName>
    <definedName name="Excel_BuiltIn_Print_Titles_6_1" localSheetId="0">#REF!</definedName>
    <definedName name="Excel_BuiltIn_Print_Titles_7_1" localSheetId="0">#REF!</definedName>
    <definedName name="Excel_BuiltIn_Print_Titles_8_1" localSheetId="0">#REF!</definedName>
    <definedName name="Excel_BuiltIn_Print_Titles_9_1" localSheetId="0">#REF!</definedName>
    <definedName name="expenses" localSheetId="0">'[10]L-Mechanical'!#REF!</definedName>
    <definedName name="EXTRA" localSheetId="0">#REF!</definedName>
    <definedName name="fa" localSheetId="0">#REF!</definedName>
    <definedName name="faab" localSheetId="0">#REF!</definedName>
    <definedName name="facm" localSheetId="0">#REF!</definedName>
    <definedName name="facp" localSheetId="0">#REF!</definedName>
    <definedName name="faeol" localSheetId="0">#REF!</definedName>
    <definedName name="fahd" localSheetId="0">#REF!</definedName>
    <definedName name="fahdt" localSheetId="0">#REF!</definedName>
    <definedName name="fahs" localSheetId="0">#REF!</definedName>
    <definedName name="fail" localSheetId="0">#REF!</definedName>
    <definedName name="faitc" localSheetId="0">#REF!</definedName>
    <definedName name="faki" localSheetId="0">#REF!</definedName>
    <definedName name="faktd" localSheetId="0">#REF!</definedName>
    <definedName name="fam" localSheetId="0">#REF!</definedName>
    <definedName name="famcp" localSheetId="0">#REF!</definedName>
    <definedName name="faoi" localSheetId="0">#REF!</definedName>
    <definedName name="far" localSheetId="0">#REF!</definedName>
    <definedName name="fasd" localSheetId="0">#REF!</definedName>
    <definedName name="fasdt" localSheetId="0">#REF!</definedName>
    <definedName name="fat" localSheetId="0">#REF!</definedName>
    <definedName name="fdgz" localSheetId="0">#REF!</definedName>
    <definedName name="feco25" localSheetId="0">#REF!</definedName>
    <definedName name="fedc2" localSheetId="0">#REF!</definedName>
    <definedName name="fedc35" localSheetId="0">#REF!</definedName>
    <definedName name="FEX" localSheetId="0">#REF!</definedName>
    <definedName name="ff" localSheetId="0">#REF!</definedName>
    <definedName name="fffff" localSheetId="0">#REF!</definedName>
    <definedName name="fffff_12">"$#REF!.$#REF!$#REF!"</definedName>
    <definedName name="fffff_13">"$#REF!.$#REF!$#REF!"</definedName>
    <definedName name="fffff_5">"$#REF!.$#REF!$#REF!"</definedName>
    <definedName name="fffff_7">"$#REF!.$#REF!$#REF!"</definedName>
    <definedName name="fffff_8">"$#REF!.$#REF!$#REF!"</definedName>
    <definedName name="FFX" localSheetId="0">#REF!</definedName>
    <definedName name="FGX" localSheetId="0">#REF!</definedName>
    <definedName name="FHX" localSheetId="0">#REF!</definedName>
    <definedName name="FIRST_FLOOR" localSheetId="0">#REF!</definedName>
    <definedName name="FJX" localSheetId="0">#REF!</definedName>
    <definedName name="fkx" localSheetId="0">#REF!</definedName>
    <definedName name="flmh400" localSheetId="0">#REF!</definedName>
    <definedName name="flmh400_12">"$#REF!.$#REF!$#REF!"</definedName>
    <definedName name="flmh400_13">"$#REF!.$#REF!$#REF!"</definedName>
    <definedName name="flmh400_5">"$#REF!.$#REF!$#REF!"</definedName>
    <definedName name="flmh400_7">"$#REF!.$#REF!$#REF!"</definedName>
    <definedName name="flmh400_8">"$#REF!.$#REF!$#REF!"</definedName>
    <definedName name="flx" localSheetId="0">#REF!</definedName>
    <definedName name="fr" localSheetId="0">#REF!</definedName>
    <definedName name="frc4x10" localSheetId="0">#REF!</definedName>
    <definedName name="frc4x10_12">"$#REF!.$#REF!$#REF!"</definedName>
    <definedName name="frc4x10_13">"$#REF!.$#REF!$#REF!"</definedName>
    <definedName name="frc4x10_5">"$#REF!.$#REF!$#REF!"</definedName>
    <definedName name="frc4x10_7">"$#REF!.$#REF!$#REF!"</definedName>
    <definedName name="frc4x10_8">"$#REF!.$#REF!$#REF!"</definedName>
    <definedName name="frc4x1x400" localSheetId="0">#REF!</definedName>
    <definedName name="frc4x1x400_12">"$#REF!.$#REF!$#REF!"</definedName>
    <definedName name="frc4x1x400_13">"$#REF!.$#REF!$#REF!"</definedName>
    <definedName name="frc4x1x400_5">"$#REF!.$#REF!$#REF!"</definedName>
    <definedName name="frc4x1x400_7">"$#REF!.$#REF!$#REF!"</definedName>
    <definedName name="frc4x1x400_8">"$#REF!.$#REF!$#REF!"</definedName>
    <definedName name="frc4x25" localSheetId="0">#REF!</definedName>
    <definedName name="frc4x25_12">"$#REF!.$#REF!$#REF!"</definedName>
    <definedName name="frc4x25_13">"$#REF!.$#REF!$#REF!"</definedName>
    <definedName name="frc4x25_5">"$#REF!.$#REF!$#REF!"</definedName>
    <definedName name="frc4x25_7">"$#REF!.$#REF!$#REF!"</definedName>
    <definedName name="frc4x25_8">"$#REF!.$#REF!$#REF!"</definedName>
    <definedName name="frc4x300" localSheetId="0">#REF!</definedName>
    <definedName name="frc4x300_12">"$#REF!.$#REF!$#REF!"</definedName>
    <definedName name="frc4x300_13">"$#REF!.$#REF!$#REF!"</definedName>
    <definedName name="frc4x300_5">"$#REF!.$#REF!$#REF!"</definedName>
    <definedName name="frc4x300_7">"$#REF!.$#REF!$#REF!"</definedName>
    <definedName name="frc4x300_8">"$#REF!.$#REF!$#REF!"</definedName>
    <definedName name="frc4x35" localSheetId="0">#REF!</definedName>
    <definedName name="frc4x35_12">"$#REF!.$#REF!$#REF!"</definedName>
    <definedName name="frc4x35_13">"$#REF!.$#REF!$#REF!"</definedName>
    <definedName name="frc4x35_5">"$#REF!.$#REF!$#REF!"</definedName>
    <definedName name="frc4x35_7">"$#REF!.$#REF!$#REF!"</definedName>
    <definedName name="frc4x35_8">"$#REF!.$#REF!$#REF!"</definedName>
    <definedName name="frc4x95" localSheetId="0">#REF!</definedName>
    <definedName name="frc4x95_12">"$#REF!.$#REF!$#REF!"</definedName>
    <definedName name="frc4x95_13">"$#REF!.$#REF!$#REF!"</definedName>
    <definedName name="frc4x95_5">"$#REF!.$#REF!$#REF!"</definedName>
    <definedName name="frc4x95_7">"$#REF!.$#REF!$#REF!"</definedName>
    <definedName name="frc4x95_8">"$#REF!.$#REF!$#REF!"</definedName>
    <definedName name="frc5x4" localSheetId="0">#REF!</definedName>
    <definedName name="frc5x4_12">"$#REF!.$#REF!$#REF!"</definedName>
    <definedName name="frc5x4_13">"$#REF!.$#REF!$#REF!"</definedName>
    <definedName name="frc5x4_5">"$#REF!.$#REF!$#REF!"</definedName>
    <definedName name="frc5x4_7">"$#REF!.$#REF!$#REF!"</definedName>
    <definedName name="frc5x4_8">"$#REF!.$#REF!$#REF!"</definedName>
    <definedName name="frc5x6" localSheetId="0">#REF!</definedName>
    <definedName name="frc5x6_12">"$#REF!.$#REF!$#REF!"</definedName>
    <definedName name="frc5x6_13">"$#REF!.$#REF!$#REF!"</definedName>
    <definedName name="frc5x6_5">"$#REF!.$#REF!$#REF!"</definedName>
    <definedName name="frc5x6_7">"$#REF!.$#REF!$#REF!"</definedName>
    <definedName name="frc5x6_8">"$#REF!.$#REF!$#REF!"</definedName>
    <definedName name="fs" localSheetId="0">#REF!</definedName>
    <definedName name="fsvd100" localSheetId="0">#REF!</definedName>
    <definedName name="fsvd150" localSheetId="0">#REF!</definedName>
    <definedName name="fsvd65" localSheetId="0">#REF!</definedName>
    <definedName name="FURNITURE__FURNISHING" localSheetId="0">#REF!</definedName>
    <definedName name="FURNITURE__FURNISHING_12">"$#REF!.$#REF!#REF!"</definedName>
    <definedName name="FURNITURE__FURNISHING_13">"$#REF!.$#REF!#REF!"</definedName>
    <definedName name="FURNITURE__FURNISHING_5">"$#REF!.$#REF!#REF!"</definedName>
    <definedName name="FURNITURE__FURNISHING_7">"$#REF!.$#REF!#REF!"</definedName>
    <definedName name="FURNITURE__FURNISHING_8">"$#REF!.$#REF!#REF!"</definedName>
    <definedName name="Galian" localSheetId="0">#REF!</definedName>
    <definedName name="GlbS2">'[5]Bahan '!$F$455</definedName>
    <definedName name="GNok0">'[5]Bahan '!$F$441</definedName>
    <definedName name="gone" localSheetId="0">#REF!</definedName>
    <definedName name="govpd15" localSheetId="0">#REF!</definedName>
    <definedName name="GRAND_PALEMBANG_HOTEL___PALEMBANG" localSheetId="0">#REF!</definedName>
    <definedName name="grc" localSheetId="0">#REF!</definedName>
    <definedName name="grc_12">"$#REF!.$#REF!$#REF!"</definedName>
    <definedName name="grc_13">"$#REF!.$#REF!$#REF!"</definedName>
    <definedName name="grc_5">"$#REF!.$#REF!$#REF!"</definedName>
    <definedName name="grc_7">"$#REF!.$#REF!$#REF!"</definedName>
    <definedName name="grc_8">"$#REF!.$#REF!$#REF!"</definedName>
    <definedName name="grc1_10">"$#REF!.$#REF!$#REF!"</definedName>
    <definedName name="grc1_12">"$#REF!.$#REF!$#REF!"</definedName>
    <definedName name="grc1_13">"$#REF!.$#REF!$#REF!"</definedName>
    <definedName name="grc1_5">"$#REF!.$#REF!$#REF!"</definedName>
    <definedName name="grc1_7">"$#REF!.$#REF!$#REF!"</definedName>
    <definedName name="grc1_8">"$#REF!.$#REF!$#REF!"</definedName>
    <definedName name="gron5">[6]Ahs.2!$L$54</definedName>
    <definedName name="GROUND_FLOOR" localSheetId="0">#REF!</definedName>
    <definedName name="gs110g" localSheetId="0">#REF!</definedName>
    <definedName name="gs110g_12">"$#REF!.$#REF!$#REF!"</definedName>
    <definedName name="gs110g_13">"$#REF!.$#REF!$#REF!"</definedName>
    <definedName name="gs110g_5">"$#REF!.$#REF!$#REF!"</definedName>
    <definedName name="gs110g_7">"$#REF!.$#REF!$#REF!"</definedName>
    <definedName name="gs110g_8">"$#REF!.$#REF!$#REF!"</definedName>
    <definedName name="gs14g" localSheetId="0">#REF!</definedName>
    <definedName name="gs14g_12">"$#REF!.$#REF!$#REF!"</definedName>
    <definedName name="gs14g_13">"$#REF!.$#REF!$#REF!"</definedName>
    <definedName name="gs14g_5">"$#REF!.$#REF!$#REF!"</definedName>
    <definedName name="gs14g_7">"$#REF!.$#REF!$#REF!"</definedName>
    <definedName name="gs14g_8">"$#REF!.$#REF!$#REF!"</definedName>
    <definedName name="gs55g" localSheetId="0">#REF!</definedName>
    <definedName name="gs55g_12">"$#REF!.$#REF!$#REF!"</definedName>
    <definedName name="gs55g_13">"$#REF!.$#REF!$#REF!"</definedName>
    <definedName name="gs55g_5">"$#REF!.$#REF!$#REF!"</definedName>
    <definedName name="gs55g_7">"$#REF!.$#REF!$#REF!"</definedName>
    <definedName name="gs55g_8">"$#REF!.$#REF!$#REF!"</definedName>
    <definedName name="gs6g" localSheetId="0">#REF!</definedName>
    <definedName name="gs6g_12">"$#REF!.$#REF!$#REF!"</definedName>
    <definedName name="gs6g_13">"$#REF!.$#REF!$#REF!"</definedName>
    <definedName name="gs6g_5">"$#REF!.$#REF!$#REF!"</definedName>
    <definedName name="gs6g_7">"$#REF!.$#REF!$#REF!"</definedName>
    <definedName name="gs6g_8">"$#REF!.$#REF!$#REF!"</definedName>
    <definedName name="gs80g" localSheetId="0">#REF!</definedName>
    <definedName name="gs80g_12">"$#REF!.$#REF!$#REF!"</definedName>
    <definedName name="gs80g_13">"$#REF!.$#REF!$#REF!"</definedName>
    <definedName name="gs80g_5">"$#REF!.$#REF!$#REF!"</definedName>
    <definedName name="gs80g_7">"$#REF!.$#REF!$#REF!"</definedName>
    <definedName name="gs80g_8">"$#REF!.$#REF!$#REF!"</definedName>
    <definedName name="gtanahbiasa" localSheetId="0">#REF!</definedName>
    <definedName name="GTberbatu" localSheetId="0">#REF!</definedName>
    <definedName name="Gypsm">'[5]Bahan '!$F$144</definedName>
    <definedName name="Hdpx5">'[5]Bahan '!$F$140</definedName>
    <definedName name="hdw" localSheetId="0">#REF!</definedName>
    <definedName name="hil" localSheetId="0">#REF!</definedName>
    <definedName name="hsp">[6]Ahs.1!$J$1189</definedName>
    <definedName name="hspt" localSheetId="0">#REF!</definedName>
    <definedName name="hsut" localSheetId="0">#REF!</definedName>
    <definedName name="hswt" localSheetId="0">#REF!</definedName>
    <definedName name="ihb" localSheetId="0">#REF!</definedName>
    <definedName name="ihbl" localSheetId="0">#REF!</definedName>
    <definedName name="Impra">'[5]Bahan '!$F$84</definedName>
    <definedName name="injin">[6]Ahs.2!$L$625</definedName>
    <definedName name="insalb">[6]Ahs.2!$L$566</definedName>
    <definedName name="insbs">[6]Ahs.2!$L$519</definedName>
    <definedName name="inscs">[6]Ahs.2!$L$495</definedName>
    <definedName name="insdet">[6]Ahs.2!$L$554</definedName>
    <definedName name="insfs">[6]Ahs.2!$L$613</definedName>
    <definedName name="inshs">[6]Ahs.2!$L$507</definedName>
    <definedName name="JASA" localSheetId="0">#REF!</definedName>
    <definedName name="jbts">[6]Ahs.1!$N$1189</definedName>
    <definedName name="JEFTA" localSheetId="0">#REF!</definedName>
    <definedName name="jik" localSheetId="0">#REF!</definedName>
    <definedName name="JJ" localSheetId="0">#REF!</definedName>
    <definedName name="kab" localSheetId="0">#REF!</definedName>
    <definedName name="KawDr">'[5]Bahan '!$F$249</definedName>
    <definedName name="KawLl">'[5]Bahan '!$F$259</definedName>
    <definedName name="KayuK">'[5]Bahan '!$F$687</definedName>
    <definedName name="kb" localSheetId="0">#REF!</definedName>
    <definedName name="kcl" localSheetId="0">#REF!</definedName>
    <definedName name="kd" localSheetId="0">#REF!</definedName>
    <definedName name="kerja" localSheetId="0">#REF!</definedName>
    <definedName name="kfs" localSheetId="0">#REF!</definedName>
    <definedName name="kgs" localSheetId="0">#REF!</definedName>
    <definedName name="kgs_12">"$#REF!.$#REF!$#REF!"</definedName>
    <definedName name="kgs_13">"$#REF!.$#REF!$#REF!"</definedName>
    <definedName name="kgs_5">"$#REF!.$#REF!$#REF!"</definedName>
    <definedName name="kgs_7">"$#REF!.$#REF!$#REF!"</definedName>
    <definedName name="kgs_8">"$#REF!.$#REF!$#REF!"</definedName>
    <definedName name="kitc100x2x0.6" localSheetId="0">#REF!</definedName>
    <definedName name="kitc2x100x2x0.6" localSheetId="0">#REF!</definedName>
    <definedName name="kji" localSheetId="0">#REF!</definedName>
    <definedName name="kk10a" localSheetId="0">#REF!</definedName>
    <definedName name="kk10a_12">"$#REF!.$#REF!$#REF!"</definedName>
    <definedName name="kk10a_13">"$#REF!.$#REF!$#REF!"</definedName>
    <definedName name="kk10a_5">"$#REF!.$#REF!$#REF!"</definedName>
    <definedName name="kk10a_7">"$#REF!.$#REF!$#REF!"</definedName>
    <definedName name="kk10a_8">"$#REF!.$#REF!$#REF!"</definedName>
    <definedName name="kk16a" localSheetId="0">#REF!</definedName>
    <definedName name="kk16a_12">"$#REF!.$#REF!$#REF!"</definedName>
    <definedName name="kk16a_13">"$#REF!.$#REF!$#REF!"</definedName>
    <definedName name="kk16a_5">"$#REF!.$#REF!$#REF!"</definedName>
    <definedName name="kk16a_7">"$#REF!.$#REF!$#REF!"</definedName>
    <definedName name="kk16a_8">"$#REF!.$#REF!$#REF!"</definedName>
    <definedName name="kkm" localSheetId="0">#REF!</definedName>
    <definedName name="kknymhy" localSheetId="0">#REF!</definedName>
    <definedName name="kkts" localSheetId="0">#REF!</definedName>
    <definedName name="klp" localSheetId="0">#REF!</definedName>
    <definedName name="klp_12">"$#REF!.$#REF!$#REF!"</definedName>
    <definedName name="klp_13">"$#REF!.$#REF!$#REF!"</definedName>
    <definedName name="klp_5">"$#REF!.$#REF!$#REF!"</definedName>
    <definedName name="klp_7">"$#REF!.$#REF!$#REF!"</definedName>
    <definedName name="klp_8">"$#REF!.$#REF!$#REF!"</definedName>
    <definedName name="km" localSheetId="0">#REF!</definedName>
    <definedName name="kmm" localSheetId="0">#REF!</definedName>
    <definedName name="Knek" localSheetId="0">#REF!</definedName>
    <definedName name="KODE" localSheetId="0">#REF!</definedName>
    <definedName name="koef1" localSheetId="0">#REF!</definedName>
    <definedName name="koeflingg" localSheetId="0">#REF!</definedName>
    <definedName name="koeflingg_12">"$#REF!.$#REF!$#REF!"</definedName>
    <definedName name="koeflingg_13">"$#REF!.$#REF!$#REF!"</definedName>
    <definedName name="koeflingg_5">"$#REF!.$#REF!$#REF!"</definedName>
    <definedName name="koeflingg_7">"$#REF!.$#REF!$#REF!"</definedName>
    <definedName name="koeflingg_8">"$#REF!.$#REF!$#REF!"</definedName>
    <definedName name="koeflingk" localSheetId="0">#REF!</definedName>
    <definedName name="koeflingk_12">"$#REF!.$#REF!$#REF!"</definedName>
    <definedName name="koeflingk_13">"$#REF!.$#REF!$#REF!"</definedName>
    <definedName name="koeflingk_5">"$#REF!.$#REF!$#REF!"</definedName>
    <definedName name="koeflingk_7">"$#REF!.$#REF!$#REF!"</definedName>
    <definedName name="koeflingk_8">"$#REF!.$#REF!$#REF!"</definedName>
    <definedName name="kof" localSheetId="0">#REF!</definedName>
    <definedName name="koling" localSheetId="0">#REF!</definedName>
    <definedName name="kond" localSheetId="0">#REF!</definedName>
    <definedName name="krypton" localSheetId="0">[4]BQ!#REF!</definedName>
    <definedName name="ksk" localSheetId="0">#REF!</definedName>
    <definedName name="ksk_12">"$#REF!.$#REF!$#REF!"</definedName>
    <definedName name="ksk_13">"$#REF!.$#REF!$#REF!"</definedName>
    <definedName name="ksk_5">"$#REF!.$#REF!$#REF!"</definedName>
    <definedName name="ksk_7">"$#REF!.$#REF!$#REF!"</definedName>
    <definedName name="ksk_8">"$#REF!.$#REF!$#REF!"</definedName>
    <definedName name="kst" localSheetId="0">#REF!</definedName>
    <definedName name="kst_12">"$#REF!.$#REF!$#REF!"</definedName>
    <definedName name="kst_13">"$#REF!.$#REF!$#REF!"</definedName>
    <definedName name="kst_5">"$#REF!.$#REF!$#REF!"</definedName>
    <definedName name="kst_7">"$#REF!.$#REF!$#REF!"</definedName>
    <definedName name="kst_8">"$#REF!.$#REF!$#REF!"</definedName>
    <definedName name="Ktbb">[5]Upah!$E$25</definedName>
    <definedName name="Ktbs">[5]Upah!$E$22</definedName>
    <definedName name="Ktbt">[5]Upah!$E$13</definedName>
    <definedName name="Ktca">[5]Upah!$E$19</definedName>
    <definedName name="Ktky">[5]Upah!$E$16</definedName>
    <definedName name="ktpm" localSheetId="0">#REF!</definedName>
    <definedName name="KUSEN__PINTU__JENDELA__ALAT_ALAT_PENGGANTUNG_DAN_CURTAIN_WALL" localSheetId="0">#REF!</definedName>
    <definedName name="kwh1st" localSheetId="0">#REF!</definedName>
    <definedName name="kwh1st_12">"$#REF!.$#REF!$#REF!"</definedName>
    <definedName name="kwh1st_13">"$#REF!.$#REF!$#REF!"</definedName>
    <definedName name="kwh1st_5">"$#REF!.$#REF!$#REF!"</definedName>
    <definedName name="kwh1st_7">"$#REF!.$#REF!$#REF!"</definedName>
    <definedName name="kwh1st_8">"$#REF!.$#REF!$#REF!"</definedName>
    <definedName name="kwh3st" localSheetId="0">#REF!</definedName>
    <definedName name="kwh3st_12">"$#REF!.$#REF!$#REF!"</definedName>
    <definedName name="kwh3st_13">"$#REF!.$#REF!$#REF!"</definedName>
    <definedName name="kwh3st_5">"$#REF!.$#REF!$#REF!"</definedName>
    <definedName name="kwh3st_7">"$#REF!.$#REF!$#REF!"</definedName>
    <definedName name="kwh3st_8">"$#REF!.$#REF!$#REF!"</definedName>
    <definedName name="ky" localSheetId="0">#REF!</definedName>
    <definedName name="l1ti50" localSheetId="0">#REF!</definedName>
    <definedName name="l1ti60" localSheetId="0">#REF!</definedName>
    <definedName name="l3l100" localSheetId="0">#REF!</definedName>
    <definedName name="l3l50" localSheetId="0">#REF!</definedName>
    <definedName name="l3l60" localSheetId="0">#REF!</definedName>
    <definedName name="l3l70" localSheetId="0">#REF!</definedName>
    <definedName name="l3l80" localSheetId="0">#REF!</definedName>
    <definedName name="l3ld100" localSheetId="0">#REF!</definedName>
    <definedName name="l3ld50" localSheetId="0">#REF!</definedName>
    <definedName name="l3ld60" localSheetId="0">#REF!</definedName>
    <definedName name="l3ld70" localSheetId="0">#REF!</definedName>
    <definedName name="l3ld80" localSheetId="0">#REF!</definedName>
    <definedName name="l3ti50" localSheetId="0">#REF!</definedName>
    <definedName name="l3ti60" localSheetId="0">#REF!</definedName>
    <definedName name="l3ti80" localSheetId="0">#REF!</definedName>
    <definedName name="l3tisf50" localSheetId="0">#REF!</definedName>
    <definedName name="l3tisf60" localSheetId="0">#REF!</definedName>
    <definedName name="LANTAI_P3" localSheetId="0">#REF!</definedName>
    <definedName name="LAPISI" localSheetId="0">#REF!</definedName>
    <definedName name="leb" localSheetId="0">#REF!</definedName>
    <definedName name="leb_12">"$#REF!.$#REF!$#REF!"</definedName>
    <definedName name="leb_13">"$#REF!.$#REF!$#REF!"</definedName>
    <definedName name="leb_5">"$#REF!.$#REF!$#REF!"</definedName>
    <definedName name="leb_7">"$#REF!.$#REF!$#REF!"</definedName>
    <definedName name="leb_8">"$#REF!.$#REF!$#REF!"</definedName>
    <definedName name="LemKn">'[5]Bahan '!$F$386</definedName>
    <definedName name="LemPt">'[5]Bahan '!$F$385</definedName>
    <definedName name="lgld100" localSheetId="0">#REF!</definedName>
    <definedName name="lgld70" localSheetId="0">#REF!</definedName>
    <definedName name="lgld80" localSheetId="0">#REF!</definedName>
    <definedName name="lgti50" localSheetId="0">#REF!</definedName>
    <definedName name="lgti60" localSheetId="0">#REF!</definedName>
    <definedName name="lgti70" localSheetId="0">#REF!</definedName>
    <definedName name="lgtisf50" localSheetId="0">#REF!</definedName>
    <definedName name="lgtisf60" localSheetId="0">#REF!</definedName>
    <definedName name="LOBBY" localSheetId="0">#REF!</definedName>
    <definedName name="lp" localSheetId="0">#REF!</definedName>
    <definedName name="ltkerja" localSheetId="0">#REF!</definedName>
    <definedName name="Luas_Bangunan" localSheetId="0">#REF!</definedName>
    <definedName name="m" localSheetId="0">#REF!</definedName>
    <definedName name="Mand">[5]Upah!$E$26</definedName>
    <definedName name="mark_up" localSheetId="0">#REF!</definedName>
    <definedName name="mark_up_12">"$#REF!.$#REF!$#REF!"</definedName>
    <definedName name="mark_up_13">"$#REF!.$#REF!$#REF!"</definedName>
    <definedName name="mark_up_5">"$#REF!.$#REF!$#REF!"</definedName>
    <definedName name="mark_up_7">"$#REF!.$#REF!$#REF!"</definedName>
    <definedName name="mark_up_8">"$#REF!.$#REF!$#REF!"</definedName>
    <definedName name="MARKUP" localSheetId="0">#REF!</definedName>
    <definedName name="mat" localSheetId="0">#REF!</definedName>
    <definedName name="mdffa">[6]Ahs.1!$I$1284</definedName>
    <definedName name="mdfts">[6]Ahs.1!$I$1202</definedName>
    <definedName name="ME" localSheetId="0">#REF!</definedName>
    <definedName name="MiSol">'[5]Bahan '!$F$689</definedName>
    <definedName name="Mlmik">'[5]Bahan '!$F$89</definedName>
    <definedName name="MM" localSheetId="0">#REF!</definedName>
    <definedName name="MMM" localSheetId="0">#REF!</definedName>
    <definedName name="mpb">[6]Ahs.1!$J$1271</definedName>
    <definedName name="nbm" localSheetId="0">#REF!</definedName>
    <definedName name="nyfgby3x6lt" localSheetId="0">#REF!</definedName>
    <definedName name="nyfgby3x6lt_12">"$#REF!.$#REF!$#REF!"</definedName>
    <definedName name="nyfgby3x6lt_13">"$#REF!.$#REF!$#REF!"</definedName>
    <definedName name="nyfgby3x6lt_5">"$#REF!.$#REF!$#REF!"</definedName>
    <definedName name="nyfgby3x6lt_7">"$#REF!.$#REF!$#REF!"</definedName>
    <definedName name="nyfgby3x6lt_8">"$#REF!.$#REF!$#REF!"</definedName>
    <definedName name="nyfgby4x6lt" localSheetId="0">#REF!</definedName>
    <definedName name="nyfgby4x6lt_12">"$#REF!.$#REF!$#REF!"</definedName>
    <definedName name="nyfgby4x6lt_13">"$#REF!.$#REF!$#REF!"</definedName>
    <definedName name="nyfgby4x6lt_5">"$#REF!.$#REF!$#REF!"</definedName>
    <definedName name="nyfgby4x6lt_7">"$#REF!.$#REF!$#REF!"</definedName>
    <definedName name="nyfgby4x6lt_8">"$#REF!.$#REF!$#REF!"</definedName>
    <definedName name="nyfgby4x95" localSheetId="0">#REF!</definedName>
    <definedName name="nyfgby4x95_12">"$#REF!.$#REF!$#REF!"</definedName>
    <definedName name="nyfgby4x95_13">"$#REF!.$#REF!$#REF!"</definedName>
    <definedName name="nyfgby4x95_5">"$#REF!.$#REF!$#REF!"</definedName>
    <definedName name="nyfgby4x95_7">"$#REF!.$#REF!$#REF!"</definedName>
    <definedName name="nyfgby4x95_8">"$#REF!.$#REF!$#REF!"</definedName>
    <definedName name="nyfgby5x6lt" localSheetId="0">#REF!</definedName>
    <definedName name="nyfgby5x6lt_12">"$#REF!.$#REF!$#REF!"</definedName>
    <definedName name="nyfgby5x6lt_13">"$#REF!.$#REF!$#REF!"</definedName>
    <definedName name="nyfgby5x6lt_5">"$#REF!.$#REF!$#REF!"</definedName>
    <definedName name="nyfgby5x6lt_7">"$#REF!.$#REF!$#REF!"</definedName>
    <definedName name="nyfgby5x6lt_8">"$#REF!.$#REF!$#REF!"</definedName>
    <definedName name="nym3x2.5flt" localSheetId="0">#REF!</definedName>
    <definedName name="nym3x2.5flt_12">"$#REF!.$#REF!$#REF!"</definedName>
    <definedName name="nym3x2.5flt_13">"$#REF!.$#REF!$#REF!"</definedName>
    <definedName name="nym3x2.5flt_5">"$#REF!.$#REF!$#REF!"</definedName>
    <definedName name="nym3x2.5flt_7">"$#REF!.$#REF!$#REF!"</definedName>
    <definedName name="nym3x2.5flt_8">"$#REF!.$#REF!$#REF!"</definedName>
    <definedName name="nyy11x1x500" localSheetId="0">#REF!</definedName>
    <definedName name="nyy11x1x500_12">"$#REF!.$#REF!$#REF!"</definedName>
    <definedName name="nyy11x1x500_13">"$#REF!.$#REF!$#REF!"</definedName>
    <definedName name="nyy11x1x500_5">"$#REF!.$#REF!$#REF!"</definedName>
    <definedName name="nyy11x1x500_7">"$#REF!.$#REF!$#REF!"</definedName>
    <definedName name="nyy11x1x500_8">"$#REF!.$#REF!$#REF!"</definedName>
    <definedName name="nyy14x1x500" localSheetId="0">#REF!</definedName>
    <definedName name="nyy14x1x500_12">"$#REF!.$#REF!$#REF!"</definedName>
    <definedName name="nyy14x1x500_13">"$#REF!.$#REF!$#REF!"</definedName>
    <definedName name="nyy14x1x500_5">"$#REF!.$#REF!$#REF!"</definedName>
    <definedName name="nyy14x1x500_7">"$#REF!.$#REF!$#REF!"</definedName>
    <definedName name="nyy14x1x500_8">"$#REF!.$#REF!$#REF!"</definedName>
    <definedName name="nyy16x1x500" localSheetId="0">#REF!</definedName>
    <definedName name="nyy16x1x500_12">"$#REF!.$#REF!$#REF!"</definedName>
    <definedName name="nyy16x1x500_13">"$#REF!.$#REF!$#REF!"</definedName>
    <definedName name="nyy16x1x500_5">"$#REF!.$#REF!$#REF!"</definedName>
    <definedName name="nyy16x1x500_7">"$#REF!.$#REF!$#REF!"</definedName>
    <definedName name="nyy16x1x500_8">"$#REF!.$#REF!$#REF!"</definedName>
    <definedName name="nyy18x1x500" localSheetId="0">#REF!</definedName>
    <definedName name="nyy18x1x500_12">"$#REF!.$#REF!$#REF!"</definedName>
    <definedName name="nyy18x1x500_13">"$#REF!.$#REF!$#REF!"</definedName>
    <definedName name="nyy18x1x500_5">"$#REF!.$#REF!$#REF!"</definedName>
    <definedName name="nyy18x1x500_7">"$#REF!.$#REF!$#REF!"</definedName>
    <definedName name="nyy18x1x500_8">"$#REF!.$#REF!$#REF!"</definedName>
    <definedName name="nyy2.40.1_5">[6]Ahs.1!$I$1315</definedName>
    <definedName name="nyy21x1x500" localSheetId="0">#REF!</definedName>
    <definedName name="nyy21x1x500_12">"$#REF!.$#REF!$#REF!"</definedName>
    <definedName name="nyy21x1x500_13">"$#REF!.$#REF!$#REF!"</definedName>
    <definedName name="nyy21x1x500_5">"$#REF!.$#REF!$#REF!"</definedName>
    <definedName name="nyy21x1x500_7">"$#REF!.$#REF!$#REF!"</definedName>
    <definedName name="nyy21x1x500_8">"$#REF!.$#REF!$#REF!"</definedName>
    <definedName name="nyy25x1x500" localSheetId="0">#REF!</definedName>
    <definedName name="nyy25x1x500_12">"$#REF!.$#REF!$#REF!"</definedName>
    <definedName name="nyy25x1x500_13">"$#REF!.$#REF!$#REF!"</definedName>
    <definedName name="nyy25x1x500_5">"$#REF!.$#REF!$#REF!"</definedName>
    <definedName name="nyy25x1x500_7">"$#REF!.$#REF!$#REF!"</definedName>
    <definedName name="nyy25x1x500_8">"$#REF!.$#REF!$#REF!"</definedName>
    <definedName name="nyy2x4x16" localSheetId="0">#REF!</definedName>
    <definedName name="nyy2x4x16_12">"$#REF!.$#REF!$#REF!"</definedName>
    <definedName name="nyy2x4x16_13">"$#REF!.$#REF!$#REF!"</definedName>
    <definedName name="nyy2x4x16_5">"$#REF!.$#REF!$#REF!"</definedName>
    <definedName name="nyy2x4x16_7">"$#REF!.$#REF!$#REF!"</definedName>
    <definedName name="nyy2x4x16_8">"$#REF!.$#REF!$#REF!"</definedName>
    <definedName name="nyy3.2_5">[6]Ahs.1!$I$1230</definedName>
    <definedName name="nyy3x6" localSheetId="0">#REF!</definedName>
    <definedName name="nyy3x6_12">"$#REF!.$#REF!$#REF!"</definedName>
    <definedName name="nyy3x6_13">"$#REF!.$#REF!$#REF!"</definedName>
    <definedName name="nyy3x6_5">"$#REF!.$#REF!$#REF!"</definedName>
    <definedName name="nyy3x6_7">"$#REF!.$#REF!$#REF!"</definedName>
    <definedName name="nyy3x6_8">"$#REF!.$#REF!$#REF!"</definedName>
    <definedName name="nyy4x10" localSheetId="0">#REF!</definedName>
    <definedName name="nyy4x10_12">"$#REF!.$#REF!$#REF!"</definedName>
    <definedName name="nyy4x10_13">"$#REF!.$#REF!$#REF!"</definedName>
    <definedName name="nyy4x10_5">"$#REF!.$#REF!$#REF!"</definedName>
    <definedName name="nyy4x10_7">"$#REF!.$#REF!$#REF!"</definedName>
    <definedName name="nyy4x10_8">"$#REF!.$#REF!$#REF!"</definedName>
    <definedName name="nyy4x120" localSheetId="0">#REF!</definedName>
    <definedName name="nyy4x120_12">"$#REF!.$#REF!$#REF!"</definedName>
    <definedName name="nyy4x120_13">"$#REF!.$#REF!$#REF!"</definedName>
    <definedName name="nyy4x120_5">"$#REF!.$#REF!$#REF!"</definedName>
    <definedName name="nyy4x120_7">"$#REF!.$#REF!$#REF!"</definedName>
    <definedName name="nyy4x120_8">"$#REF!.$#REF!$#REF!"</definedName>
    <definedName name="nyy4x16" localSheetId="0">#REF!</definedName>
    <definedName name="nyy4x16_12">"$#REF!.$#REF!$#REF!"</definedName>
    <definedName name="nyy4x16_13">"$#REF!.$#REF!$#REF!"</definedName>
    <definedName name="nyy4x16_5">"$#REF!.$#REF!$#REF!"</definedName>
    <definedName name="nyy4x16_7">"$#REF!.$#REF!$#REF!"</definedName>
    <definedName name="nyy4x16_8">"$#REF!.$#REF!$#REF!"</definedName>
    <definedName name="nyy4x185" localSheetId="0">#REF!</definedName>
    <definedName name="nyy4x185_12">"$#REF!.$#REF!$#REF!"</definedName>
    <definedName name="nyy4x185_13">"$#REF!.$#REF!$#REF!"</definedName>
    <definedName name="nyy4x185_5">"$#REF!.$#REF!$#REF!"</definedName>
    <definedName name="nyy4x185_7">"$#REF!.$#REF!$#REF!"</definedName>
    <definedName name="nyy4x185_8">"$#REF!.$#REF!$#REF!"</definedName>
    <definedName name="nyy4x1x300" localSheetId="0">#REF!</definedName>
    <definedName name="nyy4x1x300_12">"$#REF!.$#REF!$#REF!"</definedName>
    <definedName name="nyy4x1x300_13">"$#REF!.$#REF!$#REF!"</definedName>
    <definedName name="nyy4x1x300_5">"$#REF!.$#REF!$#REF!"</definedName>
    <definedName name="nyy4x1x300_7">"$#REF!.$#REF!$#REF!"</definedName>
    <definedName name="nyy4x1x300_8">"$#REF!.$#REF!$#REF!"</definedName>
    <definedName name="nyy4x1x400" localSheetId="0">#REF!</definedName>
    <definedName name="nyy4x1x400_12">"$#REF!.$#REF!$#REF!"</definedName>
    <definedName name="nyy4x1x400_13">"$#REF!.$#REF!$#REF!"</definedName>
    <definedName name="nyy4x1x400_5">"$#REF!.$#REF!$#REF!"</definedName>
    <definedName name="nyy4x1x400_7">"$#REF!.$#REF!$#REF!"</definedName>
    <definedName name="nyy4x1x400_8">"$#REF!.$#REF!$#REF!"</definedName>
    <definedName name="nyy4x1x500" localSheetId="0">#REF!</definedName>
    <definedName name="nyy4x1x500_12">"$#REF!.$#REF!$#REF!"</definedName>
    <definedName name="nyy4x1x500_13">"$#REF!.$#REF!$#REF!"</definedName>
    <definedName name="nyy4x1x500_5">"$#REF!.$#REF!$#REF!"</definedName>
    <definedName name="nyy4x1x500_7">"$#REF!.$#REF!$#REF!"</definedName>
    <definedName name="nyy4x1x500_8">"$#REF!.$#REF!$#REF!"</definedName>
    <definedName name="nyy4x25" localSheetId="0">#REF!</definedName>
    <definedName name="nyy4x25_12">"$#REF!.$#REF!$#REF!"</definedName>
    <definedName name="nyy4x25_13">"$#REF!.$#REF!$#REF!"</definedName>
    <definedName name="nyy4x25_5">"$#REF!.$#REF!$#REF!"</definedName>
    <definedName name="nyy4x25_7">"$#REF!.$#REF!$#REF!"</definedName>
    <definedName name="nyy4x25_8">"$#REF!.$#REF!$#REF!"</definedName>
    <definedName name="nyy4x50" localSheetId="0">#REF!</definedName>
    <definedName name="nyy4x50_12">"$#REF!.$#REF!$#REF!"</definedName>
    <definedName name="nyy4x50_13">"$#REF!.$#REF!$#REF!"</definedName>
    <definedName name="nyy4x50_5">"$#REF!.$#REF!$#REF!"</definedName>
    <definedName name="nyy4x50_7">"$#REF!.$#REF!$#REF!"</definedName>
    <definedName name="nyy4x50_8">"$#REF!.$#REF!$#REF!"</definedName>
    <definedName name="nyy4x70" localSheetId="0">#REF!</definedName>
    <definedName name="nyy4x70_12">"$#REF!.$#REF!$#REF!"</definedName>
    <definedName name="nyy4x70_13">"$#REF!.$#REF!$#REF!"</definedName>
    <definedName name="nyy4x70_5">"$#REF!.$#REF!$#REF!"</definedName>
    <definedName name="nyy4x70_7">"$#REF!.$#REF!$#REF!"</definedName>
    <definedName name="nyy4x70_8">"$#REF!.$#REF!$#REF!"</definedName>
    <definedName name="nyy4x95" localSheetId="0">#REF!</definedName>
    <definedName name="nyy4x95_12">"$#REF!.$#REF!$#REF!"</definedName>
    <definedName name="nyy4x95_13">"$#REF!.$#REF!$#REF!"</definedName>
    <definedName name="nyy4x95_5">"$#REF!.$#REF!$#REF!"</definedName>
    <definedName name="nyy4x95_7">"$#REF!.$#REF!$#REF!"</definedName>
    <definedName name="nyy4x95_8">"$#REF!.$#REF!$#REF!"</definedName>
    <definedName name="nyy5x4" localSheetId="0">#REF!</definedName>
    <definedName name="nyy5x4_12">"$#REF!.$#REF!$#REF!"</definedName>
    <definedName name="nyy5x4_13">"$#REF!.$#REF!$#REF!"</definedName>
    <definedName name="nyy5x4_5">"$#REF!.$#REF!$#REF!"</definedName>
    <definedName name="nyy5x4_7">"$#REF!.$#REF!$#REF!"</definedName>
    <definedName name="nyy5x4_8">"$#REF!.$#REF!$#REF!"</definedName>
    <definedName name="nyy5x6" localSheetId="0">#REF!</definedName>
    <definedName name="nyy5x6_12">"$#REF!.$#REF!$#REF!"</definedName>
    <definedName name="nyy5x6_13">"$#REF!.$#REF!$#REF!"</definedName>
    <definedName name="nyy5x6_5">"$#REF!.$#REF!$#REF!"</definedName>
    <definedName name="nyy5x6_7">"$#REF!.$#REF!$#REF!"</definedName>
    <definedName name="nyy5x6_8">"$#REF!.$#REF!$#REF!"</definedName>
    <definedName name="nyy7x1x300" localSheetId="0">#REF!</definedName>
    <definedName name="nyy7x1x300_12">"$#REF!.$#REF!$#REF!"</definedName>
    <definedName name="nyy7x1x300_13">"$#REF!.$#REF!$#REF!"</definedName>
    <definedName name="nyy7x1x300_5">"$#REF!.$#REF!$#REF!"</definedName>
    <definedName name="nyy7x1x300_7">"$#REF!.$#REF!$#REF!"</definedName>
    <definedName name="nyy7x1x300_8">"$#REF!.$#REF!$#REF!"</definedName>
    <definedName name="nyy7x1x500" localSheetId="0">#REF!</definedName>
    <definedName name="nyy7x1x500_12">"$#REF!.$#REF!$#REF!"</definedName>
    <definedName name="nyy7x1x500_13">"$#REF!.$#REF!$#REF!"</definedName>
    <definedName name="nyy7x1x500_5">"$#REF!.$#REF!$#REF!"</definedName>
    <definedName name="nyy7x1x500_7">"$#REF!.$#REF!$#REF!"</definedName>
    <definedName name="nyy7x1x500_8">"$#REF!.$#REF!$#REF!"</definedName>
    <definedName name="ok" localSheetId="0">#REF!</definedName>
    <definedName name="OPERATING_EQUIPMENT" localSheetId="0">#REF!</definedName>
    <definedName name="OPERATING_EQUIPMENT_12">"$#REF!.#REF!#REF!"</definedName>
    <definedName name="OPERATING_EQUIPMENT_13">"$#REF!.#REF!#REF!"</definedName>
    <definedName name="OPERATING_EQUIPMENT_5">"$#REF!.#REF!#REF!"</definedName>
    <definedName name="OPERATING_EQUIPMENT_7">"$#REF!.#REF!#REF!"</definedName>
    <definedName name="OPERATING_EQUIPMENT_8">"$#REF!.#REF!#REF!"</definedName>
    <definedName name="OSAE4">'[5]Bahan '!$F$692</definedName>
    <definedName name="ot" localSheetId="0">#REF!</definedName>
    <definedName name="p1ti50" localSheetId="0">#REF!</definedName>
    <definedName name="p1ti60" localSheetId="0">#REF!</definedName>
    <definedName name="p1ti70" localSheetId="0">#REF!</definedName>
    <definedName name="p1ti80" localSheetId="0">#REF!</definedName>
    <definedName name="p1tif50" localSheetId="0">#REF!</definedName>
    <definedName name="p2ti50" localSheetId="0">#REF!</definedName>
    <definedName name="p2ti60" localSheetId="0">#REF!</definedName>
    <definedName name="p2ti70" localSheetId="0">#REF!</definedName>
    <definedName name="p2ti80" localSheetId="0">#REF!</definedName>
    <definedName name="p2tif50" localSheetId="0">#REF!</definedName>
    <definedName name="p3al50" localSheetId="0">#REF!</definedName>
    <definedName name="p3al60" localSheetId="0">#REF!</definedName>
    <definedName name="p3al70" localSheetId="0">#REF!</definedName>
    <definedName name="p3al80" localSheetId="0">#REF!</definedName>
    <definedName name="p3ati50" localSheetId="0">#REF!</definedName>
    <definedName name="p3ati60" localSheetId="0">#REF!</definedName>
    <definedName name="p3atif50" localSheetId="0">#REF!</definedName>
    <definedName name="p3atifr50" localSheetId="0">#REF!</definedName>
    <definedName name="p3atifr60" localSheetId="0">#REF!</definedName>
    <definedName name="p3ti50" localSheetId="0">#REF!</definedName>
    <definedName name="p3ti60" localSheetId="0">#REF!</definedName>
    <definedName name="p3ti70" localSheetId="0">#REF!</definedName>
    <definedName name="p3ti80" localSheetId="0">#REF!</definedName>
    <definedName name="p3tif50" localSheetId="0">#REF!</definedName>
    <definedName name="pa" localSheetId="0">#REF!</definedName>
    <definedName name="Paanstm" localSheetId="0">#REF!</definedName>
    <definedName name="pab100_12">"$#REF!.$#REF!$#REF!"</definedName>
    <definedName name="pab100_13">"$#REF!.$#REF!$#REF!"</definedName>
    <definedName name="pab100_5">"$#REF!.$#REF!$#REF!"</definedName>
    <definedName name="pab100_7">"$#REF!.$#REF!$#REF!"</definedName>
    <definedName name="pab100_8">"$#REF!.$#REF!$#REF!"</definedName>
    <definedName name="pab15_10">"$#REF!.$#REF!$#REF!"</definedName>
    <definedName name="pab15_12">"$#REF!.$#REF!$#REF!"</definedName>
    <definedName name="pab15_13">"$#REF!.$#REF!$#REF!"</definedName>
    <definedName name="pab15_5">"$#REF!.$#REF!$#REF!"</definedName>
    <definedName name="pab15_7">"$#REF!.$#REF!$#REF!"</definedName>
    <definedName name="pab15_8">"$#REF!.$#REF!$#REF!"</definedName>
    <definedName name="pab150_10">"$#REF!.$#REF!$#REF!"</definedName>
    <definedName name="pab150_12">"$#REF!.$#REF!$#REF!"</definedName>
    <definedName name="pab150_13">"$#REF!.$#REF!$#REF!"</definedName>
    <definedName name="pab150_5">"$#REF!.$#REF!$#REF!"</definedName>
    <definedName name="pab150_7">"$#REF!.$#REF!$#REF!"</definedName>
    <definedName name="pab150_8">"$#REF!.$#REF!$#REF!"</definedName>
    <definedName name="pab2_10">"$#REF!.$#REF!$#REF!"</definedName>
    <definedName name="pab2_12">"$#REF!.$#REF!$#REF!"</definedName>
    <definedName name="pab2_13">"$#REF!.$#REF!$#REF!"</definedName>
    <definedName name="pab2_5">"$#REF!.$#REF!$#REF!"</definedName>
    <definedName name="pab2_7">"$#REF!.$#REF!$#REF!"</definedName>
    <definedName name="pab2_8">"$#REF!.$#REF!$#REF!"</definedName>
    <definedName name="pab20_10">"$#REF!.$#REF!$#REF!"</definedName>
    <definedName name="pab20_12">"$#REF!.$#REF!$#REF!"</definedName>
    <definedName name="pab20_13">"$#REF!.$#REF!$#REF!"</definedName>
    <definedName name="pab20_5">"$#REF!.$#REF!$#REF!"</definedName>
    <definedName name="pab20_7">"$#REF!.$#REF!$#REF!"</definedName>
    <definedName name="pab20_8">"$#REF!.$#REF!$#REF!"</definedName>
    <definedName name="pab25_10">"$#REF!.$#REF!$#REF!"</definedName>
    <definedName name="pab25_12">"$#REF!.$#REF!$#REF!"</definedName>
    <definedName name="pab25_13">"$#REF!.$#REF!$#REF!"</definedName>
    <definedName name="pab25_5">"$#REF!.$#REF!$#REF!"</definedName>
    <definedName name="pab25_7">"$#REF!.$#REF!$#REF!"</definedName>
    <definedName name="pab25_8">"$#REF!.$#REF!$#REF!"</definedName>
    <definedName name="pab32_10">"$#REF!.$#REF!$#REF!"</definedName>
    <definedName name="pab32_12">"$#REF!.$#REF!$#REF!"</definedName>
    <definedName name="pab32_13">"$#REF!.$#REF!$#REF!"</definedName>
    <definedName name="pab32_5">"$#REF!.$#REF!$#REF!"</definedName>
    <definedName name="pab32_7">"$#REF!.$#REF!$#REF!"</definedName>
    <definedName name="pab32_8">"$#REF!.$#REF!$#REF!"</definedName>
    <definedName name="pab4_10">"$#REF!.$#REF!$#REF!"</definedName>
    <definedName name="pab4_12">"$#REF!.$#REF!$#REF!"</definedName>
    <definedName name="pab4_13">"$#REF!.$#REF!$#REF!"</definedName>
    <definedName name="pab4_5">"$#REF!.$#REF!$#REF!"</definedName>
    <definedName name="pab4_7">"$#REF!.$#REF!$#REF!"</definedName>
    <definedName name="pab4_8">"$#REF!.$#REF!$#REF!"</definedName>
    <definedName name="pab40_10">"$#REF!.$#REF!$#REF!"</definedName>
    <definedName name="pab40_12">"$#REF!.$#REF!$#REF!"</definedName>
    <definedName name="pab40_13">"$#REF!.$#REF!$#REF!"</definedName>
    <definedName name="pab40_5">"$#REF!.$#REF!$#REF!"</definedName>
    <definedName name="pab40_7">"$#REF!.$#REF!$#REF!"</definedName>
    <definedName name="pab40_8">"$#REF!.$#REF!$#REF!"</definedName>
    <definedName name="pab50_10">"$#REF!.$#REF!$#REF!"</definedName>
    <definedName name="pab50_12">"$#REF!.$#REF!$#REF!"</definedName>
    <definedName name="pab50_13">"$#REF!.$#REF!$#REF!"</definedName>
    <definedName name="pab50_5">"$#REF!.$#REF!$#REF!"</definedName>
    <definedName name="pab50_7">"$#REF!.$#REF!$#REF!"</definedName>
    <definedName name="pab50_8">"$#REF!.$#REF!$#REF!"</definedName>
    <definedName name="pab6_10">"$#REF!.$#REF!$#REF!"</definedName>
    <definedName name="pab6_12">"$#REF!.$#REF!$#REF!"</definedName>
    <definedName name="pab6_13">"$#REF!.$#REF!$#REF!"</definedName>
    <definedName name="pab6_5">"$#REF!.$#REF!$#REF!"</definedName>
    <definedName name="pab6_7">"$#REF!.$#REF!$#REF!"</definedName>
    <definedName name="pab6_8">"$#REF!.$#REF!$#REF!"</definedName>
    <definedName name="pab80_10">"$#REF!.$#REF!$#REF!"</definedName>
    <definedName name="pab80_12">"$#REF!.$#REF!$#REF!"</definedName>
    <definedName name="pab80_13">"$#REF!.$#REF!$#REF!"</definedName>
    <definedName name="pab80_5">"$#REF!.$#REF!$#REF!"</definedName>
    <definedName name="pab80_7">"$#REF!.$#REF!$#REF!"</definedName>
    <definedName name="pab80_8">"$#REF!.$#REF!$#REF!"</definedName>
    <definedName name="pabf100" localSheetId="0">#REF!</definedName>
    <definedName name="pabf100_12">"$#REF!.$#REF!$#REF!"</definedName>
    <definedName name="pabf100_13">"$#REF!.$#REF!$#REF!"</definedName>
    <definedName name="pabf100_5">"$#REF!.$#REF!$#REF!"</definedName>
    <definedName name="pabf100_7">"$#REF!.$#REF!$#REF!"</definedName>
    <definedName name="pabf100_8">"$#REF!.$#REF!$#REF!"</definedName>
    <definedName name="pabf125" localSheetId="0">#REF!</definedName>
    <definedName name="pabf150" localSheetId="0">#REF!</definedName>
    <definedName name="pabf150_12">"$#REF!.$#REF!$#REF!"</definedName>
    <definedName name="pabf150_13">"$#REF!.$#REF!$#REF!"</definedName>
    <definedName name="pabf150_5">"$#REF!.$#REF!$#REF!"</definedName>
    <definedName name="pabf150_7">"$#REF!.$#REF!$#REF!"</definedName>
    <definedName name="pabf150_8">"$#REF!.$#REF!$#REF!"</definedName>
    <definedName name="pabf4" localSheetId="0">#REF!</definedName>
    <definedName name="pabf4_12">"$#REF!.$#REF!$#REF!"</definedName>
    <definedName name="pabf4_13">"$#REF!.$#REF!$#REF!"</definedName>
    <definedName name="pabf4_5">"$#REF!.$#REF!$#REF!"</definedName>
    <definedName name="pabf4_7">"$#REF!.$#REF!$#REF!"</definedName>
    <definedName name="pabf4_8">"$#REF!.$#REF!$#REF!"</definedName>
    <definedName name="pabf6" localSheetId="0">#REF!</definedName>
    <definedName name="pabf6_12">"$#REF!.$#REF!$#REF!"</definedName>
    <definedName name="pabf6_13">"$#REF!.$#REF!$#REF!"</definedName>
    <definedName name="pabf6_5">"$#REF!.$#REF!$#REF!"</definedName>
    <definedName name="pabf6_7">"$#REF!.$#REF!$#REF!"</definedName>
    <definedName name="pabf6_8">"$#REF!.$#REF!$#REF!"</definedName>
    <definedName name="pabf65" localSheetId="0">#REF!</definedName>
    <definedName name="pabf80" localSheetId="0">#REF!</definedName>
    <definedName name="pabf80_12">"$#REF!.$#REF!$#REF!"</definedName>
    <definedName name="pabf80_13">"$#REF!.$#REF!$#REF!"</definedName>
    <definedName name="pabf80_5">"$#REF!.$#REF!$#REF!"</definedName>
    <definedName name="pabf80_7">"$#REF!.$#REF!$#REF!"</definedName>
    <definedName name="pabf80_8">"$#REF!.$#REF!$#REF!"</definedName>
    <definedName name="PAciDd" localSheetId="0">#REF!</definedName>
    <definedName name="pah150_10">"$#REF!.$#REF!$#REF!"</definedName>
    <definedName name="pah150_12">"$#REF!.$#REF!$#REF!"</definedName>
    <definedName name="pah150_13">"$#REF!.$#REF!$#REF!"</definedName>
    <definedName name="pah150_5">"$#REF!.$#REF!$#REF!"</definedName>
    <definedName name="pah150_7">"$#REF!.$#REF!$#REF!"</definedName>
    <definedName name="pah150_8">"$#REF!.$#REF!$#REF!"</definedName>
    <definedName name="pak100_10">"$#REF!.$#REF!$#REF!"</definedName>
    <definedName name="pak100_12">"$#REF!.$#REF!$#REF!"</definedName>
    <definedName name="pak100_13">"$#REF!.$#REF!$#REF!"</definedName>
    <definedName name="pak100_5">"$#REF!.$#REF!$#REF!"</definedName>
    <definedName name="pak100_7">"$#REF!.$#REF!$#REF!"</definedName>
    <definedName name="pak100_8">"$#REF!.$#REF!$#REF!"</definedName>
    <definedName name="pak150_10">"$#REF!.$#REF!$#REF!"</definedName>
    <definedName name="pak150_12">"$#REF!.$#REF!$#REF!"</definedName>
    <definedName name="pak150_13">"$#REF!.$#REF!$#REF!"</definedName>
    <definedName name="pak150_5">"$#REF!.$#REF!$#REF!"</definedName>
    <definedName name="pak150_7">"$#REF!.$#REF!$#REF!"</definedName>
    <definedName name="pak150_8">"$#REF!.$#REF!$#REF!"</definedName>
    <definedName name="pak50_10">"$#REF!.$#REF!$#REF!"</definedName>
    <definedName name="pak50_12">"$#REF!.$#REF!$#REF!"</definedName>
    <definedName name="pak50_13">"$#REF!.$#REF!$#REF!"</definedName>
    <definedName name="pak50_5">"$#REF!.$#REF!$#REF!"</definedName>
    <definedName name="pak50_7">"$#REF!.$#REF!$#REF!"</definedName>
    <definedName name="pak50_8">"$#REF!.$#REF!$#REF!"</definedName>
    <definedName name="pak80_10">"$#REF!.$#REF!$#REF!"</definedName>
    <definedName name="pak80_12">"$#REF!.$#REF!$#REF!"</definedName>
    <definedName name="pak80_13">"$#REF!.$#REF!$#REF!"</definedName>
    <definedName name="pak80_5">"$#REF!.$#REF!$#REF!"</definedName>
    <definedName name="pak80_7">"$#REF!.$#REF!$#REF!"</definedName>
    <definedName name="pak80_8">"$#REF!.$#REF!$#REF!"</definedName>
    <definedName name="paket" localSheetId="0">#REF!</definedName>
    <definedName name="pakf100" localSheetId="0">#REF!</definedName>
    <definedName name="pakf100_12">"$#REF!.$#REF!$#REF!"</definedName>
    <definedName name="pakf100_13">"$#REF!.$#REF!$#REF!"</definedName>
    <definedName name="pakf100_5">"$#REF!.$#REF!$#REF!"</definedName>
    <definedName name="pakf100_7">"$#REF!.$#REF!$#REF!"</definedName>
    <definedName name="pakf100_8">"$#REF!.$#REF!$#REF!"</definedName>
    <definedName name="pakf150" localSheetId="0">#REF!</definedName>
    <definedName name="pakf150_12">"$#REF!.$#REF!$#REF!"</definedName>
    <definedName name="pakf150_13">"$#REF!.$#REF!$#REF!"</definedName>
    <definedName name="pakf150_5">"$#REF!.$#REF!$#REF!"</definedName>
    <definedName name="pakf150_7">"$#REF!.$#REF!$#REF!"</definedName>
    <definedName name="pakf150_8">"$#REF!.$#REF!$#REF!"</definedName>
    <definedName name="pakf80" localSheetId="0">#REF!</definedName>
    <definedName name="pakf80_12">"$#REF!.$#REF!$#REF!"</definedName>
    <definedName name="pakf80_13">"$#REF!.$#REF!$#REF!"</definedName>
    <definedName name="pakf80_5">"$#REF!.$#REF!$#REF!"</definedName>
    <definedName name="pakf80_7">"$#REF!.$#REF!$#REF!"</definedName>
    <definedName name="pakf80_8">"$#REF!.$#REF!$#REF!"</definedName>
    <definedName name="Paku1">'[5]Bahan '!$F$305</definedName>
    <definedName name="Paku4">'[5]Bahan '!$F$306</definedName>
    <definedName name="Paku8">'[5]Bahan '!$F$307</definedName>
    <definedName name="pamf">[6]Ahs.2!$L$259</definedName>
    <definedName name="papan" localSheetId="0">#REF!</definedName>
    <definedName name="PasBouwp" localSheetId="0">#REF!</definedName>
    <definedName name="pasbs4" localSheetId="0">#REF!</definedName>
    <definedName name="pasbt12" localSheetId="0">#REF!</definedName>
    <definedName name="PasBtKl" localSheetId="0">#REF!</definedName>
    <definedName name="Pavn6">'[5]Bahan '!$F$42</definedName>
    <definedName name="Pavn8">'[5]Bahan '!$F$40</definedName>
    <definedName name="Pavw6">'[5]Bahan '!$F$43</definedName>
    <definedName name="Pavw8">'[5]Bahan '!$F$41</definedName>
    <definedName name="pbb">[6]Ahs.2!$L$387</definedName>
    <definedName name="PBBu24" localSheetId="0">#REF!</definedName>
    <definedName name="PBBU39" localSheetId="0">#REF!</definedName>
    <definedName name="PBekM" localSheetId="0">#REF!</definedName>
    <definedName name="PBekP" localSheetId="0">#REF!</definedName>
    <definedName name="PBetBks" localSheetId="0">#REF!</definedName>
    <definedName name="PBetFun" localSheetId="0">#REF!</definedName>
    <definedName name="PBetPl" localSheetId="0">#REF!</definedName>
    <definedName name="PBetPr" localSheetId="0">#REF!</definedName>
    <definedName name="PBetStr" localSheetId="0">#REF!</definedName>
    <definedName name="pbondek" localSheetId="0">#REF!</definedName>
    <definedName name="PBouwp" localSheetId="0">#REF!</definedName>
    <definedName name="pbsf100" localSheetId="0">#REF!</definedName>
    <definedName name="pbsf150" localSheetId="0">#REF!</definedName>
    <definedName name="pbsf65" localSheetId="0">#REF!</definedName>
    <definedName name="pbsf80" localSheetId="0">#REF!</definedName>
    <definedName name="PBSiku" localSheetId="0">#REF!</definedName>
    <definedName name="PBTempel" localSheetId="0">#REF!</definedName>
    <definedName name="pbtk14" localSheetId="0">#REF!</definedName>
    <definedName name="pbtki14" localSheetId="0">#REF!</definedName>
    <definedName name="PBtKl14" localSheetId="0">#REF!</definedName>
    <definedName name="PBtKl15" localSheetId="0">#REF!</definedName>
    <definedName name="PBtM2" localSheetId="0">#REF!</definedName>
    <definedName name="PBtM2K" localSheetId="0">#REF!</definedName>
    <definedName name="PBtM3" localSheetId="0">#REF!</definedName>
    <definedName name="PBtM3K" localSheetId="0">#REF!</definedName>
    <definedName name="PBtM4" localSheetId="0">#REF!</definedName>
    <definedName name="PBtM4K" localSheetId="0">#REF!</definedName>
    <definedName name="PBtX4" localSheetId="0">#REF!</definedName>
    <definedName name="pc" localSheetId="0">#REF!</definedName>
    <definedName name="pc50_12">"$#REF!.$#REF!$#REF!"</definedName>
    <definedName name="pc50_13">"$#REF!.$#REF!$#REF!"</definedName>
    <definedName name="pc50_5">"$#REF!.$#REF!$#REF!"</definedName>
    <definedName name="pc50_7">"$#REF!.$#REF!$#REF!"</definedName>
    <definedName name="pc50_8">"$#REF!.$#REF!$#REF!"</definedName>
    <definedName name="pc80_10">"$#REF!.$#REF!$#REF!"</definedName>
    <definedName name="pc80_12">"$#REF!.$#REF!$#REF!"</definedName>
    <definedName name="pc80_13">"$#REF!.$#REF!$#REF!"</definedName>
    <definedName name="pc80_5">"$#REF!.$#REF!$#REF!"</definedName>
    <definedName name="pc80_7">"$#REF!.$#REF!$#REF!"</definedName>
    <definedName name="pc80_8">"$#REF!.$#REF!$#REF!"</definedName>
    <definedName name="PCatIC" localSheetId="0">#REF!</definedName>
    <definedName name="PCatKy" localSheetId="0">#REF!</definedName>
    <definedName name="PCatVn" localSheetId="0">#REF!</definedName>
    <definedName name="pcf80_12">"$#REF!.$#REF!$#REF!"</definedName>
    <definedName name="pcf80_13">"$#REF!.$#REF!$#REF!"</definedName>
    <definedName name="pcf80_5">"$#REF!.$#REF!$#REF!"</definedName>
    <definedName name="pcf80_7">"$#REF!.$#REF!$#REF!"</definedName>
    <definedName name="pcf80_8">"$#REF!.$#REF!$#REF!"</definedName>
    <definedName name="Pcmtr">'[5]Bahan '!$F$45</definedName>
    <definedName name="Pcmwr">'[5]Bahan '!$F$55</definedName>
    <definedName name="PDnKc" localSheetId="0">#REF!</definedName>
    <definedName name="PDnKcJt" localSheetId="0">#REF!</definedName>
    <definedName name="PDS" localSheetId="0">#REF!</definedName>
    <definedName name="PEK" localSheetId="0">#REF!</definedName>
    <definedName name="PEKERJAAN__A_C" localSheetId="0">#REF!</definedName>
    <definedName name="PEKERJAAN_CAT" localSheetId="0">#REF!</definedName>
    <definedName name="PEKERJAAN_CCTV__SOUND_SYSTEM____MATV" localSheetId="0">#REF!</definedName>
    <definedName name="PEKERJAAN_DINDING_DAN_FINISHING_DINDING" localSheetId="0">#REF!</definedName>
    <definedName name="PEKERJAAN_FINISHING_LANTAI" localSheetId="0">#REF!</definedName>
    <definedName name="PEKERJAAN_GONDOLA" localSheetId="0">#REF!</definedName>
    <definedName name="PEKERJAAN_LIFT_ex_KOREA" localSheetId="0">#REF!</definedName>
    <definedName name="PEKERJAAN_LISTRIK___GENSET" localSheetId="0">#REF!</definedName>
    <definedName name="PEKERJAAN_LUAR" localSheetId="0">#REF!</definedName>
    <definedName name="PEKERJAAN_LUAR_12">"$#REF!.#REF!#REF!"</definedName>
    <definedName name="PEKERJAAN_LUAR_13">"$#REF!.#REF!#REF!"</definedName>
    <definedName name="PEKERJAAN_LUAR_5">"$#REF!.#REF!#REF!"</definedName>
    <definedName name="PEKERJAAN_LUAR_7">"$#REF!.#REF!#REF!"</definedName>
    <definedName name="PEKERJAAN_LUAR_8">"$#REF!.#REF!#REF!"</definedName>
    <definedName name="PEKERJAAN_PLAFOND" localSheetId="0">#REF!</definedName>
    <definedName name="PEKERJAAN_PLUMBING___SANITARY" localSheetId="0">#REF!</definedName>
    <definedName name="PEKERJAAN_PONDASI" localSheetId="0">#REF!</definedName>
    <definedName name="PEKERJAAN_RAILING_DAN_LAIN___LAIN" localSheetId="0">#REF!</definedName>
    <definedName name="PEKERJAAN_SPRINKLER___FIRE_FIGHTING" localSheetId="0">#REF!</definedName>
    <definedName name="PEKERJAAN_STRUKTUR_ATAS_DAN_ATAP" localSheetId="0">#REF!</definedName>
    <definedName name="PEKERJAAN_SUB_STRUKTUR" localSheetId="0">#REF!</definedName>
    <definedName name="PEKERJAAN_TANAH" localSheetId="0">#REF!</definedName>
    <definedName name="PEKERJAAN_TELEPON" localSheetId="0">#REF!</definedName>
    <definedName name="PErcB" localSheetId="0">#REF!</definedName>
    <definedName name="PERCENT" localSheetId="0">#REF!</definedName>
    <definedName name="pf" localSheetId="0">#REF!</definedName>
    <definedName name="PGaliB" localSheetId="0">#REF!</definedName>
    <definedName name="PGaliD" localSheetId="0">#REF!</definedName>
    <definedName name="pgc" localSheetId="0">#REF!</definedName>
    <definedName name="Pgravel" localSheetId="0">#REF!</definedName>
    <definedName name="ph" localSheetId="0">#REF!</definedName>
    <definedName name="ph100_12">"$#REF!.$#REF!$#REF!"</definedName>
    <definedName name="ph100_13">"$#REF!.$#REF!$#REF!"</definedName>
    <definedName name="ph100_5">"$#REF!.$#REF!$#REF!"</definedName>
    <definedName name="ph100_7">"$#REF!.$#REF!$#REF!"</definedName>
    <definedName name="ph100_8">"$#REF!.$#REF!$#REF!"</definedName>
    <definedName name="ph150_10">"$#REF!.$#REF!$#REF!"</definedName>
    <definedName name="ph150_12">"$#REF!.$#REF!$#REF!"</definedName>
    <definedName name="ph150_13">"$#REF!.$#REF!$#REF!"</definedName>
    <definedName name="ph150_5">"$#REF!.$#REF!$#REF!"</definedName>
    <definedName name="ph150_7">"$#REF!.$#REF!$#REF!"</definedName>
    <definedName name="ph150_8">"$#REF!.$#REF!$#REF!"</definedName>
    <definedName name="phf100_10">"$#REF!.$#REF!$#REF!"</definedName>
    <definedName name="phf100_12">"$#REF!.$#REF!$#REF!"</definedName>
    <definedName name="phf100_13">"$#REF!.$#REF!$#REF!"</definedName>
    <definedName name="phf100_5">"$#REF!.$#REF!$#REF!"</definedName>
    <definedName name="phf100_7">"$#REF!.$#REF!$#REF!"</definedName>
    <definedName name="phf100_8">"$#REF!.$#REF!$#REF!"</definedName>
    <definedName name="phf150_10">"$#REF!.$#REF!$#REF!"</definedName>
    <definedName name="phf150_12">"$#REF!.$#REF!$#REF!"</definedName>
    <definedName name="phf150_13">"$#REF!.$#REF!$#REF!"</definedName>
    <definedName name="phf150_5">"$#REF!.$#REF!$#REF!"</definedName>
    <definedName name="phf150_7">"$#REF!.$#REF!$#REF!"</definedName>
    <definedName name="phf150_8">"$#REF!.$#REF!$#REF!"</definedName>
    <definedName name="PKD12p" localSheetId="0">#REF!</definedName>
    <definedName name="PKD12w" localSheetId="0">#REF!</definedName>
    <definedName name="PKL33p" localSheetId="0">#REF!</definedName>
    <definedName name="PKL33w" localSheetId="0">#REF!</definedName>
    <definedName name="PKmpS" localSheetId="0">#REF!</definedName>
    <definedName name="PlAl3">'[5]Bahan '!$F$268</definedName>
    <definedName name="PLas" localSheetId="0">#REF!</definedName>
    <definedName name="PlesDD14" localSheetId="0">#REF!</definedName>
    <definedName name="PLKerja" localSheetId="0">#REF!</definedName>
    <definedName name="plum" localSheetId="0">#REF!</definedName>
    <definedName name="Pmlm" localSheetId="0">#REF!</definedName>
    <definedName name="Ppadat" localSheetId="0">#REF!</definedName>
    <definedName name="pph" localSheetId="0">#REF!</definedName>
    <definedName name="PPlaB" localSheetId="0">#REF!</definedName>
    <definedName name="PPlaf6" localSheetId="0">#REF!</definedName>
    <definedName name="PPlGyp" localSheetId="0">#REF!</definedName>
    <definedName name="PPls2" localSheetId="0">'[5]Pekerjaan '!#REF!</definedName>
    <definedName name="PPls3" localSheetId="0">#REF!</definedName>
    <definedName name="PPls4" localSheetId="0">#REF!</definedName>
    <definedName name="ppn" localSheetId="0">#REF!</definedName>
    <definedName name="PpnKb">'[5]Bahan '!$F$114</definedName>
    <definedName name="PpnKs">'[5]Bahan '!$F$116</definedName>
    <definedName name="PPntDt" localSheetId="0">#REF!</definedName>
    <definedName name="PPntJt" localSheetId="0">#REF!</definedName>
    <definedName name="PPntKS" localSheetId="0">#REF!</definedName>
    <definedName name="PPntPJt" localSheetId="0">#REF!</definedName>
    <definedName name="PPntPt" localSheetId="0">#REF!</definedName>
    <definedName name="PRangP" localSheetId="0">#REF!</definedName>
    <definedName name="_xlnm.Print_Area" localSheetId="0">' Ruko 2 Lantai Kombinasi'!$A$1:$H$164</definedName>
    <definedName name="_xlnm.Print_Area" localSheetId="1">' Ruko 2 Lantai Tengah'!$A$1:$H$165</definedName>
    <definedName name="_xlnm.Print_Area" localSheetId="2">'Volume overall (AR01)'!$B$2:$J$178</definedName>
    <definedName name="_xlnm.Print_Area">#REF!</definedName>
    <definedName name="Print_Area_MI" localSheetId="0">#REF!</definedName>
    <definedName name="_xlnm.Print_Titles" localSheetId="0">' Ruko 2 Lantai Kombinasi'!$6:$6</definedName>
    <definedName name="_xlnm.Print_Titles" localSheetId="1">' Ruko 2 Lantai Tengah'!$6:$6</definedName>
    <definedName name="_xlnm.Print_Titles" localSheetId="2">'Volume overall (AR01)'!$6:$8</definedName>
    <definedName name="_xlnm.Print_Titles">#REF!</definedName>
    <definedName name="Print_Titles_MI" localSheetId="0">#REF!</definedName>
    <definedName name="PRO" localSheetId="0">#REF!</definedName>
    <definedName name="prs" localSheetId="0">#REF!</definedName>
    <definedName name="PStoot" localSheetId="0">#REF!</definedName>
    <definedName name="Puk" localSheetId="0">#REF!</definedName>
    <definedName name="PUkur" localSheetId="0">#REF!</definedName>
    <definedName name="Pukurk" localSheetId="0">#REF!</definedName>
    <definedName name="PUPasir" localSheetId="0">#REF!</definedName>
    <definedName name="PUrugK" localSheetId="0">#REF!</definedName>
    <definedName name="pv100_12">"$#REF!.$#REF!$#REF!"</definedName>
    <definedName name="pv100_13">"$#REF!.$#REF!$#REF!"</definedName>
    <definedName name="pv100_5">"$#REF!.$#REF!$#REF!"</definedName>
    <definedName name="pv100_7">"$#REF!.$#REF!$#REF!"</definedName>
    <definedName name="pv100_8">"$#REF!.$#REF!$#REF!"</definedName>
    <definedName name="pv40_10">"$#REF!.$#REF!$#REF!"</definedName>
    <definedName name="pv40_12">"$#REF!.$#REF!$#REF!"</definedName>
    <definedName name="pv40_13">"$#REF!.$#REF!$#REF!"</definedName>
    <definedName name="pv40_5">"$#REF!.$#REF!$#REF!"</definedName>
    <definedName name="pv40_7">"$#REF!.$#REF!$#REF!"</definedName>
    <definedName name="pv40_8">"$#REF!.$#REF!$#REF!"</definedName>
    <definedName name="pv50_10">"$#REF!.$#REF!$#REF!"</definedName>
    <definedName name="pv50_12">"$#REF!.$#REF!$#REF!"</definedName>
    <definedName name="pv50_13">"$#REF!.$#REF!$#REF!"</definedName>
    <definedName name="pv50_5">"$#REF!.$#REF!$#REF!"</definedName>
    <definedName name="pv50_7">"$#REF!.$#REF!$#REF!"</definedName>
    <definedName name="pv50_8">"$#REF!.$#REF!$#REF!"</definedName>
    <definedName name="pv80_10">"$#REF!.$#REF!$#REF!"</definedName>
    <definedName name="pv80_12">"$#REF!.$#REF!$#REF!"</definedName>
    <definedName name="pv80_13">"$#REF!.$#REF!$#REF!"</definedName>
    <definedName name="pv80_5">"$#REF!.$#REF!$#REF!"</definedName>
    <definedName name="pv80_7">"$#REF!.$#REF!$#REF!"</definedName>
    <definedName name="pv80_8">"$#REF!.$#REF!$#REF!"</definedName>
    <definedName name="pvf100_10">"$#REF!.$#REF!$#REF!"</definedName>
    <definedName name="pvf100_12">"$#REF!.$#REF!$#REF!"</definedName>
    <definedName name="pvf100_13">"$#REF!.$#REF!$#REF!"</definedName>
    <definedName name="pvf100_5">"$#REF!.$#REF!$#REF!"</definedName>
    <definedName name="pvf100_7">"$#REF!.$#REF!$#REF!"</definedName>
    <definedName name="pvf100_8">"$#REF!.$#REF!$#REF!"</definedName>
    <definedName name="pvf80_10">"$#REF!.$#REF!$#REF!"</definedName>
    <definedName name="pvf80_12">"$#REF!.$#REF!$#REF!"</definedName>
    <definedName name="pvf80_13">"$#REF!.$#REF!$#REF!"</definedName>
    <definedName name="pvf80_5">"$#REF!.$#REF!$#REF!"</definedName>
    <definedName name="pvf80_7">"$#REF!.$#REF!$#REF!"</definedName>
    <definedName name="pvf80_8">"$#REF!.$#REF!$#REF!"</definedName>
    <definedName name="PWFDn" localSheetId="0">#REF!</definedName>
    <definedName name="PWFLn" localSheetId="0">#REF!</definedName>
    <definedName name="pwmesh" localSheetId="0">'[5]Pekerjaan '!#REF!</definedName>
    <definedName name="RAP" localSheetId="0">#REF!</definedName>
    <definedName name="rataantnh" localSheetId="0">#REF!</definedName>
    <definedName name="RATE" localSheetId="0">#REF!</definedName>
    <definedName name="RB_D10" localSheetId="0">#REF!</definedName>
    <definedName name="RB_D12" localSheetId="0">#REF!</definedName>
    <definedName name="RB_D13" localSheetId="0">#REF!</definedName>
    <definedName name="RB_D14" localSheetId="0">#REF!</definedName>
    <definedName name="RB_D16" localSheetId="0">#REF!</definedName>
    <definedName name="RB_D18" localSheetId="0">#REF!</definedName>
    <definedName name="RB_D19" localSheetId="0">#REF!</definedName>
    <definedName name="RB_D20" localSheetId="0">#REF!</definedName>
    <definedName name="RB_D22" localSheetId="0">#REF!</definedName>
    <definedName name="RB_D25" localSheetId="0">#REF!</definedName>
    <definedName name="RB_D32" localSheetId="0">#REF!</definedName>
    <definedName name="Ready175" localSheetId="0">#REF!</definedName>
    <definedName name="Ready225" localSheetId="0">#REF!</definedName>
    <definedName name="REAL" localSheetId="0">#REF!</definedName>
    <definedName name="RFQ" localSheetId="0">#REF!</definedName>
    <definedName name="rk" localSheetId="0">#REF!</definedName>
    <definedName name="rkl1000_12">"$#REF!.$#REF!$#REF!"</definedName>
    <definedName name="rkl1000_13">"$#REF!.$#REF!$#REF!"</definedName>
    <definedName name="rkl1000_5">"$#REF!.$#REF!$#REF!"</definedName>
    <definedName name="rkl1000_7">"$#REF!.$#REF!$#REF!"</definedName>
    <definedName name="rkl1000_8">"$#REF!.$#REF!$#REF!"</definedName>
    <definedName name="rkl200_10">"$#REF!.$#REF!$#REF!"</definedName>
    <definedName name="rkl200_12">"$#REF!.$#REF!$#REF!"</definedName>
    <definedName name="rkl200_13">"$#REF!.$#REF!$#REF!"</definedName>
    <definedName name="rkl200_5">"$#REF!.$#REF!$#REF!"</definedName>
    <definedName name="rkl200_7">"$#REF!.$#REF!$#REF!"</definedName>
    <definedName name="rkl200_8">"$#REF!.$#REF!$#REF!"</definedName>
    <definedName name="rkl300_10">"$#REF!.$#REF!$#REF!"</definedName>
    <definedName name="rkl300_12">"$#REF!.$#REF!$#REF!"</definedName>
    <definedName name="rkl300_13">"$#REF!.$#REF!$#REF!"</definedName>
    <definedName name="rkl300_5">"$#REF!.$#REF!$#REF!"</definedName>
    <definedName name="rkl300_7">"$#REF!.$#REF!$#REF!"</definedName>
    <definedName name="rkl300_8">"$#REF!.$#REF!$#REF!"</definedName>
    <definedName name="rkl400_10">"$#REF!.$#REF!$#REF!"</definedName>
    <definedName name="rkl400_12">"$#REF!.$#REF!$#REF!"</definedName>
    <definedName name="rkl400_13">"$#REF!.$#REF!$#REF!"</definedName>
    <definedName name="rkl400_5">"$#REF!.$#REF!$#REF!"</definedName>
    <definedName name="rkl400_7">"$#REF!.$#REF!$#REF!"</definedName>
    <definedName name="rkl400_8">"$#REF!.$#REF!$#REF!"</definedName>
    <definedName name="rkl500_10">"$#REF!.$#REF!$#REF!"</definedName>
    <definedName name="rkl500_12">"$#REF!.$#REF!$#REF!"</definedName>
    <definedName name="rkl500_13">"$#REF!.$#REF!$#REF!"</definedName>
    <definedName name="rkl500_5">"$#REF!.$#REF!$#REF!"</definedName>
    <definedName name="rkl500_7">"$#REF!.$#REF!$#REF!"</definedName>
    <definedName name="rkl500_8">"$#REF!.$#REF!$#REF!"</definedName>
    <definedName name="rkl600_10">"$#REF!.$#REF!$#REF!"</definedName>
    <definedName name="rkl600_12">"$#REF!.$#REF!$#REF!"</definedName>
    <definedName name="rkl600_13">"$#REF!.$#REF!$#REF!"</definedName>
    <definedName name="rkl600_5">"$#REF!.$#REF!$#REF!"</definedName>
    <definedName name="rkl600_7">"$#REF!.$#REF!$#REF!"</definedName>
    <definedName name="rkl600_8">"$#REF!.$#REF!$#REF!"</definedName>
    <definedName name="rkl700_10">"$#REF!.$#REF!$#REF!"</definedName>
    <definedName name="rkl700_12">"$#REF!.$#REF!$#REF!"</definedName>
    <definedName name="rkl700_13">"$#REF!.$#REF!$#REF!"</definedName>
    <definedName name="rkl700_5">"$#REF!.$#REF!$#REF!"</definedName>
    <definedName name="rkl700_7">"$#REF!.$#REF!$#REF!"</definedName>
    <definedName name="rkl700_8">"$#REF!.$#REF!$#REF!"</definedName>
    <definedName name="rkl800_10">"$#REF!.$#REF!$#REF!"</definedName>
    <definedName name="rkl800_12">"$#REF!.$#REF!$#REF!"</definedName>
    <definedName name="rkl800_13">"$#REF!.$#REF!$#REF!"</definedName>
    <definedName name="rkl800_5">"$#REF!.$#REF!$#REF!"</definedName>
    <definedName name="rkl800_7">"$#REF!.$#REF!$#REF!"</definedName>
    <definedName name="rkl800_8">"$#REF!.$#REF!$#REF!"</definedName>
    <definedName name="rolct" localSheetId="0">#REF!</definedName>
    <definedName name="ROUND" localSheetId="0">#REF!</definedName>
    <definedName name="Rucika_Wavin" localSheetId="0">#REF!</definedName>
    <definedName name="rukan_a" localSheetId="0">#REF!</definedName>
    <definedName name="rukan_a_12">"$#REF!.$#REF!$#REF!"</definedName>
    <definedName name="rukan_a_13">"$#REF!.$#REF!$#REF!"</definedName>
    <definedName name="rukan_a_5">"$#REF!.$#REF!$#REF!"</definedName>
    <definedName name="rukan_a_7">"$#REF!.$#REF!$#REF!"</definedName>
    <definedName name="rukan_a_8">"$#REF!.$#REF!$#REF!"</definedName>
    <definedName name="rukan_aa" localSheetId="0">#REF!</definedName>
    <definedName name="rukan_aa_12">"$#REF!.$#REF!$#REF!"</definedName>
    <definedName name="rukan_aa_13">"$#REF!.$#REF!$#REF!"</definedName>
    <definedName name="rukan_aa_5">"$#REF!.$#REF!$#REF!"</definedName>
    <definedName name="rukan_aa_7">"$#REF!.$#REF!$#REF!"</definedName>
    <definedName name="rukan_aa_8">"$#REF!.$#REF!$#REF!"</definedName>
    <definedName name="rukan_b" localSheetId="0">#REF!</definedName>
    <definedName name="rukan_b_12">"$#REF!.$#REF!$#REF!"</definedName>
    <definedName name="rukan_b_13">"$#REF!.$#REF!$#REF!"</definedName>
    <definedName name="rukan_b_5">"$#REF!.$#REF!$#REF!"</definedName>
    <definedName name="rukan_b_7">"$#REF!.$#REF!$#REF!"</definedName>
    <definedName name="rukan_b_8">"$#REF!.$#REF!$#REF!"</definedName>
    <definedName name="rukan_c" localSheetId="0">#REF!</definedName>
    <definedName name="rukan_c_12">"$#REF!.$#REF!$#REF!"</definedName>
    <definedName name="rukan_c_13">"$#REF!.$#REF!$#REF!"</definedName>
    <definedName name="rukan_c_5">"$#REF!.$#REF!$#REF!"</definedName>
    <definedName name="rukan_c_7">"$#REF!.$#REF!$#REF!"</definedName>
    <definedName name="rukan_c_8">"$#REF!.$#REF!$#REF!"</definedName>
    <definedName name="rukan_cc" localSheetId="0">#REF!</definedName>
    <definedName name="rukan_cc_12">"$#REF!.$#REF!$#REF!"</definedName>
    <definedName name="rukan_cc_13">"$#REF!.$#REF!$#REF!"</definedName>
    <definedName name="rukan_cc_5">"$#REF!.$#REF!$#REF!"</definedName>
    <definedName name="rukan_cc_7">"$#REF!.$#REF!$#REF!"</definedName>
    <definedName name="rukan_cc_8">"$#REF!.$#REF!$#REF!"</definedName>
    <definedName name="rukan_d" localSheetId="0">#REF!</definedName>
    <definedName name="rukan_d_12">"$#REF!.$#REF!$#REF!"</definedName>
    <definedName name="rukan_d_13">"$#REF!.$#REF!$#REF!"</definedName>
    <definedName name="rukan_d_5">"$#REF!.$#REF!$#REF!"</definedName>
    <definedName name="rukan_d_7">"$#REF!.$#REF!$#REF!"</definedName>
    <definedName name="rukan_d_8">"$#REF!.$#REF!$#REF!"</definedName>
    <definedName name="rukan_dd" localSheetId="0">#REF!</definedName>
    <definedName name="rukan_dd_12">"$#REF!.$#REF!$#REF!"</definedName>
    <definedName name="rukan_dd_13">"$#REF!.$#REF!$#REF!"</definedName>
    <definedName name="rukan_dd_5">"$#REF!.$#REF!$#REF!"</definedName>
    <definedName name="rukan_dd_7">"$#REF!.$#REF!$#REF!"</definedName>
    <definedName name="rukan_dd_8">"$#REF!.$#REF!$#REF!"</definedName>
    <definedName name="rukan_e" localSheetId="0">#REF!</definedName>
    <definedName name="rukan_e_12">"$#REF!.$#REF!$#REF!"</definedName>
    <definedName name="rukan_e_13">"$#REF!.$#REF!$#REF!"</definedName>
    <definedName name="rukan_e_5">"$#REF!.$#REF!$#REF!"</definedName>
    <definedName name="rukan_e_7">"$#REF!.$#REF!$#REF!"</definedName>
    <definedName name="rukan_e_8">"$#REF!.$#REF!$#REF!"</definedName>
    <definedName name="rukan_ee" localSheetId="0">#REF!</definedName>
    <definedName name="rukan_ee_12">"$#REF!.$#REF!$#REF!"</definedName>
    <definedName name="rukan_ee_13">"$#REF!.$#REF!$#REF!"</definedName>
    <definedName name="rukan_ee_5">"$#REF!.$#REF!$#REF!"</definedName>
    <definedName name="rukan_ee_7">"$#REF!.$#REF!$#REF!"</definedName>
    <definedName name="rukan_ee_8">"$#REF!.$#REF!$#REF!"</definedName>
    <definedName name="Ruko" localSheetId="0">#REF!</definedName>
    <definedName name="S" localSheetId="0">#REF!</definedName>
    <definedName name="sfvd100" localSheetId="0">#REF!</definedName>
    <definedName name="sg" localSheetId="0">#REF!</definedName>
    <definedName name="sg_12">"$#REF!.$#REF!$#REF!"</definedName>
    <definedName name="sg_13">"$#REF!.$#REF!$#REF!"</definedName>
    <definedName name="sg_5">"$#REF!.$#REF!$#REF!"</definedName>
    <definedName name="sg_7">"$#REF!.$#REF!$#REF!"</definedName>
    <definedName name="sg_8">"$#REF!.$#REF!$#REF!"</definedName>
    <definedName name="Sirap">'[5]Bahan '!$F$447</definedName>
    <definedName name="Sirlk">'[5]Bahan '!$F$81</definedName>
    <definedName name="Sirtu">'[5]Bahan '!$F$14</definedName>
    <definedName name="smr">[6]Ahs.1!$K$1163</definedName>
    <definedName name="sol">[6]Ahs.2!$L$317</definedName>
    <definedName name="Sopr" localSheetId="0">#REF!</definedName>
    <definedName name="spf">[6]Ahs.2!$L$334</definedName>
    <definedName name="Spirt">'[5]Bahan '!$F$80</definedName>
    <definedName name="sps">[6]Ahs.1!$L$1149</definedName>
    <definedName name="ss" localSheetId="0">#REF!</definedName>
    <definedName name="ssss" localSheetId="0">#REF!</definedName>
    <definedName name="ssss_12">"$#REF!.$#REF!$#REF!"</definedName>
    <definedName name="ssss_13">"$#REF!.$#REF!$#REF!"</definedName>
    <definedName name="ssss_5">"$#REF!.$#REF!$#REF!"</definedName>
    <definedName name="ssss_7">"$#REF!.$#REF!$#REF!"</definedName>
    <definedName name="ssss_8">"$#REF!.$#REF!$#REF!"</definedName>
    <definedName name="ssw" localSheetId="0">#REF!</definedName>
    <definedName name="st" localSheetId="0">#REF!</definedName>
    <definedName name="st_12">"$#REF!.$#REF!$#REF!"</definedName>
    <definedName name="st_13">"$#REF!.$#REF!$#REF!"</definedName>
    <definedName name="st_5">"$#REF!.$#REF!$#REF!"</definedName>
    <definedName name="st_7">"$#REF!.$#REF!$#REF!"</definedName>
    <definedName name="st_8">"$#REF!.$#REF!$#REF!"</definedName>
    <definedName name="STALL" localSheetId="0">#REF!</definedName>
    <definedName name="STALL_13">"$#REF!.$#REF!$#REF!"</definedName>
    <definedName name="STALL_5">"$#REF!.$#REF!$#REF!"</definedName>
    <definedName name="STD4_11" localSheetId="0">#REF!</definedName>
    <definedName name="stmix175" localSheetId="0">#REF!</definedName>
    <definedName name="stmix225" localSheetId="0">#REF!</definedName>
    <definedName name="stoot" localSheetId="0">#REF!</definedName>
    <definedName name="stootW" localSheetId="0">#REF!</definedName>
    <definedName name="ta" localSheetId="0">#REF!</definedName>
    <definedName name="tawg16" localSheetId="0">#REF!</definedName>
    <definedName name="td" localSheetId="0">#REF!</definedName>
    <definedName name="temp.work" localSheetId="0">'[10]L-Mechanical'!#REF!</definedName>
    <definedName name="Thina">'[5]Bahan '!$F$86</definedName>
    <definedName name="tidf10" localSheetId="0">#REF!</definedName>
    <definedName name="tidf100" localSheetId="0">#REF!</definedName>
    <definedName name="tidf350" localSheetId="0">#REF!</definedName>
    <definedName name="tki" localSheetId="0">#REF!</definedName>
    <definedName name="tkitc10x2x0.6" localSheetId="0">#REF!</definedName>
    <definedName name="tl1x36bimc" localSheetId="0">#REF!</definedName>
    <definedName name="tl1x36bimc_12">"$#REF!.$#REF!$#REF!"</definedName>
    <definedName name="tl1x36bimc_13">"$#REF!.$#REF!$#REF!"</definedName>
    <definedName name="tl1x36bimc_5">"$#REF!.$#REF!$#REF!"</definedName>
    <definedName name="tl1x36bimc_7">"$#REF!.$#REF!$#REF!"</definedName>
    <definedName name="tl1x36bimc_8">"$#REF!.$#REF!$#REF!"</definedName>
    <definedName name="tla2x18iac" localSheetId="0">#REF!</definedName>
    <definedName name="tla2x18iac_12">"$#REF!.$#REF!$#REF!"</definedName>
    <definedName name="tla2x18iac_13">"$#REF!.$#REF!$#REF!"</definedName>
    <definedName name="tla2x18iac_5">"$#REF!.$#REF!$#REF!"</definedName>
    <definedName name="tla2x18iac_7">"$#REF!.$#REF!$#REF!"</definedName>
    <definedName name="tla2x18iac_8">"$#REF!.$#REF!$#REF!"</definedName>
    <definedName name="tla2x18iacbimc" localSheetId="0">#REF!</definedName>
    <definedName name="tla2x18iacbimc_12">"$#REF!.$#REF!$#REF!"</definedName>
    <definedName name="tla2x18iacbimc_13">"$#REF!.$#REF!$#REF!"</definedName>
    <definedName name="tla2x18iacbimc_5">"$#REF!.$#REF!$#REF!"</definedName>
    <definedName name="tla2x18iacbimc_7">"$#REF!.$#REF!$#REF!"</definedName>
    <definedName name="tla2x18iacbimc_8">"$#REF!.$#REF!$#REF!"</definedName>
    <definedName name="tlb1x18" localSheetId="0">#REF!</definedName>
    <definedName name="tlb1x18_12">"$#REF!.$#REF!$#REF!"</definedName>
    <definedName name="tlb1x18_13">"$#REF!.$#REF!$#REF!"</definedName>
    <definedName name="tlb1x18_5">"$#REF!.$#REF!$#REF!"</definedName>
    <definedName name="tlb1x18_7">"$#REF!.$#REF!$#REF!"</definedName>
    <definedName name="tlb1x18_8">"$#REF!.$#REF!$#REF!"</definedName>
    <definedName name="tlb1x36" localSheetId="0">#REF!</definedName>
    <definedName name="tlb1x36_12">"$#REF!.$#REF!$#REF!:$#REF!$#REF!"</definedName>
    <definedName name="tlb1x36_13">"$#REF!.$#REF!$#REF!:$#REF!$#REF!"</definedName>
    <definedName name="tlb1x36_5">"$#REF!.$#REF!$#REF!:$#REF!$#REF!"</definedName>
    <definedName name="tlb1x36_7">"$#REF!.$#REF!$#REF!:$#REF!$#REF!"</definedName>
    <definedName name="tlb1x36_8">"$#REF!.$#REF!$#REF!:$#REF!$#REF!"</definedName>
    <definedName name="tlb1x36bimc" localSheetId="0">#REF!</definedName>
    <definedName name="tlb1x36bimc_12">"$#REF!.$#REF!$#REF!"</definedName>
    <definedName name="tlb1x36bimc_13">"$#REF!.$#REF!$#REF!"</definedName>
    <definedName name="tlb1x36bimc_5">"$#REF!.$#REF!$#REF!"</definedName>
    <definedName name="tlb1x36bimc_7">"$#REF!.$#REF!$#REF!"</definedName>
    <definedName name="tlb1x36bimc_8">"$#REF!.$#REF!$#REF!"</definedName>
    <definedName name="tlb1x36w" localSheetId="0">#REF!</definedName>
    <definedName name="tlb1x36w_12">"$#REF!.$#REF!$#REF!"</definedName>
    <definedName name="tlb1x36w_13">"$#REF!.$#REF!$#REF!"</definedName>
    <definedName name="tlb1x36w_5">"$#REF!.$#REF!$#REF!"</definedName>
    <definedName name="tlb1x36w_7">"$#REF!.$#REF!$#REF!"</definedName>
    <definedName name="tlb1x36w_8">"$#REF!.$#REF!$#REF!"</definedName>
    <definedName name="tlbk1x36" localSheetId="0">#REF!</definedName>
    <definedName name="tlbk1x36_12">"$#REF!.$#REF!$#REF!"</definedName>
    <definedName name="tlbk1x36_13">"$#REF!.$#REF!$#REF!"</definedName>
    <definedName name="tlbk1x36_5">"$#REF!.$#REF!$#REF!"</definedName>
    <definedName name="tlbk1x36_7">"$#REF!.$#REF!$#REF!"</definedName>
    <definedName name="tlbk1x36_8">"$#REF!.$#REF!$#REF!"</definedName>
    <definedName name="tlbvs2x18" localSheetId="0">#REF!</definedName>
    <definedName name="tlbvs2x18_12">"$#REF!.$#REF!$#REF!"</definedName>
    <definedName name="tlbvs2x18_13">"$#REF!.$#REF!$#REF!"</definedName>
    <definedName name="tlbvs2x18_5">"$#REF!.$#REF!$#REF!"</definedName>
    <definedName name="tlbvs2x18_7">"$#REF!.$#REF!$#REF!"</definedName>
    <definedName name="tlbvs2x18_8">"$#REF!.$#REF!$#REF!"</definedName>
    <definedName name="tlbvs2x18bimc" localSheetId="0">#REF!</definedName>
    <definedName name="tlbvs2x18bimc_12">"$#REF!.$#REF!$#REF!"</definedName>
    <definedName name="tlbvs2x18bimc_13">"$#REF!.$#REF!$#REF!"</definedName>
    <definedName name="tlbvs2x18bimc_5">"$#REF!.$#REF!$#REF!"</definedName>
    <definedName name="tlbvs2x18bimc_7">"$#REF!.$#REF!$#REF!"</definedName>
    <definedName name="tlbvs2x18bimc_8">"$#REF!.$#REF!$#REF!"</definedName>
    <definedName name="tlc20_10">"$#REF!.$#REF!$#REF!"</definedName>
    <definedName name="tlc20_12">"$#REF!.$#REF!$#REF!"</definedName>
    <definedName name="tlc20_13">"$#REF!.$#REF!$#REF!"</definedName>
    <definedName name="tlc20_5">"$#REF!.$#REF!$#REF!"</definedName>
    <definedName name="tlc20_7">"$#REF!.$#REF!$#REF!"</definedName>
    <definedName name="tlc20_8">"$#REF!.$#REF!$#REF!"</definedName>
    <definedName name="tlc20bimc" localSheetId="0">#REF!</definedName>
    <definedName name="tlc20bimc_12">"$#REF!.$#REF!$#REF!"</definedName>
    <definedName name="tlc20bimc_13">"$#REF!.$#REF!$#REF!"</definedName>
    <definedName name="tlc20bimc_5">"$#REF!.$#REF!$#REF!"</definedName>
    <definedName name="tlc20bimc_7">"$#REF!.$#REF!$#REF!"</definedName>
    <definedName name="tlc20bimc_8">"$#REF!.$#REF!$#REF!"</definedName>
    <definedName name="tlidf250p" localSheetId="0">#REF!</definedName>
    <definedName name="tltko2x36" localSheetId="0">#REF!</definedName>
    <definedName name="tltko2x36_12">"$#REF!.$#REF!$#REF!"</definedName>
    <definedName name="tltko2x36_13">"$#REF!.$#REF!$#REF!"</definedName>
    <definedName name="tltko2x36_5">"$#REF!.$#REF!$#REF!"</definedName>
    <definedName name="tltko2x36_7">"$#REF!.$#REF!$#REF!"</definedName>
    <definedName name="tltko2x36_8">"$#REF!.$#REF!$#REF!"</definedName>
    <definedName name="tltko2x36bimc" localSheetId="0">#REF!</definedName>
    <definedName name="tltko2x36bimc_12">"$#REF!.$#REF!$#REF!"</definedName>
    <definedName name="tltko2x36bimc_13">"$#REF!.$#REF!$#REF!"</definedName>
    <definedName name="tltko2x36bimc_5">"$#REF!.$#REF!$#REF!"</definedName>
    <definedName name="tltko2x36bimc_7">"$#REF!.$#REF!$#REF!"</definedName>
    <definedName name="tltko2x36bimc_8">"$#REF!.$#REF!$#REF!"</definedName>
    <definedName name="town_a" localSheetId="0">#REF!</definedName>
    <definedName name="town_b" localSheetId="0">#REF!</definedName>
    <definedName name="town_c" localSheetId="0">#REF!</definedName>
    <definedName name="town_d" localSheetId="0">#REF!</definedName>
    <definedName name="town_e" localSheetId="0">#REF!</definedName>
    <definedName name="tp" localSheetId="0">#REF!</definedName>
    <definedName name="tpm" localSheetId="0">#REF!</definedName>
    <definedName name="tr" localSheetId="0">#REF!</definedName>
    <definedName name="TRIX" localSheetId="0">#REF!</definedName>
    <definedName name="tscb" localSheetId="0">#REF!</definedName>
    <definedName name="tscs3w" localSheetId="0">#REF!</definedName>
    <definedName name="tscs6w" localSheetId="0">#REF!</definedName>
    <definedName name="tshs15" localSheetId="0">#REF!</definedName>
    <definedName name="tshs6w" localSheetId="0">#REF!</definedName>
    <definedName name="tski" localSheetId="0">#REF!</definedName>
    <definedName name="tskie" localSheetId="0">#REF!</definedName>
    <definedName name="tsnya2x1.5" localSheetId="0">#REF!</definedName>
    <definedName name="tsnyafrc" localSheetId="0">#REF!</definedName>
    <definedName name="tso" localSheetId="0">#REF!</definedName>
    <definedName name="tv" localSheetId="0">#REF!</definedName>
    <definedName name="TYPICAL_FLOOR___7_LEVEL" localSheetId="0">#REF!</definedName>
    <definedName name="UPAH" localSheetId="0">#REF!</definedName>
    <definedName name="urugan" localSheetId="0">#REF!</definedName>
    <definedName name="uv" localSheetId="0">#REF!</definedName>
    <definedName name="vd" localSheetId="0">#REF!</definedName>
    <definedName name="viva" localSheetId="0">[4]BQ!#REF!</definedName>
    <definedName name="vl" localSheetId="0">#REF!</definedName>
    <definedName name="vnt100_12">"$#REF!.$#REF!$#REF!"</definedName>
    <definedName name="vnt100_13">"$#REF!.$#REF!$#REF!"</definedName>
    <definedName name="vnt100_5">"$#REF!.$#REF!$#REF!"</definedName>
    <definedName name="vnt100_7">"$#REF!.$#REF!$#REF!"</definedName>
    <definedName name="vnt100_8">"$#REF!.$#REF!$#REF!"</definedName>
    <definedName name="vnt40_10">"$#REF!.$#REF!$#REF!"</definedName>
    <definedName name="vnt40_12">"$#REF!.$#REF!$#REF!"</definedName>
    <definedName name="vnt40_13">"$#REF!.$#REF!$#REF!"</definedName>
    <definedName name="vnt40_5">"$#REF!.$#REF!$#REF!"</definedName>
    <definedName name="vnt40_7">"$#REF!.$#REF!$#REF!"</definedName>
    <definedName name="vnt40_8">"$#REF!.$#REF!$#REF!"</definedName>
    <definedName name="vnt50_10">"$#REF!.$#REF!$#REF!"</definedName>
    <definedName name="vnt50_12">"$#REF!.$#REF!$#REF!"</definedName>
    <definedName name="vnt50_13">"$#REF!.$#REF!$#REF!"</definedName>
    <definedName name="vnt50_5">"$#REF!.$#REF!$#REF!"</definedName>
    <definedName name="vnt50_7">"$#REF!.$#REF!$#REF!"</definedName>
    <definedName name="vnt50_8">"$#REF!.$#REF!$#REF!"</definedName>
    <definedName name="vnt80_10">"$#REF!.$#REF!$#REF!"</definedName>
    <definedName name="vnt80_12">"$#REF!.$#REF!$#REF!"</definedName>
    <definedName name="vnt80_13">"$#REF!.$#REF!$#REF!"</definedName>
    <definedName name="vnt80_5">"$#REF!.$#REF!$#REF!"</definedName>
    <definedName name="vnt80_7">"$#REF!.$#REF!$#REF!"</definedName>
    <definedName name="vnt80_8">"$#REF!.$#REF!$#REF!"</definedName>
    <definedName name="vntf100" localSheetId="0">#REF!</definedName>
    <definedName name="vntf100_12">"$#REF!.$#REF!$#REF!"</definedName>
    <definedName name="vntf100_13">"$#REF!.$#REF!$#REF!"</definedName>
    <definedName name="vntf100_5">"$#REF!.$#REF!$#REF!"</definedName>
    <definedName name="vntf100_7">"$#REF!.$#REF!$#REF!"</definedName>
    <definedName name="vntf100_8">"$#REF!.$#REF!$#REF!"</definedName>
    <definedName name="vntf80" localSheetId="0">#REF!</definedName>
    <definedName name="vntf80_12">"$#REF!.$#REF!$#REF!"</definedName>
    <definedName name="vntf80_13">"$#REF!.$#REF!$#REF!"</definedName>
    <definedName name="vntf80_5">"$#REF!.$#REF!$#REF!"</definedName>
    <definedName name="vntf80_7">"$#REF!.$#REF!$#REF!"</definedName>
    <definedName name="vntf80_8">"$#REF!.$#REF!$#REF!"</definedName>
    <definedName name="WASHING" localSheetId="0">#REF!</definedName>
    <definedName name="WASHING_13">"$#REF!.$#REF!#REF!"</definedName>
    <definedName name="WASHING_5">"$#REF!.$#REF!#REF!"</definedName>
    <definedName name="Wf_Dn">'[5]Bahan '!$F$242</definedName>
    <definedName name="Wf_Jp">'[5]Bahan '!$F$243</definedName>
    <definedName name="wife" localSheetId="0">[4]BQ!#REF!</definedName>
    <definedName name="wire8">'[5]Bahan '!$F$260</definedName>
    <definedName name="wtc" localSheetId="0">#REF!</definedName>
    <definedName name="wwww" localSheetId="0">#REF!</definedName>
    <definedName name="XX" localSheetId="0">#REF!</definedName>
    <definedName name="XX_13">"$#REF!.$#REF!$#REF!"</definedName>
    <definedName name="XX_5">"$#REF!.$#REF!$#REF!"</definedName>
    <definedName name="Z" localSheetId="0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8" i="9"/>
  <c r="H167"/>
  <c r="H166"/>
  <c r="I156" i="4" l="1"/>
  <c r="I157"/>
  <c r="I119"/>
  <c r="I120"/>
  <c r="I121"/>
  <c r="I122"/>
  <c r="I125"/>
  <c r="I126"/>
  <c r="I128"/>
  <c r="I136"/>
  <c r="I101"/>
  <c r="I103"/>
  <c r="I91"/>
  <c r="I63"/>
  <c r="I66"/>
  <c r="I45"/>
  <c r="I51"/>
  <c r="I54"/>
  <c r="I55"/>
  <c r="I22"/>
  <c r="I24"/>
  <c r="I35" l="1"/>
  <c r="H169" l="1"/>
  <c r="H168"/>
  <c r="G11"/>
  <c r="G169"/>
  <c r="F169"/>
  <c r="I123" l="1"/>
  <c r="I124"/>
  <c r="J177"/>
  <c r="I118" l="1"/>
  <c r="G165"/>
  <c r="F165"/>
  <c r="G37"/>
  <c r="F37"/>
  <c r="H34" i="9"/>
  <c r="H41"/>
  <c r="G97" i="4"/>
  <c r="G98"/>
  <c r="G99"/>
  <c r="G100"/>
  <c r="G96"/>
  <c r="F97"/>
  <c r="F98"/>
  <c r="F99"/>
  <c r="F100"/>
  <c r="F96"/>
  <c r="H99" l="1"/>
  <c r="H97"/>
  <c r="H100"/>
  <c r="H98"/>
  <c r="H96"/>
  <c r="G91" l="1"/>
  <c r="F91"/>
  <c r="H77" i="2"/>
  <c r="G167" i="4" l="1"/>
  <c r="F167"/>
  <c r="G163"/>
  <c r="F163"/>
  <c r="G38"/>
  <c r="F38"/>
  <c r="I117" l="1"/>
  <c r="H107" i="2"/>
  <c r="H108"/>
  <c r="H109"/>
  <c r="H110"/>
  <c r="H111"/>
  <c r="H112"/>
  <c r="H113"/>
  <c r="H114"/>
  <c r="H115"/>
  <c r="H116"/>
  <c r="H118"/>
  <c r="H91"/>
  <c r="H93"/>
  <c r="G166" i="4" l="1"/>
  <c r="G162"/>
  <c r="G161"/>
  <c r="G159"/>
  <c r="G158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5"/>
  <c r="G134"/>
  <c r="G133"/>
  <c r="G131"/>
  <c r="G130"/>
  <c r="G129"/>
  <c r="G127"/>
  <c r="G125"/>
  <c r="G124"/>
  <c r="G123"/>
  <c r="G118"/>
  <c r="G117"/>
  <c r="G116"/>
  <c r="G112"/>
  <c r="G111"/>
  <c r="G110"/>
  <c r="G108"/>
  <c r="G105"/>
  <c r="G104"/>
  <c r="G102"/>
  <c r="G90"/>
  <c r="G89"/>
  <c r="G88"/>
  <c r="G87"/>
  <c r="G84"/>
  <c r="G83"/>
  <c r="G80"/>
  <c r="G76"/>
  <c r="G75"/>
  <c r="G74"/>
  <c r="G73"/>
  <c r="G44"/>
  <c r="G36"/>
  <c r="G35"/>
  <c r="G24"/>
  <c r="G22"/>
  <c r="G16"/>
  <c r="G14"/>
  <c r="G13"/>
  <c r="G12"/>
  <c r="F166"/>
  <c r="F162"/>
  <c r="F161"/>
  <c r="F159"/>
  <c r="F158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5"/>
  <c r="F134"/>
  <c r="F133"/>
  <c r="F131"/>
  <c r="F130"/>
  <c r="F129"/>
  <c r="F127"/>
  <c r="F125"/>
  <c r="F124"/>
  <c r="F123"/>
  <c r="F118"/>
  <c r="F117"/>
  <c r="F116"/>
  <c r="F112"/>
  <c r="F111"/>
  <c r="F110"/>
  <c r="F108"/>
  <c r="F105"/>
  <c r="F104"/>
  <c r="F102"/>
  <c r="F90"/>
  <c r="F89"/>
  <c r="F88"/>
  <c r="F87"/>
  <c r="F84"/>
  <c r="F83"/>
  <c r="F80"/>
  <c r="F76"/>
  <c r="F75"/>
  <c r="F74"/>
  <c r="F73"/>
  <c r="F44"/>
  <c r="F36"/>
  <c r="F35"/>
  <c r="F24"/>
  <c r="F22"/>
  <c r="F16"/>
  <c r="F14"/>
  <c r="F13"/>
  <c r="F12"/>
  <c r="F11"/>
  <c r="H83" l="1"/>
  <c r="H84"/>
  <c r="H16" l="1"/>
  <c r="H12"/>
  <c r="H24"/>
  <c r="J24" s="1"/>
  <c r="H13"/>
  <c r="H14"/>
  <c r="G39"/>
  <c r="F39"/>
  <c r="F40" l="1"/>
  <c r="G40"/>
  <c r="H39"/>
  <c r="F33"/>
  <c r="G23"/>
  <c r="G21"/>
  <c r="G31"/>
  <c r="G168"/>
  <c r="G160"/>
  <c r="H147" i="9"/>
  <c r="H146"/>
  <c r="H128"/>
  <c r="H127"/>
  <c r="H126"/>
  <c r="G132" i="4"/>
  <c r="H118" i="9"/>
  <c r="H116"/>
  <c r="H115"/>
  <c r="H114"/>
  <c r="H113"/>
  <c r="H112"/>
  <c r="H111"/>
  <c r="H110"/>
  <c r="H109"/>
  <c r="H108"/>
  <c r="H107"/>
  <c r="H105"/>
  <c r="H104"/>
  <c r="H103"/>
  <c r="G109" i="4"/>
  <c r="H85" i="9"/>
  <c r="H84"/>
  <c r="H83"/>
  <c r="H78"/>
  <c r="H77"/>
  <c r="G82" i="4"/>
  <c r="G79"/>
  <c r="H70" i="9"/>
  <c r="H69"/>
  <c r="H64"/>
  <c r="H63"/>
  <c r="E62"/>
  <c r="H60"/>
  <c r="G62" i="4"/>
  <c r="H57" i="9"/>
  <c r="H56"/>
  <c r="H55"/>
  <c r="G53" i="4"/>
  <c r="H52" i="9"/>
  <c r="G48" i="4"/>
  <c r="H46" i="9"/>
  <c r="I44"/>
  <c r="H44"/>
  <c r="I43"/>
  <c r="H43"/>
  <c r="I42"/>
  <c r="H42"/>
  <c r="I38"/>
  <c r="I36"/>
  <c r="G32" i="4"/>
  <c r="H28" i="9"/>
  <c r="H27"/>
  <c r="H26"/>
  <c r="H24"/>
  <c r="H23"/>
  <c r="H22"/>
  <c r="H20"/>
  <c r="H16"/>
  <c r="H15"/>
  <c r="H13"/>
  <c r="H40" i="4" l="1"/>
  <c r="G33"/>
  <c r="G49"/>
  <c r="G164"/>
  <c r="G19"/>
  <c r="G30"/>
  <c r="G47"/>
  <c r="G50"/>
  <c r="G61"/>
  <c r="G65"/>
  <c r="G81"/>
  <c r="G27"/>
  <c r="G52"/>
  <c r="G34"/>
  <c r="G20" l="1"/>
  <c r="G46"/>
  <c r="G64"/>
  <c r="H135" l="1"/>
  <c r="H134"/>
  <c r="F46" l="1"/>
  <c r="F50"/>
  <c r="F49"/>
  <c r="F30"/>
  <c r="H50" l="1"/>
  <c r="H49"/>
  <c r="F34"/>
  <c r="F31" l="1"/>
  <c r="F109"/>
  <c r="F82"/>
  <c r="F81"/>
  <c r="F79"/>
  <c r="F132" l="1"/>
  <c r="I44" i="2"/>
  <c r="I43"/>
  <c r="I42"/>
  <c r="I38"/>
  <c r="I36"/>
  <c r="F23" i="4"/>
  <c r="F19"/>
  <c r="H19" s="1"/>
  <c r="F21" l="1"/>
  <c r="H21" s="1"/>
  <c r="F27"/>
  <c r="H27" s="1"/>
  <c r="F32"/>
  <c r="H32" s="1"/>
  <c r="F20"/>
  <c r="H22" l="1"/>
  <c r="J22" s="1"/>
  <c r="H23"/>
  <c r="H20" l="1"/>
  <c r="H31"/>
  <c r="H155" l="1"/>
  <c r="H149"/>
  <c r="H144"/>
  <c r="H143"/>
  <c r="E62" i="2" l="1"/>
  <c r="H20" l="1"/>
  <c r="H34"/>
  <c r="H42"/>
  <c r="H43"/>
  <c r="H44"/>
  <c r="H46"/>
  <c r="H52"/>
  <c r="H55"/>
  <c r="H56"/>
  <c r="H57"/>
  <c r="H60"/>
  <c r="H63"/>
  <c r="H64"/>
  <c r="H69"/>
  <c r="H70"/>
  <c r="H78"/>
  <c r="H83"/>
  <c r="H84"/>
  <c r="H85"/>
  <c r="H96"/>
  <c r="H97"/>
  <c r="H103"/>
  <c r="H104"/>
  <c r="H105"/>
  <c r="H126"/>
  <c r="H127"/>
  <c r="H128"/>
  <c r="H146"/>
  <c r="H147"/>
  <c r="H13"/>
  <c r="H154" i="4" l="1"/>
  <c r="H112" l="1"/>
  <c r="H167"/>
  <c r="F168" l="1"/>
  <c r="H109" l="1"/>
  <c r="H108"/>
  <c r="H82"/>
  <c r="H81"/>
  <c r="H80"/>
  <c r="H79"/>
  <c r="H11"/>
  <c r="H35" l="1"/>
  <c r="J35" s="1"/>
  <c r="H91"/>
  <c r="J91" s="1"/>
  <c r="H90"/>
  <c r="H166"/>
  <c r="H165"/>
  <c r="H163"/>
  <c r="H159"/>
  <c r="H153"/>
  <c r="H152"/>
  <c r="H151"/>
  <c r="H148"/>
  <c r="H147"/>
  <c r="H146"/>
  <c r="H142"/>
  <c r="H141"/>
  <c r="H140"/>
  <c r="H133"/>
  <c r="H129"/>
  <c r="H125"/>
  <c r="J125" s="1"/>
  <c r="H123"/>
  <c r="H118"/>
  <c r="J118" s="1"/>
  <c r="H117"/>
  <c r="J117" s="1"/>
  <c r="H105"/>
  <c r="H104"/>
  <c r="H102"/>
  <c r="H89"/>
  <c r="H88"/>
  <c r="H87"/>
  <c r="H44"/>
  <c r="H33"/>
  <c r="H116" l="1"/>
  <c r="H124"/>
  <c r="J124" s="1"/>
  <c r="H139"/>
  <c r="H145"/>
  <c r="H150"/>
  <c r="H158"/>
  <c r="J123"/>
  <c r="H38" l="1"/>
  <c r="H36"/>
  <c r="H34" l="1"/>
  <c r="H30" l="1"/>
  <c r="H37" l="1"/>
  <c r="F48" l="1"/>
  <c r="H54" l="1"/>
  <c r="J54" s="1"/>
  <c r="H161"/>
  <c r="H56"/>
  <c r="J56" s="1"/>
  <c r="H68"/>
  <c r="J68" s="1"/>
  <c r="H67"/>
  <c r="J67" s="1"/>
  <c r="H57"/>
  <c r="J57" s="1"/>
  <c r="F61"/>
  <c r="F164" l="1"/>
  <c r="F160"/>
  <c r="H160" s="1"/>
  <c r="H130"/>
  <c r="H164"/>
  <c r="H111"/>
  <c r="H132"/>
  <c r="H127"/>
  <c r="H131"/>
  <c r="H61"/>
  <c r="H48"/>
  <c r="F64"/>
  <c r="H75" l="1"/>
  <c r="H73"/>
  <c r="H64"/>
  <c r="H74"/>
  <c r="H76"/>
  <c r="F65"/>
  <c r="F62"/>
  <c r="F52"/>
  <c r="F53"/>
  <c r="F47"/>
  <c r="H65" l="1"/>
  <c r="H110"/>
  <c r="H62"/>
  <c r="H47" l="1"/>
  <c r="H52"/>
  <c r="H53"/>
  <c r="H46"/>
  <c r="H162" l="1"/>
  <c r="H22" i="2" l="1"/>
  <c r="H26" l="1"/>
  <c r="J38" i="4" l="1"/>
  <c r="H88" i="9" l="1"/>
  <c r="I98" i="4"/>
  <c r="J98" s="1"/>
  <c r="I99"/>
  <c r="J99" s="1"/>
  <c r="H89" i="9"/>
  <c r="H90" l="1"/>
  <c r="I100" i="4"/>
  <c r="J100" s="1"/>
  <c r="H88" i="2"/>
  <c r="H89"/>
  <c r="H86" i="9" l="1"/>
  <c r="I96" i="4"/>
  <c r="J96" s="1"/>
  <c r="I97"/>
  <c r="J97" s="1"/>
  <c r="H87" i="9"/>
  <c r="H90" i="2"/>
  <c r="H86" l="1"/>
  <c r="H87"/>
  <c r="I102" i="4" l="1"/>
  <c r="J102" s="1"/>
  <c r="H92" i="9"/>
  <c r="H92" i="2" l="1"/>
  <c r="I104" i="4"/>
  <c r="J104" s="1"/>
  <c r="H94" i="9"/>
  <c r="H94" i="2" l="1"/>
  <c r="H95" i="9"/>
  <c r="I105" i="4"/>
  <c r="J105" s="1"/>
  <c r="H95" i="2" l="1"/>
  <c r="I132" i="4" l="1"/>
  <c r="J132" s="1"/>
  <c r="H122" i="9"/>
  <c r="I61" i="4"/>
  <c r="J61" s="1"/>
  <c r="H58" i="9"/>
  <c r="H50" i="2"/>
  <c r="H50" i="9"/>
  <c r="I49" i="4"/>
  <c r="J49" s="1"/>
  <c r="I80"/>
  <c r="J80" s="1"/>
  <c r="H72" i="9"/>
  <c r="I48" i="4"/>
  <c r="J48" s="1"/>
  <c r="H49" i="9"/>
  <c r="I47" i="4"/>
  <c r="J47" s="1"/>
  <c r="H48" i="9"/>
  <c r="I46" i="4"/>
  <c r="J46" s="1"/>
  <c r="H47" i="9"/>
  <c r="I73" i="4"/>
  <c r="J73" s="1"/>
  <c r="H65" i="9"/>
  <c r="I110" i="4"/>
  <c r="J110" s="1"/>
  <c r="H100" i="9"/>
  <c r="I108" i="4"/>
  <c r="J108" s="1"/>
  <c r="H98" i="9"/>
  <c r="I44" i="4"/>
  <c r="J44" s="1"/>
  <c r="H45" i="9"/>
  <c r="H67"/>
  <c r="I75" i="4"/>
  <c r="J75" s="1"/>
  <c r="I131"/>
  <c r="J131" s="1"/>
  <c r="H121" i="9"/>
  <c r="I130" i="4"/>
  <c r="J130" s="1"/>
  <c r="H120" i="9"/>
  <c r="I129" i="4"/>
  <c r="J129" s="1"/>
  <c r="H119" i="9"/>
  <c r="H74"/>
  <c r="I82" i="4"/>
  <c r="J82" s="1"/>
  <c r="I127"/>
  <c r="J127" s="1"/>
  <c r="H117" i="9"/>
  <c r="I81" i="4"/>
  <c r="J81" s="1"/>
  <c r="H73" i="9"/>
  <c r="H59"/>
  <c r="I62" i="4"/>
  <c r="J62" s="1"/>
  <c r="H19" i="9"/>
  <c r="I116" i="4"/>
  <c r="J116" s="1"/>
  <c r="H106" i="9"/>
  <c r="H25"/>
  <c r="I23" i="4"/>
  <c r="J23" s="1"/>
  <c r="H21" i="9"/>
  <c r="I21" i="4"/>
  <c r="J21" s="1"/>
  <c r="H18" i="9"/>
  <c r="I20" i="4"/>
  <c r="J20" s="1"/>
  <c r="H14" i="9"/>
  <c r="I16" i="4"/>
  <c r="J16" s="1"/>
  <c r="I14"/>
  <c r="J14" s="1"/>
  <c r="H12" i="9"/>
  <c r="I13" i="4"/>
  <c r="J13" s="1"/>
  <c r="H11" i="9"/>
  <c r="I11" i="4"/>
  <c r="J11" s="1"/>
  <c r="H9" i="9"/>
  <c r="I12" i="4"/>
  <c r="J12" s="1"/>
  <c r="H10" i="9"/>
  <c r="H80" i="2"/>
  <c r="I109" i="4" l="1"/>
  <c r="J109" s="1"/>
  <c r="H99" i="9"/>
  <c r="I50" i="4"/>
  <c r="J50" s="1"/>
  <c r="H51" i="9"/>
  <c r="H51" i="2"/>
  <c r="H62" i="9"/>
  <c r="I65" i="4"/>
  <c r="J65" s="1"/>
  <c r="H73" i="2"/>
  <c r="H76" i="9"/>
  <c r="I84" i="4"/>
  <c r="J84" s="1"/>
  <c r="H71" i="9"/>
  <c r="I79" i="4"/>
  <c r="J79" s="1"/>
  <c r="H67" i="2"/>
  <c r="I76" i="4"/>
  <c r="J76" s="1"/>
  <c r="H68" i="9"/>
  <c r="H98" i="2"/>
  <c r="H65"/>
  <c r="H47"/>
  <c r="I52" i="4"/>
  <c r="J52" s="1"/>
  <c r="H53" i="9"/>
  <c r="H48" i="2"/>
  <c r="H54"/>
  <c r="I53" i="4"/>
  <c r="J53" s="1"/>
  <c r="H54" i="9"/>
  <c r="H61" i="2"/>
  <c r="H58"/>
  <c r="H122"/>
  <c r="H62"/>
  <c r="H59"/>
  <c r="H75" i="9"/>
  <c r="I83" i="4"/>
  <c r="J83" s="1"/>
  <c r="H117" i="2"/>
  <c r="H74"/>
  <c r="H119"/>
  <c r="H120"/>
  <c r="H121"/>
  <c r="H129"/>
  <c r="I139" i="4"/>
  <c r="J139" s="1"/>
  <c r="H129" i="9"/>
  <c r="H45" i="2"/>
  <c r="H100"/>
  <c r="I111" i="4"/>
  <c r="J111" s="1"/>
  <c r="H101" i="9"/>
  <c r="H72" i="2"/>
  <c r="H66" i="9"/>
  <c r="I74" i="4"/>
  <c r="J74" s="1"/>
  <c r="H61" i="9"/>
  <c r="I64" i="4"/>
  <c r="J64" s="1"/>
  <c r="I133"/>
  <c r="J133" s="1"/>
  <c r="H123" i="9"/>
  <c r="H106" i="2"/>
  <c r="I27" i="4"/>
  <c r="J27" s="1"/>
  <c r="H25" i="2"/>
  <c r="H21"/>
  <c r="H19"/>
  <c r="H18"/>
  <c r="I162" i="4"/>
  <c r="J162" s="1"/>
  <c r="H152" i="2"/>
  <c r="H152" i="9"/>
  <c r="I160" i="4"/>
  <c r="J160" s="1"/>
  <c r="H150" i="2"/>
  <c r="H150" i="9"/>
  <c r="H17"/>
  <c r="I19" i="4"/>
  <c r="J19" s="1"/>
  <c r="H14" i="2"/>
  <c r="H12"/>
  <c r="H11"/>
  <c r="H9"/>
  <c r="H10"/>
  <c r="I88" i="4"/>
  <c r="J88" s="1"/>
  <c r="H80" i="9"/>
  <c r="H66" i="2" l="1"/>
  <c r="H76"/>
  <c r="H68"/>
  <c r="H75"/>
  <c r="H99"/>
  <c r="I112" i="4"/>
  <c r="J112" s="1"/>
  <c r="H102" i="9"/>
  <c r="H101" i="2"/>
  <c r="H130"/>
  <c r="I140" i="4"/>
  <c r="J140" s="1"/>
  <c r="H130" i="9"/>
  <c r="H49" i="2"/>
  <c r="H53"/>
  <c r="H71"/>
  <c r="I87" i="4"/>
  <c r="J87" s="1"/>
  <c r="H79" i="9"/>
  <c r="H123" i="2"/>
  <c r="I161" i="4"/>
  <c r="J161" s="1"/>
  <c r="H151" i="2"/>
  <c r="H151" i="9"/>
  <c r="H17" i="2"/>
  <c r="I89" i="4" l="1"/>
  <c r="J89" s="1"/>
  <c r="H81" i="9"/>
  <c r="H131" i="2"/>
  <c r="I141" i="4"/>
  <c r="J141" s="1"/>
  <c r="H131" i="9"/>
  <c r="I134" i="4"/>
  <c r="J134" s="1"/>
  <c r="H124" i="9"/>
  <c r="H79" i="2"/>
  <c r="H102"/>
  <c r="I90" i="4"/>
  <c r="J90" s="1"/>
  <c r="H82" i="9"/>
  <c r="I163" i="4"/>
  <c r="J163" s="1"/>
  <c r="H153" i="2"/>
  <c r="H153" i="9"/>
  <c r="H132" i="2" l="1"/>
  <c r="I142" i="4"/>
  <c r="J142" s="1"/>
  <c r="H132" i="9"/>
  <c r="H149"/>
  <c r="H149" i="2"/>
  <c r="I159" i="4"/>
  <c r="J159" s="1"/>
  <c r="H82" i="2"/>
  <c r="H124"/>
  <c r="H81"/>
  <c r="H148" i="9"/>
  <c r="H148" i="2"/>
  <c r="I158" i="4"/>
  <c r="J158" s="1"/>
  <c r="H125" i="9"/>
  <c r="I135" i="4"/>
  <c r="J135" s="1"/>
  <c r="H125" i="2"/>
  <c r="I164" i="4"/>
  <c r="J164" s="1"/>
  <c r="H154" i="2"/>
  <c r="H154" i="9"/>
  <c r="H133" i="2" l="1"/>
  <c r="I143" i="4"/>
  <c r="J143" s="1"/>
  <c r="H133" i="9"/>
  <c r="I165" i="4"/>
  <c r="J165" s="1"/>
  <c r="H155" i="2"/>
  <c r="H155" i="9"/>
  <c r="H134" i="2" l="1"/>
  <c r="I144" i="4"/>
  <c r="J144" s="1"/>
  <c r="H134" i="9"/>
  <c r="I166" i="4"/>
  <c r="J166" s="1"/>
  <c r="H156" i="2"/>
  <c r="H156" i="9"/>
  <c r="H135" i="2" l="1"/>
  <c r="I145" i="4"/>
  <c r="J145" s="1"/>
  <c r="H135" i="9"/>
  <c r="I167" i="4"/>
  <c r="J167" s="1"/>
  <c r="H157" i="2"/>
  <c r="H157" i="9"/>
  <c r="H136" i="2" l="1"/>
  <c r="I146" i="4"/>
  <c r="J146" s="1"/>
  <c r="H136" i="9"/>
  <c r="H29"/>
  <c r="I37" i="4"/>
  <c r="J37" s="1"/>
  <c r="H36" i="9"/>
  <c r="I168" i="4"/>
  <c r="J168" s="1"/>
  <c r="H158" i="2"/>
  <c r="H158" i="9"/>
  <c r="I169" i="4"/>
  <c r="J169" s="1"/>
  <c r="H159" i="2"/>
  <c r="H159" i="9"/>
  <c r="H137" i="2" l="1"/>
  <c r="I147" i="4"/>
  <c r="J147" s="1"/>
  <c r="H137" i="9"/>
  <c r="H29" i="2"/>
  <c r="I30" i="4"/>
  <c r="J30" s="1"/>
  <c r="H36" i="2"/>
  <c r="H138" l="1"/>
  <c r="I148" i="4"/>
  <c r="J148" s="1"/>
  <c r="H138" i="9"/>
  <c r="H30"/>
  <c r="H139" i="2" l="1"/>
  <c r="I149" i="4"/>
  <c r="J149" s="1"/>
  <c r="H139" i="9"/>
  <c r="I31" i="4"/>
  <c r="J31" s="1"/>
  <c r="H30" i="2"/>
  <c r="H140" l="1"/>
  <c r="I150" i="4"/>
  <c r="J150" s="1"/>
  <c r="H140" i="9"/>
  <c r="I151" i="4" l="1"/>
  <c r="J151" s="1"/>
  <c r="H141" i="2"/>
  <c r="H141" i="9"/>
  <c r="H142" i="2" l="1"/>
  <c r="I152" i="4"/>
  <c r="J152" s="1"/>
  <c r="H142" i="9"/>
  <c r="H143" i="2" l="1"/>
  <c r="I153" i="4"/>
  <c r="J153" s="1"/>
  <c r="H143" i="9"/>
  <c r="H145" i="2" l="1"/>
  <c r="I155" i="4"/>
  <c r="J155" s="1"/>
  <c r="H145" i="9"/>
  <c r="H144" i="2"/>
  <c r="I154" i="4"/>
  <c r="J154" s="1"/>
  <c r="H144" i="9"/>
  <c r="H32" l="1"/>
  <c r="H32" i="2" l="1"/>
  <c r="I33" i="4"/>
  <c r="J33" s="1"/>
  <c r="H31" i="9" l="1"/>
  <c r="H31" i="2" l="1"/>
  <c r="I32" i="4"/>
  <c r="J32" s="1"/>
  <c r="I39"/>
  <c r="J39" s="1"/>
  <c r="H39" i="9"/>
  <c r="H39" i="2" l="1"/>
  <c r="H33" i="9" l="1"/>
  <c r="I34" i="4"/>
  <c r="J34" s="1"/>
  <c r="H40" i="9"/>
  <c r="I40" i="4"/>
  <c r="J40" s="1"/>
  <c r="H33" i="2" l="1"/>
  <c r="H40"/>
  <c r="H37" i="9"/>
  <c r="H37" i="2" l="1"/>
  <c r="H38" i="9" l="1"/>
  <c r="H35" l="1"/>
  <c r="H160" s="1"/>
  <c r="H161" s="1"/>
  <c r="H162" s="1"/>
  <c r="H163" s="1"/>
  <c r="H164" s="1"/>
  <c r="H35" i="2"/>
  <c r="H38"/>
  <c r="H161" l="1"/>
  <c r="H162" s="1"/>
  <c r="H163" s="1"/>
  <c r="H164" s="1"/>
  <c r="H165" s="1"/>
  <c r="I36" i="4"/>
  <c r="J36" s="1"/>
  <c r="J171" s="1"/>
  <c r="H169" i="9"/>
  <c r="J178" i="4"/>
  <c r="J172"/>
  <c r="J174" s="1"/>
  <c r="J175" s="1"/>
  <c r="J176" s="1"/>
</calcChain>
</file>

<file path=xl/sharedStrings.xml><?xml version="1.0" encoding="utf-8"?>
<sst xmlns="http://schemas.openxmlformats.org/spreadsheetml/2006/main" count="1167" uniqueCount="276">
  <si>
    <t>RENCANA ANGGARAN BIAYA</t>
  </si>
  <si>
    <t>PERUMAHAN CITRAGRAND CIBUBUR CBD</t>
  </si>
  <si>
    <t>NO</t>
  </si>
  <si>
    <t>URAIAN PEKERJAAN</t>
  </si>
  <si>
    <t>SAT.</t>
  </si>
  <si>
    <t>HARGA SATUAN</t>
  </si>
  <si>
    <t>I</t>
  </si>
  <si>
    <t>PEKERJAAN PERSIAPAN</t>
  </si>
  <si>
    <t>Pas. Bouwplank</t>
  </si>
  <si>
    <t>M'</t>
  </si>
  <si>
    <t>Air dan Listrik Kerja</t>
  </si>
  <si>
    <t>LS</t>
  </si>
  <si>
    <t>Gudang / Direksi Keet</t>
  </si>
  <si>
    <t>Keamanan + Kebersihan</t>
  </si>
  <si>
    <t>-</t>
  </si>
  <si>
    <t>M2</t>
  </si>
  <si>
    <t>II</t>
  </si>
  <si>
    <t>PEK. GALIAN</t>
  </si>
  <si>
    <t>Galian Tanah</t>
  </si>
  <si>
    <t>M3</t>
  </si>
  <si>
    <t>Urugan Tanah Kembali + Buang</t>
  </si>
  <si>
    <t>Urugan Pasir Bawah Lantai t.10cm</t>
  </si>
  <si>
    <t>III</t>
  </si>
  <si>
    <t>PEK. PONDASI</t>
  </si>
  <si>
    <t>Pondasi Setempat</t>
  </si>
  <si>
    <t>IV</t>
  </si>
  <si>
    <t>PEK. STRUKTUR</t>
  </si>
  <si>
    <t>Sloof</t>
  </si>
  <si>
    <t>V</t>
  </si>
  <si>
    <t>FINISHING LANTAI</t>
  </si>
  <si>
    <t>VI</t>
  </si>
  <si>
    <t>PEK. FINISHING DINDING</t>
  </si>
  <si>
    <t>VII</t>
  </si>
  <si>
    <t>PEK. PLAFOND</t>
  </si>
  <si>
    <t>Plafond Gypsum + Rangka</t>
  </si>
  <si>
    <t>Plafond Gypsum WR + Rangka</t>
  </si>
  <si>
    <t>Finishing Beton Expose</t>
  </si>
  <si>
    <t>VIII</t>
  </si>
  <si>
    <t>PEK. PASANGAN BATA &amp; PLESTERAN</t>
  </si>
  <si>
    <t xml:space="preserve">Pas. Bata Ringan </t>
  </si>
  <si>
    <t>Plesteran Dinding</t>
  </si>
  <si>
    <t>Acian Dinding</t>
  </si>
  <si>
    <t>IX</t>
  </si>
  <si>
    <t>PEK. ATAP</t>
  </si>
  <si>
    <t>Waterproofing dak talang + Screed 3cm</t>
  </si>
  <si>
    <t>X</t>
  </si>
  <si>
    <t>PEKERJAAN PINTU DAN JENDELA</t>
  </si>
  <si>
    <t>UNIT</t>
  </si>
  <si>
    <t>Unit</t>
  </si>
  <si>
    <t>Kunci, engsel + handle</t>
  </si>
  <si>
    <t>BH</t>
  </si>
  <si>
    <t>Kunci Pintu KM/WC</t>
  </si>
  <si>
    <t>Engsel Daun Pintu</t>
  </si>
  <si>
    <t>XI</t>
  </si>
  <si>
    <t>PEK. PENGECATAN</t>
  </si>
  <si>
    <t>Cat Dinding Dalam</t>
  </si>
  <si>
    <t>Cat Dinding Luar</t>
  </si>
  <si>
    <t>Cat Plafond (Incl. Cat cornice)</t>
  </si>
  <si>
    <t>XII</t>
  </si>
  <si>
    <t>PEK. SANITASI DAN SALURAN</t>
  </si>
  <si>
    <t>Washtafel</t>
  </si>
  <si>
    <t>Floor Drain</t>
  </si>
  <si>
    <t>Roofdrain</t>
  </si>
  <si>
    <t>Instalasi Air Bersih</t>
  </si>
  <si>
    <t>Ø 20mm</t>
  </si>
  <si>
    <t>Instalasi Air Kotor dan Hujan</t>
  </si>
  <si>
    <t>2"</t>
  </si>
  <si>
    <t>3"</t>
  </si>
  <si>
    <t>4"</t>
  </si>
  <si>
    <t xml:space="preserve">Bak Kontrol Tertutup </t>
  </si>
  <si>
    <t>XIII</t>
  </si>
  <si>
    <t>PEK. INSTALASI LISTRIK</t>
  </si>
  <si>
    <t>TTK</t>
  </si>
  <si>
    <t>Instalasi Stop Kontak Dinding</t>
  </si>
  <si>
    <t>Instalasi Kontak Telpon incld. Outlet telepon</t>
  </si>
  <si>
    <t>Saklar Tunggal</t>
  </si>
  <si>
    <t>Saklar Ganda</t>
  </si>
  <si>
    <t>Stop Kontak Dinding</t>
  </si>
  <si>
    <t>LOT</t>
  </si>
  <si>
    <t>Box Panel Including Kabel Tufur + MCB</t>
  </si>
  <si>
    <t>Grounding + Arde</t>
  </si>
  <si>
    <t>XIV</t>
  </si>
  <si>
    <t>PEK. LAIN-LAIN dan TAMPAK MUKA</t>
  </si>
  <si>
    <t>Septictank</t>
  </si>
  <si>
    <t xml:space="preserve">Pekerjaan Resapan </t>
  </si>
  <si>
    <t>Opening Pintu dan jendela alumunium</t>
  </si>
  <si>
    <t>P1</t>
  </si>
  <si>
    <t>Anti Rayap</t>
  </si>
  <si>
    <t xml:space="preserve">Lantai Kerja 5cm </t>
  </si>
  <si>
    <t>Urugan pasir bawah pondasi</t>
  </si>
  <si>
    <t>Potong Kepala Tiang Pancang</t>
  </si>
  <si>
    <t>Pile Cap (PC1A, PC2, PC3)</t>
  </si>
  <si>
    <t>Balok Lt.1, Lt. 2, Lt.3</t>
  </si>
  <si>
    <t>Ring Balok dan Balok Latai</t>
  </si>
  <si>
    <t>Kolom Struktur Lt. 1, Lt.2 dan Lt.3</t>
  </si>
  <si>
    <t>Kolom Praktis Lt. 1, Lt.2 dan Lt.3</t>
  </si>
  <si>
    <t>Tangga Lt.1 dan Lt.2</t>
  </si>
  <si>
    <t>Pelat lantai 1,2,3 dan dak</t>
  </si>
  <si>
    <t>Canopy (tb = 10 cm)</t>
  </si>
  <si>
    <t>Lantai 1</t>
  </si>
  <si>
    <t>Teras Depan</t>
  </si>
  <si>
    <t>Rabat Beton</t>
  </si>
  <si>
    <t>R. Usaha</t>
  </si>
  <si>
    <t>Toilet</t>
  </si>
  <si>
    <t>Tangga + Stepnoshing</t>
  </si>
  <si>
    <t>Lantai 2</t>
  </si>
  <si>
    <t>Plint Keramik</t>
  </si>
  <si>
    <t>List Gypsum</t>
  </si>
  <si>
    <t>Plesteran Dinding Trasraam</t>
  </si>
  <si>
    <t>Rangka Baja Ringan</t>
  </si>
  <si>
    <t>Pek. Penutup Atap</t>
  </si>
  <si>
    <t>Nok</t>
  </si>
  <si>
    <t>Kusen &amp; Daun Pintu &amp; Jendela Alumunium</t>
  </si>
  <si>
    <t>PJ1</t>
  </si>
  <si>
    <t>J1</t>
  </si>
  <si>
    <t>J2</t>
  </si>
  <si>
    <t>Daun Pintu Kayu</t>
  </si>
  <si>
    <t>Cat Genting Nok</t>
  </si>
  <si>
    <t>KM/WC Lt.1 &amp; Lt.2</t>
  </si>
  <si>
    <t>Closet Duduk</t>
  </si>
  <si>
    <t>Kran Washtafel</t>
  </si>
  <si>
    <t>Kran Dinding</t>
  </si>
  <si>
    <t>2,5"</t>
  </si>
  <si>
    <t>Clean Out</t>
  </si>
  <si>
    <t>Instalasi Titik Lampu (Incl. Fitting)</t>
  </si>
  <si>
    <t xml:space="preserve">Instalasi Titik Lampu </t>
  </si>
  <si>
    <t>Instalasi Internet (incld. Outlet + accs)</t>
  </si>
  <si>
    <t>Saklar Hotel</t>
  </si>
  <si>
    <t>Sparing SR Listrik dan Telp dr Jar. Kota ke Box MCB</t>
  </si>
  <si>
    <t>Box MCB</t>
  </si>
  <si>
    <t>Waterproofing toilet Lt.1, Lt.2 &amp; Lt.3</t>
  </si>
  <si>
    <t>Cermin Toilet uk. 600x1000 cm (Lt.1, Lt.2, Lt.3)</t>
  </si>
  <si>
    <t>Main Hole Atap</t>
  </si>
  <si>
    <t>Skylight Atap</t>
  </si>
  <si>
    <t>J3</t>
  </si>
  <si>
    <t>Dropceiling Teras depan 6 cm</t>
  </si>
  <si>
    <t>Lantai 3</t>
  </si>
  <si>
    <t xml:space="preserve">Waterproofing toilet Lt.1, Lt.2 </t>
  </si>
  <si>
    <t>Wall Flashing</t>
  </si>
  <si>
    <t>Head Wall Flashing</t>
  </si>
  <si>
    <t>Ruko 2 Lantai</t>
  </si>
  <si>
    <t>Total</t>
  </si>
  <si>
    <t>Balok Lt. 2</t>
  </si>
  <si>
    <t>TOTAL</t>
  </si>
  <si>
    <t>JUMLAH</t>
  </si>
  <si>
    <t>Tanah &amp; Bangunan</t>
  </si>
  <si>
    <t>SPESIFIKASI</t>
  </si>
  <si>
    <t>VOLUME</t>
  </si>
  <si>
    <t>Ban-banan Railing Void, t=15cm</t>
  </si>
  <si>
    <t>Premise SL 200 ex. Bayer PT. Pestindo</t>
  </si>
  <si>
    <t>Balok Atap + Rink Balok</t>
  </si>
  <si>
    <t>Pondasi setempat (t=5cm), beton B0 ex. Merah Putih/Jaya Readymix</t>
  </si>
  <si>
    <t>Beton K-250 ex. Merah Putih/Jaya Readymix</t>
  </si>
  <si>
    <t>Harga include di pek. Pasangan bata (Beton K-175)</t>
  </si>
  <si>
    <t>Canopy Depan Lt.1 - Lt.2</t>
  </si>
  <si>
    <t>Keramik 50x50 tipe Spark Sand ex. Milan Habitat, Perekat Keramik Ex. MU 450</t>
  </si>
  <si>
    <t>HT 600X600 tipe Lotus White . EX. Sandimas, Perekat Keramik Ex. MU 450</t>
  </si>
  <si>
    <t>HT 100X600 tipe Lotus White . EX. Sandimas, Perekat Keramik Ex. MU 403</t>
  </si>
  <si>
    <t>Finish Plester + Aci</t>
  </si>
  <si>
    <t>Ex. Mortar Utama 101</t>
  </si>
  <si>
    <t>Ex. Mortar Utama 302</t>
  </si>
  <si>
    <t>Ex. Mortar Utama 250</t>
  </si>
  <si>
    <t>1:5, dimensi 7.5 x 20 x 60 or 10 x 20 x 60 (Sesuaikan dengan gambar) ex. Thermoblock, &amp; Thin bed MU 382</t>
  </si>
  <si>
    <t>Plat bordes, termasuk cat besi, engsel dan pengunci, uk.1250x815 mm</t>
  </si>
  <si>
    <t>X-tra biotech filter 1000 L ex. Pancawira</t>
  </si>
  <si>
    <t>Pas. Bata uk. 100 x 100 x 250 cm</t>
  </si>
  <si>
    <t>Bevel pinggir 20cm diatas washtafel, Pin Kaca Ring d=20mm, stainless steel</t>
  </si>
  <si>
    <t>Pas. Dinding t=15cm + finish</t>
  </si>
  <si>
    <t>Tipe Vivace, Ex. Schneider</t>
  </si>
  <si>
    <t>Pipa Galvanise bawah 3m; kabel BC 6mm</t>
  </si>
  <si>
    <t>CCN01000-XXACTST0B, Newton Dual Flush CCST Toilet</t>
  </si>
  <si>
    <t>CLC021I0-XXACTLW00, New Codie Round Lava 43cm w/kit Complete</t>
  </si>
  <si>
    <t>F8N305Z0-GADY0000, IN 305 Flexible Hose 5cm</t>
  </si>
  <si>
    <t>F8N200Z0-0GACT0030, IN 200 Siphon Lava 30cm with extra pipe</t>
  </si>
  <si>
    <t>F54400-CHADYS, New Stop Valve A-4400</t>
  </si>
  <si>
    <t>F8N400Z0-0GZCT0000, IN 400 Avur + Rubber Plug</t>
  </si>
  <si>
    <t>F20009G1-0GADY000, TP0009 - B 609 C Wall Tap Chrome</t>
  </si>
  <si>
    <t>F5N230A0-0GACT0000, IN 23 Floor Drain Square</t>
  </si>
  <si>
    <t>Model Payung, stainless steel, ex. San Ei H01</t>
  </si>
  <si>
    <t>ex. Westpex</t>
  </si>
  <si>
    <t>ex. Wavin D</t>
  </si>
  <si>
    <t>F59014A0-0GZCTCO04, S 10.901.4” Clean Out diameter 4”</t>
  </si>
  <si>
    <t>Uk. 40x40 cm</t>
  </si>
  <si>
    <t>Ex. Propan (Eco Emulsion EAR 4001 + EE 4010)</t>
  </si>
  <si>
    <t>Ex. Propan (Decor AR-300, Decorshield DW-500)</t>
  </si>
  <si>
    <t>Ex. Toyagi (TG 109 + TLC 90-50 BDN Swing + TDCK 09-60)</t>
  </si>
  <si>
    <t>Ex. Toyagi (TG 42B 4" x 3" x 2,5 MM BB)</t>
  </si>
  <si>
    <t>Sub Total</t>
  </si>
  <si>
    <t>Pembulatan</t>
  </si>
  <si>
    <t>PPN 10%</t>
  </si>
  <si>
    <t>Grand Total</t>
  </si>
  <si>
    <t>Cat Dinding Luar Waterproofing</t>
  </si>
  <si>
    <t>Pipa Refrigant</t>
  </si>
  <si>
    <t>Pipa Ukuran AC 2PK</t>
  </si>
  <si>
    <t>Beton B0 ex. Merah Putih/Jaya Readymix</t>
  </si>
  <si>
    <t>m1</t>
  </si>
  <si>
    <t>SUBTOTAL</t>
  </si>
  <si>
    <t>JUMLAH LB</t>
  </si>
  <si>
    <t xml:space="preserve">HARGA /M2 </t>
  </si>
  <si>
    <t>HARGA</t>
  </si>
  <si>
    <t>SATUAN</t>
  </si>
  <si>
    <t>t= 20cm , Coating ex. Sika Top Seal 107</t>
  </si>
  <si>
    <t xml:space="preserve"> Coating ex. Sika Top Seal 107, tinggi wp dinding 20cm keliling</t>
  </si>
  <si>
    <t>NYM 2x1.5 mm2 - SNI STANDARD (eterna) + Pipa Counduit uk.16 ex. Westpek; Inbowdus Ex. Schneider</t>
  </si>
  <si>
    <t>Baret Lamp 10 Watt, Bentuk Kotak; NYY 2x2.5 mm2 - SNI STANDARD (eterna) + Pipa Counduit uk.16 ex. Westpek; Inbowdus Ex. Schneider</t>
  </si>
  <si>
    <t>NYM 3x2.5 mm2 - SNI STANDARD (eterna) + Pipa Counduit uk.16 ex. Westpek; Inbowdus Ex. Schneider</t>
  </si>
  <si>
    <t>Supreme</t>
  </si>
  <si>
    <t>NYM 3x2.5 mm2 - SNI STANDARD (eterna)</t>
  </si>
  <si>
    <t>Instalasi Stop kontak AC</t>
  </si>
  <si>
    <t>NYM 3x2.5 mm2 - SNI STANDARD (Eterna) + Pipa Counduit uk.16 ex. Westpek; Inbowdus Ex. Schneider</t>
  </si>
  <si>
    <t>Stop Kontak AC</t>
  </si>
  <si>
    <t xml:space="preserve">Kabel SR NYFGBY 4 x 16 </t>
  </si>
  <si>
    <t>Acti9 iK60a C MCB Ex. Schneider, Uk. Kabel tufur NYY Lt.1 = 4 x 16, Lt. 2 = 4 x 10, Lt.3 = 4 x 10</t>
  </si>
  <si>
    <t>DOMH 12108F, Domae MCB Box 8 Mod inbow Transparent</t>
  </si>
  <si>
    <t>Pipa Drain AC</t>
  </si>
  <si>
    <t>Pile Cap (PC1, PC2, PC3)</t>
  </si>
  <si>
    <t>Urugan Tanah</t>
  </si>
  <si>
    <t>Plat Lantai 1 (S1)</t>
  </si>
  <si>
    <t>Plat Lantai 2 (S2)</t>
  </si>
  <si>
    <t>Plat Lantai 2 (S3)</t>
  </si>
  <si>
    <t>Dak Beton (S2)</t>
  </si>
  <si>
    <t>Dak Beton (S3)</t>
  </si>
  <si>
    <t xml:space="preserve">M3 </t>
  </si>
  <si>
    <t>Pembesaran Balok (Dilatasi) - 10cm + Lebar sesuai dimensi balok dalam gambar</t>
  </si>
  <si>
    <t>Plesteran Dinding Belakang</t>
  </si>
  <si>
    <t xml:space="preserve">Acian Dinding Belakang </t>
  </si>
  <si>
    <t>Cat Dinding Parapet &amp; Dinding Belakang</t>
  </si>
  <si>
    <t>Inbow</t>
  </si>
  <si>
    <t>Teras bawah  + area dalam</t>
  </si>
  <si>
    <t>Penambahan Kolom akibat split level</t>
  </si>
  <si>
    <t>Pelat lantai 2,3 dan dak</t>
  </si>
  <si>
    <t>Beton K-125 ex. Merah Putih/Jaya Readymix</t>
  </si>
  <si>
    <t>Pelat lantai 1</t>
  </si>
  <si>
    <t>Plint Lantai</t>
  </si>
  <si>
    <t>Taman Kering</t>
  </si>
  <si>
    <t>Acian Dinding Belakang</t>
  </si>
  <si>
    <t>Bak Meter Pump</t>
  </si>
  <si>
    <t>RUKO 2 LANTAI KOMBINASI</t>
  </si>
  <si>
    <t>RUKO 2 LANTAI TENGAH</t>
  </si>
  <si>
    <t>R. 2 LT TENGAH STD</t>
  </si>
  <si>
    <t>(3 Unit)</t>
  </si>
  <si>
    <t xml:space="preserve">Alumunium Fin. PC White, ex. SF100", Frame Jendela Alumunium Fin. PC White ex. YKK SF100 + Kaca Bening 5 mm </t>
  </si>
  <si>
    <t>PEMBULATAN</t>
  </si>
  <si>
    <t>POTONGAN</t>
  </si>
  <si>
    <t>Alumunium Fin. PC White, ex. YKK SF100, Daun Pintu Kaca Tempered 5 mm + Frame Jendela Alumunium Fin. PC White + kaca clear 5 mm</t>
  </si>
  <si>
    <t>Alumunium Fin. PC White, ex. SF100</t>
  </si>
  <si>
    <t>Alumunium Fin. PC White, ex. YKK SF100, Frame Jendela Alumunium Fin. PC White ex. YKK SF100 + Kaca Bening 5 mm</t>
  </si>
  <si>
    <t>Alumunium Fin. PC White, ex. YKK SF100, Frame Jendela Alumunium Fin. PC White ex. YKK SF100  + Kaca Bening 5mm</t>
  </si>
  <si>
    <t>1:5, dimensi 7.5 x 20 x 60 or 10 x 20 x 60 (Sesuaikan dengan gambar) 
ex. Thermoblock, &amp; Thin bed MU 382</t>
  </si>
  <si>
    <t>R. 2 LT 
KOMBINASI</t>
  </si>
  <si>
    <t xml:space="preserve">Alumunium Fin. PC White, ex. SF100, Frame Jendela Alumunium Fin. PC White ex. YKK SF100 + Kaca Bening 5 mm </t>
  </si>
  <si>
    <t xml:space="preserve">Alumunium Fin. PC White, ex. SF100 </t>
  </si>
  <si>
    <t>Gypsum t=9mm  ex. Elephant + rangka metal furing</t>
  </si>
  <si>
    <t>Shadowline Uk. 1x1 Finished Cat</t>
  </si>
  <si>
    <t>Gypsum Wr t=9mm  ex. Elephant + rangka metal furing</t>
  </si>
  <si>
    <t>Daun Pintu Honeycore Fin. Duco Putih + Louvre.</t>
  </si>
  <si>
    <t>Weirmesh M4 + Siku 5.5.5 + Hollow 40x40 + Polycarbonat tebal 5mm.</t>
  </si>
  <si>
    <t>Uk. 30x60 cm + tutup plat t=1.2mm + Acrylic t=5mm</t>
  </si>
  <si>
    <t>BANGUNAN RUKO AR01 (AR01/16, AR01/17, AR01/20, AR01/33)</t>
  </si>
  <si>
    <t>AZ-100, t=0,75 TCT</t>
  </si>
  <si>
    <t>Spandek AZ150,tebal 0,45mm + Insulasi PE Form tebal 5mm</t>
  </si>
  <si>
    <t>Keramik dAtlanta Sand 50x50 G557363 ex. Roman, Perekat Keramik Ex. MU 450</t>
  </si>
  <si>
    <t>Keramik 10x50 dAtlanta Sand 50x50 G557363 ex. Roman, Perekat Keramik Ex. MU 450</t>
  </si>
  <si>
    <t>Keramik d'Artemiz Beige 25x25 263105P ex. Roman, Perekat Keramik Ex. MU 450</t>
  </si>
  <si>
    <t>Keramik d'Artemiz Beige 25x50 W52310 ex. Roman, Perekat Keramik Ex. MU 450</t>
  </si>
  <si>
    <t>BANGUNAN RUKO AR01 (AR01/17, AR01/20, AR01/33)</t>
  </si>
  <si>
    <t>BANGUNAN RUKO AR01 (AR01/16)</t>
  </si>
  <si>
    <t>Anak Tangga Teras</t>
  </si>
  <si>
    <t>Pas. Bata + Plester + Keramik 50x50 tipe Spark Sand ex. Milan Habitat, Perekat Keramik Ex. MU 450</t>
  </si>
  <si>
    <t>Cermin Toilet uk. 600x1000 cm (Lt.1, Lt.2)</t>
  </si>
  <si>
    <t>(1 Unit)</t>
  </si>
  <si>
    <t>FFAST201-0Y0500BD0, Amm A 7007 C Pilar Tap</t>
  </si>
  <si>
    <t>PCS</t>
  </si>
  <si>
    <t>Railling Tangga + Balkon + Hand Railing</t>
  </si>
  <si>
    <t>Hollow 20x40 tebal 1,6mm (mengikuti gambar) + Kayu (Hand)</t>
  </si>
  <si>
    <t>m2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</si>
</sst>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-* #,##0.0_-;\-* #,##0.0_-;_-* &quot;-&quot;_-;_-@_-"/>
    <numFmt numFmtId="167" formatCode="&quot;$&quot;#,##0\ ;\(&quot;$&quot;#,##0\)"/>
    <numFmt numFmtId="168" formatCode="_(* #,##0.000_);_(* \(#,##0.000\);_(* &quot;-&quot;??_);_(@_)"/>
    <numFmt numFmtId="169" formatCode="_(* #,##0_);_(* \(#,##0\);_(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2"/>
      <name val="Arial"/>
      <family val="2"/>
    </font>
    <font>
      <sz val="11"/>
      <name val="Arial"/>
      <family val="2"/>
    </font>
    <font>
      <sz val="10"/>
      <name val="Tms Rmn"/>
    </font>
    <font>
      <sz val="10"/>
      <color theme="1"/>
      <name val="Tahoma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double">
        <color auto="1"/>
      </bottom>
      <diagonal/>
    </border>
  </borders>
  <cellStyleXfs count="41">
    <xf numFmtId="0" fontId="0" fillId="0" borderId="0"/>
    <xf numFmtId="164" fontId="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2" fillId="0" borderId="0"/>
    <xf numFmtId="165" fontId="6" fillId="0" borderId="0" applyFont="0" applyFill="0" applyBorder="0" applyAlignment="0" applyProtection="0"/>
    <xf numFmtId="0" fontId="3" fillId="0" borderId="0"/>
    <xf numFmtId="167" fontId="3" fillId="0" borderId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>
      <alignment vertical="center"/>
    </xf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5" fontId="3" fillId="0" borderId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39" fontId="9" fillId="0" borderId="0"/>
    <xf numFmtId="165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5" fontId="10" fillId="0" borderId="0"/>
    <xf numFmtId="165" fontId="3" fillId="0" borderId="0" applyFont="0" applyFill="0" applyBorder="0" applyAlignment="0" applyProtection="0"/>
    <xf numFmtId="0" fontId="2" fillId="0" borderId="0"/>
    <xf numFmtId="0" fontId="2" fillId="0" borderId="0"/>
    <xf numFmtId="165" fontId="3" fillId="0" borderId="0"/>
    <xf numFmtId="0" fontId="5" fillId="0" borderId="0"/>
    <xf numFmtId="43" fontId="2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62">
    <xf numFmtId="0" fontId="0" fillId="0" borderId="0" xfId="0"/>
    <xf numFmtId="0" fontId="7" fillId="0" borderId="4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vertical="center"/>
    </xf>
    <xf numFmtId="0" fontId="8" fillId="0" borderId="0" xfId="2" applyFont="1" applyFill="1" applyAlignment="1">
      <alignment vertical="center" wrapText="1"/>
    </xf>
    <xf numFmtId="0" fontId="7" fillId="0" borderId="5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2" fontId="7" fillId="0" borderId="5" xfId="2" applyNumberFormat="1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/>
    </xf>
    <xf numFmtId="0" fontId="11" fillId="0" borderId="2" xfId="2" applyFont="1" applyFill="1" applyBorder="1" applyAlignment="1">
      <alignment horizontal="center" vertical="center"/>
    </xf>
    <xf numFmtId="0" fontId="11" fillId="0" borderId="4" xfId="2" applyFont="1" applyFill="1" applyBorder="1" applyAlignment="1">
      <alignment horizontal="center" vertical="center"/>
    </xf>
    <xf numFmtId="0" fontId="11" fillId="0" borderId="9" xfId="2" applyFont="1" applyFill="1" applyBorder="1" applyAlignment="1">
      <alignment vertical="center"/>
    </xf>
    <xf numFmtId="0" fontId="11" fillId="0" borderId="2" xfId="2" applyFont="1" applyFill="1" applyBorder="1" applyAlignment="1">
      <alignment horizontal="center" vertical="center" wrapText="1"/>
    </xf>
    <xf numFmtId="164" fontId="11" fillId="0" borderId="2" xfId="1" applyFont="1" applyFill="1" applyBorder="1" applyAlignment="1">
      <alignment horizontal="center" vertical="center" wrapText="1"/>
    </xf>
    <xf numFmtId="164" fontId="11" fillId="0" borderId="2" xfId="1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0" fontId="11" fillId="0" borderId="8" xfId="2" applyFont="1" applyFill="1" applyBorder="1" applyAlignment="1">
      <alignment horizontal="center"/>
    </xf>
    <xf numFmtId="0" fontId="11" fillId="0" borderId="10" xfId="2" applyFont="1" applyFill="1" applyBorder="1" applyAlignment="1">
      <alignment horizontal="center"/>
    </xf>
    <xf numFmtId="0" fontId="11" fillId="0" borderId="0" xfId="2" applyFont="1" applyFill="1" applyAlignment="1">
      <alignment horizontal="left" vertical="center"/>
    </xf>
    <xf numFmtId="0" fontId="11" fillId="0" borderId="4" xfId="2" applyFont="1" applyFill="1" applyBorder="1" applyAlignment="1">
      <alignment horizontal="left" vertical="center"/>
    </xf>
    <xf numFmtId="0" fontId="7" fillId="0" borderId="4" xfId="2" applyFont="1" applyFill="1" applyBorder="1" applyAlignment="1">
      <alignment vertical="center"/>
    </xf>
    <xf numFmtId="2" fontId="7" fillId="0" borderId="4" xfId="2" applyNumberFormat="1" applyFont="1" applyFill="1" applyBorder="1" applyAlignment="1">
      <alignment horizontal="center" vertical="center"/>
    </xf>
    <xf numFmtId="164" fontId="7" fillId="0" borderId="4" xfId="1" applyFont="1" applyFill="1" applyBorder="1"/>
    <xf numFmtId="0" fontId="7" fillId="0" borderId="4" xfId="2" applyFont="1" applyFill="1" applyBorder="1"/>
    <xf numFmtId="0" fontId="11" fillId="0" borderId="4" xfId="2" applyFont="1" applyFill="1" applyBorder="1" applyAlignment="1">
      <alignment vertical="center"/>
    </xf>
    <xf numFmtId="166" fontId="7" fillId="0" borderId="4" xfId="1" applyNumberFormat="1" applyFont="1" applyFill="1" applyBorder="1"/>
    <xf numFmtId="0" fontId="11" fillId="0" borderId="4" xfId="2" applyFont="1" applyFill="1" applyBorder="1"/>
    <xf numFmtId="164" fontId="7" fillId="0" borderId="5" xfId="1" applyFont="1" applyFill="1" applyBorder="1" applyAlignment="1">
      <alignment horizontal="center" vertical="center"/>
    </xf>
    <xf numFmtId="0" fontId="7" fillId="0" borderId="4" xfId="0" applyFont="1" applyFill="1" applyBorder="1"/>
    <xf numFmtId="0" fontId="11" fillId="0" borderId="4" xfId="0" applyFont="1" applyFill="1" applyBorder="1"/>
    <xf numFmtId="0" fontId="7" fillId="0" borderId="4" xfId="2" applyFont="1" applyFill="1" applyBorder="1" applyAlignment="1">
      <alignment vertical="center" wrapText="1"/>
    </xf>
    <xf numFmtId="0" fontId="7" fillId="0" borderId="4" xfId="2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/>
    </xf>
    <xf numFmtId="166" fontId="7" fillId="0" borderId="4" xfId="1" applyNumberFormat="1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/>
    </xf>
    <xf numFmtId="164" fontId="7" fillId="0" borderId="4" xfId="1" applyFont="1" applyFill="1" applyBorder="1" applyAlignment="1">
      <alignment horizontal="center"/>
    </xf>
    <xf numFmtId="166" fontId="11" fillId="0" borderId="4" xfId="1" applyNumberFormat="1" applyFont="1" applyFill="1" applyBorder="1"/>
    <xf numFmtId="2" fontId="7" fillId="0" borderId="4" xfId="2" applyNumberFormat="1" applyFont="1" applyFill="1" applyBorder="1" applyAlignment="1">
      <alignment horizontal="center" vertical="center" wrapText="1"/>
    </xf>
    <xf numFmtId="164" fontId="11" fillId="0" borderId="4" xfId="1" applyFont="1" applyFill="1" applyBorder="1"/>
    <xf numFmtId="0" fontId="11" fillId="0" borderId="4" xfId="0" applyFont="1" applyFill="1" applyBorder="1" applyAlignment="1">
      <alignment horizontal="center" vertical="center"/>
    </xf>
    <xf numFmtId="164" fontId="7" fillId="0" borderId="0" xfId="1" applyFont="1" applyFill="1"/>
    <xf numFmtId="0" fontId="7" fillId="0" borderId="0" xfId="2" applyFont="1" applyFill="1" applyBorder="1" applyAlignment="1">
      <alignment horizontal="center"/>
    </xf>
    <xf numFmtId="164" fontId="7" fillId="0" borderId="3" xfId="1" applyFont="1" applyFill="1" applyBorder="1"/>
    <xf numFmtId="164" fontId="11" fillId="0" borderId="4" xfId="1" applyFont="1" applyFill="1" applyBorder="1" applyAlignment="1">
      <alignment horizontal="center"/>
    </xf>
    <xf numFmtId="0" fontId="7" fillId="0" borderId="4" xfId="2" quotePrefix="1" applyFont="1" applyFill="1" applyBorder="1" applyAlignment="1">
      <alignment horizontal="center" vertical="center"/>
    </xf>
    <xf numFmtId="164" fontId="7" fillId="0" borderId="4" xfId="1" applyFont="1" applyFill="1" applyBorder="1" applyAlignment="1">
      <alignment vertical="center"/>
    </xf>
    <xf numFmtId="164" fontId="11" fillId="0" borderId="0" xfId="1" applyFont="1" applyFill="1"/>
    <xf numFmtId="0" fontId="7" fillId="0" borderId="4" xfId="0" applyFont="1" applyFill="1" applyBorder="1" applyAlignment="1">
      <alignment horizontal="center" vertical="center"/>
    </xf>
    <xf numFmtId="0" fontId="7" fillId="0" borderId="3" xfId="2" applyFont="1" applyFill="1" applyBorder="1" applyAlignment="1">
      <alignment vertical="center" wrapText="1"/>
    </xf>
    <xf numFmtId="0" fontId="11" fillId="0" borderId="4" xfId="2" applyFont="1" applyFill="1" applyBorder="1" applyAlignment="1">
      <alignment horizontal="left" vertical="center" wrapText="1"/>
    </xf>
    <xf numFmtId="0" fontId="11" fillId="0" borderId="4" xfId="2" applyFont="1" applyFill="1" applyBorder="1" applyAlignment="1">
      <alignment vertical="center" wrapText="1"/>
    </xf>
    <xf numFmtId="166" fontId="8" fillId="0" borderId="4" xfId="19" applyNumberFormat="1" applyFont="1" applyFill="1" applyBorder="1" applyAlignment="1">
      <alignment vertical="center" wrapText="1"/>
    </xf>
    <xf numFmtId="0" fontId="8" fillId="0" borderId="4" xfId="38" applyFont="1" applyFill="1" applyBorder="1" applyAlignment="1">
      <alignment vertical="center" wrapText="1"/>
    </xf>
    <xf numFmtId="0" fontId="8" fillId="0" borderId="4" xfId="38" applyFont="1" applyFill="1" applyBorder="1" applyAlignment="1">
      <alignment vertical="center"/>
    </xf>
    <xf numFmtId="0" fontId="7" fillId="0" borderId="4" xfId="38" applyFont="1" applyFill="1" applyBorder="1" applyAlignment="1">
      <alignment vertical="center"/>
    </xf>
    <xf numFmtId="0" fontId="7" fillId="0" borderId="4" xfId="38" applyFont="1" applyFill="1" applyBorder="1" applyAlignment="1">
      <alignment horizontal="center" vertical="center"/>
    </xf>
    <xf numFmtId="2" fontId="7" fillId="0" borderId="4" xfId="38" applyNumberFormat="1" applyFont="1" applyFill="1" applyBorder="1" applyAlignment="1">
      <alignment horizontal="center" vertical="center"/>
    </xf>
    <xf numFmtId="0" fontId="8" fillId="0" borderId="0" xfId="38" applyFont="1" applyFill="1" applyBorder="1" applyAlignment="1">
      <alignment horizontal="center" vertical="center"/>
    </xf>
    <xf numFmtId="166" fontId="7" fillId="0" borderId="4" xfId="1" applyNumberFormat="1" applyFont="1" applyFill="1" applyBorder="1" applyAlignment="1">
      <alignment vertical="center"/>
    </xf>
    <xf numFmtId="0" fontId="7" fillId="0" borderId="4" xfId="38" applyFont="1" applyFill="1" applyBorder="1" applyAlignment="1">
      <alignment vertical="center" wrapText="1"/>
    </xf>
    <xf numFmtId="2" fontId="3" fillId="0" borderId="4" xfId="38" applyNumberFormat="1" applyFont="1" applyFill="1" applyBorder="1" applyAlignment="1">
      <alignment horizontal="center" vertical="center"/>
    </xf>
    <xf numFmtId="0" fontId="3" fillId="0" borderId="4" xfId="38" applyFont="1" applyFill="1" applyBorder="1"/>
    <xf numFmtId="0" fontId="7" fillId="0" borderId="4" xfId="2" applyFont="1" applyFill="1" applyBorder="1" applyAlignment="1">
      <alignment wrapText="1"/>
    </xf>
    <xf numFmtId="0" fontId="8" fillId="0" borderId="0" xfId="2" applyFont="1" applyFill="1" applyBorder="1" applyAlignment="1">
      <alignment vertical="center"/>
    </xf>
    <xf numFmtId="0" fontId="3" fillId="0" borderId="4" xfId="38" applyFont="1" applyFill="1" applyBorder="1" applyAlignment="1">
      <alignment wrapText="1"/>
    </xf>
    <xf numFmtId="0" fontId="11" fillId="0" borderId="4" xfId="2" applyFont="1" applyFill="1" applyBorder="1" applyAlignment="1">
      <alignment wrapText="1"/>
    </xf>
    <xf numFmtId="0" fontId="7" fillId="0" borderId="1" xfId="2" applyFont="1" applyFill="1" applyBorder="1" applyAlignment="1">
      <alignment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vertical="center" wrapText="1"/>
    </xf>
    <xf numFmtId="0" fontId="4" fillId="0" borderId="4" xfId="38" applyFont="1" applyFill="1" applyBorder="1" applyAlignment="1">
      <alignment wrapText="1"/>
    </xf>
    <xf numFmtId="0" fontId="4" fillId="0" borderId="10" xfId="2" applyFont="1" applyFill="1" applyBorder="1" applyAlignment="1">
      <alignment horizontal="center" vertical="center" wrapText="1"/>
    </xf>
    <xf numFmtId="0" fontId="11" fillId="0" borderId="8" xfId="2" applyFont="1" applyFill="1" applyBorder="1" applyAlignment="1">
      <alignment horizontal="center" vertical="center"/>
    </xf>
    <xf numFmtId="0" fontId="11" fillId="0" borderId="10" xfId="2" applyFont="1" applyFill="1" applyBorder="1" applyAlignment="1">
      <alignment horizontal="center" vertical="center"/>
    </xf>
    <xf numFmtId="0" fontId="11" fillId="0" borderId="9" xfId="2" applyFont="1" applyFill="1" applyBorder="1" applyAlignment="1">
      <alignment horizontal="center" vertical="center"/>
    </xf>
    <xf numFmtId="2" fontId="7" fillId="0" borderId="5" xfId="38" applyNumberFormat="1" applyFont="1" applyFill="1" applyBorder="1" applyAlignment="1">
      <alignment horizontal="center" vertical="center"/>
    </xf>
    <xf numFmtId="0" fontId="8" fillId="0" borderId="0" xfId="0" applyFont="1" applyFill="1"/>
    <xf numFmtId="164" fontId="8" fillId="0" borderId="0" xfId="1" applyFont="1" applyFill="1"/>
    <xf numFmtId="0" fontId="14" fillId="0" borderId="0" xfId="0" applyFont="1" applyFill="1"/>
    <xf numFmtId="0" fontId="7" fillId="0" borderId="5" xfId="0" applyFont="1" applyFill="1" applyBorder="1"/>
    <xf numFmtId="0" fontId="15" fillId="0" borderId="0" xfId="2" applyFont="1" applyFill="1"/>
    <xf numFmtId="0" fontId="7" fillId="0" borderId="6" xfId="0" applyFont="1" applyFill="1" applyBorder="1"/>
    <xf numFmtId="0" fontId="7" fillId="0" borderId="6" xfId="0" applyFont="1" applyFill="1" applyBorder="1" applyAlignment="1">
      <alignment vertical="center"/>
    </xf>
    <xf numFmtId="0" fontId="7" fillId="0" borderId="7" xfId="0" applyFont="1" applyFill="1" applyBorder="1"/>
    <xf numFmtId="0" fontId="7" fillId="0" borderId="7" xfId="0" applyFont="1" applyFill="1" applyBorder="1" applyAlignment="1">
      <alignment vertical="center"/>
    </xf>
    <xf numFmtId="0" fontId="11" fillId="0" borderId="7" xfId="0" applyFont="1" applyFill="1" applyBorder="1"/>
    <xf numFmtId="0" fontId="7" fillId="0" borderId="11" xfId="0" applyFont="1" applyFill="1" applyBorder="1"/>
    <xf numFmtId="0" fontId="7" fillId="0" borderId="11" xfId="0" applyFont="1" applyFill="1" applyBorder="1" applyAlignment="1">
      <alignment vertical="center"/>
    </xf>
    <xf numFmtId="0" fontId="11" fillId="0" borderId="11" xfId="0" applyFont="1" applyFill="1" applyBorder="1"/>
    <xf numFmtId="0" fontId="8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7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11" fillId="0" borderId="0" xfId="0" applyFont="1" applyFill="1" applyBorder="1"/>
    <xf numFmtId="0" fontId="12" fillId="0" borderId="12" xfId="2" applyFont="1" applyFill="1" applyBorder="1" applyAlignment="1">
      <alignment horizontal="left" vertical="center"/>
    </xf>
    <xf numFmtId="0" fontId="13" fillId="0" borderId="13" xfId="2" applyFont="1" applyFill="1" applyBorder="1"/>
    <xf numFmtId="0" fontId="8" fillId="0" borderId="13" xfId="2" applyFont="1" applyFill="1" applyBorder="1"/>
    <xf numFmtId="0" fontId="8" fillId="0" borderId="13" xfId="2" applyFont="1" applyFill="1" applyBorder="1" applyAlignment="1">
      <alignment vertical="center"/>
    </xf>
    <xf numFmtId="0" fontId="8" fillId="0" borderId="13" xfId="0" applyFont="1" applyFill="1" applyBorder="1"/>
    <xf numFmtId="164" fontId="8" fillId="0" borderId="14" xfId="1" applyFont="1" applyFill="1" applyBorder="1"/>
    <xf numFmtId="0" fontId="11" fillId="0" borderId="15" xfId="2" applyFont="1" applyFill="1" applyBorder="1" applyAlignment="1">
      <alignment horizontal="left" vertical="center"/>
    </xf>
    <xf numFmtId="0" fontId="13" fillId="0" borderId="0" xfId="2" applyFont="1" applyFill="1" applyBorder="1"/>
    <xf numFmtId="0" fontId="8" fillId="0" borderId="0" xfId="2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164" fontId="8" fillId="0" borderId="16" xfId="1" applyFont="1" applyFill="1" applyBorder="1"/>
    <xf numFmtId="0" fontId="12" fillId="0" borderId="15" xfId="2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5" xfId="2" applyFont="1" applyFill="1" applyBorder="1"/>
    <xf numFmtId="164" fontId="11" fillId="0" borderId="18" xfId="1" applyFont="1" applyFill="1" applyBorder="1" applyAlignment="1">
      <alignment horizontal="center"/>
    </xf>
    <xf numFmtId="0" fontId="11" fillId="0" borderId="20" xfId="2" applyFont="1" applyFill="1" applyBorder="1" applyAlignment="1">
      <alignment horizontal="center"/>
    </xf>
    <xf numFmtId="164" fontId="11" fillId="0" borderId="22" xfId="1" applyFont="1" applyFill="1" applyBorder="1" applyAlignment="1">
      <alignment horizontal="center" vertical="center"/>
    </xf>
    <xf numFmtId="0" fontId="7" fillId="0" borderId="23" xfId="2" applyFont="1" applyFill="1" applyBorder="1" applyAlignment="1">
      <alignment horizontal="center" vertical="center"/>
    </xf>
    <xf numFmtId="164" fontId="8" fillId="0" borderId="24" xfId="1" applyFont="1" applyFill="1" applyBorder="1"/>
    <xf numFmtId="0" fontId="11" fillId="0" borderId="25" xfId="2" applyFont="1" applyFill="1" applyBorder="1" applyAlignment="1">
      <alignment horizontal="center" vertical="center"/>
    </xf>
    <xf numFmtId="164" fontId="7" fillId="0" borderId="24" xfId="1" applyFont="1" applyFill="1" applyBorder="1"/>
    <xf numFmtId="0" fontId="7" fillId="0" borderId="25" xfId="2" applyFont="1" applyFill="1" applyBorder="1" applyAlignment="1">
      <alignment horizontal="center" vertical="center"/>
    </xf>
    <xf numFmtId="0" fontId="7" fillId="0" borderId="25" xfId="2" quotePrefix="1" applyFont="1" applyFill="1" applyBorder="1" applyAlignment="1">
      <alignment horizontal="center" vertical="center"/>
    </xf>
    <xf numFmtId="0" fontId="7" fillId="0" borderId="25" xfId="2" applyFont="1" applyFill="1" applyBorder="1" applyAlignment="1">
      <alignment horizontal="center"/>
    </xf>
    <xf numFmtId="0" fontId="11" fillId="0" borderId="25" xfId="2" applyFont="1" applyFill="1" applyBorder="1" applyAlignment="1">
      <alignment horizontal="center"/>
    </xf>
    <xf numFmtId="0" fontId="7" fillId="0" borderId="25" xfId="38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/>
    </xf>
    <xf numFmtId="0" fontId="7" fillId="0" borderId="25" xfId="0" applyFont="1" applyFill="1" applyBorder="1" applyAlignment="1">
      <alignment horizontal="center"/>
    </xf>
    <xf numFmtId="0" fontId="7" fillId="0" borderId="25" xfId="2" applyFont="1" applyFill="1" applyBorder="1" applyAlignment="1">
      <alignment horizontal="center" vertical="center" wrapText="1"/>
    </xf>
    <xf numFmtId="164" fontId="7" fillId="0" borderId="24" xfId="1" applyFont="1" applyFill="1" applyBorder="1" applyAlignment="1">
      <alignment vertical="center"/>
    </xf>
    <xf numFmtId="0" fontId="7" fillId="0" borderId="25" xfId="38" applyFont="1" applyFill="1" applyBorder="1" applyAlignment="1">
      <alignment horizontal="center"/>
    </xf>
    <xf numFmtId="0" fontId="7" fillId="0" borderId="25" xfId="2" quotePrefix="1" applyFont="1" applyFill="1" applyBorder="1" applyAlignment="1">
      <alignment horizontal="center"/>
    </xf>
    <xf numFmtId="0" fontId="7" fillId="0" borderId="26" xfId="0" applyFont="1" applyFill="1" applyBorder="1"/>
    <xf numFmtId="164" fontId="7" fillId="0" borderId="27" xfId="1" applyFont="1" applyFill="1" applyBorder="1"/>
    <xf numFmtId="0" fontId="7" fillId="0" borderId="28" xfId="0" applyFont="1" applyFill="1" applyBorder="1"/>
    <xf numFmtId="169" fontId="11" fillId="0" borderId="29" xfId="37" applyNumberFormat="1" applyFont="1" applyFill="1" applyBorder="1"/>
    <xf numFmtId="169" fontId="7" fillId="0" borderId="16" xfId="37" applyNumberFormat="1" applyFont="1" applyFill="1" applyBorder="1"/>
    <xf numFmtId="169" fontId="7" fillId="0" borderId="29" xfId="37" applyNumberFormat="1" applyFont="1" applyFill="1" applyBorder="1"/>
    <xf numFmtId="164" fontId="11" fillId="0" borderId="29" xfId="1" applyFont="1" applyFill="1" applyBorder="1"/>
    <xf numFmtId="0" fontId="7" fillId="0" borderId="30" xfId="0" applyFont="1" applyFill="1" applyBorder="1"/>
    <xf numFmtId="164" fontId="11" fillId="0" borderId="31" xfId="1" applyFont="1" applyFill="1" applyBorder="1"/>
    <xf numFmtId="0" fontId="7" fillId="0" borderId="15" xfId="0" applyFont="1" applyFill="1" applyBorder="1"/>
    <xf numFmtId="164" fontId="11" fillId="0" borderId="16" xfId="1" applyFont="1" applyFill="1" applyBorder="1"/>
    <xf numFmtId="0" fontId="7" fillId="0" borderId="0" xfId="0" applyFont="1" applyFill="1" applyAlignment="1">
      <alignment vertical="center"/>
    </xf>
    <xf numFmtId="0" fontId="11" fillId="0" borderId="0" xfId="2" applyFont="1" applyFill="1" applyAlignment="1">
      <alignment wrapText="1"/>
    </xf>
    <xf numFmtId="0" fontId="7" fillId="0" borderId="0" xfId="2" applyFont="1" applyFill="1" applyAlignment="1">
      <alignment vertical="center" wrapText="1"/>
    </xf>
    <xf numFmtId="0" fontId="11" fillId="0" borderId="0" xfId="2" applyFont="1" applyFill="1" applyAlignment="1">
      <alignment vertical="center"/>
    </xf>
    <xf numFmtId="168" fontId="11" fillId="0" borderId="0" xfId="37" applyNumberFormat="1" applyFont="1" applyFill="1"/>
    <xf numFmtId="0" fontId="7" fillId="0" borderId="0" xfId="2" applyFont="1" applyFill="1" applyAlignment="1">
      <alignment vertical="center"/>
    </xf>
    <xf numFmtId="0" fontId="7" fillId="0" borderId="0" xfId="2" applyFont="1" applyFill="1" applyAlignment="1">
      <alignment wrapText="1"/>
    </xf>
    <xf numFmtId="0" fontId="7" fillId="0" borderId="4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vertical="center" wrapText="1"/>
    </xf>
    <xf numFmtId="2" fontId="7" fillId="2" borderId="4" xfId="2" applyNumberFormat="1" applyFont="1" applyFill="1" applyBorder="1" applyAlignment="1">
      <alignment horizontal="center" vertical="center"/>
    </xf>
    <xf numFmtId="0" fontId="11" fillId="0" borderId="0" xfId="2" applyFont="1" applyFill="1" applyAlignment="1">
      <alignment horizontal="center"/>
    </xf>
    <xf numFmtId="0" fontId="11" fillId="0" borderId="17" xfId="2" applyFont="1" applyFill="1" applyBorder="1" applyAlignment="1">
      <alignment horizontal="center" vertical="center" wrapText="1"/>
    </xf>
    <xf numFmtId="0" fontId="11" fillId="0" borderId="19" xfId="2" applyFont="1" applyFill="1" applyBorder="1" applyAlignment="1">
      <alignment horizontal="center" vertical="center" wrapText="1"/>
    </xf>
    <xf numFmtId="0" fontId="11" fillId="0" borderId="21" xfId="2" applyFont="1" applyFill="1" applyBorder="1" applyAlignment="1">
      <alignment horizontal="center" vertical="center" wrapText="1"/>
    </xf>
    <xf numFmtId="0" fontId="11" fillId="0" borderId="8" xfId="2" applyFont="1" applyFill="1" applyBorder="1" applyAlignment="1">
      <alignment horizontal="center" vertical="center" wrapText="1"/>
    </xf>
    <xf numFmtId="0" fontId="11" fillId="0" borderId="10" xfId="2" applyFont="1" applyFill="1" applyBorder="1" applyAlignment="1">
      <alignment horizontal="center" vertical="center" wrapText="1"/>
    </xf>
    <xf numFmtId="0" fontId="11" fillId="0" borderId="9" xfId="2" applyFont="1" applyFill="1" applyBorder="1" applyAlignment="1">
      <alignment horizontal="center" vertical="center" wrapText="1"/>
    </xf>
    <xf numFmtId="0" fontId="11" fillId="0" borderId="8" xfId="2" applyFont="1" applyFill="1" applyBorder="1" applyAlignment="1">
      <alignment horizontal="center" vertical="center"/>
    </xf>
    <xf numFmtId="0" fontId="11" fillId="0" borderId="10" xfId="2" applyFont="1" applyFill="1" applyBorder="1" applyAlignment="1">
      <alignment horizontal="center" vertical="center"/>
    </xf>
    <xf numFmtId="0" fontId="11" fillId="0" borderId="9" xfId="2" applyFont="1" applyFill="1" applyBorder="1" applyAlignment="1">
      <alignment horizontal="center" vertical="center"/>
    </xf>
  </cellXfs>
  <cellStyles count="41">
    <cellStyle name="Comma" xfId="37" builtinId="3"/>
    <cellStyle name="Comma [0]" xfId="1" builtinId="6"/>
    <cellStyle name="Comma [0] 2" xfId="19"/>
    <cellStyle name="Comma [0] 2 2" xfId="40"/>
    <cellStyle name="Comma [0] 26" xfId="11"/>
    <cellStyle name="Comma [0] 3" xfId="20"/>
    <cellStyle name="Comma [0] 4" xfId="3"/>
    <cellStyle name="Comma [0] 5" xfId="39"/>
    <cellStyle name="Comma 2" xfId="5"/>
    <cellStyle name="Comma 2 2" xfId="22"/>
    <cellStyle name="Comma 2 2 2" xfId="29"/>
    <cellStyle name="Comma 2 2 2 2 2" xfId="13"/>
    <cellStyle name="Comma 3" xfId="10"/>
    <cellStyle name="Comma 38" xfId="18"/>
    <cellStyle name="Comma 4" xfId="7"/>
    <cellStyle name="Comma 4 2" xfId="15"/>
    <cellStyle name="Comma 4 2 2" xfId="30"/>
    <cellStyle name="Comma 4 2 2 2" xfId="16"/>
    <cellStyle name="Comma 4 2 2 9" xfId="32"/>
    <cellStyle name="Comma 48" xfId="17"/>
    <cellStyle name="Comma 5" xfId="14"/>
    <cellStyle name="Comma 5 2" xfId="27"/>
    <cellStyle name="Comma 5 2 3" xfId="25"/>
    <cellStyle name="Comma 54" xfId="9"/>
    <cellStyle name="Normal" xfId="0" builtinId="0"/>
    <cellStyle name="Normal 10" xfId="26"/>
    <cellStyle name="Normal 18" xfId="31"/>
    <cellStyle name="Normal 18 3" xfId="34"/>
    <cellStyle name="Normal 19" xfId="8"/>
    <cellStyle name="Normal 2" xfId="4"/>
    <cellStyle name="Normal 2 2" xfId="6"/>
    <cellStyle name="Normal 2 3" xfId="21"/>
    <cellStyle name="Normal 23" xfId="12"/>
    <cellStyle name="Normal 26" xfId="36"/>
    <cellStyle name="Normal 3" xfId="2"/>
    <cellStyle name="Normal 3 10" xfId="35"/>
    <cellStyle name="Normal 3 2" xfId="38"/>
    <cellStyle name="Normal 4 3 2" xfId="28"/>
    <cellStyle name="Normal 4 4" xfId="24"/>
    <cellStyle name="Normal 4 4 2" xfId="33"/>
    <cellStyle name="Percent 2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win2000\div-proyek\proyek\9903\bq\bq-ars\BQ-PS&amp;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IMMY\Proyek\Documents%20and%20Settings\CBD\Local%20Settings\Temp\PROJECT\01\15\ESTIMATE\EST-1C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4\c\My%20Documents\CHOU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DK-R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ENABUR%2014%20SEPTEMBER%20'08\Documents%20and%20Settings\windows%20xp\My%20Documents\Anto%20Documents\Project\PURI%20CITRA%20-%20BALI\PURI%20CITRA%20BALI%20-%2027%20April%20'08%20for%20construction\BOQ%20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no\D\Documents%20and%20Settings\All%20Users\Documents\BQ%20Psr%20Jatinegara%20M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win2000\div-proyek\JS\PROYEK\MANHATTAN\ME\BQ\BQ%20FINAL\BQ-FINA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Startup" Target="BIDIN/ASRI/24/Kenari/BQ-AC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Masonry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4\c\Estimate\a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G_2"/>
      <sheetName val="BAG-2"/>
      <sheetName val="CAT_HRG"/>
      <sheetName val="BAG-1"/>
      <sheetName val="BAG-3"/>
      <sheetName val="BAG-4"/>
      <sheetName val="BAG-5"/>
      <sheetName val="BAG-6"/>
      <sheetName val="BAG-7"/>
      <sheetName val="BAG-8"/>
      <sheetName val="BAG-9"/>
      <sheetName val="BAG-10"/>
      <sheetName val="BAG-11"/>
      <sheetName val="BAG-12"/>
      <sheetName val="BAG-13"/>
      <sheetName val="TOTAL"/>
      <sheetName val="GRAND TOTAL"/>
      <sheetName val="[BQ-PS&amp;A.xlsÝCAT_HRG"/>
      <sheetName val="Week (2)"/>
      <sheetName val="Material"/>
      <sheetName val="Mall"/>
      <sheetName val="data grafik"/>
      <sheetName val="Cover"/>
      <sheetName val="A"/>
      <sheetName val="PAD-F"/>
      <sheetName val="304-06"/>
      <sheetName val="304_06"/>
      <sheetName val="_BQ-PS&amp;A.xlsÝCAT_HRG"/>
      <sheetName val="SAT-BHN"/>
      <sheetName val="Fill this out first___"/>
      <sheetName val="Cover Daf_2"/>
      <sheetName val="Bag_1"/>
      <sheetName val="DAFTAR 7"/>
      <sheetName val="DAF_1"/>
      <sheetName val="DAFTAR_8"/>
      <sheetName val="HRG BHN"/>
      <sheetName val="Anl"/>
      <sheetName val="DivVII"/>
      <sheetName val="I_KAMAR"/>
      <sheetName val="TE TS FA LAN MATV"/>
      <sheetName val="str"/>
      <sheetName val="me"/>
      <sheetName val="DAFTAR HARGA"/>
      <sheetName val="rab - persiapan &amp; lantai-1"/>
      <sheetName val="BQ-E20-02(Rp)"/>
      <sheetName val="Ch"/>
      <sheetName val="Panel,feeder,elek"/>
      <sheetName val="DAFTAR NO_1_PRELIM"/>
      <sheetName val="S-Curve"/>
      <sheetName val="DETAIL"/>
      <sheetName val="Analisa"/>
      <sheetName val="BQ"/>
      <sheetName val="daftar harsat"/>
      <sheetName val="LAMP_AB "/>
      <sheetName val="PERALATAN AHU"/>
      <sheetName val="AIR CURTAIN"/>
      <sheetName val="DUCTING "/>
      <sheetName val="DIFFUSER &amp; GRILLE "/>
      <sheetName val="PERALATAN EVB+CU"/>
      <sheetName val="PERALATAN FAN"/>
      <sheetName val="KATUP-KATUP"/>
      <sheetName val="PIPA CHILLER"/>
      <sheetName val="PIPA DRAIN"/>
      <sheetName val="PIPA REFRIGERANT"/>
      <sheetName val="POMPA CHILLER"/>
      <sheetName val="CATU DAYA LISTRIK"/>
      <sheetName val="DAF_2 "/>
      <sheetName val="DAF_2"/>
      <sheetName val="DAF_3"/>
      <sheetName val="DAF_4"/>
      <sheetName val="COMM"/>
      <sheetName val="FINAL"/>
      <sheetName val="Sumber Daya"/>
      <sheetName val="SCHEDULE"/>
      <sheetName val="BOQ INTERN"/>
      <sheetName val="ANALYS EXTERN"/>
      <sheetName val="WELCOME"/>
      <sheetName val="BQ RESO"/>
      <sheetName val="REKAP INDIRECT"/>
      <sheetName val="CASH FLOW"/>
      <sheetName val="ORGANIZATION"/>
      <sheetName val="MATRIX"/>
      <sheetName val="SUMMARY IN"/>
      <sheetName val="PROGRAM"/>
      <sheetName val="INDIRECT COST"/>
      <sheetName val="rumus"/>
      <sheetName val="Bag_9"/>
      <sheetName val="daf_3_OK_"/>
      <sheetName val="daf-3(OK)"/>
      <sheetName val="daf_7_OK_"/>
      <sheetName val="daf-7(OK)"/>
      <sheetName val="ES-PARK"/>
      <sheetName val="ES_PARK"/>
      <sheetName val="DAFTAR NO_2"/>
      <sheetName val="DAFTAR NO_3"/>
      <sheetName val="DAF-1"/>
      <sheetName val="Fill this out first..."/>
      <sheetName val="Plat"/>
      <sheetName val="Hargamat"/>
      <sheetName val="TOWN"/>
      <sheetName val="GRAND_TOTAL"/>
      <sheetName val="[BQ-PS&amp;A_xlsÝCAT_HRG"/>
      <sheetName val="Week_(2)"/>
      <sheetName val="DAFTAR_7"/>
      <sheetName val="data_grafik"/>
      <sheetName val="HRG_BHN"/>
      <sheetName val="Fill_this_out_first___"/>
      <sheetName val="Cover_Daf_2"/>
      <sheetName val="_BQ-PS&amp;A_xlsÝCAT_HRG"/>
      <sheetName val="DAFTAR_HARGA"/>
      <sheetName val="LAMP_AB_"/>
      <sheetName val="Std-Spek EL"/>
      <sheetName val="Analisa Gabungan"/>
      <sheetName val="Sub"/>
      <sheetName val="Bill No 6 Koord _ Attendance"/>
      <sheetName val="DUCT"/>
      <sheetName val="I-KAMAR"/>
      <sheetName val="DAFTAR NO_4"/>
      <sheetName val="AC"/>
      <sheetName val="Daf 1"/>
      <sheetName val="RC-ANL"/>
      <sheetName val="PERSIAPAN"/>
      <sheetName val="Hrg Sat"/>
      <sheetName val="LISTRIK"/>
      <sheetName val="F ALARM"/>
      <sheetName val="Alat"/>
      <sheetName val="atap"/>
      <sheetName val="REKAP"/>
      <sheetName val="04.GS"/>
      <sheetName val="Break_down"/>
      <sheetName val="BOQ KSN"/>
      <sheetName val="hsd"/>
      <sheetName val="anal_hs"/>
      <sheetName val="boq"/>
      <sheetName val="Hsatbahan"/>
      <sheetName val="RAB"/>
      <sheetName val="FAK"/>
      <sheetName val="Resume"/>
      <sheetName val="Plafond"/>
      <sheetName val="Analisa Harga"/>
      <sheetName val="Bahan"/>
      <sheetName val="Upah"/>
      <sheetName val="Plumbing"/>
      <sheetName val="DAF-4"/>
      <sheetName val="DAF-2"/>
      <sheetName val="data"/>
      <sheetName val="REKAP GROSS"/>
      <sheetName val="COV_3"/>
      <sheetName val="COVER "/>
      <sheetName val="TOTAL "/>
      <sheetName val="Harga Satuan"/>
      <sheetName val="FINISHING"/>
      <sheetName val="Rincian"/>
      <sheetName val="PPC"/>
      <sheetName val="Bill of Qty MEP"/>
      <sheetName val="DAF-3"/>
      <sheetName val="REKAP_Akap"/>
      <sheetName val="Payment Status"/>
      <sheetName val="Rev &amp; CI"/>
      <sheetName val="Bill No 6 Koord &amp; Attendance"/>
      <sheetName val="Analis_Tanah"/>
      <sheetName val="合成単価作成表-BLDG"/>
      <sheetName val="合成単価作成表_BLDG"/>
      <sheetName val="sched"/>
      <sheetName val="Harga"/>
      <sheetName val="harsat"/>
      <sheetName val="anal"/>
      <sheetName val="eqp-rek"/>
      <sheetName val="Grand summary"/>
      <sheetName val="D2.8"/>
      <sheetName val="Bill-2"/>
      <sheetName val="Cash Flow bulanan"/>
      <sheetName val="PREM"/>
      <sheetName val="CAT HRG"/>
      <sheetName val="B - Norelec"/>
      <sheetName val="name"/>
      <sheetName val="ANA-HRG"/>
      <sheetName val="Isolasi Luar Dalam"/>
      <sheetName val="Isolasi Luar"/>
      <sheetName val="H.Satuan"/>
      <sheetName val="escon"/>
      <sheetName val="GRAND_TOTAL1"/>
      <sheetName val="[BQ-PS&amp;A_xlsÝCAT_HRG1"/>
      <sheetName val="Week_(2)1"/>
      <sheetName val="DAFTAR_71"/>
      <sheetName val="_BQ-PS&amp;A_xlsÝCAT_HRG1"/>
      <sheetName val="Fill_this_out_first___1"/>
      <sheetName val="data_grafik1"/>
      <sheetName val="HRG_BHN1"/>
      <sheetName val="Cover_Daf_21"/>
      <sheetName val="SAP"/>
      <sheetName val="Sum"/>
      <sheetName val="HB"/>
      <sheetName val="D &amp; W sizes"/>
      <sheetName val="Sumber_Daya"/>
      <sheetName val="BOQ_INTERN"/>
      <sheetName val="ANALYS_EXTERN"/>
      <sheetName val="BQ_RESO"/>
      <sheetName val="REKAP_INDIRECT"/>
      <sheetName val="CASH_FLOW"/>
      <sheetName val="SUMMARY_IN"/>
      <sheetName val="INDIRECT_COST"/>
      <sheetName val="rab_-_persiapan_&amp;_lantai-1"/>
      <sheetName val="daftar_harsat"/>
      <sheetName val="TE_TS_FA_LAN_MATV"/>
      <sheetName val="DAFTAR_NO_1_PRELIM"/>
      <sheetName val="Markup"/>
      <sheetName val="Hrg.Sat"/>
      <sheetName val="HARGA ALAT"/>
      <sheetName val="Estimate"/>
      <sheetName val="Pipe"/>
      <sheetName val="01A- RAB"/>
      <sheetName val="Anls"/>
      <sheetName val="upah_borong"/>
      <sheetName val="satuan_pek"/>
      <sheetName val="Ahs_2"/>
      <sheetName val="Ahs_1"/>
      <sheetName val="umum"/>
      <sheetName val="analisa alat"/>
      <sheetName val="SUB LAIN2"/>
      <sheetName val="SUB ME"/>
      <sheetName val="SUB KUSEN"/>
      <sheetName val="analisa pekerjaan"/>
      <sheetName val="ars asrama "/>
      <sheetName val="str asrama"/>
      <sheetName val="mechanical asrama"/>
      <sheetName val="electrical asrama"/>
      <sheetName val="ME. Kelas"/>
      <sheetName val="ars kelas"/>
      <sheetName val="str kelas"/>
      <sheetName val="REKAP MERAH"/>
      <sheetName val="dasboard"/>
      <sheetName val="AHS_Kusen"/>
      <sheetName val="harsat&amp;upah"/>
      <sheetName val="LAL _ PASAR PAGI "/>
      <sheetName val="Analisa 2"/>
      <sheetName val="6-MVAC"/>
      <sheetName val="VLOOK"/>
      <sheetName val="Price"/>
      <sheetName val="A_2"/>
      <sheetName val="DAF-9"/>
      <sheetName val="Level"/>
      <sheetName val="Sheet1"/>
      <sheetName val="Daftar Harga Material"/>
      <sheetName val="PMK"/>
      <sheetName val="2.1"/>
      <sheetName val="2.2"/>
      <sheetName val="LAMP-A"/>
      <sheetName val="Ahs. Pipa-Valve"/>
      <sheetName val="Ahs.Peralatan"/>
      <sheetName val="_______-BLDG"/>
      <sheetName val="BQ-1A prelim"/>
      <sheetName val="BQ-PS&amp;A"/>
      <sheetName val="Bill rekap"/>
      <sheetName val="Analisa &amp; Upah"/>
      <sheetName val="Elektrikal"/>
      <sheetName val="Analisa  (2)"/>
      <sheetName val="AC-C"/>
      <sheetName val="BQ ARS"/>
      <sheetName val="Penjumlahan"/>
      <sheetName val="_BQ-PS&amp;A.xls�CAT_HRG"/>
      <sheetName val="_BQ-PS&amp;A_xls�CAT_HRG"/>
      <sheetName val="Bill_2"/>
      <sheetName val="Harga Bahan &amp; Upah "/>
      <sheetName val="analisa struktur"/>
      <sheetName val="lokasari-el"/>
      <sheetName val="Lansekap"/>
      <sheetName val="TNH, PAGAR &amp; TURAP"/>
      <sheetName val="_AnaBah"/>
      <sheetName val="BAHAN UPAH"/>
      <sheetName val="Art"/>
      <sheetName val="AA_Eng"/>
      <sheetName val="U_rate"/>
      <sheetName val="Basic Price"/>
      <sheetName val="CPAoC"/>
      <sheetName val="Rekap Bill"/>
      <sheetName val="Bill"/>
      <sheetName val="Menu"/>
      <sheetName val="Daf Alat"/>
      <sheetName val="Jdw Alat"/>
      <sheetName val="Plant"/>
      <sheetName val="S Penawar"/>
      <sheetName val="Subkon"/>
      <sheetName val="O"/>
      <sheetName val="L_TIGA"/>
      <sheetName val="L-TIGA"/>
      <sheetName val="A2"/>
      <sheetName val="PIPA"/>
      <sheetName val="NAMES"/>
      <sheetName val="Equipment"/>
      <sheetName val="HB "/>
      <sheetName val="Pile"/>
      <sheetName val="Har-mat"/>
      <sheetName val="ANALISA VALVE"/>
      <sheetName val="PKK"/>
      <sheetName val="BPS"/>
      <sheetName val="RTO"/>
      <sheetName val="Sche_R1"/>
      <sheetName val="Sche_R2"/>
      <sheetName val="FAC"/>
      <sheetName val="WCF"/>
      <sheetName val="EQA"/>
      <sheetName val="BUP"/>
      <sheetName val="Sche_Og"/>
      <sheetName val="Sche_R2B"/>
      <sheetName val="QPV"/>
      <sheetName val="Pay"/>
      <sheetName val="KOM-HAR1"/>
      <sheetName val="KOM-HAR2"/>
      <sheetName val="KOM-HAR4"/>
      <sheetName val="???????-BLDG"/>
      <sheetName val="[BQ-PS&amp;A.xls�CAT_HRG"/>
      <sheetName val="[BQ-PS&amp;A_xls�CAT_HRG"/>
      <sheetName val="BQ-IABK"/>
      <sheetName val="BQ_IABK"/>
      <sheetName val="G_SUMMARY"/>
      <sheetName val="Uraian Teknis"/>
      <sheetName val="daffin"/>
      <sheetName val="Mekanikal"/>
      <sheetName val="Kolom UT"/>
      <sheetName val="K"/>
      <sheetName val="NK-BP"/>
      <sheetName val="index"/>
      <sheetName val="IPL_SCHEDULE"/>
      <sheetName val="Analisa Harga Satuan"/>
      <sheetName val="Outline"/>
      <sheetName val="CAT_HAR"/>
      <sheetName val="rab me (by owner) "/>
      <sheetName val="BQ (by owner)"/>
      <sheetName val="rab me (fisik)"/>
      <sheetName val="BTL-Persiapan"/>
      <sheetName val="BTL-Bau"/>
      <sheetName val="BTL-alat"/>
      <sheetName val="Harga "/>
      <sheetName val="ANLS-PJ"/>
      <sheetName val="총괄표"/>
      <sheetName val="Bangunan Utama"/>
      <sheetName val="refrig 12"/>
      <sheetName val="Ducting12"/>
      <sheetName val="valve"/>
      <sheetName val="Rekap MEP"/>
      <sheetName val="D.2.1.Peralatan Utama "/>
      <sheetName val="bau"/>
      <sheetName val="MAPP"/>
      <sheetName val="rek det 1-3"/>
      <sheetName val="???????_BLDG"/>
      <sheetName val="[BQ-PS&amp;A.xls?CAT_HRG"/>
      <sheetName val="_BQ-PS&amp;A.xls?CAT_HRG"/>
      <sheetName val="[BQ-PS&amp;A_xls?CAT_HRG"/>
      <sheetName val="_BQ-PS&amp;A_xls?CAT_HRG"/>
      <sheetName val="Ana"/>
      <sheetName val="1500P_3+0"/>
      <sheetName val="Calculation Details"/>
      <sheetName val="AN-ALT"/>
      <sheetName val="#REF!"/>
      <sheetName val="CATATAN HARGA (Int)"/>
      <sheetName val="Cover Daft 2"/>
      <sheetName val="DAFTAR NO.1"/>
      <sheetName val="DAF 2"/>
      <sheetName val="Panel"/>
      <sheetName val="DAF_HARGA_PEK"/>
      <sheetName val="RABT"/>
      <sheetName val="Analisa STR"/>
      <sheetName val="ME_External"/>
      <sheetName val="Mall_ME"/>
      <sheetName val="Ijin"/>
      <sheetName val="G1 Sheet"/>
      <sheetName val="5-Peralatan"/>
      <sheetName val="Bag_1_prelim_"/>
      <sheetName val="BQ STR_BONGKARAN_Bag 2_5_"/>
      <sheetName val="GTS I PS"/>
      <sheetName val="Bill of Qty"/>
      <sheetName val="4-MVAC"/>
      <sheetName val="5-El"/>
      <sheetName val="2-Pl"/>
      <sheetName val="koef"/>
      <sheetName val="FORM X COST"/>
      <sheetName val="TB"/>
      <sheetName val="Sat Bah _ Up"/>
      <sheetName val="luar"/>
      <sheetName val="RINC hotel"/>
      <sheetName val="RINC FIN T4 "/>
      <sheetName val="RINC FIN T4  _3_"/>
      <sheetName val="RINC FIN T4  _2_"/>
      <sheetName val="OFFICE"/>
      <sheetName val="RECEIVING INPECTION"/>
      <sheetName val="BQ_E20_02_Rp_"/>
      <sheetName val="Standard Room Deluxe Queen"/>
      <sheetName val="概総括1"/>
      <sheetName val="NET表"/>
      <sheetName val="BQ表"/>
      <sheetName val="HSATUAN"/>
      <sheetName val="fxterbilang"/>
      <sheetName val="GENERAL"/>
      <sheetName val="villa"/>
      <sheetName val="Supl.X"/>
      <sheetName val="Pag_hal"/>
      <sheetName val="rate ars"/>
      <sheetName val="D&amp;W"/>
      <sheetName val=" Rate str "/>
      <sheetName val="MU"/>
      <sheetName val="struktur tdk dipakai"/>
      <sheetName val="LPP"/>
      <sheetName val="GEDUNG-A"/>
      <sheetName val="COV"/>
      <sheetName val="CATATAN HARGA "/>
      <sheetName val="A H S P"/>
      <sheetName val="Harga Bahan"/>
      <sheetName val="PENJ_TOTAL"/>
      <sheetName val="RAB AR&amp;STR"/>
      <sheetName val="cargo"/>
      <sheetName val="Harga-RAB"/>
      <sheetName val="Harga Satuan Dasar"/>
      <sheetName val="ANA-C"/>
      <sheetName val="chitimc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arab"/>
      <sheetName val="Concrete"/>
      <sheetName val="For RKAP OKOP"/>
      <sheetName val="bhn-upah"/>
      <sheetName val="UPAH BAHAN"/>
      <sheetName val="2"/>
      <sheetName val="3"/>
      <sheetName val="4"/>
      <sheetName val="5"/>
      <sheetName val="6"/>
      <sheetName val="7.1"/>
      <sheetName val="7.2"/>
      <sheetName val="8"/>
      <sheetName val="GSMTOWER"/>
      <sheetName val="Pricing"/>
      <sheetName val="L-4 Rutin"/>
      <sheetName val="DAF.ALAT"/>
      <sheetName val="UP_an"/>
      <sheetName val="Asrama Lt.1"/>
      <sheetName val="uraian analisa"/>
      <sheetName val="________BLDG"/>
      <sheetName val="_BQ-PS&amp;A.xls_CAT_HRG"/>
      <sheetName val="_BQ-PS&amp;A_xls_CAT_HRG"/>
      <sheetName val="???"/>
      <sheetName val="NET?"/>
      <sheetName val="BQ?"/>
      <sheetName val="rp"/>
      <sheetName val="GRAND_TOTAL2"/>
      <sheetName val="[BQ-PS&amp;A_xlsÝCAT_HRG2"/>
      <sheetName val="Week_(2)2"/>
      <sheetName val="DAFTAR_72"/>
      <sheetName val="_BQ-PS&amp;A_xlsÝCAT_HRG2"/>
      <sheetName val="Fill_this_out_first___2"/>
      <sheetName val="data_grafik2"/>
      <sheetName val="HRG_BHN2"/>
      <sheetName val="Cover_Daf_22"/>
      <sheetName val="DAFTAR_HARGA1"/>
      <sheetName val="LAMP_AB_1"/>
      <sheetName val="PERALATAN_AHU"/>
      <sheetName val="AIR_CURTAIN"/>
      <sheetName val="DUCTING_"/>
      <sheetName val="DIFFUSER_&amp;_GRILLE_"/>
      <sheetName val="PERALATAN_EVB+CU"/>
      <sheetName val="PERALATAN_FAN"/>
      <sheetName val="PIPA_CHILLER"/>
      <sheetName val="PIPA_DRAIN"/>
      <sheetName val="PIPA_REFRIGERANT"/>
      <sheetName val="POMPA_CHILLER"/>
      <sheetName val="CATU_DAYA_LISTRIK"/>
      <sheetName val="Std-Spek_EL"/>
      <sheetName val="Analisa_Gabungan"/>
      <sheetName val="Bill_No_6_Koord___Attendance"/>
      <sheetName val="Fill_this_out_first___3"/>
      <sheetName val="DAF_2_"/>
      <sheetName val="DAFTAR_NO_2"/>
      <sheetName val="DAFTAR_NO_3"/>
      <sheetName val="Payment_Status"/>
      <sheetName val="BOQ_KSN"/>
      <sheetName val="Harga_Satuan"/>
      <sheetName val="04_GS"/>
      <sheetName val="Hrg_Sat"/>
      <sheetName val="DAFTAR_NO_1_PRELIM1"/>
      <sheetName val="rab_-_persiapan_&amp;_lantai-11"/>
      <sheetName val="daftar_harsat1"/>
      <sheetName val="TE_TS_FA_LAN_MATV1"/>
      <sheetName val="Sumber_Daya1"/>
      <sheetName val="BOQ_INTERN1"/>
      <sheetName val="ANALYS_EXTERN1"/>
      <sheetName val="BQ_RESO1"/>
      <sheetName val="REKAP_INDIRECT1"/>
      <sheetName val="CASH_FLOW1"/>
      <sheetName val="SUMMARY_IN1"/>
      <sheetName val="INDIRECT_COST1"/>
      <sheetName val="DAFTAR_NO_4"/>
      <sheetName val="Rev_&amp;_CI"/>
      <sheetName val="Grand_summary"/>
      <sheetName val="D2_8"/>
      <sheetName val="Bill_of_Qty_MEP"/>
      <sheetName val="H_Satuan"/>
      <sheetName val="CAT_HRG1"/>
      <sheetName val="Isolasi_Luar_Dalam"/>
      <sheetName val="Isolasi_Luar"/>
      <sheetName val="Bill_No_6_Koord_&amp;_Attendance"/>
      <sheetName val="B_-_Norelec"/>
      <sheetName val="LAL___PASAR_PAGI_"/>
      <sheetName val="F_ALARM"/>
      <sheetName val="analisa_alat"/>
      <sheetName val="SUB_LAIN2"/>
      <sheetName val="SUB_ME"/>
      <sheetName val="SUB_KUSEN"/>
      <sheetName val="analisa_pekerjaan"/>
      <sheetName val="ars_asrama_"/>
      <sheetName val="str_asrama"/>
      <sheetName val="mechanical_asrama"/>
      <sheetName val="electrical_asrama"/>
      <sheetName val="ME__Kelas"/>
      <sheetName val="ars_kelas"/>
      <sheetName val="str_kelas"/>
      <sheetName val="REKAP_MERAH"/>
      <sheetName val="Cash_Flow_bulanan"/>
      <sheetName val="2_1"/>
      <sheetName val="2_2"/>
      <sheetName val="REKAP_GROSS"/>
      <sheetName val="COVER_"/>
      <sheetName val="TOTAL_"/>
      <sheetName val="HARGA_ALAT"/>
      <sheetName val="Analisa_Harga"/>
      <sheetName val="Hrg_Sat1"/>
      <sheetName val="D_&amp;_W_sizes"/>
      <sheetName val="GRAND_TOTAL3"/>
      <sheetName val="[BQ-PS&amp;A_xlsÝCAT_HRG3"/>
      <sheetName val="Week_(2)3"/>
      <sheetName val="DAFTAR_73"/>
      <sheetName val="_BQ-PS&amp;A_xlsÝCAT_HRG3"/>
      <sheetName val="Fill_this_out_first___4"/>
      <sheetName val="data_grafik3"/>
      <sheetName val="HRG_BHN3"/>
      <sheetName val="Cover_Daf_23"/>
      <sheetName val="DAFTAR_NO_1_PRELIM2"/>
      <sheetName val="rab_-_persiapan_&amp;_lantai-12"/>
      <sheetName val="daftar_harsat2"/>
      <sheetName val="DAFTAR_HARGA2"/>
      <sheetName val="LAMP_AB_2"/>
      <sheetName val="TE_TS_FA_LAN_MATV2"/>
      <sheetName val="PERALATAN_AHU1"/>
      <sheetName val="AIR_CURTAIN1"/>
      <sheetName val="DUCTING_1"/>
      <sheetName val="DIFFUSER_&amp;_GRILLE_1"/>
      <sheetName val="PERALATAN_EVB+CU1"/>
      <sheetName val="PERALATAN_FAN1"/>
      <sheetName val="PIPA_CHILLER1"/>
      <sheetName val="PIPA_DRAIN1"/>
      <sheetName val="PIPA_REFRIGERANT1"/>
      <sheetName val="POMPA_CHILLER1"/>
      <sheetName val="CATU_DAYA_LISTRIK1"/>
      <sheetName val="DAF_2_1"/>
      <sheetName val="Sumber_Daya2"/>
      <sheetName val="BOQ_INTERN2"/>
      <sheetName val="ANALYS_EXTERN2"/>
      <sheetName val="BQ_RESO2"/>
      <sheetName val="REKAP_INDIRECT2"/>
      <sheetName val="CASH_FLOW2"/>
      <sheetName val="SUMMARY_IN2"/>
      <sheetName val="INDIRECT_COST2"/>
      <sheetName val="Std-Spek_EL1"/>
      <sheetName val="Analisa_Gabungan1"/>
      <sheetName val="Bill_No_6_Koord___Attendance1"/>
      <sheetName val="Fill_this_out_first___5"/>
      <sheetName val="Payment_Status1"/>
      <sheetName val="DAFTAR_NO_21"/>
      <sheetName val="DAFTAR_NO_31"/>
      <sheetName val="DAFTAR_NO_41"/>
      <sheetName val="Hrg_Sat2"/>
      <sheetName val="Rev_&amp;_CI1"/>
      <sheetName val="04_GS1"/>
      <sheetName val="Grand_summary1"/>
      <sheetName val="D2_81"/>
      <sheetName val="BOQ_KSN1"/>
      <sheetName val="Harga_Satuan1"/>
      <sheetName val="Bill_of_Qty_MEP1"/>
      <sheetName val="H_Satuan1"/>
      <sheetName val="CAT_HRG2"/>
      <sheetName val="Isolasi_Luar_Dalam1"/>
      <sheetName val="Isolasi_Luar1"/>
      <sheetName val="Bill_No_6_Koord_&amp;_Attendance1"/>
      <sheetName val="B_-_Norelec1"/>
      <sheetName val="LAL___PASAR_PAGI_1"/>
      <sheetName val="F_ALARM1"/>
      <sheetName val="analisa_alat1"/>
      <sheetName val="SUB_LAIN21"/>
      <sheetName val="SUB_ME1"/>
      <sheetName val="SUB_KUSEN1"/>
      <sheetName val="analisa_pekerjaan1"/>
      <sheetName val="ars_asrama_1"/>
      <sheetName val="str_asrama1"/>
      <sheetName val="mechanical_asrama1"/>
      <sheetName val="AHS"/>
      <sheetName val="electrical_asrama1"/>
      <sheetName val="ME__Kelas1"/>
      <sheetName val="ars_kelas1"/>
      <sheetName val="str_kelas1"/>
      <sheetName val="REKAP_MERAH1"/>
      <sheetName val="Cash_Flow_bulanan1"/>
      <sheetName val="2_11"/>
      <sheetName val="2_21"/>
      <sheetName val="REKAP_GROSS1"/>
      <sheetName val="COVER_1"/>
      <sheetName val="TOTAL_1"/>
      <sheetName val="HARGA_ALAT1"/>
      <sheetName val="Analisa_Harga1"/>
      <sheetName val="Hrg_Sat3"/>
      <sheetName val="D_&amp;_W_sizes1"/>
      <sheetName val="struktur"/>
      <sheetName val="Price Biaya Cadangan"/>
      <sheetName val="BQ.Rekapitulasi  Akhir"/>
      <sheetName val="REQDELTA"/>
      <sheetName val="OFFICE 2 LT"/>
      <sheetName val="Rekap Direct Cost"/>
      <sheetName val="DSU"/>
      <sheetName val="SPREAD SHEET"/>
      <sheetName val="CF"/>
      <sheetName val="I-ME"/>
      <sheetName val="_x0000__x0000__x0000__x0000_"/>
      <sheetName val="eq_data"/>
      <sheetName val="Sal"/>
      <sheetName val="Bill No. 2.1"/>
      <sheetName val="WSSPR"/>
      <sheetName val="bq analisa"/>
      <sheetName val="Master Edit"/>
      <sheetName val="BOQ EXTERN"/>
      <sheetName val="BQ Detail"/>
      <sheetName val="Analisa pre"/>
      <sheetName val="Materials"/>
      <sheetName val="METHOD"/>
      <sheetName val="Labour"/>
      <sheetName val="BQ Rekap"/>
      <sheetName val="pro ra op"/>
      <sheetName val="grafik"/>
      <sheetName val="renc mgn"/>
      <sheetName val="HU"/>
      <sheetName val="DATA PROYEK"/>
      <sheetName val="DSBDY"/>
      <sheetName val="Sum_Intern"/>
      <sheetName val="Lean Concrete"/>
      <sheetName val="KUM"/>
      <sheetName val="Traf&amp;Genst"/>
      <sheetName val="Analis_Drainase"/>
      <sheetName val="tgp-02"/>
      <sheetName val="EE-PROP"/>
      <sheetName val="SAT_BHN"/>
      <sheetName val="rekap str_ars"/>
      <sheetName val="???1"/>
      <sheetName val="Conn. Lib"/>
      <sheetName val="????"/>
      <sheetName val="LAL - PASAR PAGI "/>
      <sheetName val="Sheet1 (2)"/>
      <sheetName val="HARGA RATA"/>
      <sheetName val="rab-str.Adm"/>
      <sheetName val="Elec-ins"/>
      <sheetName val="BOW"/>
      <sheetName val="Material Bangunan 2010"/>
      <sheetName val="REKAPITULASI"/>
      <sheetName val="Bill No 6"/>
      <sheetName val="Bill No 7"/>
      <sheetName val="Analisa Alat Berat"/>
      <sheetName val="STD Lanjutan"/>
      <sheetName val="NS Lanjutan"/>
      <sheetName val="Price Persiapan dan Penunjang"/>
      <sheetName val="Daf_ No_ _ 4_2"/>
      <sheetName val="Agregat Halus &amp; Kasar"/>
      <sheetName val="prog-mgu"/>
      <sheetName val="_BQ-PS&amp;A_xls�CAT_HRG1"/>
      <sheetName val="[BQ-PS&amp;A_xls�CAT_HRG1"/>
      <sheetName val="TRE TABLE"/>
      <sheetName val="RAB Arsitek"/>
      <sheetName val="Pt"/>
      <sheetName val="Cover 4.2.3"/>
      <sheetName val="Daf .4.2.3"/>
      <sheetName val="Cover 5."/>
      <sheetName val="Catatan Harga"/>
      <sheetName val="PENJUMLAHAN SLV_3L"/>
      <sheetName val="Cover .5.1."/>
      <sheetName val="Cover .5.1.1."/>
      <sheetName val="Daf .5.1.1."/>
      <sheetName val="Cover .5.2."/>
      <sheetName val="Cover .5.2.1"/>
      <sheetName val="Daf .5.2.1."/>
      <sheetName val="Cover .5.3."/>
      <sheetName val="Cover .5.3.1."/>
      <sheetName val="Daf .5.3.1."/>
      <sheetName val="AHS Pipa Sleeve"/>
      <sheetName val="NET_"/>
      <sheetName val="BQ_"/>
      <sheetName val="___"/>
      <sheetName val="Slab"/>
      <sheetName val=""/>
      <sheetName val="L-Mechanical"/>
      <sheetName val="326BQSTC"/>
      <sheetName val="EK-JAN-07"/>
      <sheetName val="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/>
      <sheetData sheetId="369"/>
      <sheetData sheetId="370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_KAMAR"/>
      <sheetName val="I-KAMAR"/>
      <sheetName val="Coll-KAMAR"/>
      <sheetName val="II.MAIN-LOB"/>
      <sheetName val="III.FASADE"/>
      <sheetName val="IV. POOL DECK"/>
      <sheetName val="V.BALLROOM"/>
      <sheetName val="VI.CANOPY"/>
      <sheetName val="VII.CAR &amp; LIFT"/>
      <sheetName val="IX.ATRIUM"/>
      <sheetName val="X.LANDSCAPE"/>
      <sheetName val="Cover"/>
      <sheetName val="Summary "/>
      <sheetName val="Cover-OP"/>
      <sheetName val="Summary-op"/>
      <sheetName val="Rb"/>
      <sheetName val="BQ Gdg 7&amp;8"/>
      <sheetName val="BQ Gdg 5&amp;6"/>
      <sheetName val="Penjumlahan"/>
      <sheetName val="ESCON"/>
      <sheetName val="인원계획"/>
      <sheetName val="Analisa"/>
      <sheetName val="Cash Flow bulanan"/>
      <sheetName val="Listrik"/>
      <sheetName val="r.tank"/>
      <sheetName val="prelim"/>
      <sheetName val="Bill rekap"/>
      <sheetName val="STR _A_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ESCON"/>
      <sheetName val="SCOPE"/>
      <sheetName val="MAKER"/>
      <sheetName val="BQ"/>
      <sheetName val="PROFIT"/>
      <sheetName val="SRT"/>
      <sheetName val="SUM-PRO"/>
      <sheetName val="SEX"/>
      <sheetName val="DBP-0200"/>
      <sheetName val="I-ME"/>
      <sheetName val="Steel-Twr"/>
      <sheetName val="HARGA MATERIAL"/>
      <sheetName val="KH-Q1,Q2,01"/>
      <sheetName val="upah_borong"/>
      <sheetName val="harsat"/>
      <sheetName val="I-KAMAR"/>
      <sheetName val="DAF-1"/>
      <sheetName val="L-Mechanical"/>
      <sheetName val="gvl"/>
      <sheetName val="BQ-E20-02(Rp)"/>
      <sheetName val="villa"/>
      <sheetName val="SITE-E"/>
      <sheetName val="Week9-Feb    "/>
      <sheetName val="A"/>
      <sheetName val="01A- RAB"/>
      <sheetName val="AC"/>
      <sheetName val="DATA HARGA"/>
      <sheetName val="NET表"/>
      <sheetName val="BQ表"/>
      <sheetName val="PPC"/>
      <sheetName val="tifico"/>
      <sheetName val="H.Satuan"/>
      <sheetName val="Rekap Addendum"/>
      <sheetName val="G_SUMMARY"/>
      <sheetName val="Database"/>
      <sheetName val="MAT'L LLIST"/>
      <sheetName val="M5"/>
      <sheetName val="Basement"/>
      <sheetName val="lantai 1"/>
      <sheetName val="lantai 10"/>
      <sheetName val="lantai 11"/>
      <sheetName val="lantai 2"/>
      <sheetName val="lantai 3"/>
      <sheetName val="lantai 4"/>
      <sheetName val="lantai 5"/>
      <sheetName val="lantai 6"/>
      <sheetName val="lantai 7"/>
      <sheetName val="lantai 8"/>
      <sheetName val="lantai 9"/>
      <sheetName val="Lantai Atap &amp; Atap R. Mesin"/>
      <sheetName val="lantai mezz"/>
      <sheetName val="Struktur Atas"/>
      <sheetName val="Rekap Tot"/>
      <sheetName val="AHSAT"/>
      <sheetName val="AHSATBAJA"/>
      <sheetName val="Policy"/>
      <sheetName val="PEK TAMBAH KURANG"/>
      <sheetName val="Persiap"/>
      <sheetName val="Tampak"/>
      <sheetName val="Rekap ARS"/>
      <sheetName val="Rekap Persiapan"/>
      <sheetName val="Str Rekap"/>
      <sheetName val="BAHAN"/>
      <sheetName val="Kolom UT"/>
      <sheetName val="RAB AR&amp;STR"/>
      <sheetName val="GRAND REK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BQ"/>
      <sheetName val="COMPARATION"/>
      <sheetName val="DBP-0100"/>
      <sheetName val="MAKER"/>
      <sheetName val="SCOPE"/>
      <sheetName val="ESCON"/>
      <sheetName val="SRT"/>
      <sheetName val="SUM-PRO"/>
      <sheetName val="PROFIT"/>
      <sheetName val="SEX"/>
      <sheetName val="DBP-0200"/>
      <sheetName val="ME"/>
      <sheetName val="data profit"/>
      <sheetName val="0504"/>
      <sheetName val="sumpro"/>
      <sheetName val="Currency Rate"/>
      <sheetName val="An Arsitektur"/>
      <sheetName val="Unit Rate (2)"/>
      <sheetName val="An Struktur"/>
      <sheetName val="FORM X COST"/>
      <sheetName val="SITE-E"/>
      <sheetName val="ELEMENT SUM"/>
      <sheetName val="STAFFSCHED "/>
      <sheetName val="prelim"/>
      <sheetName val="r_tank"/>
      <sheetName val="A"/>
      <sheetName val="HSD"/>
      <sheetName val="Plumbing"/>
      <sheetName val="BAG-III"/>
      <sheetName val="Fill this out first___"/>
      <sheetName val="Bill 2.1 DW"/>
      <sheetName val="Analisa"/>
      <sheetName val="RAB ME"/>
      <sheetName val="DIVI6"/>
      <sheetName val="Umum"/>
      <sheetName val="Mall"/>
      <sheetName val="BQ_1A"/>
      <sheetName val="Rekap Direct Cost"/>
      <sheetName val="r.tank"/>
      <sheetName val="CKMPARATION"/>
      <sheetName val="DB_x0010_-0100"/>
      <sheetName val="SBOPE"/>
      <sheetName val="SBT"/>
      <sheetName val="SUM-@RO"/>
      <sheetName val="Bahan "/>
      <sheetName val="Upah"/>
      <sheetName val="Pekerjaan "/>
      <sheetName val="SAP"/>
      <sheetName val="304_06"/>
      <sheetName val="Bill rekap"/>
      <sheetName val="I_KAMAR"/>
      <sheetName val="L-Mechanical"/>
      <sheetName val="eqp-rek"/>
      <sheetName val="Site Expenses"/>
      <sheetName val="Plumbing &amp; Fire"/>
      <sheetName val="Sheet1"/>
      <sheetName val="Material"/>
      <sheetName val="Panel,feeder,elek"/>
      <sheetName val="Piping"/>
      <sheetName val="Elec-ins"/>
      <sheetName val="P.M(Monitoring Sche)"/>
      <sheetName val="Lab Sche (Summary)."/>
      <sheetName val="HRG BHN"/>
      <sheetName val="data_profit"/>
      <sheetName val="Currency_Rate"/>
      <sheetName val="An_Arsitektur"/>
      <sheetName val="Unit_Rate_(2)"/>
      <sheetName val="An_Struktur"/>
      <sheetName val="FORM_X_COST"/>
      <sheetName val="ELEMENT_SUM"/>
      <sheetName val="STAFFSCHED_"/>
      <sheetName val="Fill_this_out_first___"/>
      <sheetName val="Bill_2_1_DW"/>
      <sheetName val="RAB_ME"/>
      <sheetName val="Rekap_Direct_Cost"/>
      <sheetName val="tifico"/>
      <sheetName val="data_profit1"/>
      <sheetName val="Currency_Rate1"/>
      <sheetName val="An_Arsitektur1"/>
      <sheetName val="Unit_Rate_(2)1"/>
      <sheetName val="An_Struktur1"/>
      <sheetName val="FORM_X_COST1"/>
      <sheetName val="ELEMENT_SUM1"/>
      <sheetName val="STAFFSCHED_1"/>
      <sheetName val="Fill_this_out_first___1"/>
      <sheetName val="Bill_2_1_DW1"/>
      <sheetName val="RAB_ME1"/>
      <sheetName val="Rekap_Direct_Cost1"/>
      <sheetName val="BAHAN"/>
      <sheetName val="FDK-R2"/>
      <sheetName val="H.Satuan"/>
      <sheetName val="Unit Price"/>
      <sheetName val="BAG-2"/>
      <sheetName val="DB_x005f_x0010_-0100"/>
      <sheetName val="rab me (by owner) "/>
      <sheetName val="BQ (by owner)"/>
      <sheetName val="rab me (fisik)"/>
      <sheetName val="DB_x005f_x005f_x005f_x0010_-0100"/>
      <sheetName val="Pipe"/>
      <sheetName val="Price Biaya Cadangan"/>
      <sheetName val="BQ.Rekapitulasi  Akhir"/>
      <sheetName val="B - Norelec"/>
      <sheetName val="BQ ARS"/>
      <sheetName val="D _ W sizes"/>
      <sheetName val="Rekap Prelim"/>
      <sheetName val="CNI"/>
      <sheetName val="valve"/>
      <sheetName val="Bill.1.VAC-Supply-A"/>
      <sheetName val="TOWN"/>
      <sheetName val="LO"/>
      <sheetName val="DAF-2"/>
      <sheetName val="DB-0100"/>
      <sheetName val="Bahan_"/>
      <sheetName val="Pekerjaan_"/>
      <sheetName val="Bill_rekap"/>
      <sheetName val="BQ-IABK"/>
      <sheetName val="ADDENDUM"/>
      <sheetName val="Fill this out first..."/>
      <sheetName val="data_profit2"/>
      <sheetName val="Currency_Rate2"/>
      <sheetName val="An_Arsitektur2"/>
      <sheetName val="Unit_Rate_(2)2"/>
      <sheetName val="An_Struktur2"/>
      <sheetName val="FORM_X_COST2"/>
      <sheetName val="ELEMENT_SUM2"/>
      <sheetName val="STAFFSCHED_2"/>
      <sheetName val="Fill_this_out_first___2"/>
      <sheetName val="Bill_2_1_DW2"/>
      <sheetName val="RAB_ME2"/>
      <sheetName val="Rekap_Direct_Cost2"/>
      <sheetName val="P_M(Monitoring_Sche)"/>
      <sheetName val="Lab_Sche_(Summary)_"/>
      <sheetName val="HRG_BHN"/>
      <sheetName val="Price_Biaya_Cadangan"/>
      <sheetName val="BQ_Rekapitulasi__Akhir"/>
      <sheetName val="B_-_Norelec"/>
      <sheetName val="BQ_ARS"/>
      <sheetName val="Plumbing_&amp;_Fire"/>
      <sheetName val="H_Satuan"/>
      <sheetName val="Unit_Price"/>
      <sheetName val="rab_me_(by_owner)_"/>
      <sheetName val="BQ_(by_owner)"/>
      <sheetName val="rab_me_(fisik)"/>
      <sheetName val="Factor Sheet"/>
      <sheetName val="DB_x005f_x005f_x005f_x005f_x005f_x005f_x005f_x0010_-010"/>
      <sheetName val="당초"/>
      <sheetName val="DB_x005f_x005f_x005f_x005f_x005f_x005f_x005f_x005f_x005"/>
      <sheetName val="DAF-1"/>
      <sheetName val="Kuantitas &amp; Harga"/>
      <sheetName val="BQ AC- SEMANAN"/>
      <sheetName val="Cash Flow bulanan"/>
      <sheetName val="Analisa 2"/>
      <sheetName val="analisa alat"/>
      <sheetName val="alat"/>
      <sheetName val="SUB LAIN2"/>
      <sheetName val="SUB ME"/>
      <sheetName val="SUB KUSEN"/>
      <sheetName val="analisa pekerjaan"/>
      <sheetName val="ars asrama "/>
      <sheetName val="str asrama"/>
      <sheetName val="mechanical asrama"/>
      <sheetName val="electrical asrama"/>
      <sheetName val="ME. Kelas"/>
      <sheetName val="ars kelas"/>
      <sheetName val="str kelas"/>
      <sheetName val="REKAP MERAH"/>
      <sheetName val="G_SUMMARY"/>
      <sheetName val="harsat"/>
      <sheetName val="INDEX"/>
      <sheetName val="Harsat_marina"/>
      <sheetName val="WF "/>
      <sheetName val="共機計算"/>
      <sheetName val="共機J"/>
      <sheetName val="DETAIL "/>
      <sheetName val="BQ_IABK"/>
      <sheetName val="BREAKDOWN"/>
      <sheetName val="K"/>
      <sheetName val="Weight Bridge"/>
      <sheetName val="AKTRANSK"/>
      <sheetName val="Rekap_D_X_x0000__x0000__x0000__x0000__x0000__x0001__x0000_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/>
      <sheetData sheetId="176" refreshError="1"/>
      <sheetData sheetId="177" refreshError="1"/>
      <sheetData sheetId="178" refreshError="1"/>
      <sheetData sheetId="179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Bahan "/>
      <sheetName val="Upah"/>
      <sheetName val="Pekerjaan "/>
      <sheetName val="ANALISA"/>
      <sheetName val="HSP"/>
      <sheetName val="REKAP"/>
      <sheetName val="PERSIAPAN"/>
      <sheetName val="I,II. Tanah, Beton"/>
      <sheetName val="III.Pasangan TDR"/>
      <sheetName val="V.Ksn TDR"/>
      <sheetName val="VII. K. Baja+Atap"/>
      <sheetName val="VIII.Tangga TDR"/>
      <sheetName val="X. Cat TDR"/>
      <sheetName val="Analisa Kosen"/>
      <sheetName val="ME"/>
      <sheetName val="PEK TAMBAH "/>
      <sheetName val="REKAPtotal -imb"/>
      <sheetName val="REKAPtotal (2)"/>
      <sheetName val="RAB-SIPIL"/>
      <sheetName val="D-UPAH"/>
      <sheetName val="BAHAN"/>
      <sheetName val="ANALISA 1"/>
      <sheetName val="ANALISABETON"/>
      <sheetName val="ANALISAKUSEN"/>
    </sheetNames>
    <sheetDataSet>
      <sheetData sheetId="0">
        <row r="13">
          <cell r="F13">
            <v>17500</v>
          </cell>
        </row>
        <row r="14">
          <cell r="F14">
            <v>20000</v>
          </cell>
        </row>
        <row r="19">
          <cell r="F19">
            <v>800</v>
          </cell>
        </row>
        <row r="21">
          <cell r="F21">
            <v>32000</v>
          </cell>
        </row>
        <row r="23">
          <cell r="F23">
            <v>28000</v>
          </cell>
        </row>
        <row r="26">
          <cell r="F26">
            <v>12000</v>
          </cell>
        </row>
        <row r="34">
          <cell r="F34">
            <v>80</v>
          </cell>
        </row>
        <row r="40">
          <cell r="F40">
            <v>17000</v>
          </cell>
        </row>
        <row r="41">
          <cell r="F41">
            <v>22000</v>
          </cell>
        </row>
        <row r="42">
          <cell r="F42">
            <v>13500</v>
          </cell>
        </row>
        <row r="43">
          <cell r="F43">
            <v>15000</v>
          </cell>
        </row>
        <row r="45">
          <cell r="F45">
            <v>10500</v>
          </cell>
        </row>
        <row r="55">
          <cell r="F55">
            <v>650</v>
          </cell>
        </row>
        <row r="61">
          <cell r="F61">
            <v>4500</v>
          </cell>
        </row>
        <row r="62">
          <cell r="F62">
            <v>3500</v>
          </cell>
        </row>
        <row r="63">
          <cell r="F63">
            <v>1500</v>
          </cell>
        </row>
        <row r="66">
          <cell r="F66">
            <v>5000</v>
          </cell>
        </row>
        <row r="80">
          <cell r="F80">
            <v>1500</v>
          </cell>
        </row>
        <row r="81">
          <cell r="F81">
            <v>16000</v>
          </cell>
        </row>
        <row r="83">
          <cell r="F83">
            <v>5000</v>
          </cell>
        </row>
        <row r="84">
          <cell r="F84">
            <v>7500</v>
          </cell>
        </row>
        <row r="86">
          <cell r="F86">
            <v>3000</v>
          </cell>
        </row>
        <row r="89">
          <cell r="F89">
            <v>8500</v>
          </cell>
        </row>
        <row r="93">
          <cell r="F93">
            <v>3750</v>
          </cell>
        </row>
        <row r="99">
          <cell r="F99">
            <v>7000</v>
          </cell>
        </row>
        <row r="111">
          <cell r="F111">
            <v>460000</v>
          </cell>
        </row>
        <row r="113">
          <cell r="F113">
            <v>650000</v>
          </cell>
        </row>
        <row r="114">
          <cell r="F114">
            <v>750000</v>
          </cell>
        </row>
        <row r="115">
          <cell r="F115">
            <v>1350000</v>
          </cell>
        </row>
        <row r="116">
          <cell r="F116">
            <v>1400000</v>
          </cell>
        </row>
        <row r="127">
          <cell r="F127">
            <v>750</v>
          </cell>
        </row>
        <row r="130">
          <cell r="F130">
            <v>6000</v>
          </cell>
        </row>
        <row r="140">
          <cell r="F140">
            <v>23500</v>
          </cell>
        </row>
        <row r="141">
          <cell r="F141">
            <v>4000</v>
          </cell>
        </row>
        <row r="144">
          <cell r="F144">
            <v>17500</v>
          </cell>
        </row>
        <row r="151">
          <cell r="F151">
            <v>12500</v>
          </cell>
        </row>
        <row r="153">
          <cell r="F153">
            <v>16000</v>
          </cell>
        </row>
        <row r="160">
          <cell r="F160">
            <v>25000</v>
          </cell>
        </row>
        <row r="161">
          <cell r="F161">
            <v>32000</v>
          </cell>
        </row>
        <row r="192">
          <cell r="F192">
            <v>15000</v>
          </cell>
        </row>
        <row r="193">
          <cell r="F193">
            <v>22000</v>
          </cell>
        </row>
        <row r="195">
          <cell r="F195">
            <v>19000</v>
          </cell>
        </row>
        <row r="196">
          <cell r="F196">
            <v>16000</v>
          </cell>
        </row>
        <row r="197">
          <cell r="F197">
            <v>26000</v>
          </cell>
        </row>
        <row r="217">
          <cell r="F217">
            <v>6500</v>
          </cell>
        </row>
        <row r="218">
          <cell r="F218">
            <v>9000</v>
          </cell>
        </row>
        <row r="234">
          <cell r="F234">
            <v>1350</v>
          </cell>
        </row>
        <row r="235">
          <cell r="F235">
            <v>1400</v>
          </cell>
        </row>
        <row r="241">
          <cell r="F241">
            <v>35000</v>
          </cell>
        </row>
        <row r="242">
          <cell r="F242">
            <v>2200</v>
          </cell>
        </row>
        <row r="243">
          <cell r="F243">
            <v>2350</v>
          </cell>
        </row>
        <row r="249">
          <cell r="F249">
            <v>250</v>
          </cell>
        </row>
        <row r="259">
          <cell r="F259">
            <v>2500</v>
          </cell>
        </row>
        <row r="260">
          <cell r="F260">
            <v>11000</v>
          </cell>
        </row>
        <row r="268">
          <cell r="F268">
            <v>25000</v>
          </cell>
        </row>
        <row r="305">
          <cell r="F305">
            <v>3500</v>
          </cell>
        </row>
        <row r="306">
          <cell r="F306">
            <v>3000</v>
          </cell>
        </row>
        <row r="307">
          <cell r="F307">
            <v>2750</v>
          </cell>
        </row>
        <row r="336">
          <cell r="F336">
            <v>49000</v>
          </cell>
        </row>
        <row r="385">
          <cell r="F385">
            <v>3000</v>
          </cell>
        </row>
        <row r="386">
          <cell r="F386">
            <v>5500</v>
          </cell>
        </row>
        <row r="441">
          <cell r="F441">
            <v>1200</v>
          </cell>
        </row>
        <row r="443">
          <cell r="F443">
            <v>3000</v>
          </cell>
        </row>
        <row r="447">
          <cell r="F447">
            <v>275</v>
          </cell>
        </row>
        <row r="455">
          <cell r="F455">
            <v>12000</v>
          </cell>
        </row>
        <row r="687">
          <cell r="F687">
            <v>25000</v>
          </cell>
        </row>
        <row r="689">
          <cell r="F689">
            <v>400</v>
          </cell>
        </row>
        <row r="692">
          <cell r="F692">
            <v>5000</v>
          </cell>
        </row>
      </sheetData>
      <sheetData sheetId="1">
        <row r="8">
          <cell r="E8">
            <v>4900</v>
          </cell>
        </row>
        <row r="9">
          <cell r="E9">
            <v>5500</v>
          </cell>
        </row>
        <row r="10">
          <cell r="E10">
            <v>6600</v>
          </cell>
        </row>
        <row r="11">
          <cell r="E11">
            <v>8200</v>
          </cell>
        </row>
        <row r="12">
          <cell r="E12">
            <v>8800</v>
          </cell>
        </row>
        <row r="13">
          <cell r="E13">
            <v>9400</v>
          </cell>
        </row>
        <row r="14">
          <cell r="E14">
            <v>8500</v>
          </cell>
        </row>
        <row r="15">
          <cell r="E15">
            <v>9400</v>
          </cell>
        </row>
        <row r="16">
          <cell r="E16">
            <v>11000</v>
          </cell>
        </row>
        <row r="17">
          <cell r="E17">
            <v>8500</v>
          </cell>
        </row>
        <row r="18">
          <cell r="E18">
            <v>9400</v>
          </cell>
        </row>
        <row r="19">
          <cell r="E19">
            <v>9400</v>
          </cell>
        </row>
        <row r="20">
          <cell r="E20">
            <v>7700</v>
          </cell>
        </row>
        <row r="21">
          <cell r="E21">
            <v>8800</v>
          </cell>
        </row>
        <row r="22">
          <cell r="E22">
            <v>11000</v>
          </cell>
        </row>
        <row r="24">
          <cell r="E24">
            <v>13200</v>
          </cell>
        </row>
        <row r="25">
          <cell r="E25">
            <v>16500</v>
          </cell>
        </row>
        <row r="26">
          <cell r="E26">
            <v>11000</v>
          </cell>
        </row>
        <row r="27">
          <cell r="E27">
            <v>16500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00000"/>
      <sheetName val="RECAP TOTAL"/>
      <sheetName val="RECAP"/>
      <sheetName val="PERSIAPAN130208"/>
      <sheetName val="VAC130208"/>
      <sheetName val="PL130208"/>
      <sheetName val="PK130208"/>
      <sheetName val="EL130208"/>
      <sheetName val="EC130208"/>
      <sheetName val="GenseT130208"/>
      <sheetName val="Penyambungan PLN"/>
      <sheetName val="Cov.AHS"/>
      <sheetName val="Ahs.1"/>
      <sheetName val="Ahs.2"/>
      <sheetName val="Ahs_1"/>
      <sheetName val="Ahs_2"/>
      <sheetName val="BQ"/>
      <sheetName val="Currency Rate"/>
      <sheetName val="Peralatan"/>
      <sheetName val="Cover"/>
      <sheetName val="ESCON"/>
      <sheetName val="DAFTAR HARGA"/>
      <sheetName val="Analisa Harga Satuan"/>
      <sheetName val="DB_ET200(R. A)"/>
      <sheetName val="AC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>
        <row r="1149">
          <cell r="I1149">
            <v>34568800</v>
          </cell>
          <cell r="L1149">
            <v>3050600</v>
          </cell>
          <cell r="M1149">
            <v>3475150</v>
          </cell>
        </row>
        <row r="1163">
          <cell r="K1163">
            <v>1819230</v>
          </cell>
        </row>
        <row r="1189">
          <cell r="J1189">
            <v>959000</v>
          </cell>
          <cell r="N1189">
            <v>693000</v>
          </cell>
        </row>
        <row r="1202">
          <cell r="I1202">
            <v>1260000</v>
          </cell>
        </row>
        <row r="1230">
          <cell r="I1230">
            <v>17920</v>
          </cell>
        </row>
        <row r="1271">
          <cell r="J1271">
            <v>333340</v>
          </cell>
          <cell r="K1271">
            <v>296100</v>
          </cell>
        </row>
        <row r="1284">
          <cell r="I1284">
            <v>1260000</v>
          </cell>
        </row>
        <row r="1315">
          <cell r="I1315">
            <v>391720</v>
          </cell>
        </row>
      </sheetData>
      <sheetData sheetId="13" refreshError="1">
        <row r="54">
          <cell r="L54">
            <v>4207000</v>
          </cell>
        </row>
        <row r="259">
          <cell r="L259">
            <v>388640000</v>
          </cell>
        </row>
        <row r="317">
          <cell r="L317">
            <v>9100</v>
          </cell>
        </row>
        <row r="334">
          <cell r="L334">
            <v>210910</v>
          </cell>
        </row>
        <row r="387">
          <cell r="L387">
            <v>14056000</v>
          </cell>
        </row>
        <row r="495">
          <cell r="L495">
            <v>275590</v>
          </cell>
        </row>
        <row r="507">
          <cell r="L507">
            <v>441070</v>
          </cell>
        </row>
        <row r="519">
          <cell r="L519">
            <v>358330</v>
          </cell>
        </row>
        <row r="554">
          <cell r="L554">
            <v>156590</v>
          </cell>
        </row>
        <row r="566">
          <cell r="L566">
            <v>234430</v>
          </cell>
        </row>
        <row r="613">
          <cell r="L613">
            <v>234430</v>
          </cell>
        </row>
        <row r="625">
          <cell r="L625">
            <v>255850</v>
          </cell>
        </row>
      </sheetData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DAF_2"/>
      <sheetName val="INFO"/>
      <sheetName val="CAT-HRG "/>
      <sheetName val="TOTAL"/>
      <sheetName val="DAF-1"/>
      <sheetName val="DAF-2"/>
      <sheetName val="DAF-3"/>
      <sheetName val="DAF- 4"/>
      <sheetName val="DAF-5"/>
      <sheetName val="DAF-6"/>
      <sheetName val="DAF-7"/>
      <sheetName val="DAF-8"/>
      <sheetName val="DAF-9"/>
      <sheetName val="DAF-10"/>
      <sheetName val="DAF-11"/>
      <sheetName val="DAFT-12"/>
      <sheetName val="FINISHING"/>
      <sheetName val="I-KAMAR"/>
      <sheetName val="Anls"/>
      <sheetName val="BASEMENT"/>
      <sheetName val="Bahan"/>
      <sheetName val="Analisa Harga"/>
      <sheetName val="Summary"/>
      <sheetName val="2_2"/>
      <sheetName val="Analisa &amp; Upah"/>
      <sheetName val="harsat"/>
      <sheetName val="Analisa"/>
      <sheetName val="RAB"/>
      <sheetName val="ANALISA ALAT BERAT"/>
      <sheetName val="NAMES"/>
      <sheetName val="DAF_1"/>
      <sheetName val="Bahan _ Upah"/>
      <sheetName val="BU"/>
      <sheetName val="an. struktur"/>
      <sheetName val="Dashboard"/>
      <sheetName val="MATERIAL"/>
      <sheetName val="Daf 1"/>
      <sheetName val="UPAH"/>
      <sheetName val="Prelim"/>
      <sheetName val="TAMKUR "/>
      <sheetName val="Cover"/>
      <sheetName val="PRICE-COMP"/>
      <sheetName val="Elektrikal"/>
      <sheetName val="STR"/>
      <sheetName val="2"/>
      <sheetName val="Ana-ALAT"/>
      <sheetName val="CAPITOL MEKANIKAL"/>
      <sheetName val="STRUKTUR"/>
      <sheetName val="BAG-2"/>
      <sheetName val="Hargapek"/>
      <sheetName val="FORM X COST"/>
      <sheetName val="DAF_3"/>
      <sheetName val="DAF_4"/>
      <sheetName val="ana-str"/>
      <sheetName val="H_Satuan"/>
      <sheetName val="Bill sip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DAF-4"/>
      <sheetName val="Isolasi Luar"/>
      <sheetName val="Isolasi Luar Dalam"/>
      <sheetName val="Tanpa Isolasi"/>
      <sheetName val="INFO"/>
      <sheetName val="CAT-HARGA"/>
      <sheetName val="TOTAL"/>
      <sheetName val="DAF-1"/>
      <sheetName val="DAF-2"/>
      <sheetName val="DAF-3"/>
      <sheetName val="Analisa"/>
      <sheetName val="Informasi"/>
      <sheetName val="STR"/>
      <sheetName val="D &amp; W sizes"/>
      <sheetName val="Pipe"/>
      <sheetName val="Isolasi_Luar1"/>
      <sheetName val="Isolasi_Luar_Dalam1"/>
      <sheetName val="Tanpa_Isolasi1"/>
      <sheetName val="D_&amp;_W_sizes1"/>
      <sheetName val="Isolasi_Luar"/>
      <sheetName val="Isolasi_Luar_Dalam"/>
      <sheetName val="Tanpa_Isolasi"/>
      <sheetName val="D_&amp;_W_sizes"/>
      <sheetName val="Price"/>
      <sheetName val="U&amp;B"/>
      <sheetName val="Analisa  (2)"/>
      <sheetName val="UPY"/>
      <sheetName val="INDEKS"/>
      <sheetName val="JABATAN"/>
      <sheetName val="DATA"/>
      <sheetName val=""/>
      <sheetName val="HR Detail"/>
      <sheetName val="HRPar"/>
      <sheetName val="DbCost"/>
      <sheetName val="Unit Rate"/>
      <sheetName val="ANAL.BOW"/>
      <sheetName val="Kuantitas _ Harga"/>
      <sheetName val="AHS Marka"/>
      <sheetName val="AHS Aspal"/>
      <sheetName val="PDMP"/>
      <sheetName val="PCE"/>
      <sheetName val="PRODUK"/>
      <sheetName val="TOOL-ME"/>
      <sheetName val="FAK"/>
      <sheetName val="Code"/>
      <sheetName val="Summary"/>
      <sheetName val="SELISIH HARGA"/>
      <sheetName val="REMUNERASISTANDAR"/>
      <sheetName val="TABEL_DETASIR"/>
      <sheetName val="Rkp"/>
      <sheetName val="Tabel"/>
      <sheetName val="Alat"/>
      <sheetName val="Persiapan"/>
      <sheetName val="BQ-AC"/>
      <sheetName val="Sheet1"/>
      <sheetName val="Sat Bahan"/>
      <sheetName val="Sat Alat"/>
      <sheetName val="Sat Upah"/>
      <sheetName val="Elektrikal"/>
      <sheetName val="Harga ME "/>
      <sheetName val="L3 An H Sat Mob"/>
      <sheetName val="wk prgs"/>
      <sheetName val="RAB"/>
      <sheetName val="Kuan&amp;Har(PT)"/>
      <sheetName val="A-7"/>
      <sheetName val="Basic"/>
      <sheetName val="NAMES"/>
      <sheetName val="BQ-4storey"/>
      <sheetName val="Material"/>
      <sheetName val="B _ Norelec"/>
      <sheetName val="A"/>
      <sheetName val="DAF_2"/>
      <sheetName val="Pile"/>
      <sheetName val="Kuantitas &amp; Harga"/>
      <sheetName val="BQ-Tenis"/>
      <sheetName val="Arsitektur"/>
      <sheetName val="BOQ_Aula"/>
      <sheetName val="Prelim"/>
      <sheetName val="SAP"/>
      <sheetName val="Anls"/>
      <sheetName val="TABEL-DETASIR"/>
      <sheetName val="gvl"/>
      <sheetName val="REF.ONLY"/>
      <sheetName val="NAME"/>
      <sheetName val="An_1"/>
      <sheetName val="An_3"/>
      <sheetName val="An_2"/>
      <sheetName val="AHS_Kusen"/>
      <sheetName val="harsat&amp;upah"/>
      <sheetName val="STRUKTUR"/>
      <sheetName val="duct"/>
      <sheetName val="Daftmat"/>
      <sheetName val="HSPK"/>
      <sheetName val="2-Genset print"/>
      <sheetName val="3Arch"/>
      <sheetName val="RAW MATERIALS "/>
      <sheetName val="COST-PERSON-J.O."/>
      <sheetName val="RENTAL1"/>
      <sheetName val="GRAND REKAPITULASI"/>
      <sheetName val="RAB_G.ADM. PUSAT_(1)"/>
      <sheetName val="RAB_R. GENSET &amp; PANEL_(10) "/>
      <sheetName val="RAB_R. DNS. PENGLL T.54_(11.A.)"/>
      <sheetName val="RAB_R. DNS. PENGLL T.54_(11.B.)"/>
      <sheetName val="RAB_R. DNS. PENGLL T.54 (11.C.)"/>
      <sheetName val="RAB_R. DNS. PENGLL T.70_(12.A.)"/>
      <sheetName val="RAB_R. DNS. PENGLL T.70_(12.B.)"/>
      <sheetName val="RAB_R. DNS. PENGLL T.70_(12.C.)"/>
      <sheetName val="RAB_SPORT CLUB_(14)"/>
      <sheetName val="RAB_MASJID &amp; T.WUDLU_(15)"/>
      <sheetName val="RAB_LOUNDRY &amp; WORKSHOP_(16)"/>
      <sheetName val="RAB_MINIMARKET &amp; KANTIN_(17.)"/>
      <sheetName val="RAB_RMH. PENJAGA_(18)"/>
      <sheetName val="RAB_POS JAGA_(19. A.)"/>
      <sheetName val="RAB_POS JAGA_(19. B.)"/>
      <sheetName val="RAB_R. POMPA_(20)"/>
      <sheetName val="RAB_GARASI_(21)"/>
      <sheetName val="RAB_POLIKLINIK_(22)"/>
      <sheetName val="RAB_R. KELAS_(2.A)"/>
      <sheetName val="RAB_R. KELAS_(2.B)"/>
      <sheetName val="RAB_PERPUST_(4)"/>
      <sheetName val="RAB_AULA UTAMA_(5)"/>
      <sheetName val="RAB_AULA SEDANG_(6)"/>
      <sheetName val="RAB_ASRAMA_(7. B.)"/>
      <sheetName val="RAB_ASRAMA_(7. C.)"/>
      <sheetName val="RAB_ASRAMA_(7. D.)"/>
      <sheetName val="RAB_R. MAKAN_(8)"/>
      <sheetName val="RAB_GUEST HOUSE_(9. A.)"/>
      <sheetName val="RAB_GUEST HOUSE_(9. B.)"/>
      <sheetName val="Fill this out first___"/>
      <sheetName val="I-KAMAR"/>
      <sheetName val="ANALISA PEK.UMUM"/>
      <sheetName val="ASS-UNIT"/>
      <sheetName val="BASEMENT"/>
      <sheetName val="ALEK"/>
      <sheetName val="BQ &amp; Harga"/>
      <sheetName val="TOWN"/>
      <sheetName val="Bill 2.1 DW"/>
      <sheetName val="har-sat"/>
      <sheetName val="Analisa Harga"/>
      <sheetName val="PL"/>
      <sheetName val="2-JTW"/>
      <sheetName val="Analisa  _2_"/>
      <sheetName val="Sales Rental"/>
      <sheetName val="Sales Parameter"/>
      <sheetName val="Sheet4"/>
      <sheetName val="Sheet2"/>
      <sheetName val="Profil"/>
      <sheetName val="Schedule Yasmin"/>
      <sheetName val="Schedule Lingkar Barat"/>
      <sheetName val="Schedule Daan Mogot"/>
      <sheetName val="Bill of Quantity_ws_"/>
      <sheetName val="Mat.Mek"/>
      <sheetName val="Ars"/>
      <sheetName val="BOQ"/>
      <sheetName val="Plumbing"/>
      <sheetName val="RAB-STR"/>
      <sheetName val="E.MedGas"/>
      <sheetName val="hsp-STR-ARS"/>
      <sheetName val="Upah-Bahan"/>
      <sheetName val="ISIAN"/>
      <sheetName val="Harga S Dasar"/>
      <sheetName val="ANALIS.2"/>
      <sheetName val="ANALIS.1"/>
      <sheetName val="An. Beton"/>
      <sheetName val="Fire Alarm"/>
      <sheetName val="Cover (WS)"/>
      <sheetName val="REKAP"/>
      <sheetName val="hub"/>
      <sheetName val="SEX"/>
      <sheetName val="Cover"/>
      <sheetName val="STD"/>
      <sheetName val="sort2"/>
      <sheetName val="VAC"/>
      <sheetName val="REKAP-BQ"/>
      <sheetName val="Metode 4"/>
      <sheetName val="Metode 8"/>
      <sheetName val="Metode 16"/>
      <sheetName val="Metode 11"/>
      <sheetName val="Metode 5"/>
      <sheetName val="koef"/>
      <sheetName val="Bgt_Jun-05"/>
      <sheetName val="Memb Schd"/>
      <sheetName val="BAG-2"/>
      <sheetName val="RAB_STR"/>
      <sheetName val="Hrg_Bahan"/>
      <sheetName val="hsp_STR_ARS"/>
      <sheetName val="Rekapitulasi"/>
      <sheetName val="3_ Plumbing"/>
      <sheetName val="2_Hydrant"/>
      <sheetName val="RAB_HREZ"/>
      <sheetName val="ANAL_HREZ"/>
      <sheetName val="Fill this out first..."/>
      <sheetName val="Tuk Koef"/>
      <sheetName val="Bill No 2.1 "/>
      <sheetName val="Bill 2.7"/>
      <sheetName val="FS"/>
      <sheetName val="4_MVAC"/>
      <sheetName val="ELEKTRONIK"/>
      <sheetName val="수입"/>
      <sheetName val="DAF-9"/>
      <sheetName val="Bill No 2.1 Cold Water System"/>
      <sheetName val="Fire Fighting"/>
      <sheetName val="COST SUMM"/>
      <sheetName val="Markup"/>
      <sheetName val="REQDELTA"/>
      <sheetName val="Cover Daf-2"/>
      <sheetName val="ANALISA GWT"/>
      <sheetName val="ANALISA_DDG KOLAM &amp; PLANTER"/>
      <sheetName val="ANALISA LAIN-LAIN"/>
      <sheetName val="ANALISA_TANGGULAN&amp;LISPLANK"/>
      <sheetName val="PLAT &amp; BALOK TAMBAHAN"/>
      <sheetName val="ANALISA PONDASI"/>
      <sheetName val="ANALISA STP"/>
      <sheetName val="ANALISA_SUMPIT"/>
      <sheetName val="ANALISA PEK.TANAH"/>
      <sheetName val="BQ (by owner)"/>
      <sheetName val="rab me (fisik)"/>
      <sheetName val="rab me (by owner) "/>
      <sheetName val="4-Basic Price"/>
      <sheetName val="5-ALAT(1)"/>
      <sheetName val="DKH"/>
      <sheetName val="Lamp-2(Alat)"/>
      <sheetName val="Lamp-2(Bahan)"/>
      <sheetName val="Lamp-2(Upah)"/>
      <sheetName val="arp-3a"/>
      <sheetName val="ARP-10"/>
      <sheetName val="UPH BHN"/>
      <sheetName val="Tab"/>
      <sheetName val="Bill No 6 Koord &amp; Attendance"/>
      <sheetName val="BoQ Major Item "/>
      <sheetName val="harga"/>
      <sheetName val="HARGA ALAT"/>
      <sheetName val="SITE-E"/>
      <sheetName val="BoQ "/>
      <sheetName val="ES STG"/>
      <sheetName val="PEKERJAAN PERSIAPAN"/>
      <sheetName val="Ans Kom Precast"/>
      <sheetName val="PJ"/>
      <sheetName val="UPAH &amp; BHN"/>
      <sheetName val="REKAP PEMATANGAN"/>
      <sheetName val="Man Power"/>
      <sheetName val="Slab"/>
      <sheetName val="Final Summary"/>
      <sheetName val="Ch"/>
      <sheetName val="sph"/>
      <sheetName val="sat das"/>
      <sheetName val="D.80"/>
      <sheetName val="D.81"/>
      <sheetName val="D.82"/>
      <sheetName val="D.83"/>
      <sheetName val="D.84"/>
      <sheetName val="D.85"/>
      <sheetName val="D.86"/>
      <sheetName val="D.87"/>
      <sheetName val="D.88"/>
      <sheetName val="D.89"/>
      <sheetName val="D.91"/>
      <sheetName val="D.92"/>
      <sheetName val="D.93"/>
      <sheetName val="D.94"/>
      <sheetName val="D.95"/>
      <sheetName val="D.96"/>
      <sheetName val="TOWER D"/>
      <sheetName val="Unit_Rate"/>
      <sheetName val="HR_Detail"/>
      <sheetName val="ANAL_BOW"/>
      <sheetName val="Electrikal"/>
      <sheetName val="COA"/>
      <sheetName val="Informa®&quot;"/>
      <sheetName val="dia.pipe"/>
      <sheetName val="Informa�&quot;"/>
      <sheetName val="Bahan"/>
      <sheetName val="Upah"/>
      <sheetName val="Daftar"/>
      <sheetName val="DAF_3"/>
      <sheetName val="DAF_4"/>
      <sheetName val="Bill 3.8"/>
      <sheetName val="Bill 3.7"/>
      <sheetName val="Analisarev"/>
      <sheetName val="BQ"/>
      <sheetName val="??"/>
      <sheetName val="LISTRIK"/>
      <sheetName val="BQ_Tenis"/>
      <sheetName val="Pengalaman Per"/>
      <sheetName val="Valve"/>
      <sheetName val="tulang"/>
      <sheetName val="hit_BKMM"/>
      <sheetName val="tul"/>
      <sheetName val="D.78"/>
      <sheetName val="D.79"/>
      <sheetName val="dil"/>
      <sheetName val="Daf 1"/>
      <sheetName val="BLOK A"/>
      <sheetName val="UTILITAS"/>
      <sheetName val="DONGIA"/>
      <sheetName val="DHS AC"/>
      <sheetName val="PONDASI PANCANG"/>
      <sheetName val="__"/>
      <sheetName val="Isolasi_Luar2"/>
      <sheetName val="Isolasi_Luar_Dalam2"/>
      <sheetName val="Tanpa_Isolasi2"/>
      <sheetName val="D_&amp;_W_sizes2"/>
      <sheetName val="Analisa__(2)"/>
      <sheetName val="Kuantitas___Harga"/>
      <sheetName val="AHS_Marka"/>
      <sheetName val="AHS_Aspal"/>
      <sheetName val="SELISIH_HARGA"/>
      <sheetName val="Sat_Bahan"/>
      <sheetName val="Sat_Alat"/>
      <sheetName val="Sat_Upah"/>
      <sheetName val="L3_An_H_Sat_Mob"/>
      <sheetName val="Bill_2_1_DW"/>
      <sheetName val="wk_prgs"/>
      <sheetName val="an. struktur"/>
      <sheetName val="harsat"/>
      <sheetName val="Dashboard"/>
      <sheetName val="REKAP_MEKANIKAL"/>
      <sheetName val="Kuantitas"/>
      <sheetName val="K"/>
      <sheetName val="Input Data"/>
      <sheetName val="NP"/>
      <sheetName val="Unit Rates"/>
      <sheetName val="Fee - Materials"/>
      <sheetName val="hsat-SD"/>
      <sheetName val="an-satuan"/>
      <sheetName val="Rekap-SD"/>
      <sheetName val="mat-me pipa"/>
      <sheetName val="GAs Medis "/>
      <sheetName val="Master Schedule"/>
      <sheetName val="Analisa -Baku"/>
      <sheetName val="Rekap Direct Cost"/>
      <sheetName val="BQNSC"/>
      <sheetName val="Div-2"/>
      <sheetName val="FINISHING"/>
      <sheetName val="Informa?&quot;"/>
      <sheetName val="Div2"/>
      <sheetName val="dasboard"/>
      <sheetName val="WF "/>
      <sheetName val="HS"/>
      <sheetName val="B - Norelec"/>
      <sheetName val="D3.4.3"/>
      <sheetName val="D3.4.4"/>
      <sheetName val="Foundation"/>
      <sheetName val="DJUMANDJI"/>
      <sheetName val="PAR"/>
      <sheetName val="analisa harga satuan"/>
      <sheetName val="TSS"/>
      <sheetName val="DAPRO"/>
      <sheetName val="BL"/>
      <sheetName val="FINAL"/>
      <sheetName val="Grand summary"/>
      <sheetName val="volume"/>
      <sheetName val="H.Satuan"/>
      <sheetName val="BOQ-Indonesia"/>
      <sheetName val="KK2"/>
      <sheetName val="VLOOK"/>
      <sheetName val="A_2"/>
      <sheetName val="Level"/>
      <sheetName val="daf-3(OK)"/>
      <sheetName val="HSBU"/>
      <sheetName val="BOQ 2"/>
      <sheetName val="06b"/>
      <sheetName val="Lap"/>
      <sheetName val="Mat"/>
      <sheetName val="WI"/>
      <sheetName val="Cost"/>
      <sheetName val="Regulated Tariff"/>
      <sheetName val="Pag_hal"/>
      <sheetName val="D2.4"/>
      <sheetName val="D3-3"/>
      <sheetName val="D4.3 (TE)"/>
      <sheetName val="D5.3 (TF) "/>
      <sheetName val="D8.3 (TJ)"/>
      <sheetName val="ANSTAR"/>
      <sheetName val="DHSB"/>
      <sheetName val="DHSU"/>
      <sheetName val="formula"/>
      <sheetName val="Du_lieu"/>
      <sheetName val="An-Dinding"/>
      <sheetName val="An-Kusen"/>
      <sheetName val="Ref. Vínculos"/>
      <sheetName val="Jurnal"/>
      <sheetName val="Inf®&quot;:wS("/>
      <sheetName val="I_KAMAR"/>
      <sheetName val="SP17"/>
      <sheetName val="Deliverable"/>
      <sheetName val="Discipline"/>
      <sheetName val="Area"/>
      <sheetName val="Phase"/>
      <sheetName val="Type"/>
      <sheetName val="YesNo"/>
      <sheetName val="B___Norelec"/>
      <sheetName val="Kuantitas_&amp;_Harga"/>
      <sheetName val="2-Genset_print"/>
      <sheetName val="Harga_ME_"/>
      <sheetName val="REF_ONLY"/>
      <sheetName val="GRAND_REKAPITULASI"/>
      <sheetName val="RAB_G_ADM__PUSAT_(1)"/>
      <sheetName val="RAB_R__GENSET_&amp;_PANEL_(10)_"/>
      <sheetName val="RAB_R__DNS__PENGLL_T_54_(11_A_)"/>
      <sheetName val="RAB_R__DNS__PENGLL_T_54_(11_B_)"/>
      <sheetName val="RAB_R__DNS__PENGLL_T_54_(11_C_)"/>
      <sheetName val="RAB_R__DNS__PENGLL_T_70_(12_A_)"/>
      <sheetName val="RAB_R__DNS__PENGLL_T_70_(12_B_)"/>
      <sheetName val="RAB_R__DNS__PENGLL_T_70_(12_C_)"/>
      <sheetName val="RAB_SPORT_CLUB_(14)"/>
      <sheetName val="RAB_MASJID_&amp;_T_WUDLU_(15)"/>
      <sheetName val="RAB_LOUNDRY_&amp;_WORKSHOP_(16)"/>
      <sheetName val="RAB_MINIMARKET_&amp;_KANTIN_(17_)"/>
      <sheetName val="RAB_RMH__PENJAGA_(18)"/>
      <sheetName val="RAB_POS_JAGA_(19__A_)"/>
      <sheetName val="RAB_POS_JAGA_(19__B_)"/>
      <sheetName val="RAB_R__POMPA_(20)"/>
      <sheetName val="RAB_R__KELAS_(2_A)"/>
      <sheetName val="RAB_R__KELAS_(2_B)"/>
      <sheetName val="RAB_AULA_UTAMA_(5)"/>
      <sheetName val="RAB_AULA_SEDANG_(6)"/>
      <sheetName val="RAB_ASRAMA_(7__B_)"/>
      <sheetName val="RAB_ASRAMA_(7__C_)"/>
      <sheetName val="RAB_ASRAMA_(7__D_)"/>
      <sheetName val="RAB_R__MAKAN_(8)"/>
      <sheetName val="RAB_GUEST_HOUSE_(9__A_)"/>
      <sheetName val="RAB_GUEST_HOUSE_(9__B_)"/>
      <sheetName val="Sales_Rental"/>
      <sheetName val="Sales_Parameter"/>
      <sheetName val="Fill_this_out_first___"/>
      <sheetName val="Analisa___2_"/>
      <sheetName val="ANALISA_PEK_UMUM"/>
      <sheetName val="BQ_&amp;_Harga"/>
      <sheetName val="RAW_MATERIALS_"/>
      <sheetName val="Mat_Mek"/>
      <sheetName val="Bill_of_Quantity_ws_"/>
      <sheetName val="ANALIS_2"/>
      <sheetName val="ANALIS_1"/>
      <sheetName val="Analisa_Harga"/>
      <sheetName val="COST-PERSON-J_O_"/>
      <sheetName val="E_MedGas"/>
      <sheetName val="Harga_S_Dasar"/>
      <sheetName val="An__Beton"/>
      <sheetName val="Fire_Alarm"/>
      <sheetName val="Bill_No_2_1_"/>
      <sheetName val="Bill_2_7"/>
      <sheetName val="TOWER_D"/>
      <sheetName val="Memb_Schd"/>
      <sheetName val="Fill_this_out_first___1"/>
      <sheetName val="Cover_(WS)"/>
      <sheetName val="Fire_Fighting"/>
      <sheetName val="3__Plumbing"/>
      <sheetName val="Tuk_Koef"/>
      <sheetName val="Bill_No_2_1_Cold_Water_System"/>
      <sheetName val="Schedule_Yasmin"/>
      <sheetName val="Schedule_Lingkar_Barat"/>
      <sheetName val="Schedule_Daan_Mogot"/>
      <sheetName val="COST_SUMM"/>
      <sheetName val="BoQ_Major_Item_"/>
      <sheetName val="BQ_(by_owner)"/>
      <sheetName val="rab_me_(fisik)"/>
      <sheetName val="rab_me_(by_owner)_"/>
      <sheetName val="HARGA_ALAT"/>
      <sheetName val="Cover_Daf-2"/>
      <sheetName val="D_80"/>
      <sheetName val="D_81"/>
      <sheetName val="D_82"/>
      <sheetName val="D_83"/>
      <sheetName val="D_84"/>
      <sheetName val="D_85"/>
      <sheetName val="D_86"/>
      <sheetName val="D_87"/>
      <sheetName val="D_88"/>
      <sheetName val="D_89"/>
      <sheetName val="D_91"/>
      <sheetName val="D_92"/>
      <sheetName val="D_93"/>
      <sheetName val="D_94"/>
      <sheetName val="D_95"/>
      <sheetName val="D_96"/>
      <sheetName val="ANALISA_GWT"/>
      <sheetName val="ANALISA_DDG_KOLAM_&amp;_PLANTER"/>
      <sheetName val="ANALISA_LAIN-LAIN"/>
      <sheetName val="PLAT_&amp;_BALOK_TAMBAHAN"/>
      <sheetName val="ANALISA_PONDASI"/>
      <sheetName val="ANALISA_STP"/>
      <sheetName val="ANALISA_PEK_TANAH"/>
      <sheetName val="Metode_4"/>
      <sheetName val="Metode_8"/>
      <sheetName val="Metode_16"/>
      <sheetName val="Metode_11"/>
      <sheetName val="Metode_5"/>
      <sheetName val="Isolasi_Luar3"/>
      <sheetName val="Isolasi_Luar_Dalam3"/>
      <sheetName val="Tanpa_Isolasi3"/>
      <sheetName val="D_&amp;_W_sizes3"/>
      <sheetName val="HR_Detail1"/>
      <sheetName val="Unit_Rate1"/>
      <sheetName val="ANAL_BOW1"/>
      <sheetName val="Kuantitas___Harga1"/>
      <sheetName val="AHS_Marka1"/>
      <sheetName val="AHS_Aspal1"/>
      <sheetName val="Analisa__(2)1"/>
      <sheetName val="SELISIH_HARGA1"/>
      <sheetName val="Sat_Bahan1"/>
      <sheetName val="Sat_Alat1"/>
      <sheetName val="Sat_Upah1"/>
      <sheetName val="wk_prgs1"/>
      <sheetName val="L3_An_H_Sat_Mob1"/>
      <sheetName val="B___Norelec1"/>
      <sheetName val="Kuantitas_&amp;_Harga1"/>
      <sheetName val="2-Genset_print1"/>
      <sheetName val="Harga_ME_1"/>
      <sheetName val="REF_ONLY1"/>
      <sheetName val="GRAND_REKAPITULASI1"/>
      <sheetName val="RAB_G_ADM__PUSAT_(1)1"/>
      <sheetName val="RAB_R__GENSET_&amp;_PANEL_(10)_1"/>
      <sheetName val="RAB_R__DNS__PENGLL_T_54_(11_A_1"/>
      <sheetName val="RAB_R__DNS__PENGLL_T_54_(11_B_1"/>
      <sheetName val="RAB_R__DNS__PENGLL_T_54_(11_C_1"/>
      <sheetName val="RAB_R__DNS__PENGLL_T_70_(12_A_1"/>
      <sheetName val="RAB_R__DNS__PENGLL_T_70_(12_B_1"/>
      <sheetName val="RAB_R__DNS__PENGLL_T_70_(12_C_1"/>
      <sheetName val="RAB_SPORT_CLUB_(14)1"/>
      <sheetName val="RAB_MASJID_&amp;_T_WUDLU_(15)1"/>
      <sheetName val="RAB_LOUNDRY_&amp;_WORKSHOP_(16)1"/>
      <sheetName val="RAB_MINIMARKET_&amp;_KANTIN_(17_)1"/>
      <sheetName val="RAB_RMH__PENJAGA_(18)1"/>
      <sheetName val="RAB_POS_JAGA_(19__A_)1"/>
      <sheetName val="RAB_POS_JAGA_(19__B_)1"/>
      <sheetName val="RAB_R__POMPA_(20)1"/>
      <sheetName val="RAB_R__KELAS_(2_A)1"/>
      <sheetName val="RAB_R__KELAS_(2_B)1"/>
      <sheetName val="RAB_AULA_UTAMA_(5)1"/>
      <sheetName val="RAB_AULA_SEDANG_(6)1"/>
      <sheetName val="RAB_ASRAMA_(7__B_)1"/>
      <sheetName val="RAB_ASRAMA_(7__C_)1"/>
      <sheetName val="RAB_ASRAMA_(7__D_)1"/>
      <sheetName val="RAB_R__MAKAN_(8)1"/>
      <sheetName val="RAB_GUEST_HOUSE_(9__A_)1"/>
      <sheetName val="RAB_GUEST_HOUSE_(9__B_)1"/>
      <sheetName val="Sales_Rental1"/>
      <sheetName val="Sales_Parameter1"/>
      <sheetName val="Fill_this_out_first___2"/>
      <sheetName val="Analisa___2_1"/>
      <sheetName val="ANALISA_PEK_UMUM1"/>
      <sheetName val="BQ_&amp;_Harga1"/>
      <sheetName val="RAW_MATERIALS_1"/>
      <sheetName val="Mat_Mek1"/>
      <sheetName val="Bill_of_Quantity_ws_1"/>
      <sheetName val="ANALIS_21"/>
      <sheetName val="ANALIS_11"/>
      <sheetName val="Bill_2_1_DW1"/>
      <sheetName val="Analisa_Harga1"/>
      <sheetName val="COST-PERSON-J_O_1"/>
      <sheetName val="E_MedGas1"/>
      <sheetName val="Harga_S_Dasar1"/>
      <sheetName val="An__Beton1"/>
      <sheetName val="Fire_Alarm1"/>
      <sheetName val="Bill_No_2_1_1"/>
      <sheetName val="Bill_2_71"/>
      <sheetName val="TOWER_D1"/>
      <sheetName val="Memb_Schd1"/>
      <sheetName val="Fill_this_out_first___3"/>
      <sheetName val="Cover_(WS)1"/>
      <sheetName val="Fire_Fighting1"/>
      <sheetName val="3__Plumbing1"/>
      <sheetName val="Tuk_Koef1"/>
      <sheetName val="Bill_No_2_1_Cold_Water_System1"/>
      <sheetName val="Schedule_Yasmin1"/>
      <sheetName val="Schedule_Lingkar_Barat1"/>
      <sheetName val="Schedule_Daan_Mogot1"/>
      <sheetName val="COST_SUMM1"/>
      <sheetName val="BoQ_Major_Item_1"/>
      <sheetName val="BQ_(by_owner)1"/>
      <sheetName val="FAKTOR"/>
      <sheetName val="SAA"/>
      <sheetName val="Basic Price"/>
      <sheetName val="REKAP ANALISA TO PRINT"/>
      <sheetName val="ANALISA STRUKTUR "/>
      <sheetName val="03.BoQ Architecture"/>
      <sheetName val="ARP 10 2 BUL"/>
      <sheetName val="SATUAN"/>
      <sheetName val="BQ-E20-02(Rp)"/>
      <sheetName val="material "/>
      <sheetName val="Filtering"/>
      <sheetName val="results"/>
      <sheetName val="Jadwal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301"/>
      <sheetName val="302"/>
      <sheetName val="304"/>
      <sheetName val="305"/>
      <sheetName val="306"/>
      <sheetName val="307"/>
      <sheetName val="308"/>
      <sheetName val="309"/>
      <sheetName val="310"/>
      <sheetName val="311"/>
      <sheetName val="312"/>
      <sheetName val="313"/>
      <sheetName val="314"/>
      <sheetName val="315"/>
      <sheetName val="316"/>
      <sheetName val="317"/>
      <sheetName val="320"/>
      <sheetName val="501"/>
      <sheetName val="502"/>
      <sheetName val="503"/>
      <sheetName val="504"/>
      <sheetName val="505"/>
      <sheetName val="506"/>
      <sheetName val="507"/>
      <sheetName val="509"/>
      <sheetName val="510"/>
      <sheetName val="511"/>
      <sheetName val="513"/>
      <sheetName val="514"/>
      <sheetName val="515"/>
      <sheetName val="516"/>
      <sheetName val="517"/>
      <sheetName val="FAO 6"/>
      <sheetName val="FORMAT FAO 6"/>
      <sheetName val="Gol"/>
      <sheetName val="Analisa 2"/>
      <sheetName val="sat-pek"/>
      <sheetName val="Rekap-L3"/>
      <sheetName val="Dft Harga"/>
      <sheetName val="map"/>
      <sheetName val="AKUN"/>
      <sheetName val="D3"/>
      <sheetName val="D6"/>
      <sheetName val="10.1 (1)"/>
      <sheetName val="10.1 (2)"/>
      <sheetName val="10.1 (3)"/>
      <sheetName val="10.1 (4)"/>
      <sheetName val="10.1 (5)"/>
      <sheetName val="PHU 05"/>
      <sheetName val="SAPON"/>
      <sheetName val="Energy Model"/>
      <sheetName val="data-pendukung"/>
      <sheetName val="Upah&amp;Bahan"/>
      <sheetName val="Analisa-Harga"/>
      <sheetName val="Analisa1-10"/>
      <sheetName val="R A B1"/>
      <sheetName val="DATA_KUI"/>
      <sheetName val="ANS ALAT"/>
      <sheetName val="Uph&amp;bhn"/>
      <sheetName val="CMS"/>
      <sheetName val="61004"/>
      <sheetName val="H. Dasar"/>
      <sheetName val="Skedjul-Pelaksanaan"/>
      <sheetName val="BQ-Str"/>
      <sheetName val="exf"/>
      <sheetName val="Perm. Test"/>
      <sheetName val="Gudang non AC-AC Struktur"/>
      <sheetName val="UBA"/>
      <sheetName val="Schedule(S-Curve)"/>
      <sheetName val="Pintu-Jend."/>
      <sheetName val="BoQ C4"/>
      <sheetName val="Ladder-Tray"/>
      <sheetName val="#REF!"/>
      <sheetName val="AHSbj"/>
      <sheetName val="Analisa &amp; Upah"/>
      <sheetName val="Data-Masukan"/>
      <sheetName val="H.DASAR"/>
      <sheetName val="작성기준"/>
      <sheetName val="Rek-Analisa"/>
      <sheetName val="anal"/>
      <sheetName val="GASATAGG.XLS"/>
      <sheetName val="DSBDY"/>
      <sheetName val="BASIC-PRICE"/>
      <sheetName val="SAT-DAS"/>
      <sheetName val="BQNK"/>
      <sheetName val="BA_ADD"/>
      <sheetName val="PENJUMLAHAN TOTAL"/>
      <sheetName val="PIK_QUO"/>
      <sheetName val="Villa A"/>
      <sheetName val="Comp"/>
      <sheetName val="Sub"/>
      <sheetName val="Bengkel_str"/>
      <sheetName val="BAG_III"/>
      <sheetName val="REKAP TOTAL"/>
      <sheetName val="Bengkel_fin"/>
      <sheetName val="Pagar_hal"/>
      <sheetName val="Fasilitas"/>
      <sheetName val="Informa_&quot;"/>
      <sheetName val="Bill sipil"/>
      <sheetName val="Data Input"/>
      <sheetName val="BACK UP VOL. RELOKASI"/>
      <sheetName val="Penwrn"/>
      <sheetName val="Scd_RAB"/>
      <sheetName val="KODE BAHAN"/>
      <sheetName val="KODE UPAH"/>
      <sheetName val="INPUT AGST"/>
      <sheetName val="OFFICE 2 LT"/>
      <sheetName val="Inf®&quot;_wS("/>
      <sheetName val="rab_me_(fisik)1"/>
      <sheetName val="rab_me_(by_owner)_1"/>
      <sheetName val="HARGA_ALAT1"/>
      <sheetName val="Cover_Daf-21"/>
      <sheetName val="D_801"/>
      <sheetName val="D_811"/>
      <sheetName val="D_821"/>
      <sheetName val="D_831"/>
      <sheetName val="D_841"/>
      <sheetName val="D_851"/>
      <sheetName val="D_861"/>
      <sheetName val="Prod-CS"/>
      <sheetName val="ANGGARAN"/>
      <sheetName val="SILICATE"/>
      <sheetName val="RFP006"/>
      <sheetName val="Header Data"/>
      <sheetName val="Metode"/>
      <sheetName val="Harsat Elektrikal "/>
      <sheetName val="Trafo"/>
      <sheetName val="Lists"/>
      <sheetName val="Asumsi"/>
      <sheetName val="DASHB"/>
      <sheetName val="dasar"/>
      <sheetName val="SD"/>
      <sheetName val="harsat_str"/>
      <sheetName val="Kurv. S, Skema Bhn, Alat,tenaga"/>
      <sheetName val="KURVA S"/>
      <sheetName val="Assumptions"/>
      <sheetName val="Lt. 1 (A)"/>
      <sheetName val="Rekap "/>
      <sheetName val="D_871"/>
      <sheetName val="D_881"/>
      <sheetName val="D_891"/>
      <sheetName val="D_911"/>
      <sheetName val="D_921"/>
      <sheetName val="D_931"/>
      <sheetName val="D_941"/>
      <sheetName val="D_951"/>
      <sheetName val="D_961"/>
      <sheetName val="ANALISA_GWT1"/>
      <sheetName val="ANALISA_DDG_KOLAM_&amp;_PLANTER1"/>
      <sheetName val="ANALISA_LAIN-LAIN1"/>
      <sheetName val="RAB_G_ADM_ PUSAT__1_"/>
      <sheetName val="RAB_R_ GENSET _ PANEL__10_ "/>
      <sheetName val="RAB_R_ DNS_ PENGLL T_54__11_A__"/>
      <sheetName val="RAB_R_ DNS_ PENGLL T_54__11_B__"/>
      <sheetName val="RAB_R_ DNS_ PENGLL T_54 _11_C__"/>
      <sheetName val="RAB_R_ DNS_ PENGLL T_70__12_A__"/>
      <sheetName val="RAB_R_ DNS_ PENGLL T_70__12_B__"/>
      <sheetName val="RAB_R_ DNS_ PENGLL T_70__12_C__"/>
      <sheetName val="RAB_SPORT CLUB__14_"/>
      <sheetName val="RAB_MASJID _ T_WUDLU__15_"/>
      <sheetName val="RAB_LOUNDRY _ WORKSHOP__16_"/>
      <sheetName val="RAB_MINIMARKET _ KANTIN__17__"/>
      <sheetName val="RAB_RMH_ PENJAGA__18_"/>
      <sheetName val="RAB_POS JAGA__19_ A__"/>
      <sheetName val="RAB_POS JAGA__19_ B__"/>
      <sheetName val="RAB_R_ POMPA__20_"/>
      <sheetName val="RAB_GARASI__21_"/>
      <sheetName val="RAB_POLIKLINIK__22_"/>
      <sheetName val="RAB_R_ KELAS__2_A_"/>
      <sheetName val="RAB_R_ KELAS__2_B_"/>
      <sheetName val="RAB_PERPUST__4_"/>
      <sheetName val="RAB_AULA UTAMA__5_"/>
      <sheetName val="RAB_AULA SEDANG__6_"/>
      <sheetName val="RAB_ASRAMA__7_ B__"/>
      <sheetName val="RAB_ASRAMA__7_ C__"/>
      <sheetName val="RAB_ASRAMA__7_ D__"/>
      <sheetName val="RAB_R_ MAKAN__8_"/>
      <sheetName val="RAB_GUEST HOUSE__9_ A__"/>
      <sheetName val="RAB_GUEST HOUSE__9_ B__"/>
    </sheetNames>
    <sheetDataSet>
      <sheetData sheetId="0">
        <row r="342">
          <cell r="K342">
            <v>1092.3399999999997</v>
          </cell>
        </row>
      </sheetData>
      <sheetData sheetId="1" refreshError="1">
        <row r="23">
          <cell r="N23">
            <v>28.799999999999997</v>
          </cell>
        </row>
        <row r="342">
          <cell r="K342">
            <v>1092.3399999999997</v>
          </cell>
          <cell r="L342">
            <v>1210.4800000000002</v>
          </cell>
          <cell r="M342">
            <v>164.61</v>
          </cell>
          <cell r="N342">
            <v>40.5</v>
          </cell>
          <cell r="O342">
            <v>0</v>
          </cell>
        </row>
      </sheetData>
      <sheetData sheetId="2" refreshError="1">
        <row r="23">
          <cell r="N23">
            <v>28.799999999999997</v>
          </cell>
        </row>
        <row r="46">
          <cell r="L46">
            <v>16.16</v>
          </cell>
          <cell r="M46">
            <v>15.319999999999999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/>
      <sheetData sheetId="379"/>
      <sheetData sheetId="380" refreshError="1"/>
      <sheetData sheetId="381"/>
      <sheetData sheetId="382"/>
      <sheetData sheetId="383"/>
      <sheetData sheetId="384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/>
      <sheetData sheetId="426"/>
      <sheetData sheetId="427"/>
      <sheetData sheetId="428" refreshError="1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D &amp; W sizes"/>
      <sheetName val="LG-Partition"/>
      <sheetName val="UG Partitions"/>
      <sheetName val="2F Partitions"/>
      <sheetName val="3F-5F Partitions"/>
      <sheetName val="PH Partitions"/>
      <sheetName val="Mach. rm. Partn."/>
      <sheetName val="Summary"/>
      <sheetName val="D _ W sizes"/>
      <sheetName val="Isolasi Luar Dalam"/>
      <sheetName val="Isolasi Luar"/>
      <sheetName val="sort2"/>
      <sheetName val="SEX"/>
      <sheetName val="Markup"/>
      <sheetName val="STR"/>
      <sheetName val="Gudang non AC-AC Struktur"/>
      <sheetName val="SELISIH HARGA"/>
      <sheetName val="Analisa"/>
      <sheetName val="Bill of Quantity"/>
      <sheetName val="PileCap"/>
      <sheetName val="Kolom"/>
      <sheetName val="TB"/>
      <sheetName val="BoQ C4"/>
      <sheetName val="D_&amp;_W_sizes"/>
      <sheetName val="UG_Partitions"/>
      <sheetName val="2F_Partitions"/>
      <sheetName val="3F-5F_Partitions"/>
      <sheetName val="PH_Partitions"/>
      <sheetName val="Mach__rm__Partn_"/>
      <sheetName val="D___W_sizes"/>
      <sheetName val="Isolasi_Luar_Dalam"/>
      <sheetName val="Isolasi_Luar"/>
      <sheetName val="D_&amp;_W_sizes1"/>
      <sheetName val="UG_Partitions1"/>
      <sheetName val="2F_Partitions1"/>
      <sheetName val="3F-5F_Partitions1"/>
      <sheetName val="PH_Partitions1"/>
      <sheetName val="Mach__rm__Partn_1"/>
      <sheetName val="D___W_sizes1"/>
      <sheetName val="Isolasi_Luar_Dalam1"/>
      <sheetName val="Isolasi_Luar1"/>
      <sheetName val="Fill this out first..."/>
      <sheetName val="Fill this out first___"/>
      <sheetName val="coef"/>
      <sheetName val="Harga Bahan &amp; Upah "/>
      <sheetName val="mat-me pipa"/>
      <sheetName val="INDEKS"/>
      <sheetName val="JABATAN"/>
      <sheetName val="DATA"/>
      <sheetName val="DBシート"/>
      <sheetName val="FORM X COST"/>
      <sheetName val="ANALISA TENDER"/>
      <sheetName val="ES&amp;MB"/>
      <sheetName val="Input"/>
      <sheetName val="Cover"/>
      <sheetName val="FAK"/>
      <sheetName val="Gudang_non_AC-AC_Struktur"/>
      <sheetName val="SELISIH_HARGA"/>
      <sheetName val="BoQ_C4"/>
      <sheetName val="Dash"/>
      <sheetName val="D_&amp;_W_sizes2"/>
      <sheetName val="UG_Partitions2"/>
      <sheetName val="2F_Partitions2"/>
      <sheetName val="3F-5F_Partitions2"/>
      <sheetName val="PH_Partitions2"/>
      <sheetName val="Mach__rm__Partn_2"/>
      <sheetName val="D___W_sizes2"/>
      <sheetName val="Isolasi_Luar_Dalam2"/>
      <sheetName val="Isolasi_Luar2"/>
      <sheetName val="FORM_X_COST"/>
      <sheetName val="Bill_of_Quantity"/>
      <sheetName val="Fill_this_out_first___"/>
      <sheetName val="Fill_this_out_first___1"/>
      <sheetName val="Harga_Bahan_&amp;_Upah_"/>
      <sheetName val="mat-me_pipa"/>
      <sheetName val="ANALISA_TENDER"/>
      <sheetName val="TATA UDARA"/>
      <sheetName val="ELEKTRIKAL"/>
      <sheetName val="Analisa  (2)"/>
      <sheetName val="Prelim Thp 2"/>
      <sheetName val="Direct Cost Thp 2"/>
      <sheetName val="Price Biaya Cadangan"/>
      <sheetName val="BQ.Rekapitulasi  Akhir"/>
      <sheetName val="Rekap Prelim"/>
      <sheetName val="Rekap Direct Cost"/>
      <sheetName val="Anls"/>
      <sheetName val="Harsat_marina"/>
      <sheetName val="ana_struktur"/>
      <sheetName val="bq"/>
      <sheetName val="Bahan"/>
      <sheetName val="UPAH"/>
      <sheetName val="har-sat"/>
    </sheetNames>
    <sheetDataSet>
      <sheetData sheetId="0" refreshError="1">
        <row r="3">
          <cell r="B3">
            <v>1</v>
          </cell>
          <cell r="C3">
            <v>2</v>
          </cell>
          <cell r="D3">
            <v>3</v>
          </cell>
        </row>
        <row r="4">
          <cell r="B4" t="str">
            <v>Type</v>
          </cell>
          <cell r="C4" t="str">
            <v>Size</v>
          </cell>
        </row>
        <row r="5">
          <cell r="C5" t="str">
            <v>W</v>
          </cell>
          <cell r="D5" t="str">
            <v>H</v>
          </cell>
        </row>
        <row r="6">
          <cell r="C6" t="str">
            <v>(ft)</v>
          </cell>
          <cell r="D6" t="str">
            <v>(ft)</v>
          </cell>
        </row>
        <row r="8">
          <cell r="B8" t="str">
            <v>D1</v>
          </cell>
          <cell r="C8">
            <v>6</v>
          </cell>
          <cell r="D8">
            <v>7</v>
          </cell>
        </row>
        <row r="9">
          <cell r="B9" t="str">
            <v>D2</v>
          </cell>
          <cell r="C9">
            <v>6</v>
          </cell>
          <cell r="D9">
            <v>7</v>
          </cell>
        </row>
        <row r="10">
          <cell r="B10" t="str">
            <v>D2a</v>
          </cell>
        </row>
        <row r="11">
          <cell r="B11" t="str">
            <v>D2b</v>
          </cell>
          <cell r="C11">
            <v>6</v>
          </cell>
          <cell r="D11">
            <v>7</v>
          </cell>
        </row>
        <row r="12">
          <cell r="B12" t="str">
            <v>D2c</v>
          </cell>
        </row>
        <row r="13">
          <cell r="B13" t="str">
            <v>D2d</v>
          </cell>
          <cell r="C13">
            <v>6</v>
          </cell>
          <cell r="D13">
            <v>7</v>
          </cell>
        </row>
        <row r="14">
          <cell r="B14" t="str">
            <v>D3</v>
          </cell>
        </row>
        <row r="15">
          <cell r="B15" t="str">
            <v>D3a</v>
          </cell>
          <cell r="C15">
            <v>6</v>
          </cell>
          <cell r="D15">
            <v>7</v>
          </cell>
        </row>
        <row r="16">
          <cell r="B16" t="str">
            <v>D4</v>
          </cell>
        </row>
        <row r="17">
          <cell r="B17" t="str">
            <v>D5</v>
          </cell>
        </row>
        <row r="18">
          <cell r="B18" t="str">
            <v>D6</v>
          </cell>
          <cell r="C18">
            <v>3</v>
          </cell>
          <cell r="D18">
            <v>7</v>
          </cell>
        </row>
        <row r="19">
          <cell r="B19" t="str">
            <v>D7</v>
          </cell>
          <cell r="C19">
            <v>3.5</v>
          </cell>
          <cell r="D19">
            <v>7</v>
          </cell>
        </row>
        <row r="20">
          <cell r="B20" t="str">
            <v>SD1</v>
          </cell>
          <cell r="C20">
            <v>6</v>
          </cell>
          <cell r="D20">
            <v>7</v>
          </cell>
        </row>
        <row r="21">
          <cell r="B21" t="str">
            <v>SD2</v>
          </cell>
          <cell r="C21">
            <v>6</v>
          </cell>
          <cell r="D21">
            <v>7</v>
          </cell>
        </row>
        <row r="22">
          <cell r="B22" t="str">
            <v>SD2a</v>
          </cell>
          <cell r="C22">
            <v>6</v>
          </cell>
          <cell r="D22">
            <v>7</v>
          </cell>
        </row>
        <row r="23">
          <cell r="B23" t="str">
            <v>WD1</v>
          </cell>
          <cell r="C23">
            <v>3</v>
          </cell>
          <cell r="D23">
            <v>7</v>
          </cell>
        </row>
        <row r="24">
          <cell r="B24" t="str">
            <v>WD2</v>
          </cell>
        </row>
        <row r="25">
          <cell r="B25" t="str">
            <v>WD3</v>
          </cell>
          <cell r="C25">
            <v>2.5</v>
          </cell>
          <cell r="D25">
            <v>7</v>
          </cell>
        </row>
        <row r="26">
          <cell r="B26" t="str">
            <v>WD4</v>
          </cell>
          <cell r="C26">
            <v>3</v>
          </cell>
          <cell r="D26">
            <v>7</v>
          </cell>
        </row>
        <row r="27">
          <cell r="B27" t="str">
            <v>WD5</v>
          </cell>
          <cell r="C27">
            <v>3</v>
          </cell>
          <cell r="D27">
            <v>7</v>
          </cell>
        </row>
        <row r="28">
          <cell r="B28" t="str">
            <v>WD6</v>
          </cell>
          <cell r="C28">
            <v>2.3333333333333335</v>
          </cell>
          <cell r="D28">
            <v>7</v>
          </cell>
        </row>
        <row r="29">
          <cell r="B29" t="str">
            <v>WD7</v>
          </cell>
          <cell r="C29">
            <v>5</v>
          </cell>
          <cell r="D29">
            <v>7</v>
          </cell>
        </row>
        <row r="30">
          <cell r="B30" t="str">
            <v>MD1</v>
          </cell>
          <cell r="C30">
            <v>6</v>
          </cell>
          <cell r="D30">
            <v>7</v>
          </cell>
        </row>
        <row r="31">
          <cell r="B31" t="str">
            <v>MD1a</v>
          </cell>
          <cell r="C31">
            <v>4</v>
          </cell>
          <cell r="D31">
            <v>7</v>
          </cell>
        </row>
        <row r="32">
          <cell r="B32" t="str">
            <v>MD2</v>
          </cell>
          <cell r="C32">
            <v>3</v>
          </cell>
          <cell r="D32">
            <v>7</v>
          </cell>
        </row>
        <row r="33">
          <cell r="B33" t="str">
            <v>MD3</v>
          </cell>
        </row>
        <row r="34">
          <cell r="B34" t="str">
            <v>MD4</v>
          </cell>
          <cell r="C34">
            <v>3</v>
          </cell>
          <cell r="D34">
            <v>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G-1"/>
      <sheetName val="Sum"/>
      <sheetName val="Net"/>
      <sheetName val="A-Factory 1"/>
      <sheetName val="B-Factory 2"/>
      <sheetName val="C-Canteen 1"/>
      <sheetName val="D-Power House"/>
      <sheetName val="E-Rubbish"/>
      <sheetName val="F-Guard"/>
      <sheetName val="G-Chemical Storage"/>
      <sheetName val="H-Pump Room"/>
      <sheetName val="I-Scr-Stock"/>
      <sheetName val="J-Sewage"/>
      <sheetName val="K-External"/>
      <sheetName val="L-Mechanical"/>
      <sheetName val="M-Electrical"/>
      <sheetName val="TEMPORARY"/>
      <sheetName val="SITE EXPENSES"/>
      <sheetName val="L_Mechanical"/>
      <sheetName val="REKAPMEK"/>
      <sheetName val="RABMEK"/>
      <sheetName val="BQ SPH"/>
      <sheetName val="Fill this out first..."/>
      <sheetName val="BANGUNAN PENUNJANG"/>
      <sheetName val="STR _A_"/>
      <sheetName val="Rek Tot"/>
      <sheetName val="LISTRIK"/>
      <sheetName val="cargo"/>
      <sheetName val="01A- RAB"/>
      <sheetName val="G_SUMMARY"/>
      <sheetName val="D &amp; W sizes"/>
      <sheetName val="AC-C"/>
      <sheetName val="REKAP"/>
      <sheetName val="tambah D"/>
      <sheetName val="Analisa"/>
      <sheetName val="BAG-2"/>
      <sheetName val="F ALARM"/>
      <sheetName val="CCTV"/>
      <sheetName val="Rek_ELEKT"/>
      <sheetName val="Telephone"/>
      <sheetName val="Ekstra Item Blok"/>
      <sheetName val="REKAP Tbh"/>
      <sheetName val="READ ME !!!"/>
      <sheetName val="Data"/>
      <sheetName val="H.Satuan"/>
      <sheetName val="BQ mep"/>
      <sheetName val="BQ"/>
      <sheetName val="A-Factory_1"/>
      <sheetName val="B-Factory_2"/>
      <sheetName val="C-Canteen_1"/>
      <sheetName val="D-Power_House"/>
      <sheetName val="G-Chemical_Storage"/>
      <sheetName val="H-Pump_Room"/>
      <sheetName val="SITE_EXPENSES"/>
      <sheetName val="BQ_SPH"/>
      <sheetName val="Fill_this_out_first___"/>
      <sheetName val="BANGUNAN_PENUNJANG"/>
      <sheetName val="STR__A_"/>
      <sheetName val="D_&amp;_W_sizes"/>
      <sheetName val="H_Satuan"/>
      <sheetName val="A-Factory_11"/>
      <sheetName val="B-Factory_21"/>
      <sheetName val="C-Canteen_11"/>
      <sheetName val="D-Power_House1"/>
      <sheetName val="G-Chemical_Storage1"/>
      <sheetName val="H-Pump_Room1"/>
      <sheetName val="SITE_EXPENSES1"/>
      <sheetName val="BQ_SPH1"/>
      <sheetName val="Fill_this_out_first___1"/>
      <sheetName val="BANGUNAN_PENUNJANG1"/>
      <sheetName val="STR__A_1"/>
      <sheetName val="D_&amp;_W_sizes1"/>
      <sheetName val="H_Satuan1"/>
      <sheetName val="BQ_mep"/>
      <sheetName val="READ_ME_!!!"/>
      <sheetName val="hidran"/>
      <sheetName val="Exterior"/>
      <sheetName val="Site"/>
      <sheetName val="TELEPON"/>
      <sheetName val="SOUND"/>
      <sheetName val="ANALISA 1"/>
      <sheetName val="Vol_dinding"/>
      <sheetName val="D99B Transfer Line 1 to 2"/>
      <sheetName val="Currency Rate"/>
      <sheetName val="Markup"/>
      <sheetName val="Gud_Str_Ars_Tmbh"/>
      <sheetName val="Report detil kondisi"/>
      <sheetName val="FA"/>
      <sheetName val="Analisa HS"/>
      <sheetName val="Bangunan Utama"/>
      <sheetName val="3WH"/>
      <sheetName val="hs-str"/>
      <sheetName val="Analisa STR"/>
      <sheetName val="BAHAN"/>
      <sheetName val="GSMTOWER"/>
      <sheetName val="DAF-1"/>
      <sheetName val="KH-Q1,Q2,01"/>
      <sheetName val="RAB "/>
      <sheetName val="GTS I PS"/>
      <sheetName val="A"/>
      <sheetName val="Spec Str"/>
      <sheetName val=" BoQ Green Field option 1"/>
      <sheetName val="Warehouse "/>
      <sheetName val="tambah_D"/>
      <sheetName val="01A-_RAB"/>
      <sheetName val="BAG_2"/>
      <sheetName val="A-Factory_12"/>
      <sheetName val="B-Factory_22"/>
      <sheetName val="C-Canteen_12"/>
      <sheetName val="D-Power_House2"/>
      <sheetName val="G-Chemical_Storage2"/>
      <sheetName val="H-Pump_Room2"/>
      <sheetName val="SITE_EXPENSES2"/>
      <sheetName val="BQ_SPH2"/>
      <sheetName val="Fill_this_out_first___2"/>
      <sheetName val="BANGUNAN_PENUNJANG2"/>
      <sheetName val="STR__A_2"/>
      <sheetName val="D_&amp;_W_sizes2"/>
      <sheetName val="H_Satuan2"/>
      <sheetName val="BQ_mep1"/>
      <sheetName val="READ_ME_!!!1"/>
      <sheetName val="F_ALARM"/>
      <sheetName val="D99B_Transfer_Line_1_to_2"/>
      <sheetName val="Report_detil_kondisi"/>
      <sheetName val="Currency_Rate"/>
      <sheetName val="Rek_Tot"/>
      <sheetName val="ANALISA_1"/>
      <sheetName val="Ekstra_Item_Blok"/>
      <sheetName val="01A_ RAB"/>
      <sheetName val="NTM Usage"/>
      <sheetName val="Inhouse_Usage"/>
      <sheetName val="FORM X COST"/>
      <sheetName val="MAPP"/>
      <sheetName val="rek det 1-3"/>
      <sheetName val="tabel pnganan mslh"/>
      <sheetName val="upah"/>
      <sheetName val="Indirect"/>
      <sheetName val="HB"/>
      <sheetName val="Daf No. 4.1 Sumur Dalam"/>
      <sheetName val="mat_me pipa"/>
      <sheetName val="RAB"/>
      <sheetName val="SEX"/>
      <sheetName val="Master Data"/>
      <sheetName val="Daikin"/>
      <sheetName val="coeff"/>
      <sheetName val="Cable 150kV Ref."/>
      <sheetName val="Fin-Bengkel"/>
      <sheetName val="Fin-Showroom"/>
      <sheetName val="Hal_Pagar"/>
      <sheetName val="Str-Bengkel"/>
      <sheetName val="Str-Showroom"/>
      <sheetName val="R. Akhir"/>
      <sheetName val="Peralatan"/>
      <sheetName val="AGGREGAT KLAS C"/>
      <sheetName val="Genset"/>
      <sheetName val="Gia"/>
      <sheetName val="AC"/>
      <sheetName val="D _ W sizes"/>
      <sheetName val="LO"/>
      <sheetName val="ARSITEKTUR"/>
      <sheetName val="ppp"/>
      <sheetName val="SPK053 (4)"/>
      <sheetName val="351BQMCN"/>
      <sheetName val="SAT-BHN"/>
      <sheetName val="BQ_THPII"/>
      <sheetName val="Fill this out first___"/>
      <sheetName val="BQ-E20-02(Rp)"/>
      <sheetName val="AA"/>
      <sheetName val="ARS "/>
      <sheetName val="DAF_1"/>
      <sheetName val="DAF_8"/>
      <sheetName val="DAF_ 7"/>
      <sheetName val="REKAP STR T"/>
      <sheetName val="REKAP GROSS"/>
      <sheetName val="Rin_"/>
      <sheetName val="Additional of Item"/>
      <sheetName val="Ah kusen _"/>
      <sheetName val="Item Str &amp; Ars"/>
      <sheetName val="COV"/>
      <sheetName val="ESCON"/>
      <sheetName val="sort2"/>
      <sheetName val="DAF_2"/>
      <sheetName val="3_FF"/>
      <sheetName val="dasar"/>
      <sheetName val="ME"/>
      <sheetName val="DAFTAR NO.1"/>
      <sheetName val="Harga Material"/>
      <sheetName val="meth hsl nego"/>
      <sheetName val="A-Factory_13"/>
      <sheetName val="B-Factory_23"/>
      <sheetName val="C-Canteen_13"/>
      <sheetName val="D-Power_House3"/>
      <sheetName val="G-Chemical_Storage3"/>
      <sheetName val="H-Pump_Room3"/>
      <sheetName val="SITE_EXPENSES3"/>
      <sheetName val="BQ_SPH3"/>
      <sheetName val="Fill_this_out_first___3"/>
      <sheetName val="BANGUNAN_PENUNJANG3"/>
      <sheetName val="STR__A_3"/>
      <sheetName val="D_&amp;_W_sizes3"/>
      <sheetName val="H_Satuan3"/>
      <sheetName val="READ_ME_!!!2"/>
      <sheetName val="BQ_mep2"/>
      <sheetName val="01A-_RAB1"/>
      <sheetName val="F_ALARM1"/>
      <sheetName val="tambah_D1"/>
      <sheetName val="D99B_Transfer_Line_1_to_21"/>
      <sheetName val="Currency_Rate1"/>
      <sheetName val="Rek_Tot1"/>
      <sheetName val="ANALISA_11"/>
      <sheetName val="Report_detil_kondisi1"/>
      <sheetName val="Ekstra_Item_Blok1"/>
      <sheetName val="REKAP_Tbh"/>
      <sheetName val="NTM_Usage"/>
      <sheetName val="01A__RAB"/>
      <sheetName val="analisa_Str"/>
      <sheetName val="Analisa_HS"/>
      <sheetName val="RAB_"/>
      <sheetName val="GTS_I_PS"/>
      <sheetName val="Bangunan_Utama"/>
      <sheetName val="Cable_150kV_Ref_"/>
      <sheetName val="Master_Data"/>
      <sheetName val="Sheet1"/>
      <sheetName val="JADWAL"/>
      <sheetName val="Panel"/>
      <sheetName val="Inst_penerangan_"/>
      <sheetName val="Plumbing"/>
      <sheetName val="Petir"/>
      <sheetName val="MATV"/>
      <sheetName val="Alarm"/>
      <sheetName val="Hydran _ springkler"/>
      <sheetName val="Harsat Upah"/>
      <sheetName val="Perhitungan Besi"/>
      <sheetName val="DAFTAR HARGA"/>
      <sheetName val="AC_C"/>
      <sheetName val="JABATAN"/>
      <sheetName val="tifico"/>
      <sheetName val="TB"/>
      <sheetName val="HDasar"/>
      <sheetName val="OFFICE"/>
      <sheetName val="HRG BHN"/>
      <sheetName val="Elec-ins"/>
      <sheetName val="Factor"/>
      <sheetName val="BQ-IABK"/>
      <sheetName val="Public Area"/>
      <sheetName val="BQ Mekanikal"/>
      <sheetName val="BOQ"/>
      <sheetName val="AC_1_2_3"/>
      <sheetName val="granit _2_"/>
      <sheetName val="Evaluasi"/>
      <sheetName val="Pag_hal"/>
      <sheetName val="LV-MOTOR"/>
      <sheetName val="SILICATE"/>
      <sheetName val="Bill No 2.1 Cold water "/>
      <sheetName val="Bill 2.3 Fire protection"/>
      <sheetName val="Unit Rate (2)"/>
      <sheetName val="An Struktur"/>
      <sheetName val="An Arsitektur"/>
      <sheetName val="DAFTAR_8"/>
      <sheetName val="TOTAL"/>
      <sheetName val="DAFTAR 7"/>
      <sheetName val="Floor finishes"/>
      <sheetName val="Analisa ME"/>
      <sheetName val="CashFlwProjections"/>
      <sheetName val="Category 1"/>
      <sheetName val="Ktitas_Hg"/>
      <sheetName val="Rkap Bya"/>
      <sheetName val="Mess Pengelola"/>
      <sheetName val="Kantin Non Staff + Dapur"/>
      <sheetName val="Land Development III"/>
      <sheetName val="Pipe"/>
      <sheetName val="Transfer Pump"/>
      <sheetName val="Input"/>
      <sheetName val="Rekap akhir"/>
      <sheetName val="TABEL"/>
      <sheetName val="Piping"/>
      <sheetName val="Elec_ins"/>
      <sheetName val="SITE-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/>
      <sheetData sheetId="162"/>
      <sheetData sheetId="163"/>
      <sheetData sheetId="164"/>
      <sheetData sheetId="165" refreshError="1"/>
      <sheetData sheetId="166" refreshError="1"/>
      <sheetData sheetId="167" refreshError="1"/>
      <sheetData sheetId="168" refreshError="1"/>
      <sheetData sheetId="169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69"/>
  <sheetViews>
    <sheetView view="pageBreakPreview" topLeftCell="B136" zoomScale="85" zoomScaleNormal="70" zoomScaleSheetLayoutView="85" workbookViewId="0">
      <selection activeCell="G159" sqref="G159"/>
    </sheetView>
  </sheetViews>
  <sheetFormatPr defaultRowHeight="15.75"/>
  <cols>
    <col min="1" max="1" width="5" style="80" customWidth="1"/>
    <col min="2" max="2" width="9.140625" style="140"/>
    <col min="3" max="3" width="51" style="149" bestFit="1" customWidth="1"/>
    <col min="4" max="4" width="86.85546875" style="150" customWidth="1"/>
    <col min="5" max="5" width="9.140625" style="140" customWidth="1"/>
    <col min="6" max="6" width="12" style="140" bestFit="1" customWidth="1"/>
    <col min="7" max="8" width="19.42578125" style="41" customWidth="1"/>
    <col min="9" max="16384" width="9.140625" style="80"/>
  </cols>
  <sheetData>
    <row r="2" spans="2:8">
      <c r="B2" s="19" t="s">
        <v>0</v>
      </c>
      <c r="C2" s="141"/>
      <c r="D2" s="142"/>
      <c r="E2" s="143"/>
      <c r="G2" s="47"/>
      <c r="H2" s="47"/>
    </row>
    <row r="3" spans="2:8">
      <c r="B3" s="19" t="s">
        <v>266</v>
      </c>
      <c r="C3" s="141"/>
      <c r="D3" s="142"/>
      <c r="E3" s="143"/>
      <c r="G3" s="47"/>
      <c r="H3" s="144"/>
    </row>
    <row r="4" spans="2:8">
      <c r="B4" s="19" t="s">
        <v>1</v>
      </c>
      <c r="C4" s="141"/>
      <c r="D4" s="142"/>
      <c r="E4" s="152" t="s">
        <v>237</v>
      </c>
      <c r="F4" s="152"/>
      <c r="G4" s="152"/>
      <c r="H4" s="152"/>
    </row>
    <row r="5" spans="2:8">
      <c r="B5" s="145"/>
      <c r="C5" s="146"/>
      <c r="D5" s="142"/>
      <c r="E5" s="67"/>
      <c r="F5" s="68"/>
      <c r="G5" s="42"/>
      <c r="H5" s="42"/>
    </row>
    <row r="6" spans="2:8" ht="32.25" thickBot="1">
      <c r="B6" s="12" t="s">
        <v>2</v>
      </c>
      <c r="C6" s="12" t="s">
        <v>3</v>
      </c>
      <c r="D6" s="69" t="s">
        <v>146</v>
      </c>
      <c r="E6" s="9" t="s">
        <v>4</v>
      </c>
      <c r="F6" s="9" t="s">
        <v>147</v>
      </c>
      <c r="G6" s="13" t="s">
        <v>5</v>
      </c>
      <c r="H6" s="14" t="s">
        <v>144</v>
      </c>
    </row>
    <row r="7" spans="2:8" ht="16.5" thickTop="1">
      <c r="B7" s="2"/>
      <c r="C7" s="49"/>
      <c r="D7" s="49"/>
      <c r="E7" s="2"/>
      <c r="F7" s="1"/>
      <c r="G7" s="43"/>
      <c r="H7" s="43"/>
    </row>
    <row r="8" spans="2:8">
      <c r="B8" s="10" t="s">
        <v>6</v>
      </c>
      <c r="C8" s="50" t="s">
        <v>7</v>
      </c>
      <c r="D8" s="70"/>
      <c r="E8" s="1"/>
      <c r="F8" s="1"/>
      <c r="G8" s="36"/>
      <c r="H8" s="44"/>
    </row>
    <row r="9" spans="2:8">
      <c r="B9" s="1">
        <v>1</v>
      </c>
      <c r="C9" s="31" t="s">
        <v>8</v>
      </c>
      <c r="D9" s="31"/>
      <c r="E9" s="1" t="s">
        <v>9</v>
      </c>
      <c r="F9" s="22">
        <v>43</v>
      </c>
      <c r="G9" s="23">
        <v>44000</v>
      </c>
      <c r="H9" s="23">
        <f t="shared" ref="H9:H41" si="0">F9*G9</f>
        <v>1892000</v>
      </c>
    </row>
    <row r="10" spans="2:8">
      <c r="B10" s="1">
        <v>2</v>
      </c>
      <c r="C10" s="31" t="s">
        <v>10</v>
      </c>
      <c r="D10" s="31"/>
      <c r="E10" s="1" t="s">
        <v>11</v>
      </c>
      <c r="F10" s="22">
        <v>1</v>
      </c>
      <c r="G10" s="23">
        <v>6000000</v>
      </c>
      <c r="H10" s="23">
        <f t="shared" si="0"/>
        <v>6000000</v>
      </c>
    </row>
    <row r="11" spans="2:8">
      <c r="B11" s="1">
        <v>3</v>
      </c>
      <c r="C11" s="31" t="s">
        <v>12</v>
      </c>
      <c r="D11" s="31"/>
      <c r="E11" s="1" t="s">
        <v>11</v>
      </c>
      <c r="F11" s="22">
        <v>1</v>
      </c>
      <c r="G11" s="23">
        <v>2100000</v>
      </c>
      <c r="H11" s="23">
        <f t="shared" si="0"/>
        <v>2100000</v>
      </c>
    </row>
    <row r="12" spans="2:8">
      <c r="B12" s="1">
        <v>4</v>
      </c>
      <c r="C12" s="31" t="s">
        <v>13</v>
      </c>
      <c r="D12" s="31"/>
      <c r="E12" s="1" t="s">
        <v>11</v>
      </c>
      <c r="F12" s="22">
        <v>1</v>
      </c>
      <c r="G12" s="23">
        <v>1875000</v>
      </c>
      <c r="H12" s="23">
        <f t="shared" si="0"/>
        <v>1875000</v>
      </c>
    </row>
    <row r="13" spans="2:8">
      <c r="B13" s="1">
        <v>5</v>
      </c>
      <c r="C13" s="31" t="s">
        <v>87</v>
      </c>
      <c r="D13" s="31"/>
      <c r="E13" s="1"/>
      <c r="F13" s="22"/>
      <c r="G13" s="23"/>
      <c r="H13" s="23">
        <f t="shared" si="0"/>
        <v>0</v>
      </c>
    </row>
    <row r="14" spans="2:8">
      <c r="B14" s="45" t="s">
        <v>14</v>
      </c>
      <c r="C14" s="31" t="s">
        <v>145</v>
      </c>
      <c r="D14" s="31" t="s">
        <v>149</v>
      </c>
      <c r="E14" s="1" t="s">
        <v>15</v>
      </c>
      <c r="F14" s="22">
        <v>117.68</v>
      </c>
      <c r="G14" s="23">
        <v>10000</v>
      </c>
      <c r="H14" s="23">
        <f t="shared" si="0"/>
        <v>1176800</v>
      </c>
    </row>
    <row r="15" spans="2:8">
      <c r="B15" s="1"/>
      <c r="C15" s="63"/>
      <c r="D15" s="31"/>
      <c r="E15" s="1"/>
      <c r="F15" s="22"/>
      <c r="G15" s="23"/>
      <c r="H15" s="23">
        <f t="shared" si="0"/>
        <v>0</v>
      </c>
    </row>
    <row r="16" spans="2:8">
      <c r="B16" s="10" t="s">
        <v>16</v>
      </c>
      <c r="C16" s="51" t="s">
        <v>17</v>
      </c>
      <c r="D16" s="31"/>
      <c r="E16" s="1"/>
      <c r="F16" s="22"/>
      <c r="G16" s="23"/>
      <c r="H16" s="23">
        <f t="shared" si="0"/>
        <v>0</v>
      </c>
    </row>
    <row r="17" spans="2:8">
      <c r="B17" s="1">
        <v>1</v>
      </c>
      <c r="C17" s="31" t="s">
        <v>18</v>
      </c>
      <c r="D17" s="31"/>
      <c r="E17" s="1" t="s">
        <v>19</v>
      </c>
      <c r="F17" s="57">
        <v>8.9631999999999987</v>
      </c>
      <c r="G17" s="23">
        <v>110000</v>
      </c>
      <c r="H17" s="23">
        <f t="shared" si="0"/>
        <v>985951.99999999988</v>
      </c>
    </row>
    <row r="18" spans="2:8">
      <c r="B18" s="1">
        <v>2</v>
      </c>
      <c r="C18" s="63" t="s">
        <v>20</v>
      </c>
      <c r="D18" s="31"/>
      <c r="E18" s="1" t="s">
        <v>19</v>
      </c>
      <c r="F18" s="22">
        <v>4.2142999999999979</v>
      </c>
      <c r="G18" s="23">
        <v>44000</v>
      </c>
      <c r="H18" s="23">
        <f t="shared" si="0"/>
        <v>185429.1999999999</v>
      </c>
    </row>
    <row r="19" spans="2:8">
      <c r="B19" s="1">
        <v>3</v>
      </c>
      <c r="C19" s="72" t="s">
        <v>216</v>
      </c>
      <c r="D19" s="31"/>
      <c r="E19" s="1" t="s">
        <v>19</v>
      </c>
      <c r="F19" s="57">
        <v>17.407139999999998</v>
      </c>
      <c r="G19" s="23">
        <v>269000</v>
      </c>
      <c r="H19" s="23">
        <f t="shared" si="0"/>
        <v>4682520.6599999992</v>
      </c>
    </row>
    <row r="20" spans="2:8">
      <c r="B20" s="1">
        <v>4</v>
      </c>
      <c r="C20" s="63" t="s">
        <v>21</v>
      </c>
      <c r="D20" s="31"/>
      <c r="E20" s="1" t="s">
        <v>19</v>
      </c>
      <c r="F20" s="22">
        <v>0</v>
      </c>
      <c r="G20" s="23">
        <v>0</v>
      </c>
      <c r="H20" s="23">
        <f t="shared" si="0"/>
        <v>0</v>
      </c>
    </row>
    <row r="21" spans="2:8">
      <c r="B21" s="1">
        <v>5</v>
      </c>
      <c r="C21" s="63" t="s">
        <v>88</v>
      </c>
      <c r="D21" s="34" t="s">
        <v>194</v>
      </c>
      <c r="E21" s="1" t="s">
        <v>19</v>
      </c>
      <c r="F21" s="57">
        <v>0.53642500000000015</v>
      </c>
      <c r="G21" s="23">
        <v>727000</v>
      </c>
      <c r="H21" s="23">
        <f t="shared" si="0"/>
        <v>389980.97500000009</v>
      </c>
    </row>
    <row r="22" spans="2:8">
      <c r="B22" s="1">
        <v>6</v>
      </c>
      <c r="C22" s="63" t="s">
        <v>89</v>
      </c>
      <c r="D22" s="31"/>
      <c r="E22" s="1" t="s">
        <v>19</v>
      </c>
      <c r="F22" s="22">
        <v>0</v>
      </c>
      <c r="G22" s="23">
        <v>0</v>
      </c>
      <c r="H22" s="23">
        <f t="shared" si="0"/>
        <v>0</v>
      </c>
    </row>
    <row r="23" spans="2:8">
      <c r="B23" s="1"/>
      <c r="C23" s="63"/>
      <c r="D23" s="31"/>
      <c r="E23" s="1"/>
      <c r="F23" s="22"/>
      <c r="G23" s="23"/>
      <c r="H23" s="23">
        <f t="shared" si="0"/>
        <v>0</v>
      </c>
    </row>
    <row r="24" spans="2:8">
      <c r="B24" s="10" t="s">
        <v>22</v>
      </c>
      <c r="C24" s="66" t="s">
        <v>23</v>
      </c>
      <c r="D24" s="31"/>
      <c r="E24" s="1"/>
      <c r="F24" s="22"/>
      <c r="G24" s="23"/>
      <c r="H24" s="23">
        <f t="shared" si="0"/>
        <v>0</v>
      </c>
    </row>
    <row r="25" spans="2:8">
      <c r="B25" s="1">
        <v>1</v>
      </c>
      <c r="C25" s="63" t="s">
        <v>90</v>
      </c>
      <c r="D25" s="31"/>
      <c r="E25" s="1" t="s">
        <v>72</v>
      </c>
      <c r="F25" s="57">
        <v>8</v>
      </c>
      <c r="G25" s="23">
        <v>50000</v>
      </c>
      <c r="H25" s="23">
        <f t="shared" si="0"/>
        <v>400000</v>
      </c>
    </row>
    <row r="26" spans="2:8">
      <c r="B26" s="1">
        <v>2</v>
      </c>
      <c r="C26" s="63" t="s">
        <v>24</v>
      </c>
      <c r="D26" s="34" t="s">
        <v>151</v>
      </c>
      <c r="E26" s="1" t="s">
        <v>19</v>
      </c>
      <c r="F26" s="22">
        <v>0</v>
      </c>
      <c r="G26" s="23">
        <v>0</v>
      </c>
      <c r="H26" s="23">
        <f t="shared" si="0"/>
        <v>0</v>
      </c>
    </row>
    <row r="27" spans="2:8">
      <c r="B27" s="1"/>
      <c r="C27" s="63"/>
      <c r="D27" s="31"/>
      <c r="E27" s="1"/>
      <c r="F27" s="22"/>
      <c r="G27" s="23"/>
      <c r="H27" s="23">
        <f t="shared" si="0"/>
        <v>0</v>
      </c>
    </row>
    <row r="28" spans="2:8">
      <c r="B28" s="10" t="s">
        <v>25</v>
      </c>
      <c r="C28" s="66" t="s">
        <v>26</v>
      </c>
      <c r="D28" s="31"/>
      <c r="E28" s="1"/>
      <c r="F28" s="22"/>
      <c r="G28" s="23"/>
      <c r="H28" s="23">
        <f t="shared" si="0"/>
        <v>0</v>
      </c>
    </row>
    <row r="29" spans="2:8">
      <c r="B29" s="1">
        <v>1</v>
      </c>
      <c r="C29" s="63" t="s">
        <v>27</v>
      </c>
      <c r="D29" s="34" t="s">
        <v>152</v>
      </c>
      <c r="E29" s="1" t="s">
        <v>19</v>
      </c>
      <c r="F29" s="57">
        <v>3.5089000000000001</v>
      </c>
      <c r="G29" s="23">
        <v>4637000</v>
      </c>
      <c r="H29" s="23">
        <f t="shared" si="0"/>
        <v>16270769.300000001</v>
      </c>
    </row>
    <row r="30" spans="2:8">
      <c r="B30" s="1">
        <v>2</v>
      </c>
      <c r="C30" s="63" t="s">
        <v>91</v>
      </c>
      <c r="D30" s="34" t="s">
        <v>152</v>
      </c>
      <c r="E30" s="1" t="s">
        <v>19</v>
      </c>
      <c r="F30" s="57">
        <v>1.24</v>
      </c>
      <c r="G30" s="23">
        <v>4243000</v>
      </c>
      <c r="H30" s="23">
        <f t="shared" si="0"/>
        <v>5261320</v>
      </c>
    </row>
    <row r="31" spans="2:8">
      <c r="B31" s="1">
        <v>3</v>
      </c>
      <c r="C31" s="63" t="s">
        <v>142</v>
      </c>
      <c r="D31" s="34" t="s">
        <v>152</v>
      </c>
      <c r="E31" s="1" t="s">
        <v>19</v>
      </c>
      <c r="F31" s="57">
        <v>3.693171</v>
      </c>
      <c r="G31" s="23">
        <v>4272000</v>
      </c>
      <c r="H31" s="23">
        <f t="shared" si="0"/>
        <v>15777226.512</v>
      </c>
    </row>
    <row r="32" spans="2:8">
      <c r="B32" s="1">
        <v>4</v>
      </c>
      <c r="C32" s="63" t="s">
        <v>150</v>
      </c>
      <c r="D32" s="34" t="s">
        <v>152</v>
      </c>
      <c r="E32" s="1" t="s">
        <v>19</v>
      </c>
      <c r="F32" s="57">
        <v>2.3545132857142899</v>
      </c>
      <c r="G32" s="23">
        <v>4092000</v>
      </c>
      <c r="H32" s="23">
        <f t="shared" si="0"/>
        <v>9634668.3651428744</v>
      </c>
    </row>
    <row r="33" spans="2:10">
      <c r="B33" s="1">
        <v>5</v>
      </c>
      <c r="C33" s="63" t="s">
        <v>94</v>
      </c>
      <c r="D33" s="34" t="s">
        <v>152</v>
      </c>
      <c r="E33" s="1" t="s">
        <v>19</v>
      </c>
      <c r="F33" s="57">
        <v>3.1909999999999998</v>
      </c>
      <c r="G33" s="23">
        <v>4361000</v>
      </c>
      <c r="H33" s="23">
        <f t="shared" si="0"/>
        <v>13915951</v>
      </c>
    </row>
    <row r="34" spans="2:10">
      <c r="B34" s="1">
        <v>6</v>
      </c>
      <c r="C34" s="63" t="s">
        <v>95</v>
      </c>
      <c r="D34" s="34" t="s">
        <v>153</v>
      </c>
      <c r="E34" s="1" t="s">
        <v>19</v>
      </c>
      <c r="F34" s="22">
        <v>0</v>
      </c>
      <c r="G34" s="23">
        <v>0</v>
      </c>
      <c r="H34" s="23">
        <f t="shared" si="0"/>
        <v>0</v>
      </c>
    </row>
    <row r="35" spans="2:10">
      <c r="B35" s="1">
        <v>7</v>
      </c>
      <c r="C35" s="63" t="s">
        <v>96</v>
      </c>
      <c r="D35" s="34" t="s">
        <v>152</v>
      </c>
      <c r="E35" s="1" t="s">
        <v>19</v>
      </c>
      <c r="F35" s="22">
        <v>1.1747780000000001</v>
      </c>
      <c r="G35" s="23">
        <v>4798000</v>
      </c>
      <c r="H35" s="23">
        <f t="shared" si="0"/>
        <v>5636584.8440000005</v>
      </c>
    </row>
    <row r="36" spans="2:10">
      <c r="B36" s="1">
        <v>8</v>
      </c>
      <c r="C36" s="63" t="s">
        <v>232</v>
      </c>
      <c r="D36" s="34" t="s">
        <v>231</v>
      </c>
      <c r="E36" s="1" t="s">
        <v>19</v>
      </c>
      <c r="F36" s="22">
        <v>4.6419040000000003</v>
      </c>
      <c r="G36" s="23">
        <v>2532000</v>
      </c>
      <c r="H36" s="23">
        <f t="shared" si="0"/>
        <v>11753300.928000001</v>
      </c>
      <c r="I36" s="61">
        <f>(2.3492+3.0302+1.3579+1.7728+16.3315+14.6224+14.3974+4.1624)*0.08</f>
        <v>4.6419039999999994</v>
      </c>
      <c r="J36" s="62" t="s">
        <v>217</v>
      </c>
    </row>
    <row r="37" spans="2:10">
      <c r="B37" s="1">
        <v>9</v>
      </c>
      <c r="C37" s="63" t="s">
        <v>230</v>
      </c>
      <c r="D37" s="34" t="s">
        <v>152</v>
      </c>
      <c r="E37" s="1" t="s">
        <v>19</v>
      </c>
      <c r="F37" s="22">
        <v>7.2264840000000001</v>
      </c>
      <c r="G37" s="23">
        <v>3122000</v>
      </c>
      <c r="H37" s="23">
        <f t="shared" si="0"/>
        <v>22561083.048</v>
      </c>
      <c r="I37" s="61"/>
      <c r="J37" s="62"/>
    </row>
    <row r="38" spans="2:10" ht="15" customHeight="1">
      <c r="B38" s="1">
        <v>10</v>
      </c>
      <c r="C38" s="63" t="s">
        <v>98</v>
      </c>
      <c r="D38" s="34" t="s">
        <v>154</v>
      </c>
      <c r="E38" s="1" t="s">
        <v>19</v>
      </c>
      <c r="F38" s="22">
        <v>2.13903</v>
      </c>
      <c r="G38" s="23">
        <v>3212000</v>
      </c>
      <c r="H38" s="23">
        <f t="shared" si="0"/>
        <v>6870564.3600000003</v>
      </c>
      <c r="I38" s="61">
        <f>(0.6248+14.5301+14.712+14.5618+5.3089)*0.12</f>
        <v>5.9685119999999996</v>
      </c>
      <c r="J38" s="62" t="s">
        <v>218</v>
      </c>
    </row>
    <row r="39" spans="2:10" ht="30.75">
      <c r="B39" s="1">
        <v>11</v>
      </c>
      <c r="C39" s="63" t="s">
        <v>223</v>
      </c>
      <c r="D39" s="34"/>
      <c r="E39" s="1" t="s">
        <v>19</v>
      </c>
      <c r="F39" s="22">
        <v>0.38250000000000001</v>
      </c>
      <c r="G39" s="23">
        <v>4272000</v>
      </c>
      <c r="H39" s="23">
        <f t="shared" si="0"/>
        <v>1634040</v>
      </c>
      <c r="I39" s="61"/>
      <c r="J39" s="62"/>
    </row>
    <row r="40" spans="2:10">
      <c r="B40" s="1">
        <v>12</v>
      </c>
      <c r="C40" s="63" t="s">
        <v>229</v>
      </c>
      <c r="D40" s="34"/>
      <c r="E40" s="1" t="s">
        <v>19</v>
      </c>
      <c r="F40" s="57">
        <v>8.1692307692307703E-2</v>
      </c>
      <c r="G40" s="23">
        <v>4361000</v>
      </c>
      <c r="H40" s="23">
        <f t="shared" si="0"/>
        <v>356260.15384615387</v>
      </c>
      <c r="I40" s="61"/>
      <c r="J40" s="62"/>
    </row>
    <row r="41" spans="2:10">
      <c r="B41" s="1"/>
      <c r="C41" s="63"/>
      <c r="D41" s="34"/>
      <c r="E41" s="1"/>
      <c r="F41" s="22"/>
      <c r="G41" s="23"/>
      <c r="H41" s="23">
        <f t="shared" si="0"/>
        <v>0</v>
      </c>
      <c r="I41" s="61"/>
      <c r="J41" s="62"/>
    </row>
    <row r="42" spans="2:10">
      <c r="B42" s="1"/>
      <c r="C42" s="63"/>
      <c r="D42" s="31"/>
      <c r="E42" s="1"/>
      <c r="F42" s="22"/>
      <c r="G42" s="23"/>
      <c r="H42" s="23">
        <f t="shared" ref="H42:H76" si="1">F42*G42</f>
        <v>0</v>
      </c>
      <c r="I42" s="61">
        <f>(2.5053+1.2613)*0.12</f>
        <v>0.451992</v>
      </c>
      <c r="J42" s="62" t="s">
        <v>219</v>
      </c>
    </row>
    <row r="43" spans="2:10">
      <c r="B43" s="10" t="s">
        <v>28</v>
      </c>
      <c r="C43" s="66" t="s">
        <v>29</v>
      </c>
      <c r="D43" s="31"/>
      <c r="E43" s="1"/>
      <c r="F43" s="22"/>
      <c r="G43" s="23"/>
      <c r="H43" s="23">
        <f t="shared" si="1"/>
        <v>0</v>
      </c>
      <c r="I43" s="61">
        <f>3.9227*0.12</f>
        <v>0.47072399999999998</v>
      </c>
      <c r="J43" s="62" t="s">
        <v>220</v>
      </c>
    </row>
    <row r="44" spans="2:10">
      <c r="B44" s="10"/>
      <c r="C44" s="66" t="s">
        <v>99</v>
      </c>
      <c r="D44" s="31"/>
      <c r="E44" s="1"/>
      <c r="F44" s="22"/>
      <c r="G44" s="23"/>
      <c r="H44" s="23">
        <f t="shared" si="1"/>
        <v>0</v>
      </c>
      <c r="I44" s="61">
        <f>2.7938*0.12</f>
        <v>0.335256</v>
      </c>
      <c r="J44" s="62" t="s">
        <v>221</v>
      </c>
    </row>
    <row r="45" spans="2:10">
      <c r="B45" s="1">
        <v>1</v>
      </c>
      <c r="C45" s="63" t="s">
        <v>100</v>
      </c>
      <c r="D45" s="34" t="s">
        <v>155</v>
      </c>
      <c r="E45" s="1" t="s">
        <v>15</v>
      </c>
      <c r="F45" s="22">
        <v>4.5</v>
      </c>
      <c r="G45" s="23">
        <v>169000</v>
      </c>
      <c r="H45" s="23">
        <f t="shared" si="1"/>
        <v>760500</v>
      </c>
    </row>
    <row r="46" spans="2:10">
      <c r="B46" s="1">
        <v>2</v>
      </c>
      <c r="C46" s="63" t="s">
        <v>101</v>
      </c>
      <c r="D46" s="34"/>
      <c r="E46" s="1"/>
      <c r="F46" s="22"/>
      <c r="G46" s="23"/>
      <c r="H46" s="23">
        <f t="shared" si="1"/>
        <v>0</v>
      </c>
    </row>
    <row r="47" spans="2:10">
      <c r="B47" s="1">
        <v>3</v>
      </c>
      <c r="C47" s="63" t="s">
        <v>102</v>
      </c>
      <c r="D47" s="34" t="s">
        <v>156</v>
      </c>
      <c r="E47" s="1" t="s">
        <v>15</v>
      </c>
      <c r="F47" s="22">
        <v>54.985378867000001</v>
      </c>
      <c r="G47" s="23">
        <v>151000</v>
      </c>
      <c r="H47" s="23">
        <f t="shared" si="1"/>
        <v>8302792.2089170003</v>
      </c>
    </row>
    <row r="48" spans="2:10">
      <c r="B48" s="1">
        <v>4</v>
      </c>
      <c r="C48" s="63" t="s">
        <v>103</v>
      </c>
      <c r="D48" s="26" t="s">
        <v>263</v>
      </c>
      <c r="E48" s="1" t="s">
        <v>15</v>
      </c>
      <c r="F48" s="22">
        <v>2.7731172659999999</v>
      </c>
      <c r="G48" s="23">
        <v>184000</v>
      </c>
      <c r="H48" s="23">
        <f t="shared" si="1"/>
        <v>510253.57694399997</v>
      </c>
    </row>
    <row r="49" spans="2:8">
      <c r="B49" s="1">
        <v>5</v>
      </c>
      <c r="C49" s="63" t="s">
        <v>104</v>
      </c>
      <c r="D49" s="34" t="s">
        <v>156</v>
      </c>
      <c r="E49" s="1" t="s">
        <v>15</v>
      </c>
      <c r="F49" s="22">
        <v>9.5839976869000019</v>
      </c>
      <c r="G49" s="23">
        <v>151000</v>
      </c>
      <c r="H49" s="23">
        <f t="shared" si="1"/>
        <v>1447183.6507219004</v>
      </c>
    </row>
    <row r="50" spans="2:8" s="92" customFormat="1" ht="30">
      <c r="B50" s="1">
        <v>6</v>
      </c>
      <c r="C50" s="31" t="s">
        <v>233</v>
      </c>
      <c r="D50" s="34" t="s">
        <v>262</v>
      </c>
      <c r="E50" s="1" t="s">
        <v>9</v>
      </c>
      <c r="F50" s="22">
        <v>7.7</v>
      </c>
      <c r="G50" s="46">
        <v>111000</v>
      </c>
      <c r="H50" s="46">
        <f t="shared" si="1"/>
        <v>854700</v>
      </c>
    </row>
    <row r="51" spans="2:8">
      <c r="B51" s="1">
        <v>7</v>
      </c>
      <c r="C51" s="63" t="s">
        <v>234</v>
      </c>
      <c r="D51" s="34" t="s">
        <v>261</v>
      </c>
      <c r="E51" s="1" t="s">
        <v>15</v>
      </c>
      <c r="F51" s="22">
        <v>2.5499999999999998</v>
      </c>
      <c r="G51" s="23">
        <v>175000</v>
      </c>
      <c r="H51" s="23">
        <f t="shared" si="1"/>
        <v>446249.99999999994</v>
      </c>
    </row>
    <row r="52" spans="2:8">
      <c r="B52" s="10"/>
      <c r="C52" s="66" t="s">
        <v>105</v>
      </c>
      <c r="D52" s="34"/>
      <c r="E52" s="1"/>
      <c r="F52" s="22"/>
      <c r="G52" s="23"/>
      <c r="H52" s="23">
        <f t="shared" si="1"/>
        <v>0</v>
      </c>
    </row>
    <row r="53" spans="2:8">
      <c r="B53" s="1">
        <v>1</v>
      </c>
      <c r="C53" s="63" t="s">
        <v>102</v>
      </c>
      <c r="D53" s="34" t="s">
        <v>156</v>
      </c>
      <c r="E53" s="1" t="s">
        <v>15</v>
      </c>
      <c r="F53" s="22">
        <v>54.879509729900001</v>
      </c>
      <c r="G53" s="23">
        <v>151000</v>
      </c>
      <c r="H53" s="23">
        <f t="shared" si="1"/>
        <v>8286805.9692149004</v>
      </c>
    </row>
    <row r="54" spans="2:8">
      <c r="B54" s="1">
        <v>2</v>
      </c>
      <c r="C54" s="63" t="s">
        <v>103</v>
      </c>
      <c r="D54" s="26" t="s">
        <v>263</v>
      </c>
      <c r="E54" s="1" t="s">
        <v>15</v>
      </c>
      <c r="F54" s="22">
        <v>2.7732250000000001</v>
      </c>
      <c r="G54" s="23">
        <v>184000</v>
      </c>
      <c r="H54" s="23">
        <f t="shared" si="1"/>
        <v>510273.4</v>
      </c>
    </row>
    <row r="55" spans="2:8">
      <c r="B55" s="1"/>
      <c r="C55" s="63"/>
      <c r="D55" s="71"/>
      <c r="E55" s="1"/>
      <c r="F55" s="22"/>
      <c r="G55" s="23"/>
      <c r="H55" s="23">
        <f t="shared" si="1"/>
        <v>0</v>
      </c>
    </row>
    <row r="56" spans="2:8">
      <c r="B56" s="10" t="s">
        <v>30</v>
      </c>
      <c r="C56" s="66" t="s">
        <v>31</v>
      </c>
      <c r="D56" s="34"/>
      <c r="E56" s="1"/>
      <c r="F56" s="22"/>
      <c r="G56" s="23"/>
      <c r="H56" s="23">
        <f t="shared" si="1"/>
        <v>0</v>
      </c>
    </row>
    <row r="57" spans="2:8">
      <c r="B57" s="10"/>
      <c r="C57" s="66" t="s">
        <v>99</v>
      </c>
      <c r="D57" s="34"/>
      <c r="E57" s="1"/>
      <c r="F57" s="22"/>
      <c r="G57" s="23"/>
      <c r="H57" s="23">
        <f t="shared" si="1"/>
        <v>0</v>
      </c>
    </row>
    <row r="58" spans="2:8">
      <c r="B58" s="1">
        <v>1</v>
      </c>
      <c r="C58" s="63" t="s">
        <v>103</v>
      </c>
      <c r="D58" s="26" t="s">
        <v>264</v>
      </c>
      <c r="E58" s="1" t="s">
        <v>15</v>
      </c>
      <c r="F58" s="22">
        <v>11.8163622412</v>
      </c>
      <c r="G58" s="23">
        <v>180000</v>
      </c>
      <c r="H58" s="23">
        <f t="shared" si="1"/>
        <v>2126945.2034160001</v>
      </c>
    </row>
    <row r="59" spans="2:8">
      <c r="B59" s="1">
        <v>2</v>
      </c>
      <c r="C59" s="63" t="s">
        <v>106</v>
      </c>
      <c r="D59" s="26" t="s">
        <v>157</v>
      </c>
      <c r="E59" s="1" t="s">
        <v>195</v>
      </c>
      <c r="F59" s="22">
        <v>32.455124400000003</v>
      </c>
      <c r="G59" s="23">
        <v>116000</v>
      </c>
      <c r="H59" s="23">
        <f t="shared" si="1"/>
        <v>3764794.4304000004</v>
      </c>
    </row>
    <row r="60" spans="2:8">
      <c r="B60" s="10"/>
      <c r="C60" s="66" t="s">
        <v>105</v>
      </c>
      <c r="D60" s="27"/>
      <c r="E60" s="1"/>
      <c r="F60" s="22"/>
      <c r="G60" s="23"/>
      <c r="H60" s="23">
        <f t="shared" si="1"/>
        <v>0</v>
      </c>
    </row>
    <row r="61" spans="2:8">
      <c r="B61" s="1">
        <v>1</v>
      </c>
      <c r="C61" s="63" t="s">
        <v>103</v>
      </c>
      <c r="D61" s="26" t="s">
        <v>264</v>
      </c>
      <c r="E61" s="1" t="s">
        <v>15</v>
      </c>
      <c r="F61" s="22">
        <v>11.8163622412</v>
      </c>
      <c r="G61" s="23">
        <v>180000</v>
      </c>
      <c r="H61" s="23">
        <f t="shared" si="1"/>
        <v>2126945.2034160001</v>
      </c>
    </row>
    <row r="62" spans="2:8">
      <c r="B62" s="1">
        <v>2</v>
      </c>
      <c r="C62" s="63" t="s">
        <v>106</v>
      </c>
      <c r="D62" s="26" t="s">
        <v>157</v>
      </c>
      <c r="E62" s="1" t="str">
        <f>E59</f>
        <v>m1</v>
      </c>
      <c r="F62" s="22">
        <v>36.625</v>
      </c>
      <c r="G62" s="23">
        <v>116000</v>
      </c>
      <c r="H62" s="23">
        <f t="shared" si="1"/>
        <v>4248500</v>
      </c>
    </row>
    <row r="63" spans="2:8">
      <c r="B63" s="1"/>
      <c r="C63" s="63"/>
      <c r="D63" s="34"/>
      <c r="E63" s="1"/>
      <c r="F63" s="22"/>
      <c r="G63" s="23"/>
      <c r="H63" s="23">
        <f t="shared" si="1"/>
        <v>0</v>
      </c>
    </row>
    <row r="64" spans="2:8">
      <c r="B64" s="10" t="s">
        <v>32</v>
      </c>
      <c r="C64" s="66" t="s">
        <v>33</v>
      </c>
      <c r="D64" s="34"/>
      <c r="E64" s="1"/>
      <c r="F64" s="22"/>
      <c r="G64" s="23"/>
      <c r="H64" s="23">
        <f t="shared" si="1"/>
        <v>0</v>
      </c>
    </row>
    <row r="65" spans="2:8">
      <c r="B65" s="32">
        <v>1</v>
      </c>
      <c r="C65" s="31" t="s">
        <v>34</v>
      </c>
      <c r="D65" s="60" t="s">
        <v>252</v>
      </c>
      <c r="E65" s="32" t="s">
        <v>15</v>
      </c>
      <c r="F65" s="38">
        <v>99.438039730499995</v>
      </c>
      <c r="G65" s="23">
        <v>77000</v>
      </c>
      <c r="H65" s="23">
        <f t="shared" si="1"/>
        <v>7656729.0592484996</v>
      </c>
    </row>
    <row r="66" spans="2:8">
      <c r="B66" s="1">
        <v>2</v>
      </c>
      <c r="C66" s="63" t="s">
        <v>107</v>
      </c>
      <c r="D66" s="60" t="s">
        <v>253</v>
      </c>
      <c r="E66" s="1" t="s">
        <v>9</v>
      </c>
      <c r="F66" s="22">
        <v>116.36</v>
      </c>
      <c r="G66" s="23">
        <v>183000</v>
      </c>
      <c r="H66" s="23">
        <f t="shared" si="1"/>
        <v>21293880</v>
      </c>
    </row>
    <row r="67" spans="2:8">
      <c r="B67" s="32">
        <v>3</v>
      </c>
      <c r="C67" s="31" t="s">
        <v>35</v>
      </c>
      <c r="D67" s="60" t="s">
        <v>254</v>
      </c>
      <c r="E67" s="32" t="s">
        <v>15</v>
      </c>
      <c r="F67" s="38">
        <v>15.239649999999999</v>
      </c>
      <c r="G67" s="23">
        <v>92000</v>
      </c>
      <c r="H67" s="23">
        <f t="shared" si="1"/>
        <v>1402047.8</v>
      </c>
    </row>
    <row r="68" spans="2:8">
      <c r="B68" s="1">
        <v>4</v>
      </c>
      <c r="C68" s="63" t="s">
        <v>36</v>
      </c>
      <c r="D68" s="60" t="s">
        <v>158</v>
      </c>
      <c r="E68" s="1" t="s">
        <v>15</v>
      </c>
      <c r="F68" s="22">
        <v>85.774653999999984</v>
      </c>
      <c r="G68" s="23">
        <v>65000</v>
      </c>
      <c r="H68" s="23">
        <f t="shared" si="1"/>
        <v>5575352.5099999988</v>
      </c>
    </row>
    <row r="69" spans="2:8">
      <c r="B69" s="1"/>
      <c r="C69" s="63"/>
      <c r="D69" s="31"/>
      <c r="E69" s="1"/>
      <c r="F69" s="22"/>
      <c r="G69" s="23"/>
      <c r="H69" s="23">
        <f t="shared" si="1"/>
        <v>0</v>
      </c>
    </row>
    <row r="70" spans="2:8">
      <c r="B70" s="10" t="s">
        <v>37</v>
      </c>
      <c r="C70" s="66" t="s">
        <v>38</v>
      </c>
      <c r="D70" s="31"/>
      <c r="E70" s="1"/>
      <c r="F70" s="22"/>
      <c r="G70" s="23"/>
      <c r="H70" s="23">
        <f t="shared" si="1"/>
        <v>0</v>
      </c>
    </row>
    <row r="71" spans="2:8" ht="30">
      <c r="B71" s="1">
        <v>1</v>
      </c>
      <c r="C71" s="31" t="s">
        <v>39</v>
      </c>
      <c r="D71" s="31" t="s">
        <v>162</v>
      </c>
      <c r="E71" s="1" t="s">
        <v>15</v>
      </c>
      <c r="F71" s="22">
        <v>189.82639999999998</v>
      </c>
      <c r="G71" s="23">
        <v>192000</v>
      </c>
      <c r="H71" s="23">
        <f t="shared" si="1"/>
        <v>36446668.799999997</v>
      </c>
    </row>
    <row r="72" spans="2:8">
      <c r="B72" s="1">
        <v>2</v>
      </c>
      <c r="C72" s="63" t="s">
        <v>108</v>
      </c>
      <c r="D72" s="31" t="s">
        <v>159</v>
      </c>
      <c r="E72" s="1" t="s">
        <v>15</v>
      </c>
      <c r="F72" s="22">
        <v>19.71</v>
      </c>
      <c r="G72" s="23">
        <v>73000</v>
      </c>
      <c r="H72" s="23">
        <f t="shared" si="1"/>
        <v>1438830</v>
      </c>
    </row>
    <row r="73" spans="2:8">
      <c r="B73" s="1">
        <v>3</v>
      </c>
      <c r="C73" s="63" t="s">
        <v>40</v>
      </c>
      <c r="D73" s="31" t="s">
        <v>160</v>
      </c>
      <c r="E73" s="1" t="s">
        <v>15</v>
      </c>
      <c r="F73" s="22">
        <v>376.04644999999999</v>
      </c>
      <c r="G73" s="23">
        <v>42000</v>
      </c>
      <c r="H73" s="23">
        <f t="shared" si="1"/>
        <v>15793950.9</v>
      </c>
    </row>
    <row r="74" spans="2:8">
      <c r="B74" s="1">
        <v>4</v>
      </c>
      <c r="C74" s="63" t="s">
        <v>41</v>
      </c>
      <c r="D74" s="31" t="s">
        <v>161</v>
      </c>
      <c r="E74" s="1" t="s">
        <v>15</v>
      </c>
      <c r="F74" s="22">
        <v>345.42019999999997</v>
      </c>
      <c r="G74" s="23">
        <v>29000</v>
      </c>
      <c r="H74" s="23">
        <f t="shared" si="1"/>
        <v>10017185.799999999</v>
      </c>
    </row>
    <row r="75" spans="2:8">
      <c r="B75" s="1">
        <v>5</v>
      </c>
      <c r="C75" s="63" t="s">
        <v>224</v>
      </c>
      <c r="D75" s="31"/>
      <c r="E75" s="1" t="s">
        <v>15</v>
      </c>
      <c r="F75" s="22">
        <v>41.145000000000003</v>
      </c>
      <c r="G75" s="23">
        <v>42000</v>
      </c>
      <c r="H75" s="23">
        <f t="shared" si="1"/>
        <v>1728090.0000000002</v>
      </c>
    </row>
    <row r="76" spans="2:8">
      <c r="B76" s="1">
        <v>6</v>
      </c>
      <c r="C76" s="63" t="s">
        <v>225</v>
      </c>
      <c r="D76" s="31"/>
      <c r="E76" s="1" t="s">
        <v>15</v>
      </c>
      <c r="F76" s="22">
        <v>41.145000000000003</v>
      </c>
      <c r="G76" s="23">
        <v>29000</v>
      </c>
      <c r="H76" s="23">
        <f t="shared" si="1"/>
        <v>1193205</v>
      </c>
    </row>
    <row r="77" spans="2:8">
      <c r="B77" s="1"/>
      <c r="C77" s="63"/>
      <c r="D77" s="31"/>
      <c r="E77" s="1"/>
      <c r="F77" s="22"/>
      <c r="G77" s="23"/>
      <c r="H77" s="23">
        <f>F77*G77</f>
        <v>0</v>
      </c>
    </row>
    <row r="78" spans="2:8">
      <c r="B78" s="10" t="s">
        <v>42</v>
      </c>
      <c r="C78" s="66" t="s">
        <v>43</v>
      </c>
      <c r="D78" s="31"/>
      <c r="E78" s="1"/>
      <c r="F78" s="22"/>
      <c r="G78" s="23"/>
      <c r="H78" s="23">
        <f>F78*G78</f>
        <v>0</v>
      </c>
    </row>
    <row r="79" spans="2:8">
      <c r="B79" s="1">
        <v>1</v>
      </c>
      <c r="C79" s="63" t="s">
        <v>109</v>
      </c>
      <c r="D79" s="59" t="s">
        <v>259</v>
      </c>
      <c r="E79" s="1" t="s">
        <v>15</v>
      </c>
      <c r="F79" s="22">
        <v>54</v>
      </c>
      <c r="G79" s="23">
        <v>176000</v>
      </c>
      <c r="H79" s="23">
        <f>F79*G79</f>
        <v>9504000</v>
      </c>
    </row>
    <row r="80" spans="2:8">
      <c r="B80" s="1">
        <v>2</v>
      </c>
      <c r="C80" s="31" t="s">
        <v>110</v>
      </c>
      <c r="D80" s="26" t="s">
        <v>260</v>
      </c>
      <c r="E80" s="1" t="s">
        <v>15</v>
      </c>
      <c r="F80" s="22">
        <v>55</v>
      </c>
      <c r="G80" s="23">
        <v>205000</v>
      </c>
      <c r="H80" s="23">
        <f>F80*G80</f>
        <v>11275000</v>
      </c>
    </row>
    <row r="81" spans="2:8">
      <c r="B81" s="1">
        <v>3</v>
      </c>
      <c r="C81" s="63" t="s">
        <v>138</v>
      </c>
      <c r="D81" s="31"/>
      <c r="E81" s="1" t="s">
        <v>9</v>
      </c>
      <c r="F81" s="22">
        <v>25</v>
      </c>
      <c r="G81" s="23">
        <v>62000</v>
      </c>
      <c r="H81" s="23">
        <f>F81*G81</f>
        <v>1550000</v>
      </c>
    </row>
    <row r="82" spans="2:8">
      <c r="B82" s="1">
        <v>4</v>
      </c>
      <c r="C82" s="63" t="s">
        <v>111</v>
      </c>
      <c r="D82" s="31"/>
      <c r="E82" s="1" t="s">
        <v>9</v>
      </c>
      <c r="F82" s="22">
        <v>5</v>
      </c>
      <c r="G82" s="23">
        <v>67000</v>
      </c>
      <c r="H82" s="23">
        <f t="shared" ref="H82:H149" si="2">F82*G82</f>
        <v>335000</v>
      </c>
    </row>
    <row r="83" spans="2:8">
      <c r="B83" s="1"/>
      <c r="C83" s="63"/>
      <c r="D83" s="31"/>
      <c r="E83" s="1"/>
      <c r="F83" s="22"/>
      <c r="G83" s="23"/>
      <c r="H83" s="23">
        <f t="shared" si="2"/>
        <v>0</v>
      </c>
    </row>
    <row r="84" spans="2:8">
      <c r="B84" s="10" t="s">
        <v>45</v>
      </c>
      <c r="C84" s="66" t="s">
        <v>46</v>
      </c>
      <c r="D84" s="31"/>
      <c r="E84" s="1"/>
      <c r="F84" s="22"/>
      <c r="G84" s="23"/>
      <c r="H84" s="23">
        <f t="shared" si="2"/>
        <v>0</v>
      </c>
    </row>
    <row r="85" spans="2:8">
      <c r="B85" s="10">
        <v>1</v>
      </c>
      <c r="C85" s="66" t="s">
        <v>112</v>
      </c>
      <c r="D85" s="31"/>
      <c r="E85" s="1"/>
      <c r="F85" s="22"/>
      <c r="G85" s="23"/>
      <c r="H85" s="23">
        <f t="shared" si="2"/>
        <v>0</v>
      </c>
    </row>
    <row r="86" spans="2:8" ht="30">
      <c r="B86" s="1"/>
      <c r="C86" s="31" t="s">
        <v>113</v>
      </c>
      <c r="D86" s="34" t="s">
        <v>244</v>
      </c>
      <c r="E86" s="1" t="s">
        <v>48</v>
      </c>
      <c r="F86" s="22">
        <v>1</v>
      </c>
      <c r="G86" s="23">
        <v>11770000</v>
      </c>
      <c r="H86" s="23">
        <f t="shared" si="2"/>
        <v>11770000</v>
      </c>
    </row>
    <row r="87" spans="2:8" ht="15" customHeight="1">
      <c r="B87" s="1"/>
      <c r="C87" s="63" t="s">
        <v>86</v>
      </c>
      <c r="D87" s="34" t="s">
        <v>251</v>
      </c>
      <c r="E87" s="1" t="s">
        <v>48</v>
      </c>
      <c r="F87" s="22">
        <v>2</v>
      </c>
      <c r="G87" s="23">
        <v>1377000</v>
      </c>
      <c r="H87" s="23">
        <f t="shared" si="2"/>
        <v>2754000</v>
      </c>
    </row>
    <row r="88" spans="2:8" ht="30">
      <c r="B88" s="1"/>
      <c r="C88" s="31" t="s">
        <v>114</v>
      </c>
      <c r="D88" s="34" t="s">
        <v>250</v>
      </c>
      <c r="E88" s="1" t="s">
        <v>48</v>
      </c>
      <c r="F88" s="22">
        <v>1</v>
      </c>
      <c r="G88" s="23">
        <v>4093000</v>
      </c>
      <c r="H88" s="23">
        <f t="shared" si="2"/>
        <v>4093000</v>
      </c>
    </row>
    <row r="89" spans="2:8" ht="30">
      <c r="B89" s="1"/>
      <c r="C89" s="31" t="s">
        <v>115</v>
      </c>
      <c r="D89" s="34" t="s">
        <v>250</v>
      </c>
      <c r="E89" s="1" t="s">
        <v>48</v>
      </c>
      <c r="F89" s="22">
        <v>1</v>
      </c>
      <c r="G89" s="23">
        <v>7161000</v>
      </c>
      <c r="H89" s="23">
        <f t="shared" si="2"/>
        <v>7161000</v>
      </c>
    </row>
    <row r="90" spans="2:8" ht="30">
      <c r="B90" s="1"/>
      <c r="C90" s="31" t="s">
        <v>134</v>
      </c>
      <c r="D90" s="34" t="s">
        <v>250</v>
      </c>
      <c r="E90" s="1" t="s">
        <v>48</v>
      </c>
      <c r="F90" s="22">
        <v>1</v>
      </c>
      <c r="G90" s="23">
        <v>10945000</v>
      </c>
      <c r="H90" s="23">
        <f t="shared" si="2"/>
        <v>10945000</v>
      </c>
    </row>
    <row r="91" spans="2:8">
      <c r="B91" s="10">
        <v>2</v>
      </c>
      <c r="C91" s="66" t="s">
        <v>116</v>
      </c>
      <c r="D91" s="31"/>
      <c r="E91" s="1"/>
      <c r="F91" s="22"/>
      <c r="G91" s="23"/>
      <c r="H91" s="23"/>
    </row>
    <row r="92" spans="2:8">
      <c r="B92" s="1"/>
      <c r="C92" s="63" t="s">
        <v>86</v>
      </c>
      <c r="D92" s="34" t="s">
        <v>255</v>
      </c>
      <c r="E92" s="1" t="s">
        <v>48</v>
      </c>
      <c r="F92" s="22">
        <v>2</v>
      </c>
      <c r="G92" s="23">
        <v>8874000</v>
      </c>
      <c r="H92" s="23">
        <f t="shared" si="2"/>
        <v>17748000</v>
      </c>
    </row>
    <row r="93" spans="2:8">
      <c r="B93" s="10">
        <v>3</v>
      </c>
      <c r="C93" s="66" t="s">
        <v>49</v>
      </c>
      <c r="D93" s="31"/>
      <c r="E93" s="1"/>
      <c r="F93" s="22"/>
      <c r="G93" s="23"/>
      <c r="H93" s="23"/>
    </row>
    <row r="94" spans="2:8">
      <c r="B94" s="45" t="s">
        <v>14</v>
      </c>
      <c r="C94" s="63" t="s">
        <v>51</v>
      </c>
      <c r="D94" s="34" t="s">
        <v>185</v>
      </c>
      <c r="E94" s="1" t="s">
        <v>50</v>
      </c>
      <c r="F94" s="22">
        <v>2</v>
      </c>
      <c r="G94" s="23">
        <v>14841000</v>
      </c>
      <c r="H94" s="23">
        <f t="shared" si="2"/>
        <v>29682000</v>
      </c>
    </row>
    <row r="95" spans="2:8">
      <c r="B95" s="45" t="s">
        <v>14</v>
      </c>
      <c r="C95" s="63" t="s">
        <v>52</v>
      </c>
      <c r="D95" s="34" t="s">
        <v>186</v>
      </c>
      <c r="E95" s="1" t="s">
        <v>50</v>
      </c>
      <c r="F95" s="22">
        <v>6</v>
      </c>
      <c r="G95" s="23">
        <v>3626000</v>
      </c>
      <c r="H95" s="23">
        <f t="shared" si="2"/>
        <v>21756000</v>
      </c>
    </row>
    <row r="96" spans="2:8">
      <c r="B96" s="1"/>
      <c r="C96" s="63"/>
      <c r="D96" s="31"/>
      <c r="E96" s="1"/>
      <c r="F96" s="22"/>
      <c r="G96" s="23"/>
      <c r="H96" s="23"/>
    </row>
    <row r="97" spans="2:8">
      <c r="B97" s="10" t="s">
        <v>53</v>
      </c>
      <c r="C97" s="66" t="s">
        <v>54</v>
      </c>
      <c r="D97" s="31"/>
      <c r="E97" s="1"/>
      <c r="F97" s="22"/>
      <c r="G97" s="23"/>
      <c r="H97" s="23"/>
    </row>
    <row r="98" spans="2:8">
      <c r="B98" s="1">
        <v>1</v>
      </c>
      <c r="C98" s="63" t="s">
        <v>55</v>
      </c>
      <c r="D98" s="34" t="s">
        <v>183</v>
      </c>
      <c r="E98" s="1" t="s">
        <v>15</v>
      </c>
      <c r="F98" s="22">
        <v>204.219234</v>
      </c>
      <c r="G98" s="46">
        <v>22000</v>
      </c>
      <c r="H98" s="23">
        <f t="shared" si="2"/>
        <v>4492823.148</v>
      </c>
    </row>
    <row r="99" spans="2:8">
      <c r="B99" s="1">
        <v>2</v>
      </c>
      <c r="C99" s="63" t="s">
        <v>56</v>
      </c>
      <c r="D99" s="34" t="s">
        <v>184</v>
      </c>
      <c r="E99" s="1" t="s">
        <v>15</v>
      </c>
      <c r="F99" s="22">
        <v>83.652420000000006</v>
      </c>
      <c r="G99" s="46">
        <v>34000</v>
      </c>
      <c r="H99" s="23">
        <f t="shared" si="2"/>
        <v>2844182.2800000003</v>
      </c>
    </row>
    <row r="100" spans="2:8">
      <c r="B100" s="1">
        <v>3</v>
      </c>
      <c r="C100" s="63" t="s">
        <v>57</v>
      </c>
      <c r="D100" s="34" t="s">
        <v>183</v>
      </c>
      <c r="E100" s="1" t="s">
        <v>15</v>
      </c>
      <c r="F100" s="22">
        <v>114.67768973049999</v>
      </c>
      <c r="G100" s="46">
        <v>22000</v>
      </c>
      <c r="H100" s="23">
        <f t="shared" si="2"/>
        <v>2522909.174071</v>
      </c>
    </row>
    <row r="101" spans="2:8">
      <c r="B101" s="1">
        <v>4</v>
      </c>
      <c r="C101" s="63" t="s">
        <v>117</v>
      </c>
      <c r="D101" s="31"/>
      <c r="E101" s="1" t="s">
        <v>9</v>
      </c>
      <c r="F101" s="22">
        <v>5</v>
      </c>
      <c r="G101" s="46">
        <v>22000</v>
      </c>
      <c r="H101" s="23">
        <f t="shared" si="2"/>
        <v>110000</v>
      </c>
    </row>
    <row r="102" spans="2:8">
      <c r="B102" s="1">
        <v>5</v>
      </c>
      <c r="C102" s="63" t="s">
        <v>226</v>
      </c>
      <c r="D102" s="34"/>
      <c r="E102" s="1" t="s">
        <v>15</v>
      </c>
      <c r="F102" s="22">
        <v>47.316749999999999</v>
      </c>
      <c r="G102" s="46">
        <v>34000</v>
      </c>
      <c r="H102" s="23">
        <f t="shared" si="2"/>
        <v>1608769.5</v>
      </c>
    </row>
    <row r="103" spans="2:8">
      <c r="B103" s="1"/>
      <c r="C103" s="63"/>
      <c r="D103" s="31"/>
      <c r="E103" s="1"/>
      <c r="F103" s="22"/>
      <c r="G103" s="46"/>
      <c r="H103" s="23">
        <f t="shared" si="2"/>
        <v>0</v>
      </c>
    </row>
    <row r="104" spans="2:8">
      <c r="B104" s="10" t="s">
        <v>58</v>
      </c>
      <c r="C104" s="66" t="s">
        <v>59</v>
      </c>
      <c r="D104" s="31"/>
      <c r="E104" s="1"/>
      <c r="F104" s="22"/>
      <c r="G104" s="46"/>
      <c r="H104" s="23">
        <f t="shared" si="2"/>
        <v>0</v>
      </c>
    </row>
    <row r="105" spans="2:8">
      <c r="B105" s="1">
        <v>1</v>
      </c>
      <c r="C105" s="63" t="s">
        <v>118</v>
      </c>
      <c r="D105" s="31"/>
      <c r="E105" s="1"/>
      <c r="F105" s="22"/>
      <c r="G105" s="46"/>
      <c r="H105" s="23">
        <f t="shared" si="2"/>
        <v>0</v>
      </c>
    </row>
    <row r="106" spans="2:8">
      <c r="B106" s="45" t="s">
        <v>14</v>
      </c>
      <c r="C106" s="63" t="s">
        <v>119</v>
      </c>
      <c r="D106" s="31" t="s">
        <v>170</v>
      </c>
      <c r="E106" s="1" t="s">
        <v>50</v>
      </c>
      <c r="F106" s="151">
        <v>2</v>
      </c>
      <c r="G106" s="23">
        <v>1727000</v>
      </c>
      <c r="H106" s="23">
        <f t="shared" si="2"/>
        <v>3454000</v>
      </c>
    </row>
    <row r="107" spans="2:8">
      <c r="B107" s="45" t="s">
        <v>14</v>
      </c>
      <c r="C107" s="63" t="s">
        <v>60</v>
      </c>
      <c r="D107" s="31" t="s">
        <v>171</v>
      </c>
      <c r="E107" s="1" t="s">
        <v>50</v>
      </c>
      <c r="F107" s="22">
        <v>2</v>
      </c>
      <c r="G107" s="23">
        <v>833000</v>
      </c>
      <c r="H107" s="23">
        <f t="shared" si="2"/>
        <v>1666000</v>
      </c>
    </row>
    <row r="108" spans="2:8">
      <c r="B108" s="45" t="s">
        <v>14</v>
      </c>
      <c r="C108" s="63" t="s">
        <v>120</v>
      </c>
      <c r="D108" s="31" t="s">
        <v>271</v>
      </c>
      <c r="E108" s="1" t="s">
        <v>50</v>
      </c>
      <c r="F108" s="22">
        <v>2</v>
      </c>
      <c r="G108" s="23">
        <v>1565000</v>
      </c>
      <c r="H108" s="23">
        <f t="shared" si="2"/>
        <v>3130000</v>
      </c>
    </row>
    <row r="109" spans="2:8">
      <c r="B109" s="45"/>
      <c r="C109" s="63"/>
      <c r="D109" s="31" t="s">
        <v>172</v>
      </c>
      <c r="E109" s="1"/>
      <c r="F109" s="22"/>
      <c r="G109" s="23"/>
      <c r="H109" s="23">
        <f t="shared" si="2"/>
        <v>0</v>
      </c>
    </row>
    <row r="110" spans="2:8">
      <c r="B110" s="45"/>
      <c r="C110" s="63"/>
      <c r="D110" s="31" t="s">
        <v>173</v>
      </c>
      <c r="E110" s="1"/>
      <c r="F110" s="22"/>
      <c r="G110" s="23"/>
      <c r="H110" s="23">
        <f t="shared" si="2"/>
        <v>0</v>
      </c>
    </row>
    <row r="111" spans="2:8">
      <c r="B111" s="45"/>
      <c r="C111" s="63"/>
      <c r="D111" s="31" t="s">
        <v>174</v>
      </c>
      <c r="E111" s="1"/>
      <c r="F111" s="22"/>
      <c r="G111" s="23"/>
      <c r="H111" s="23">
        <f t="shared" si="2"/>
        <v>0</v>
      </c>
    </row>
    <row r="112" spans="2:8">
      <c r="B112" s="45"/>
      <c r="C112" s="63"/>
      <c r="D112" s="31" t="s">
        <v>175</v>
      </c>
      <c r="E112" s="1"/>
      <c r="F112" s="22"/>
      <c r="G112" s="23"/>
      <c r="H112" s="23">
        <f t="shared" si="2"/>
        <v>0</v>
      </c>
    </row>
    <row r="113" spans="2:8">
      <c r="B113" s="45" t="s">
        <v>14</v>
      </c>
      <c r="C113" s="63" t="s">
        <v>121</v>
      </c>
      <c r="D113" s="31" t="s">
        <v>176</v>
      </c>
      <c r="E113" s="1" t="s">
        <v>50</v>
      </c>
      <c r="F113" s="22">
        <v>2</v>
      </c>
      <c r="G113" s="23">
        <v>323000</v>
      </c>
      <c r="H113" s="23">
        <f t="shared" si="2"/>
        <v>646000</v>
      </c>
    </row>
    <row r="114" spans="2:8">
      <c r="B114" s="45">
        <v>3</v>
      </c>
      <c r="C114" s="63" t="s">
        <v>61</v>
      </c>
      <c r="D114" s="31" t="s">
        <v>177</v>
      </c>
      <c r="E114" s="1" t="s">
        <v>50</v>
      </c>
      <c r="F114" s="22">
        <v>2</v>
      </c>
      <c r="G114" s="23">
        <v>467000</v>
      </c>
      <c r="H114" s="23">
        <f t="shared" si="2"/>
        <v>934000</v>
      </c>
    </row>
    <row r="115" spans="2:8">
      <c r="B115" s="45">
        <v>4</v>
      </c>
      <c r="C115" s="63" t="s">
        <v>62</v>
      </c>
      <c r="D115" s="31" t="s">
        <v>178</v>
      </c>
      <c r="E115" s="1" t="s">
        <v>50</v>
      </c>
      <c r="F115" s="22">
        <v>4</v>
      </c>
      <c r="G115" s="23">
        <v>352000</v>
      </c>
      <c r="H115" s="23">
        <f t="shared" si="2"/>
        <v>1408000</v>
      </c>
    </row>
    <row r="116" spans="2:8">
      <c r="B116" s="1">
        <v>6</v>
      </c>
      <c r="C116" s="63" t="s">
        <v>63</v>
      </c>
      <c r="D116" s="31"/>
      <c r="E116" s="1"/>
      <c r="F116" s="22"/>
      <c r="G116" s="23"/>
      <c r="H116" s="23">
        <f t="shared" si="2"/>
        <v>0</v>
      </c>
    </row>
    <row r="117" spans="2:8">
      <c r="B117" s="45" t="s">
        <v>14</v>
      </c>
      <c r="C117" s="63" t="s">
        <v>64</v>
      </c>
      <c r="D117" s="31" t="s">
        <v>179</v>
      </c>
      <c r="E117" s="1" t="s">
        <v>9</v>
      </c>
      <c r="F117" s="22">
        <v>33.973993199999995</v>
      </c>
      <c r="G117" s="23">
        <v>33000</v>
      </c>
      <c r="H117" s="23">
        <f t="shared" si="2"/>
        <v>1121141.7755999998</v>
      </c>
    </row>
    <row r="118" spans="2:8">
      <c r="B118" s="45">
        <v>7</v>
      </c>
      <c r="C118" s="63" t="s">
        <v>65</v>
      </c>
      <c r="D118" s="31"/>
      <c r="E118" s="1"/>
      <c r="F118" s="22"/>
      <c r="G118" s="23"/>
      <c r="H118" s="23">
        <f t="shared" si="2"/>
        <v>0</v>
      </c>
    </row>
    <row r="119" spans="2:8">
      <c r="B119" s="45" t="s">
        <v>14</v>
      </c>
      <c r="C119" s="63" t="s">
        <v>66</v>
      </c>
      <c r="D119" s="60" t="s">
        <v>180</v>
      </c>
      <c r="E119" s="1" t="s">
        <v>9</v>
      </c>
      <c r="F119" s="22">
        <v>1.3704800000000001</v>
      </c>
      <c r="G119" s="23">
        <v>27000</v>
      </c>
      <c r="H119" s="23">
        <f t="shared" si="2"/>
        <v>37002.960000000006</v>
      </c>
    </row>
    <row r="120" spans="2:8">
      <c r="B120" s="45" t="s">
        <v>14</v>
      </c>
      <c r="C120" s="63" t="s">
        <v>122</v>
      </c>
      <c r="D120" s="60" t="s">
        <v>180</v>
      </c>
      <c r="E120" s="1" t="s">
        <v>9</v>
      </c>
      <c r="F120" s="22">
        <v>12.662528</v>
      </c>
      <c r="G120" s="23">
        <v>33000</v>
      </c>
      <c r="H120" s="23">
        <f t="shared" si="2"/>
        <v>417863.424</v>
      </c>
    </row>
    <row r="121" spans="2:8">
      <c r="B121" s="45" t="s">
        <v>14</v>
      </c>
      <c r="C121" s="63" t="s">
        <v>67</v>
      </c>
      <c r="D121" s="60" t="s">
        <v>180</v>
      </c>
      <c r="E121" s="1" t="s">
        <v>9</v>
      </c>
      <c r="F121" s="22">
        <v>64.19353439999999</v>
      </c>
      <c r="G121" s="23">
        <v>39000</v>
      </c>
      <c r="H121" s="23">
        <f t="shared" si="2"/>
        <v>2503547.8415999995</v>
      </c>
    </row>
    <row r="122" spans="2:8">
      <c r="B122" s="45" t="s">
        <v>14</v>
      </c>
      <c r="C122" s="63" t="s">
        <v>68</v>
      </c>
      <c r="D122" s="60" t="s">
        <v>180</v>
      </c>
      <c r="E122" s="1" t="s">
        <v>9</v>
      </c>
      <c r="F122" s="22">
        <v>28.3</v>
      </c>
      <c r="G122" s="23">
        <v>55000</v>
      </c>
      <c r="H122" s="23">
        <f t="shared" si="2"/>
        <v>1556500</v>
      </c>
    </row>
    <row r="123" spans="2:8">
      <c r="B123" s="45" t="s">
        <v>14</v>
      </c>
      <c r="C123" s="63" t="s">
        <v>123</v>
      </c>
      <c r="D123" s="31" t="s">
        <v>181</v>
      </c>
      <c r="E123" s="1" t="s">
        <v>50</v>
      </c>
      <c r="F123" s="151">
        <v>1</v>
      </c>
      <c r="G123" s="23">
        <v>346000</v>
      </c>
      <c r="H123" s="23">
        <f t="shared" si="2"/>
        <v>346000</v>
      </c>
    </row>
    <row r="124" spans="2:8">
      <c r="B124" s="45" t="s">
        <v>14</v>
      </c>
      <c r="C124" s="63" t="s">
        <v>69</v>
      </c>
      <c r="D124" s="31" t="s">
        <v>182</v>
      </c>
      <c r="E124" s="1" t="s">
        <v>50</v>
      </c>
      <c r="F124" s="22">
        <v>3</v>
      </c>
      <c r="G124" s="23">
        <v>452000</v>
      </c>
      <c r="H124" s="23">
        <f t="shared" si="2"/>
        <v>1356000</v>
      </c>
    </row>
    <row r="125" spans="2:8">
      <c r="B125" s="45" t="s">
        <v>14</v>
      </c>
      <c r="C125" s="63" t="s">
        <v>236</v>
      </c>
      <c r="D125" s="31" t="s">
        <v>257</v>
      </c>
      <c r="E125" s="1" t="s">
        <v>50</v>
      </c>
      <c r="F125" s="22">
        <v>1</v>
      </c>
      <c r="G125" s="23">
        <v>755000</v>
      </c>
      <c r="H125" s="23">
        <f t="shared" si="2"/>
        <v>755000</v>
      </c>
    </row>
    <row r="126" spans="2:8">
      <c r="B126" s="1"/>
      <c r="C126" s="63"/>
      <c r="D126" s="31"/>
      <c r="E126" s="1"/>
      <c r="F126" s="22"/>
      <c r="G126" s="23"/>
      <c r="H126" s="23">
        <f t="shared" si="2"/>
        <v>0</v>
      </c>
    </row>
    <row r="127" spans="2:8">
      <c r="B127" s="10" t="s">
        <v>70</v>
      </c>
      <c r="C127" s="66" t="s">
        <v>71</v>
      </c>
      <c r="D127" s="31"/>
      <c r="E127" s="1"/>
      <c r="F127" s="22"/>
      <c r="G127" s="23"/>
      <c r="H127" s="23">
        <f t="shared" si="2"/>
        <v>0</v>
      </c>
    </row>
    <row r="128" spans="2:8">
      <c r="B128" s="1"/>
      <c r="C128" s="63"/>
      <c r="D128" s="31"/>
      <c r="E128" s="1"/>
      <c r="F128" s="22"/>
      <c r="G128" s="23"/>
      <c r="H128" s="23">
        <f t="shared" si="2"/>
        <v>0</v>
      </c>
    </row>
    <row r="129" spans="1:11" ht="27.75" customHeight="1">
      <c r="B129" s="32">
        <v>1</v>
      </c>
      <c r="C129" s="53" t="s">
        <v>124</v>
      </c>
      <c r="D129" s="53" t="s">
        <v>203</v>
      </c>
      <c r="E129" s="32" t="s">
        <v>72</v>
      </c>
      <c r="F129" s="38">
        <v>27</v>
      </c>
      <c r="G129" s="23">
        <v>616000</v>
      </c>
      <c r="H129" s="23">
        <f t="shared" si="2"/>
        <v>16632000</v>
      </c>
      <c r="J129" s="92" t="s">
        <v>227</v>
      </c>
      <c r="K129" s="92" t="s">
        <v>228</v>
      </c>
    </row>
    <row r="130" spans="1:11" ht="28.5">
      <c r="B130" s="1">
        <v>2</v>
      </c>
      <c r="C130" s="53" t="s">
        <v>125</v>
      </c>
      <c r="D130" s="53" t="s">
        <v>204</v>
      </c>
      <c r="E130" s="32" t="s">
        <v>72</v>
      </c>
      <c r="F130" s="22">
        <v>2</v>
      </c>
      <c r="G130" s="23">
        <v>978000</v>
      </c>
      <c r="H130" s="23">
        <f t="shared" si="2"/>
        <v>1956000</v>
      </c>
    </row>
    <row r="131" spans="1:11" ht="28.5">
      <c r="B131" s="32">
        <v>3</v>
      </c>
      <c r="C131" s="53" t="s">
        <v>73</v>
      </c>
      <c r="D131" s="53" t="s">
        <v>205</v>
      </c>
      <c r="E131" s="32" t="s">
        <v>72</v>
      </c>
      <c r="F131" s="22">
        <v>8</v>
      </c>
      <c r="G131" s="23">
        <v>450000</v>
      </c>
      <c r="H131" s="23">
        <f t="shared" si="2"/>
        <v>3600000</v>
      </c>
    </row>
    <row r="132" spans="1:11">
      <c r="B132" s="1">
        <v>4</v>
      </c>
      <c r="C132" s="53" t="s">
        <v>74</v>
      </c>
      <c r="D132" s="53" t="s">
        <v>206</v>
      </c>
      <c r="E132" s="32" t="s">
        <v>72</v>
      </c>
      <c r="F132" s="22">
        <v>1</v>
      </c>
      <c r="G132" s="23">
        <v>676000</v>
      </c>
      <c r="H132" s="23">
        <f t="shared" si="2"/>
        <v>676000</v>
      </c>
    </row>
    <row r="133" spans="1:11">
      <c r="B133" s="32">
        <v>5</v>
      </c>
      <c r="C133" s="53" t="s">
        <v>126</v>
      </c>
      <c r="D133" s="53" t="s">
        <v>207</v>
      </c>
      <c r="E133" s="32" t="s">
        <v>72</v>
      </c>
      <c r="F133" s="22">
        <v>2</v>
      </c>
      <c r="G133" s="23">
        <v>545000</v>
      </c>
      <c r="H133" s="23">
        <f t="shared" si="2"/>
        <v>1090000</v>
      </c>
    </row>
    <row r="134" spans="1:11" ht="28.5">
      <c r="B134" s="1">
        <v>6</v>
      </c>
      <c r="C134" s="53" t="s">
        <v>208</v>
      </c>
      <c r="D134" s="53" t="s">
        <v>209</v>
      </c>
      <c r="E134" s="32" t="s">
        <v>72</v>
      </c>
      <c r="F134" s="22">
        <v>2</v>
      </c>
      <c r="G134" s="23">
        <v>681000</v>
      </c>
      <c r="H134" s="23">
        <f t="shared" si="2"/>
        <v>1362000</v>
      </c>
    </row>
    <row r="135" spans="1:11">
      <c r="B135" s="32">
        <v>7</v>
      </c>
      <c r="C135" s="53" t="s">
        <v>75</v>
      </c>
      <c r="D135" s="53" t="s">
        <v>168</v>
      </c>
      <c r="E135" s="1" t="s">
        <v>50</v>
      </c>
      <c r="F135" s="22">
        <v>2</v>
      </c>
      <c r="G135" s="23">
        <v>57000</v>
      </c>
      <c r="H135" s="23">
        <f t="shared" si="2"/>
        <v>114000</v>
      </c>
    </row>
    <row r="136" spans="1:11">
      <c r="B136" s="1">
        <v>8</v>
      </c>
      <c r="C136" s="53" t="s">
        <v>76</v>
      </c>
      <c r="D136" s="53" t="s">
        <v>168</v>
      </c>
      <c r="E136" s="1" t="s">
        <v>50</v>
      </c>
      <c r="F136" s="22">
        <v>4</v>
      </c>
      <c r="G136" s="23">
        <v>88000</v>
      </c>
      <c r="H136" s="23">
        <f t="shared" si="2"/>
        <v>352000</v>
      </c>
    </row>
    <row r="137" spans="1:11">
      <c r="B137" s="32">
        <v>9</v>
      </c>
      <c r="C137" s="53" t="s">
        <v>127</v>
      </c>
      <c r="D137" s="53" t="s">
        <v>168</v>
      </c>
      <c r="E137" s="1" t="s">
        <v>50</v>
      </c>
      <c r="F137" s="22">
        <v>2</v>
      </c>
      <c r="G137" s="23">
        <v>62000</v>
      </c>
      <c r="H137" s="23">
        <f t="shared" si="2"/>
        <v>124000</v>
      </c>
    </row>
    <row r="138" spans="1:11">
      <c r="B138" s="1">
        <v>10</v>
      </c>
      <c r="C138" s="53" t="s">
        <v>77</v>
      </c>
      <c r="D138" s="53" t="s">
        <v>168</v>
      </c>
      <c r="E138" s="1" t="s">
        <v>50</v>
      </c>
      <c r="F138" s="22">
        <v>8</v>
      </c>
      <c r="G138" s="23">
        <v>77000</v>
      </c>
      <c r="H138" s="23">
        <f t="shared" si="2"/>
        <v>616000</v>
      </c>
    </row>
    <row r="139" spans="1:11">
      <c r="B139" s="32">
        <v>11</v>
      </c>
      <c r="C139" s="53" t="s">
        <v>210</v>
      </c>
      <c r="D139" s="53" t="s">
        <v>168</v>
      </c>
      <c r="E139" s="32" t="s">
        <v>72</v>
      </c>
      <c r="F139" s="22">
        <v>2</v>
      </c>
      <c r="G139" s="23">
        <v>129000</v>
      </c>
      <c r="H139" s="23">
        <f t="shared" si="2"/>
        <v>258000</v>
      </c>
    </row>
    <row r="140" spans="1:11">
      <c r="B140" s="1">
        <v>12</v>
      </c>
      <c r="C140" s="53" t="s">
        <v>128</v>
      </c>
      <c r="D140" s="53" t="s">
        <v>211</v>
      </c>
      <c r="E140" s="1" t="s">
        <v>78</v>
      </c>
      <c r="F140" s="22">
        <v>1</v>
      </c>
      <c r="G140" s="23">
        <v>5400000</v>
      </c>
      <c r="H140" s="23">
        <f t="shared" si="2"/>
        <v>5400000</v>
      </c>
    </row>
    <row r="141" spans="1:11" ht="28.5">
      <c r="B141" s="32">
        <v>13</v>
      </c>
      <c r="C141" s="53" t="s">
        <v>79</v>
      </c>
      <c r="D141" s="53" t="s">
        <v>212</v>
      </c>
      <c r="E141" s="1" t="s">
        <v>47</v>
      </c>
      <c r="F141" s="22">
        <v>2</v>
      </c>
      <c r="G141" s="23">
        <v>9440000</v>
      </c>
      <c r="H141" s="23">
        <f t="shared" si="2"/>
        <v>18880000</v>
      </c>
    </row>
    <row r="142" spans="1:11">
      <c r="A142" s="82"/>
      <c r="B142" s="1">
        <v>14</v>
      </c>
      <c r="C142" s="53" t="s">
        <v>129</v>
      </c>
      <c r="D142" s="53" t="s">
        <v>213</v>
      </c>
      <c r="E142" s="1" t="s">
        <v>47</v>
      </c>
      <c r="F142" s="22">
        <v>2</v>
      </c>
      <c r="G142" s="23">
        <v>1178000</v>
      </c>
      <c r="H142" s="23">
        <f t="shared" si="2"/>
        <v>2356000</v>
      </c>
    </row>
    <row r="143" spans="1:11">
      <c r="A143" s="82"/>
      <c r="B143" s="32">
        <v>15</v>
      </c>
      <c r="C143" s="53" t="s">
        <v>80</v>
      </c>
      <c r="D143" s="53" t="s">
        <v>169</v>
      </c>
      <c r="E143" s="1" t="s">
        <v>78</v>
      </c>
      <c r="F143" s="22">
        <v>1</v>
      </c>
      <c r="G143" s="23">
        <v>749000</v>
      </c>
      <c r="H143" s="23">
        <f t="shared" si="2"/>
        <v>749000</v>
      </c>
    </row>
    <row r="144" spans="1:11">
      <c r="A144" s="82"/>
      <c r="B144" s="1">
        <v>16</v>
      </c>
      <c r="C144" s="53" t="s">
        <v>192</v>
      </c>
      <c r="D144" s="53" t="s">
        <v>193</v>
      </c>
      <c r="E144" s="1" t="s">
        <v>72</v>
      </c>
      <c r="F144" s="22">
        <v>2</v>
      </c>
      <c r="G144" s="23">
        <v>1830000</v>
      </c>
      <c r="H144" s="23">
        <f t="shared" si="2"/>
        <v>3660000</v>
      </c>
    </row>
    <row r="145" spans="1:10">
      <c r="A145" s="82"/>
      <c r="B145" s="32">
        <v>17</v>
      </c>
      <c r="C145" s="60" t="s">
        <v>214</v>
      </c>
      <c r="D145" s="60"/>
      <c r="E145" s="32" t="s">
        <v>72</v>
      </c>
      <c r="F145" s="22">
        <v>2</v>
      </c>
      <c r="G145" s="23">
        <v>217000</v>
      </c>
      <c r="H145" s="23">
        <f t="shared" si="2"/>
        <v>434000</v>
      </c>
    </row>
    <row r="146" spans="1:10">
      <c r="A146" s="82"/>
      <c r="B146" s="1"/>
      <c r="C146" s="63"/>
      <c r="D146" s="31"/>
      <c r="E146" s="1"/>
      <c r="F146" s="22"/>
      <c r="G146" s="23"/>
      <c r="H146" s="23">
        <f t="shared" si="2"/>
        <v>0</v>
      </c>
    </row>
    <row r="147" spans="1:10">
      <c r="A147" s="82"/>
      <c r="B147" s="10" t="s">
        <v>81</v>
      </c>
      <c r="C147" s="66" t="s">
        <v>82</v>
      </c>
      <c r="D147" s="31"/>
      <c r="E147" s="1"/>
      <c r="F147" s="22"/>
      <c r="G147" s="23"/>
      <c r="H147" s="23">
        <f t="shared" si="2"/>
        <v>0</v>
      </c>
    </row>
    <row r="148" spans="1:10">
      <c r="A148" s="82"/>
      <c r="B148" s="1">
        <v>1</v>
      </c>
      <c r="C148" s="63" t="s">
        <v>83</v>
      </c>
      <c r="D148" s="31" t="s">
        <v>164</v>
      </c>
      <c r="E148" s="1" t="s">
        <v>47</v>
      </c>
      <c r="F148" s="22">
        <v>1</v>
      </c>
      <c r="G148" s="23">
        <v>4305000</v>
      </c>
      <c r="H148" s="23">
        <f t="shared" si="2"/>
        <v>4305000</v>
      </c>
    </row>
    <row r="149" spans="1:10">
      <c r="A149" s="82"/>
      <c r="B149" s="1">
        <v>2</v>
      </c>
      <c r="C149" s="63" t="s">
        <v>84</v>
      </c>
      <c r="D149" s="31" t="s">
        <v>165</v>
      </c>
      <c r="E149" s="1" t="s">
        <v>47</v>
      </c>
      <c r="F149" s="22">
        <v>1</v>
      </c>
      <c r="G149" s="23">
        <v>3992000</v>
      </c>
      <c r="H149" s="23">
        <f t="shared" si="2"/>
        <v>3992000</v>
      </c>
    </row>
    <row r="150" spans="1:10">
      <c r="A150" s="82"/>
      <c r="B150" s="1">
        <v>3</v>
      </c>
      <c r="C150" s="24" t="s">
        <v>273</v>
      </c>
      <c r="D150" s="31" t="s">
        <v>274</v>
      </c>
      <c r="E150" s="1" t="s">
        <v>9</v>
      </c>
      <c r="F150" s="22">
        <v>14.7616101</v>
      </c>
      <c r="G150" s="23">
        <v>728000</v>
      </c>
      <c r="H150" s="23">
        <f t="shared" ref="H150:H159" si="3">F150*G150</f>
        <v>10746452.152800001</v>
      </c>
      <c r="I150" s="80">
        <v>450</v>
      </c>
    </row>
    <row r="151" spans="1:10">
      <c r="A151" s="82"/>
      <c r="B151" s="1">
        <v>4</v>
      </c>
      <c r="C151" s="63" t="s">
        <v>44</v>
      </c>
      <c r="D151" s="52" t="s">
        <v>201</v>
      </c>
      <c r="E151" s="1" t="s">
        <v>15</v>
      </c>
      <c r="F151" s="22">
        <v>28.34</v>
      </c>
      <c r="G151" s="23">
        <v>74000</v>
      </c>
      <c r="H151" s="23">
        <f t="shared" si="3"/>
        <v>2097160</v>
      </c>
    </row>
    <row r="152" spans="1:10">
      <c r="A152" s="82"/>
      <c r="B152" s="1">
        <v>5</v>
      </c>
      <c r="C152" s="63" t="s">
        <v>137</v>
      </c>
      <c r="D152" s="52" t="s">
        <v>202</v>
      </c>
      <c r="E152" s="1" t="s">
        <v>15</v>
      </c>
      <c r="F152" s="22">
        <v>8.31</v>
      </c>
      <c r="G152" s="23">
        <v>60000</v>
      </c>
      <c r="H152" s="23">
        <f t="shared" si="3"/>
        <v>498600.00000000006</v>
      </c>
    </row>
    <row r="153" spans="1:10">
      <c r="A153" s="4"/>
      <c r="B153" s="1">
        <v>6</v>
      </c>
      <c r="C153" s="31" t="s">
        <v>269</v>
      </c>
      <c r="D153" s="31" t="s">
        <v>166</v>
      </c>
      <c r="E153" s="32" t="s">
        <v>47</v>
      </c>
      <c r="F153" s="38">
        <v>2</v>
      </c>
      <c r="G153" s="23">
        <v>338000</v>
      </c>
      <c r="H153" s="23">
        <f t="shared" si="3"/>
        <v>676000</v>
      </c>
    </row>
    <row r="154" spans="1:10">
      <c r="A154" s="4"/>
      <c r="B154" s="1">
        <v>7</v>
      </c>
      <c r="C154" s="31" t="s">
        <v>85</v>
      </c>
      <c r="D154" s="31"/>
      <c r="E154" s="32" t="s">
        <v>9</v>
      </c>
      <c r="F154" s="38">
        <v>44.37</v>
      </c>
      <c r="G154" s="23">
        <v>34000</v>
      </c>
      <c r="H154" s="23">
        <f t="shared" si="3"/>
        <v>1508580</v>
      </c>
    </row>
    <row r="155" spans="1:10">
      <c r="A155" s="4"/>
      <c r="B155" s="1">
        <v>8</v>
      </c>
      <c r="C155" s="31" t="s">
        <v>132</v>
      </c>
      <c r="D155" s="34" t="s">
        <v>163</v>
      </c>
      <c r="E155" s="32" t="s">
        <v>47</v>
      </c>
      <c r="F155" s="38">
        <v>1</v>
      </c>
      <c r="G155" s="23">
        <v>743000</v>
      </c>
      <c r="H155" s="23">
        <f t="shared" si="3"/>
        <v>743000</v>
      </c>
      <c r="I155" s="80">
        <v>600</v>
      </c>
    </row>
    <row r="156" spans="1:10">
      <c r="A156" s="4"/>
      <c r="B156" s="1">
        <v>9</v>
      </c>
      <c r="C156" s="31" t="s">
        <v>133</v>
      </c>
      <c r="D156" s="34" t="s">
        <v>256</v>
      </c>
      <c r="E156" s="32" t="s">
        <v>47</v>
      </c>
      <c r="F156" s="38">
        <v>1</v>
      </c>
      <c r="G156" s="23">
        <v>5857000</v>
      </c>
      <c r="H156" s="23">
        <f t="shared" si="3"/>
        <v>5857000</v>
      </c>
      <c r="I156" s="80">
        <v>1.2</v>
      </c>
      <c r="J156" s="80" t="s">
        <v>275</v>
      </c>
    </row>
    <row r="157" spans="1:10">
      <c r="A157" s="4"/>
      <c r="B157" s="1">
        <v>10</v>
      </c>
      <c r="C157" s="31" t="s">
        <v>135</v>
      </c>
      <c r="D157" s="31"/>
      <c r="E157" s="32" t="s">
        <v>9</v>
      </c>
      <c r="F157" s="38">
        <v>4.37</v>
      </c>
      <c r="G157" s="23">
        <v>194000</v>
      </c>
      <c r="H157" s="23">
        <f t="shared" si="3"/>
        <v>847780</v>
      </c>
    </row>
    <row r="158" spans="1:10">
      <c r="A158" s="4"/>
      <c r="B158" s="1">
        <v>11</v>
      </c>
      <c r="C158" s="31" t="s">
        <v>148</v>
      </c>
      <c r="D158" s="31" t="s">
        <v>167</v>
      </c>
      <c r="E158" s="32" t="s">
        <v>9</v>
      </c>
      <c r="F158" s="38">
        <v>2.85</v>
      </c>
      <c r="G158" s="23">
        <v>108000</v>
      </c>
      <c r="H158" s="23">
        <f t="shared" si="3"/>
        <v>307800</v>
      </c>
    </row>
    <row r="159" spans="1:10" ht="30">
      <c r="A159" s="4"/>
      <c r="B159" s="32">
        <v>12</v>
      </c>
      <c r="C159" s="31" t="s">
        <v>267</v>
      </c>
      <c r="D159" s="34" t="s">
        <v>268</v>
      </c>
      <c r="E159" s="32" t="s">
        <v>272</v>
      </c>
      <c r="F159" s="38">
        <v>1</v>
      </c>
      <c r="G159" s="23">
        <v>2424000</v>
      </c>
      <c r="H159" s="23">
        <f t="shared" si="3"/>
        <v>2424000</v>
      </c>
    </row>
    <row r="160" spans="1:10">
      <c r="B160" s="35"/>
      <c r="C160" s="148"/>
      <c r="D160" s="34"/>
      <c r="E160" s="40"/>
      <c r="F160" s="48"/>
      <c r="G160" s="37" t="s">
        <v>187</v>
      </c>
      <c r="H160" s="39">
        <f>SUM(H7:H159)</f>
        <v>517036447.11433834</v>
      </c>
    </row>
    <row r="161" spans="2:8">
      <c r="B161" s="35"/>
      <c r="C161" s="148"/>
      <c r="D161" s="34"/>
      <c r="E161" s="40"/>
      <c r="F161" s="48"/>
      <c r="G161" s="37" t="s">
        <v>188</v>
      </c>
      <c r="H161" s="39">
        <f>ROUNDDOWN(H160,-5)</f>
        <v>517000000</v>
      </c>
    </row>
    <row r="162" spans="2:8">
      <c r="B162" s="35"/>
      <c r="C162" s="148"/>
      <c r="D162" s="34"/>
      <c r="E162" s="40"/>
      <c r="F162" s="48"/>
      <c r="G162" s="37" t="s">
        <v>141</v>
      </c>
      <c r="H162" s="39">
        <f>H161</f>
        <v>517000000</v>
      </c>
    </row>
    <row r="163" spans="2:8">
      <c r="B163" s="35"/>
      <c r="C163" s="148"/>
      <c r="D163" s="34"/>
      <c r="E163" s="40"/>
      <c r="F163" s="48"/>
      <c r="G163" s="37" t="s">
        <v>189</v>
      </c>
      <c r="H163" s="39">
        <f>H162*0.1</f>
        <v>51700000</v>
      </c>
    </row>
    <row r="164" spans="2:8">
      <c r="B164" s="35"/>
      <c r="C164" s="148"/>
      <c r="D164" s="34"/>
      <c r="E164" s="40"/>
      <c r="F164" s="48"/>
      <c r="G164" s="37" t="s">
        <v>190</v>
      </c>
      <c r="H164" s="39">
        <f>H162+H163</f>
        <v>568700000</v>
      </c>
    </row>
    <row r="166" spans="2:8">
      <c r="H166" s="41">
        <f>4.5*14</f>
        <v>63</v>
      </c>
    </row>
    <row r="167" spans="2:8">
      <c r="H167" s="41">
        <f>4.5*15</f>
        <v>67.5</v>
      </c>
    </row>
    <row r="168" spans="2:8">
      <c r="H168" s="41">
        <f>H166+H167</f>
        <v>130.5</v>
      </c>
    </row>
    <row r="169" spans="2:8">
      <c r="H169" s="41">
        <f>H162/H168</f>
        <v>3961685.8237547893</v>
      </c>
    </row>
  </sheetData>
  <mergeCells count="1">
    <mergeCell ref="E4:H4"/>
  </mergeCells>
  <printOptions horizontalCentered="1"/>
  <pageMargins left="0.2" right="0.2" top="0.25" bottom="0.25" header="0.3" footer="0.3"/>
  <pageSetup paperSize="9" scale="47" orientation="portrait" r:id="rId1"/>
  <rowBreaks count="1" manualBreakCount="1">
    <brk id="104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2:K165"/>
  <sheetViews>
    <sheetView tabSelected="1" view="pageBreakPreview" topLeftCell="B1" zoomScale="85" zoomScaleNormal="70" zoomScaleSheetLayoutView="85" workbookViewId="0">
      <selection activeCell="G14" sqref="G14"/>
    </sheetView>
  </sheetViews>
  <sheetFormatPr defaultRowHeight="15.75"/>
  <cols>
    <col min="1" max="1" width="5" style="80" customWidth="1"/>
    <col min="2" max="2" width="9.140625" style="140"/>
    <col min="3" max="3" width="51" style="149" bestFit="1" customWidth="1"/>
    <col min="4" max="4" width="90.140625" style="150" customWidth="1"/>
    <col min="5" max="5" width="9.140625" style="140"/>
    <col min="6" max="6" width="12" style="140" bestFit="1" customWidth="1"/>
    <col min="7" max="8" width="19.42578125" style="41" customWidth="1"/>
    <col min="9" max="16384" width="9.140625" style="80"/>
  </cols>
  <sheetData>
    <row r="2" spans="2:8">
      <c r="B2" s="19" t="s">
        <v>0</v>
      </c>
      <c r="C2" s="141"/>
      <c r="D2" s="142"/>
      <c r="E2" s="143"/>
      <c r="G2" s="47"/>
      <c r="H2" s="47"/>
    </row>
    <row r="3" spans="2:8">
      <c r="B3" s="102" t="s">
        <v>265</v>
      </c>
      <c r="C3" s="141"/>
      <c r="D3" s="142"/>
      <c r="E3" s="143"/>
      <c r="G3" s="47"/>
      <c r="H3" s="144"/>
    </row>
    <row r="4" spans="2:8">
      <c r="B4" s="19" t="s">
        <v>1</v>
      </c>
      <c r="C4" s="141"/>
      <c r="D4" s="142"/>
      <c r="E4" s="152" t="s">
        <v>238</v>
      </c>
      <c r="F4" s="152"/>
      <c r="G4" s="152"/>
      <c r="H4" s="152"/>
    </row>
    <row r="5" spans="2:8">
      <c r="B5" s="145"/>
      <c r="C5" s="146"/>
      <c r="D5" s="142"/>
      <c r="E5" s="67"/>
      <c r="F5" s="68"/>
      <c r="G5" s="42"/>
      <c r="H5" s="42"/>
    </row>
    <row r="6" spans="2:8" ht="32.25" thickBot="1">
      <c r="B6" s="12" t="s">
        <v>2</v>
      </c>
      <c r="C6" s="12" t="s">
        <v>3</v>
      </c>
      <c r="D6" s="69" t="s">
        <v>146</v>
      </c>
      <c r="E6" s="9" t="s">
        <v>4</v>
      </c>
      <c r="F6" s="9" t="s">
        <v>147</v>
      </c>
      <c r="G6" s="13" t="s">
        <v>5</v>
      </c>
      <c r="H6" s="14" t="s">
        <v>144</v>
      </c>
    </row>
    <row r="7" spans="2:8" ht="16.5" thickTop="1">
      <c r="B7" s="2"/>
      <c r="C7" s="49"/>
      <c r="D7" s="49"/>
      <c r="E7" s="2"/>
      <c r="F7" s="1"/>
      <c r="G7" s="43"/>
      <c r="H7" s="43"/>
    </row>
    <row r="8" spans="2:8">
      <c r="B8" s="10" t="s">
        <v>6</v>
      </c>
      <c r="C8" s="50" t="s">
        <v>7</v>
      </c>
      <c r="D8" s="70"/>
      <c r="E8" s="1"/>
      <c r="F8" s="1"/>
      <c r="G8" s="36"/>
      <c r="H8" s="44"/>
    </row>
    <row r="9" spans="2:8">
      <c r="B9" s="1">
        <v>1</v>
      </c>
      <c r="C9" s="31" t="s">
        <v>8</v>
      </c>
      <c r="D9" s="31"/>
      <c r="E9" s="1" t="s">
        <v>9</v>
      </c>
      <c r="F9" s="22">
        <v>43</v>
      </c>
      <c r="G9" s="23">
        <v>44000</v>
      </c>
      <c r="H9" s="23">
        <f t="shared" ref="H9:H37" si="0">F9*G9</f>
        <v>1892000</v>
      </c>
    </row>
    <row r="10" spans="2:8">
      <c r="B10" s="1">
        <v>2</v>
      </c>
      <c r="C10" s="31" t="s">
        <v>10</v>
      </c>
      <c r="D10" s="31"/>
      <c r="E10" s="1" t="s">
        <v>11</v>
      </c>
      <c r="F10" s="22">
        <v>1</v>
      </c>
      <c r="G10" s="23">
        <v>6000000</v>
      </c>
      <c r="H10" s="23">
        <f t="shared" si="0"/>
        <v>6000000</v>
      </c>
    </row>
    <row r="11" spans="2:8">
      <c r="B11" s="1">
        <v>3</v>
      </c>
      <c r="C11" s="31" t="s">
        <v>12</v>
      </c>
      <c r="D11" s="31"/>
      <c r="E11" s="1" t="s">
        <v>11</v>
      </c>
      <c r="F11" s="22">
        <v>1</v>
      </c>
      <c r="G11" s="23">
        <v>2100000</v>
      </c>
      <c r="H11" s="23">
        <f t="shared" si="0"/>
        <v>2100000</v>
      </c>
    </row>
    <row r="12" spans="2:8">
      <c r="B12" s="1">
        <v>4</v>
      </c>
      <c r="C12" s="31" t="s">
        <v>13</v>
      </c>
      <c r="D12" s="31"/>
      <c r="E12" s="1" t="s">
        <v>11</v>
      </c>
      <c r="F12" s="22">
        <v>1</v>
      </c>
      <c r="G12" s="23">
        <v>1875000</v>
      </c>
      <c r="H12" s="23">
        <f t="shared" si="0"/>
        <v>1875000</v>
      </c>
    </row>
    <row r="13" spans="2:8">
      <c r="B13" s="1">
        <v>5</v>
      </c>
      <c r="C13" s="31" t="s">
        <v>87</v>
      </c>
      <c r="D13" s="31"/>
      <c r="E13" s="1"/>
      <c r="F13" s="22"/>
      <c r="G13" s="23"/>
      <c r="H13" s="23">
        <f t="shared" si="0"/>
        <v>0</v>
      </c>
    </row>
    <row r="14" spans="2:8">
      <c r="B14" s="45" t="s">
        <v>14</v>
      </c>
      <c r="C14" s="31" t="s">
        <v>145</v>
      </c>
      <c r="D14" s="31" t="s">
        <v>149</v>
      </c>
      <c r="E14" s="1" t="s">
        <v>15</v>
      </c>
      <c r="F14" s="22">
        <v>117.68</v>
      </c>
      <c r="G14" s="23">
        <v>10000</v>
      </c>
      <c r="H14" s="23">
        <f t="shared" si="0"/>
        <v>1176800</v>
      </c>
    </row>
    <row r="15" spans="2:8">
      <c r="B15" s="1"/>
      <c r="C15" s="63"/>
      <c r="D15" s="31"/>
      <c r="E15" s="1"/>
      <c r="F15" s="22"/>
      <c r="G15" s="23"/>
      <c r="H15" s="23"/>
    </row>
    <row r="16" spans="2:8">
      <c r="B16" s="10" t="s">
        <v>16</v>
      </c>
      <c r="C16" s="51" t="s">
        <v>17</v>
      </c>
      <c r="D16" s="31"/>
      <c r="E16" s="1"/>
      <c r="F16" s="22"/>
      <c r="G16" s="23"/>
      <c r="H16" s="23"/>
    </row>
    <row r="17" spans="2:8">
      <c r="B17" s="1">
        <v>1</v>
      </c>
      <c r="C17" s="31" t="s">
        <v>18</v>
      </c>
      <c r="D17" s="31"/>
      <c r="E17" s="1" t="s">
        <v>19</v>
      </c>
      <c r="F17" s="57">
        <v>8.7281999999999993</v>
      </c>
      <c r="G17" s="23">
        <v>110000</v>
      </c>
      <c r="H17" s="23">
        <f t="shared" si="0"/>
        <v>960101.99999999988</v>
      </c>
    </row>
    <row r="18" spans="2:8">
      <c r="B18" s="1">
        <v>2</v>
      </c>
      <c r="C18" s="63" t="s">
        <v>20</v>
      </c>
      <c r="D18" s="31"/>
      <c r="E18" s="1" t="s">
        <v>19</v>
      </c>
      <c r="F18" s="22">
        <v>4.1557285714285701</v>
      </c>
      <c r="G18" s="23">
        <v>44000</v>
      </c>
      <c r="H18" s="23">
        <f t="shared" si="0"/>
        <v>182852.05714285708</v>
      </c>
    </row>
    <row r="19" spans="2:8">
      <c r="B19" s="1">
        <v>3</v>
      </c>
      <c r="C19" s="65" t="s">
        <v>216</v>
      </c>
      <c r="D19" s="31"/>
      <c r="E19" s="1" t="s">
        <v>19</v>
      </c>
      <c r="F19" s="57">
        <v>20.308329999999998</v>
      </c>
      <c r="G19" s="23">
        <v>269000</v>
      </c>
      <c r="H19" s="23">
        <f t="shared" si="0"/>
        <v>5462940.7699999996</v>
      </c>
    </row>
    <row r="20" spans="2:8">
      <c r="B20" s="1">
        <v>4</v>
      </c>
      <c r="C20" s="63" t="s">
        <v>21</v>
      </c>
      <c r="D20" s="31"/>
      <c r="E20" s="1" t="s">
        <v>19</v>
      </c>
      <c r="F20" s="22">
        <v>0</v>
      </c>
      <c r="G20" s="23">
        <v>0</v>
      </c>
      <c r="H20" s="23">
        <f t="shared" si="0"/>
        <v>0</v>
      </c>
    </row>
    <row r="21" spans="2:8">
      <c r="B21" s="1">
        <v>5</v>
      </c>
      <c r="C21" s="63" t="s">
        <v>88</v>
      </c>
      <c r="D21" s="34" t="s">
        <v>194</v>
      </c>
      <c r="E21" s="1" t="s">
        <v>19</v>
      </c>
      <c r="F21" s="57">
        <v>0.52142500000000003</v>
      </c>
      <c r="G21" s="23">
        <v>727000</v>
      </c>
      <c r="H21" s="23">
        <f t="shared" si="0"/>
        <v>379075.97500000003</v>
      </c>
    </row>
    <row r="22" spans="2:8">
      <c r="B22" s="1">
        <v>6</v>
      </c>
      <c r="C22" s="63" t="s">
        <v>89</v>
      </c>
      <c r="D22" s="31"/>
      <c r="E22" s="1" t="s">
        <v>19</v>
      </c>
      <c r="F22" s="22">
        <v>0</v>
      </c>
      <c r="G22" s="23">
        <v>0</v>
      </c>
      <c r="H22" s="23">
        <f t="shared" si="0"/>
        <v>0</v>
      </c>
    </row>
    <row r="23" spans="2:8">
      <c r="B23" s="1"/>
      <c r="C23" s="63"/>
      <c r="D23" s="31"/>
      <c r="E23" s="1"/>
      <c r="F23" s="22"/>
      <c r="G23" s="23"/>
      <c r="H23" s="23"/>
    </row>
    <row r="24" spans="2:8">
      <c r="B24" s="10" t="s">
        <v>22</v>
      </c>
      <c r="C24" s="66" t="s">
        <v>23</v>
      </c>
      <c r="D24" s="31"/>
      <c r="E24" s="1"/>
      <c r="F24" s="22"/>
      <c r="G24" s="23"/>
      <c r="H24" s="23"/>
    </row>
    <row r="25" spans="2:8">
      <c r="B25" s="1">
        <v>1</v>
      </c>
      <c r="C25" s="63" t="s">
        <v>90</v>
      </c>
      <c r="D25" s="31"/>
      <c r="E25" s="1" t="s">
        <v>72</v>
      </c>
      <c r="F25" s="57">
        <v>7</v>
      </c>
      <c r="G25" s="23">
        <v>50000</v>
      </c>
      <c r="H25" s="23">
        <f t="shared" si="0"/>
        <v>350000</v>
      </c>
    </row>
    <row r="26" spans="2:8">
      <c r="B26" s="1">
        <v>2</v>
      </c>
      <c r="C26" s="63" t="s">
        <v>24</v>
      </c>
      <c r="D26" s="34" t="s">
        <v>151</v>
      </c>
      <c r="E26" s="1" t="s">
        <v>19</v>
      </c>
      <c r="F26" s="22">
        <v>0</v>
      </c>
      <c r="G26" s="23">
        <v>0</v>
      </c>
      <c r="H26" s="23">
        <f t="shared" si="0"/>
        <v>0</v>
      </c>
    </row>
    <row r="27" spans="2:8">
      <c r="B27" s="1"/>
      <c r="C27" s="63"/>
      <c r="D27" s="31"/>
      <c r="E27" s="1"/>
      <c r="F27" s="22"/>
      <c r="G27" s="23"/>
      <c r="H27" s="23"/>
    </row>
    <row r="28" spans="2:8">
      <c r="B28" s="10" t="s">
        <v>25</v>
      </c>
      <c r="C28" s="66" t="s">
        <v>26</v>
      </c>
      <c r="D28" s="31"/>
      <c r="E28" s="1"/>
      <c r="F28" s="22"/>
      <c r="G28" s="23"/>
      <c r="H28" s="23"/>
    </row>
    <row r="29" spans="2:8">
      <c r="B29" s="1">
        <v>1</v>
      </c>
      <c r="C29" s="63" t="s">
        <v>27</v>
      </c>
      <c r="D29" s="34" t="s">
        <v>152</v>
      </c>
      <c r="E29" s="1" t="s">
        <v>19</v>
      </c>
      <c r="F29" s="57">
        <v>3.5089000000000006</v>
      </c>
      <c r="G29" s="23">
        <v>4637000</v>
      </c>
      <c r="H29" s="23">
        <f t="shared" si="0"/>
        <v>16270769.300000003</v>
      </c>
    </row>
    <row r="30" spans="2:8">
      <c r="B30" s="1">
        <v>2</v>
      </c>
      <c r="C30" s="63" t="s">
        <v>91</v>
      </c>
      <c r="D30" s="34" t="s">
        <v>152</v>
      </c>
      <c r="E30" s="1" t="s">
        <v>19</v>
      </c>
      <c r="F30" s="57">
        <v>1.0635714285714286</v>
      </c>
      <c r="G30" s="23">
        <v>4243000</v>
      </c>
      <c r="H30" s="23">
        <f t="shared" si="0"/>
        <v>4512733.5714285718</v>
      </c>
    </row>
    <row r="31" spans="2:8">
      <c r="B31" s="1">
        <v>3</v>
      </c>
      <c r="C31" s="63" t="s">
        <v>142</v>
      </c>
      <c r="D31" s="34" t="s">
        <v>152</v>
      </c>
      <c r="E31" s="1" t="s">
        <v>19</v>
      </c>
      <c r="F31" s="57">
        <v>3.6931710000000004</v>
      </c>
      <c r="G31" s="23">
        <v>4272000</v>
      </c>
      <c r="H31" s="23">
        <f t="shared" si="0"/>
        <v>15777226.512000002</v>
      </c>
    </row>
    <row r="32" spans="2:8">
      <c r="B32" s="1">
        <v>4</v>
      </c>
      <c r="C32" s="63" t="s">
        <v>150</v>
      </c>
      <c r="D32" s="34" t="s">
        <v>152</v>
      </c>
      <c r="E32" s="1" t="s">
        <v>19</v>
      </c>
      <c r="F32" s="57">
        <v>2.3545132857142854</v>
      </c>
      <c r="G32" s="23">
        <v>4092000</v>
      </c>
      <c r="H32" s="23">
        <f t="shared" si="0"/>
        <v>9634668.3651428558</v>
      </c>
    </row>
    <row r="33" spans="2:10">
      <c r="B33" s="1">
        <v>5</v>
      </c>
      <c r="C33" s="63" t="s">
        <v>94</v>
      </c>
      <c r="D33" s="34" t="s">
        <v>152</v>
      </c>
      <c r="E33" s="1" t="s">
        <v>19</v>
      </c>
      <c r="F33" s="57">
        <v>2.8512857142857149</v>
      </c>
      <c r="G33" s="23">
        <v>4361000</v>
      </c>
      <c r="H33" s="23">
        <f t="shared" si="0"/>
        <v>12434457.000000002</v>
      </c>
    </row>
    <row r="34" spans="2:10">
      <c r="B34" s="1">
        <v>6</v>
      </c>
      <c r="C34" s="63" t="s">
        <v>95</v>
      </c>
      <c r="D34" s="34" t="s">
        <v>153</v>
      </c>
      <c r="E34" s="1" t="s">
        <v>19</v>
      </c>
      <c r="F34" s="22">
        <v>0</v>
      </c>
      <c r="G34" s="23">
        <v>0</v>
      </c>
      <c r="H34" s="23">
        <f t="shared" si="0"/>
        <v>0</v>
      </c>
    </row>
    <row r="35" spans="2:10">
      <c r="B35" s="1">
        <v>7</v>
      </c>
      <c r="C35" s="63" t="s">
        <v>96</v>
      </c>
      <c r="D35" s="34" t="s">
        <v>152</v>
      </c>
      <c r="E35" s="1" t="s">
        <v>19</v>
      </c>
      <c r="F35" s="22">
        <v>1.1747780000000001</v>
      </c>
      <c r="G35" s="23">
        <v>4798000</v>
      </c>
      <c r="H35" s="23">
        <f t="shared" si="0"/>
        <v>5636584.8440000005</v>
      </c>
    </row>
    <row r="36" spans="2:10">
      <c r="B36" s="1">
        <v>8</v>
      </c>
      <c r="C36" s="63" t="s">
        <v>232</v>
      </c>
      <c r="D36" s="34" t="s">
        <v>231</v>
      </c>
      <c r="E36" s="1" t="s">
        <v>19</v>
      </c>
      <c r="F36" s="22">
        <v>4.6419039999999994</v>
      </c>
      <c r="G36" s="23">
        <v>2532000</v>
      </c>
      <c r="H36" s="23">
        <f t="shared" si="0"/>
        <v>11753300.927999998</v>
      </c>
      <c r="I36" s="61">
        <f>(2.3492+3.0302+1.3579+1.7728+16.3315+14.6224+14.3974+4.1624)*0.08</f>
        <v>4.6419039999999994</v>
      </c>
      <c r="J36" s="62" t="s">
        <v>217</v>
      </c>
    </row>
    <row r="37" spans="2:10">
      <c r="B37" s="1">
        <v>9</v>
      </c>
      <c r="C37" s="63" t="s">
        <v>230</v>
      </c>
      <c r="D37" s="34" t="s">
        <v>152</v>
      </c>
      <c r="E37" s="1" t="s">
        <v>19</v>
      </c>
      <c r="F37" s="22">
        <v>7.2264839999999992</v>
      </c>
      <c r="G37" s="23">
        <v>3122000</v>
      </c>
      <c r="H37" s="23">
        <f t="shared" si="0"/>
        <v>22561083.047999997</v>
      </c>
      <c r="I37" s="61"/>
      <c r="J37" s="62"/>
    </row>
    <row r="38" spans="2:10">
      <c r="B38" s="1">
        <v>10</v>
      </c>
      <c r="C38" s="63" t="s">
        <v>98</v>
      </c>
      <c r="D38" s="34" t="s">
        <v>154</v>
      </c>
      <c r="E38" s="1" t="s">
        <v>19</v>
      </c>
      <c r="F38" s="22">
        <v>2.13903</v>
      </c>
      <c r="G38" s="23">
        <v>3212000</v>
      </c>
      <c r="H38" s="23">
        <f>F38*G38</f>
        <v>6870564.3600000003</v>
      </c>
      <c r="I38" s="61">
        <f>(0.6248+14.5301+14.712+14.5618+5.3089)*0.12</f>
        <v>5.9685119999999996</v>
      </c>
      <c r="J38" s="62" t="s">
        <v>218</v>
      </c>
    </row>
    <row r="39" spans="2:10" ht="30.75">
      <c r="B39" s="1">
        <v>11</v>
      </c>
      <c r="C39" s="63" t="s">
        <v>223</v>
      </c>
      <c r="D39" s="34"/>
      <c r="E39" s="1" t="s">
        <v>19</v>
      </c>
      <c r="F39" s="22">
        <v>0.38250000000000001</v>
      </c>
      <c r="G39" s="23">
        <v>4272000</v>
      </c>
      <c r="H39" s="23">
        <f>F39*G39</f>
        <v>1634040</v>
      </c>
      <c r="I39" s="61"/>
      <c r="J39" s="62"/>
    </row>
    <row r="40" spans="2:10">
      <c r="B40" s="1">
        <v>12</v>
      </c>
      <c r="C40" s="63" t="s">
        <v>229</v>
      </c>
      <c r="D40" s="34"/>
      <c r="E40" s="1" t="s">
        <v>19</v>
      </c>
      <c r="F40" s="57">
        <v>8.1692307692307703E-2</v>
      </c>
      <c r="G40" s="23">
        <v>4361000</v>
      </c>
      <c r="H40" s="23">
        <f>F40*G40</f>
        <v>356260.15384615387</v>
      </c>
      <c r="I40" s="61"/>
      <c r="J40" s="62"/>
    </row>
    <row r="41" spans="2:10">
      <c r="B41" s="1"/>
      <c r="C41" s="63"/>
      <c r="D41" s="34"/>
      <c r="E41" s="1"/>
      <c r="F41" s="22"/>
      <c r="G41" s="23"/>
      <c r="H41" s="23"/>
      <c r="I41" s="61"/>
      <c r="J41" s="62"/>
    </row>
    <row r="42" spans="2:10">
      <c r="B42" s="1"/>
      <c r="C42" s="63"/>
      <c r="D42" s="31"/>
      <c r="E42" s="1"/>
      <c r="F42" s="22"/>
      <c r="G42" s="23"/>
      <c r="H42" s="23">
        <f t="shared" ref="H42:H77" si="1">F42*G42</f>
        <v>0</v>
      </c>
      <c r="I42" s="61">
        <f>(2.5053+1.2613)*0.12</f>
        <v>0.451992</v>
      </c>
      <c r="J42" s="62" t="s">
        <v>219</v>
      </c>
    </row>
    <row r="43" spans="2:10">
      <c r="B43" s="10" t="s">
        <v>28</v>
      </c>
      <c r="C43" s="66" t="s">
        <v>29</v>
      </c>
      <c r="D43" s="31"/>
      <c r="E43" s="1"/>
      <c r="F43" s="22"/>
      <c r="G43" s="23"/>
      <c r="H43" s="23">
        <f t="shared" si="1"/>
        <v>0</v>
      </c>
      <c r="I43" s="61">
        <f>3.9227*0.12</f>
        <v>0.47072399999999998</v>
      </c>
      <c r="J43" s="62" t="s">
        <v>220</v>
      </c>
    </row>
    <row r="44" spans="2:10">
      <c r="B44" s="10"/>
      <c r="C44" s="66" t="s">
        <v>99</v>
      </c>
      <c r="D44" s="31"/>
      <c r="E44" s="1"/>
      <c r="F44" s="22"/>
      <c r="G44" s="23"/>
      <c r="H44" s="23">
        <f t="shared" si="1"/>
        <v>0</v>
      </c>
      <c r="I44" s="61">
        <f>2.7938*0.12</f>
        <v>0.335256</v>
      </c>
      <c r="J44" s="62" t="s">
        <v>221</v>
      </c>
    </row>
    <row r="45" spans="2:10">
      <c r="B45" s="1">
        <v>1</v>
      </c>
      <c r="C45" s="63" t="s">
        <v>100</v>
      </c>
      <c r="D45" s="34" t="s">
        <v>155</v>
      </c>
      <c r="E45" s="1" t="s">
        <v>15</v>
      </c>
      <c r="F45" s="22">
        <v>4.5</v>
      </c>
      <c r="G45" s="23">
        <v>169000</v>
      </c>
      <c r="H45" s="23">
        <f t="shared" si="1"/>
        <v>760500</v>
      </c>
    </row>
    <row r="46" spans="2:10">
      <c r="B46" s="1">
        <v>2</v>
      </c>
      <c r="C46" s="63" t="s">
        <v>101</v>
      </c>
      <c r="D46" s="34"/>
      <c r="E46" s="1"/>
      <c r="F46" s="22"/>
      <c r="G46" s="23"/>
      <c r="H46" s="23">
        <f t="shared" si="1"/>
        <v>0</v>
      </c>
    </row>
    <row r="47" spans="2:10">
      <c r="B47" s="1">
        <v>3</v>
      </c>
      <c r="C47" s="63" t="s">
        <v>102</v>
      </c>
      <c r="D47" s="34" t="s">
        <v>156</v>
      </c>
      <c r="E47" s="1" t="s">
        <v>15</v>
      </c>
      <c r="F47" s="22">
        <v>54.985378867000001</v>
      </c>
      <c r="G47" s="23">
        <v>151000</v>
      </c>
      <c r="H47" s="23">
        <f t="shared" si="1"/>
        <v>8302792.2089170003</v>
      </c>
    </row>
    <row r="48" spans="2:10">
      <c r="B48" s="1">
        <v>4</v>
      </c>
      <c r="C48" s="63" t="s">
        <v>103</v>
      </c>
      <c r="D48" s="26" t="s">
        <v>263</v>
      </c>
      <c r="E48" s="1" t="s">
        <v>15</v>
      </c>
      <c r="F48" s="22">
        <v>2.7731172659999999</v>
      </c>
      <c r="G48" s="23">
        <v>184000</v>
      </c>
      <c r="H48" s="23">
        <f t="shared" si="1"/>
        <v>510253.57694399997</v>
      </c>
    </row>
    <row r="49" spans="2:8">
      <c r="B49" s="1">
        <v>5</v>
      </c>
      <c r="C49" s="63" t="s">
        <v>104</v>
      </c>
      <c r="D49" s="34" t="s">
        <v>156</v>
      </c>
      <c r="E49" s="1" t="s">
        <v>15</v>
      </c>
      <c r="F49" s="22">
        <v>9.5839976869000019</v>
      </c>
      <c r="G49" s="23">
        <v>151000</v>
      </c>
      <c r="H49" s="23">
        <f t="shared" si="1"/>
        <v>1447183.6507219004</v>
      </c>
    </row>
    <row r="50" spans="2:8" s="92" customFormat="1" ht="30">
      <c r="B50" s="1">
        <v>6</v>
      </c>
      <c r="C50" s="31" t="s">
        <v>233</v>
      </c>
      <c r="D50" s="34" t="s">
        <v>262</v>
      </c>
      <c r="E50" s="1" t="s">
        <v>9</v>
      </c>
      <c r="F50" s="22">
        <v>7.7</v>
      </c>
      <c r="G50" s="46">
        <v>111000</v>
      </c>
      <c r="H50" s="46">
        <f t="shared" si="1"/>
        <v>854700</v>
      </c>
    </row>
    <row r="51" spans="2:8">
      <c r="B51" s="1">
        <v>7</v>
      </c>
      <c r="C51" s="63" t="s">
        <v>234</v>
      </c>
      <c r="D51" s="34" t="s">
        <v>261</v>
      </c>
      <c r="E51" s="1" t="s">
        <v>15</v>
      </c>
      <c r="F51" s="22">
        <v>2.5499999999999998</v>
      </c>
      <c r="G51" s="23">
        <v>175000</v>
      </c>
      <c r="H51" s="23">
        <f t="shared" si="1"/>
        <v>446249.99999999994</v>
      </c>
    </row>
    <row r="52" spans="2:8">
      <c r="B52" s="10"/>
      <c r="C52" s="66" t="s">
        <v>105</v>
      </c>
      <c r="D52" s="34"/>
      <c r="E52" s="1"/>
      <c r="F52" s="22"/>
      <c r="G52" s="23"/>
      <c r="H52" s="23">
        <f t="shared" si="1"/>
        <v>0</v>
      </c>
    </row>
    <row r="53" spans="2:8">
      <c r="B53" s="1">
        <v>1</v>
      </c>
      <c r="C53" s="63" t="s">
        <v>102</v>
      </c>
      <c r="D53" s="34" t="s">
        <v>156</v>
      </c>
      <c r="E53" s="1" t="s">
        <v>15</v>
      </c>
      <c r="F53" s="22">
        <v>54.879509729900001</v>
      </c>
      <c r="G53" s="23">
        <v>151000</v>
      </c>
      <c r="H53" s="23">
        <f t="shared" si="1"/>
        <v>8286805.9692149004</v>
      </c>
    </row>
    <row r="54" spans="2:8">
      <c r="B54" s="1">
        <v>2</v>
      </c>
      <c r="C54" s="63" t="s">
        <v>103</v>
      </c>
      <c r="D54" s="26" t="s">
        <v>263</v>
      </c>
      <c r="E54" s="1" t="s">
        <v>15</v>
      </c>
      <c r="F54" s="22">
        <v>2.7732250000000001</v>
      </c>
      <c r="G54" s="23">
        <v>184000</v>
      </c>
      <c r="H54" s="23">
        <f t="shared" si="1"/>
        <v>510273.4</v>
      </c>
    </row>
    <row r="55" spans="2:8">
      <c r="B55" s="1"/>
      <c r="C55" s="63"/>
      <c r="D55" s="71"/>
      <c r="E55" s="1"/>
      <c r="F55" s="22"/>
      <c r="G55" s="23"/>
      <c r="H55" s="23">
        <f t="shared" si="1"/>
        <v>0</v>
      </c>
    </row>
    <row r="56" spans="2:8">
      <c r="B56" s="10" t="s">
        <v>30</v>
      </c>
      <c r="C56" s="66" t="s">
        <v>31</v>
      </c>
      <c r="D56" s="34"/>
      <c r="E56" s="1"/>
      <c r="F56" s="22"/>
      <c r="G56" s="23"/>
      <c r="H56" s="23">
        <f t="shared" si="1"/>
        <v>0</v>
      </c>
    </row>
    <row r="57" spans="2:8">
      <c r="B57" s="10"/>
      <c r="C57" s="66" t="s">
        <v>99</v>
      </c>
      <c r="D57" s="34"/>
      <c r="E57" s="1"/>
      <c r="F57" s="22"/>
      <c r="G57" s="23"/>
      <c r="H57" s="23">
        <f t="shared" si="1"/>
        <v>0</v>
      </c>
    </row>
    <row r="58" spans="2:8">
      <c r="B58" s="1">
        <v>1</v>
      </c>
      <c r="C58" s="63" t="s">
        <v>103</v>
      </c>
      <c r="D58" s="26" t="s">
        <v>264</v>
      </c>
      <c r="E58" s="1" t="s">
        <v>15</v>
      </c>
      <c r="F58" s="22">
        <v>11.8163622412</v>
      </c>
      <c r="G58" s="23">
        <v>180000</v>
      </c>
      <c r="H58" s="23">
        <f t="shared" si="1"/>
        <v>2126945.2034160001</v>
      </c>
    </row>
    <row r="59" spans="2:8">
      <c r="B59" s="1">
        <v>2</v>
      </c>
      <c r="C59" s="63" t="s">
        <v>106</v>
      </c>
      <c r="D59" s="26" t="s">
        <v>157</v>
      </c>
      <c r="E59" s="1" t="s">
        <v>195</v>
      </c>
      <c r="F59" s="22">
        <v>32.455124400000003</v>
      </c>
      <c r="G59" s="23">
        <v>116000</v>
      </c>
      <c r="H59" s="23">
        <f t="shared" si="1"/>
        <v>3764794.4304000004</v>
      </c>
    </row>
    <row r="60" spans="2:8">
      <c r="B60" s="10"/>
      <c r="C60" s="66" t="s">
        <v>105</v>
      </c>
      <c r="D60" s="27"/>
      <c r="E60" s="1"/>
      <c r="F60" s="22"/>
      <c r="G60" s="23"/>
      <c r="H60" s="23">
        <f t="shared" si="1"/>
        <v>0</v>
      </c>
    </row>
    <row r="61" spans="2:8">
      <c r="B61" s="1">
        <v>1</v>
      </c>
      <c r="C61" s="63" t="s">
        <v>103</v>
      </c>
      <c r="D61" s="26" t="s">
        <v>264</v>
      </c>
      <c r="E61" s="1" t="s">
        <v>15</v>
      </c>
      <c r="F61" s="22">
        <v>11.8163622412</v>
      </c>
      <c r="G61" s="23">
        <v>180000</v>
      </c>
      <c r="H61" s="23">
        <f t="shared" si="1"/>
        <v>2126945.2034160001</v>
      </c>
    </row>
    <row r="62" spans="2:8">
      <c r="B62" s="1">
        <v>2</v>
      </c>
      <c r="C62" s="63" t="s">
        <v>106</v>
      </c>
      <c r="D62" s="26" t="s">
        <v>157</v>
      </c>
      <c r="E62" s="1" t="str">
        <f>E59</f>
        <v>m1</v>
      </c>
      <c r="F62" s="22">
        <v>36.625</v>
      </c>
      <c r="G62" s="23">
        <v>116000</v>
      </c>
      <c r="H62" s="23">
        <f t="shared" si="1"/>
        <v>4248500</v>
      </c>
    </row>
    <row r="63" spans="2:8">
      <c r="B63" s="1"/>
      <c r="C63" s="63"/>
      <c r="D63" s="34"/>
      <c r="E63" s="1"/>
      <c r="F63" s="22"/>
      <c r="G63" s="23"/>
      <c r="H63" s="23">
        <f t="shared" si="1"/>
        <v>0</v>
      </c>
    </row>
    <row r="64" spans="2:8">
      <c r="B64" s="10" t="s">
        <v>32</v>
      </c>
      <c r="C64" s="66" t="s">
        <v>33</v>
      </c>
      <c r="D64" s="34"/>
      <c r="E64" s="1"/>
      <c r="F64" s="22"/>
      <c r="G64" s="23"/>
      <c r="H64" s="23">
        <f t="shared" si="1"/>
        <v>0</v>
      </c>
    </row>
    <row r="65" spans="2:8">
      <c r="B65" s="32">
        <v>1</v>
      </c>
      <c r="C65" s="31" t="s">
        <v>34</v>
      </c>
      <c r="D65" s="60" t="s">
        <v>252</v>
      </c>
      <c r="E65" s="32" t="s">
        <v>15</v>
      </c>
      <c r="F65" s="38">
        <v>99.438039730499995</v>
      </c>
      <c r="G65" s="23">
        <v>77000</v>
      </c>
      <c r="H65" s="23">
        <f t="shared" si="1"/>
        <v>7656729.0592484996</v>
      </c>
    </row>
    <row r="66" spans="2:8">
      <c r="B66" s="1">
        <v>2</v>
      </c>
      <c r="C66" s="63" t="s">
        <v>107</v>
      </c>
      <c r="D66" s="60" t="s">
        <v>253</v>
      </c>
      <c r="E66" s="1" t="s">
        <v>9</v>
      </c>
      <c r="F66" s="22">
        <v>116.36</v>
      </c>
      <c r="G66" s="23">
        <v>183000</v>
      </c>
      <c r="H66" s="23">
        <f t="shared" si="1"/>
        <v>21293880</v>
      </c>
    </row>
    <row r="67" spans="2:8">
      <c r="B67" s="32">
        <v>3</v>
      </c>
      <c r="C67" s="31" t="s">
        <v>35</v>
      </c>
      <c r="D67" s="60" t="s">
        <v>254</v>
      </c>
      <c r="E67" s="32" t="s">
        <v>15</v>
      </c>
      <c r="F67" s="38">
        <v>15.239649999999999</v>
      </c>
      <c r="G67" s="23">
        <v>92000</v>
      </c>
      <c r="H67" s="23">
        <f t="shared" si="1"/>
        <v>1402047.8</v>
      </c>
    </row>
    <row r="68" spans="2:8">
      <c r="B68" s="1">
        <v>4</v>
      </c>
      <c r="C68" s="63" t="s">
        <v>36</v>
      </c>
      <c r="D68" s="60" t="s">
        <v>158</v>
      </c>
      <c r="E68" s="1" t="s">
        <v>15</v>
      </c>
      <c r="F68" s="22">
        <v>85.774653999999984</v>
      </c>
      <c r="G68" s="23">
        <v>65000</v>
      </c>
      <c r="H68" s="23">
        <f t="shared" si="1"/>
        <v>5575352.5099999988</v>
      </c>
    </row>
    <row r="69" spans="2:8">
      <c r="B69" s="1"/>
      <c r="C69" s="63"/>
      <c r="D69" s="31"/>
      <c r="E69" s="1"/>
      <c r="F69" s="22"/>
      <c r="G69" s="23"/>
      <c r="H69" s="23">
        <f t="shared" si="1"/>
        <v>0</v>
      </c>
    </row>
    <row r="70" spans="2:8">
      <c r="B70" s="10" t="s">
        <v>37</v>
      </c>
      <c r="C70" s="66" t="s">
        <v>38</v>
      </c>
      <c r="D70" s="31"/>
      <c r="E70" s="1"/>
      <c r="F70" s="22"/>
      <c r="G70" s="23"/>
      <c r="H70" s="23">
        <f t="shared" si="1"/>
        <v>0</v>
      </c>
    </row>
    <row r="71" spans="2:8" ht="30">
      <c r="B71" s="1">
        <v>1</v>
      </c>
      <c r="C71" s="31" t="s">
        <v>39</v>
      </c>
      <c r="D71" s="31" t="s">
        <v>162</v>
      </c>
      <c r="E71" s="1" t="s">
        <v>15</v>
      </c>
      <c r="F71" s="22">
        <v>189.82639999999998</v>
      </c>
      <c r="G71" s="23">
        <v>192000</v>
      </c>
      <c r="H71" s="23">
        <f t="shared" si="1"/>
        <v>36446668.799999997</v>
      </c>
    </row>
    <row r="72" spans="2:8">
      <c r="B72" s="1">
        <v>2</v>
      </c>
      <c r="C72" s="63" t="s">
        <v>108</v>
      </c>
      <c r="D72" s="31" t="s">
        <v>159</v>
      </c>
      <c r="E72" s="1" t="s">
        <v>15</v>
      </c>
      <c r="F72" s="22">
        <v>19.71</v>
      </c>
      <c r="G72" s="23">
        <v>73000</v>
      </c>
      <c r="H72" s="23">
        <f t="shared" si="1"/>
        <v>1438830</v>
      </c>
    </row>
    <row r="73" spans="2:8">
      <c r="B73" s="1">
        <v>3</v>
      </c>
      <c r="C73" s="63" t="s">
        <v>40</v>
      </c>
      <c r="D73" s="31" t="s">
        <v>160</v>
      </c>
      <c r="E73" s="1" t="s">
        <v>15</v>
      </c>
      <c r="F73" s="22">
        <v>376.04644999999999</v>
      </c>
      <c r="G73" s="23">
        <v>42000</v>
      </c>
      <c r="H73" s="23">
        <f t="shared" si="1"/>
        <v>15793950.9</v>
      </c>
    </row>
    <row r="74" spans="2:8">
      <c r="B74" s="1">
        <v>4</v>
      </c>
      <c r="C74" s="63" t="s">
        <v>41</v>
      </c>
      <c r="D74" s="31" t="s">
        <v>161</v>
      </c>
      <c r="E74" s="1" t="s">
        <v>15</v>
      </c>
      <c r="F74" s="22">
        <v>345.42019999999997</v>
      </c>
      <c r="G74" s="23">
        <v>29000</v>
      </c>
      <c r="H74" s="23">
        <f t="shared" si="1"/>
        <v>10017185.799999999</v>
      </c>
    </row>
    <row r="75" spans="2:8">
      <c r="B75" s="1">
        <v>5</v>
      </c>
      <c r="C75" s="63" t="s">
        <v>224</v>
      </c>
      <c r="D75" s="31"/>
      <c r="E75" s="1" t="s">
        <v>15</v>
      </c>
      <c r="F75" s="22">
        <v>41.145000000000003</v>
      </c>
      <c r="G75" s="23">
        <v>42000</v>
      </c>
      <c r="H75" s="23">
        <f t="shared" si="1"/>
        <v>1728090.0000000002</v>
      </c>
    </row>
    <row r="76" spans="2:8">
      <c r="B76" s="1">
        <v>6</v>
      </c>
      <c r="C76" s="63" t="s">
        <v>225</v>
      </c>
      <c r="D76" s="31"/>
      <c r="E76" s="1" t="s">
        <v>15</v>
      </c>
      <c r="F76" s="22">
        <v>41.145000000000003</v>
      </c>
      <c r="G76" s="23">
        <v>29000</v>
      </c>
      <c r="H76" s="23">
        <f t="shared" si="1"/>
        <v>1193205</v>
      </c>
    </row>
    <row r="77" spans="2:8">
      <c r="B77" s="1"/>
      <c r="C77" s="63"/>
      <c r="D77" s="31"/>
      <c r="E77" s="1"/>
      <c r="F77" s="22"/>
      <c r="G77" s="23"/>
      <c r="H77" s="23">
        <f t="shared" si="1"/>
        <v>0</v>
      </c>
    </row>
    <row r="78" spans="2:8">
      <c r="B78" s="10" t="s">
        <v>42</v>
      </c>
      <c r="C78" s="66" t="s">
        <v>43</v>
      </c>
      <c r="D78" s="31"/>
      <c r="E78" s="1"/>
      <c r="F78" s="22"/>
      <c r="G78" s="23"/>
      <c r="H78" s="23">
        <f>F78*G78</f>
        <v>0</v>
      </c>
    </row>
    <row r="79" spans="2:8">
      <c r="B79" s="1">
        <v>1</v>
      </c>
      <c r="C79" s="63" t="s">
        <v>109</v>
      </c>
      <c r="D79" s="59" t="s">
        <v>259</v>
      </c>
      <c r="E79" s="1" t="s">
        <v>15</v>
      </c>
      <c r="F79" s="22">
        <v>54</v>
      </c>
      <c r="G79" s="23">
        <v>176000</v>
      </c>
      <c r="H79" s="23">
        <f>F79*G79</f>
        <v>9504000</v>
      </c>
    </row>
    <row r="80" spans="2:8">
      <c r="B80" s="1">
        <v>2</v>
      </c>
      <c r="C80" s="31" t="s">
        <v>110</v>
      </c>
      <c r="D80" s="26" t="s">
        <v>260</v>
      </c>
      <c r="E80" s="1" t="s">
        <v>15</v>
      </c>
      <c r="F80" s="22">
        <v>55</v>
      </c>
      <c r="G80" s="23">
        <v>205000</v>
      </c>
      <c r="H80" s="23">
        <f>F80*G80</f>
        <v>11275000</v>
      </c>
    </row>
    <row r="81" spans="2:8">
      <c r="B81" s="1">
        <v>3</v>
      </c>
      <c r="C81" s="63" t="s">
        <v>138</v>
      </c>
      <c r="D81" s="31"/>
      <c r="E81" s="1" t="s">
        <v>9</v>
      </c>
      <c r="F81" s="22">
        <v>25</v>
      </c>
      <c r="G81" s="23">
        <v>62000</v>
      </c>
      <c r="H81" s="23">
        <f>F81*G81</f>
        <v>1550000</v>
      </c>
    </row>
    <row r="82" spans="2:8">
      <c r="B82" s="1">
        <v>4</v>
      </c>
      <c r="C82" s="63" t="s">
        <v>111</v>
      </c>
      <c r="D82" s="31"/>
      <c r="E82" s="1" t="s">
        <v>9</v>
      </c>
      <c r="F82" s="22">
        <v>5</v>
      </c>
      <c r="G82" s="23">
        <v>67000</v>
      </c>
      <c r="H82" s="23">
        <f t="shared" ref="H82:H149" si="2">F82*G82</f>
        <v>335000</v>
      </c>
    </row>
    <row r="83" spans="2:8">
      <c r="B83" s="1"/>
      <c r="C83" s="63"/>
      <c r="D83" s="31"/>
      <c r="E83" s="1"/>
      <c r="F83" s="22"/>
      <c r="G83" s="23"/>
      <c r="H83" s="23">
        <f t="shared" si="2"/>
        <v>0</v>
      </c>
    </row>
    <row r="84" spans="2:8">
      <c r="B84" s="10" t="s">
        <v>45</v>
      </c>
      <c r="C84" s="66" t="s">
        <v>46</v>
      </c>
      <c r="D84" s="31"/>
      <c r="E84" s="1"/>
      <c r="F84" s="22"/>
      <c r="G84" s="23"/>
      <c r="H84" s="23">
        <f t="shared" si="2"/>
        <v>0</v>
      </c>
    </row>
    <row r="85" spans="2:8">
      <c r="B85" s="10">
        <v>1</v>
      </c>
      <c r="C85" s="66" t="s">
        <v>112</v>
      </c>
      <c r="D85" s="31"/>
      <c r="E85" s="1"/>
      <c r="F85" s="22"/>
      <c r="G85" s="23"/>
      <c r="H85" s="23">
        <f t="shared" si="2"/>
        <v>0</v>
      </c>
    </row>
    <row r="86" spans="2:8" ht="30">
      <c r="B86" s="1"/>
      <c r="C86" s="31" t="s">
        <v>113</v>
      </c>
      <c r="D86" s="34" t="s">
        <v>244</v>
      </c>
      <c r="E86" s="1" t="s">
        <v>48</v>
      </c>
      <c r="F86" s="22">
        <v>1</v>
      </c>
      <c r="G86" s="23">
        <v>11770000</v>
      </c>
      <c r="H86" s="23">
        <f>F86*G86</f>
        <v>11770000</v>
      </c>
    </row>
    <row r="87" spans="2:8" ht="15" customHeight="1">
      <c r="B87" s="1"/>
      <c r="C87" s="63" t="s">
        <v>86</v>
      </c>
      <c r="D87" s="34" t="s">
        <v>245</v>
      </c>
      <c r="E87" s="1" t="s">
        <v>48</v>
      </c>
      <c r="F87" s="22">
        <v>2</v>
      </c>
      <c r="G87" s="23">
        <v>1377000</v>
      </c>
      <c r="H87" s="23">
        <f t="shared" ref="H87:H95" si="3">F87*G87</f>
        <v>2754000</v>
      </c>
    </row>
    <row r="88" spans="2:8" ht="30">
      <c r="B88" s="1"/>
      <c r="C88" s="31" t="s">
        <v>114</v>
      </c>
      <c r="D88" s="34" t="s">
        <v>250</v>
      </c>
      <c r="E88" s="1" t="s">
        <v>48</v>
      </c>
      <c r="F88" s="22">
        <v>1</v>
      </c>
      <c r="G88" s="23">
        <v>4093000</v>
      </c>
      <c r="H88" s="23">
        <f t="shared" si="3"/>
        <v>4093000</v>
      </c>
    </row>
    <row r="89" spans="2:8" ht="30">
      <c r="B89" s="1"/>
      <c r="C89" s="31" t="s">
        <v>115</v>
      </c>
      <c r="D89" s="34" t="s">
        <v>250</v>
      </c>
      <c r="E89" s="1" t="s">
        <v>48</v>
      </c>
      <c r="F89" s="22">
        <v>1</v>
      </c>
      <c r="G89" s="23">
        <v>7161000</v>
      </c>
      <c r="H89" s="23">
        <f t="shared" si="3"/>
        <v>7161000</v>
      </c>
    </row>
    <row r="90" spans="2:8" ht="30">
      <c r="B90" s="1"/>
      <c r="C90" s="31" t="s">
        <v>134</v>
      </c>
      <c r="D90" s="34" t="s">
        <v>250</v>
      </c>
      <c r="E90" s="1" t="s">
        <v>48</v>
      </c>
      <c r="F90" s="22">
        <v>1</v>
      </c>
      <c r="G90" s="23">
        <v>10945000</v>
      </c>
      <c r="H90" s="23">
        <f t="shared" si="3"/>
        <v>10945000</v>
      </c>
    </row>
    <row r="91" spans="2:8">
      <c r="B91" s="10">
        <v>2</v>
      </c>
      <c r="C91" s="66" t="s">
        <v>116</v>
      </c>
      <c r="D91" s="31"/>
      <c r="E91" s="1"/>
      <c r="F91" s="22"/>
      <c r="G91" s="23"/>
      <c r="H91" s="23">
        <f t="shared" si="3"/>
        <v>0</v>
      </c>
    </row>
    <row r="92" spans="2:8">
      <c r="B92" s="1"/>
      <c r="C92" s="63" t="s">
        <v>86</v>
      </c>
      <c r="D92" s="34" t="s">
        <v>255</v>
      </c>
      <c r="E92" s="1" t="s">
        <v>48</v>
      </c>
      <c r="F92" s="22">
        <v>2</v>
      </c>
      <c r="G92" s="23">
        <v>8874000</v>
      </c>
      <c r="H92" s="23">
        <f t="shared" si="3"/>
        <v>17748000</v>
      </c>
    </row>
    <row r="93" spans="2:8">
      <c r="B93" s="10">
        <v>3</v>
      </c>
      <c r="C93" s="66" t="s">
        <v>49</v>
      </c>
      <c r="D93" s="31"/>
      <c r="E93" s="1"/>
      <c r="F93" s="22"/>
      <c r="G93" s="23"/>
      <c r="H93" s="23">
        <f t="shared" si="3"/>
        <v>0</v>
      </c>
    </row>
    <row r="94" spans="2:8">
      <c r="B94" s="45" t="s">
        <v>14</v>
      </c>
      <c r="C94" s="63" t="s">
        <v>51</v>
      </c>
      <c r="D94" s="34" t="s">
        <v>185</v>
      </c>
      <c r="E94" s="1" t="s">
        <v>50</v>
      </c>
      <c r="F94" s="22">
        <v>2</v>
      </c>
      <c r="G94" s="23">
        <v>14841000</v>
      </c>
      <c r="H94" s="23">
        <f t="shared" si="3"/>
        <v>29682000</v>
      </c>
    </row>
    <row r="95" spans="2:8">
      <c r="B95" s="45" t="s">
        <v>14</v>
      </c>
      <c r="C95" s="63" t="s">
        <v>52</v>
      </c>
      <c r="D95" s="34" t="s">
        <v>186</v>
      </c>
      <c r="E95" s="1" t="s">
        <v>50</v>
      </c>
      <c r="F95" s="22">
        <v>6</v>
      </c>
      <c r="G95" s="23">
        <v>3626000</v>
      </c>
      <c r="H95" s="23">
        <f t="shared" si="3"/>
        <v>21756000</v>
      </c>
    </row>
    <row r="96" spans="2:8">
      <c r="B96" s="1"/>
      <c r="C96" s="63"/>
      <c r="D96" s="31"/>
      <c r="E96" s="1"/>
      <c r="F96" s="22"/>
      <c r="G96" s="23"/>
      <c r="H96" s="23">
        <f t="shared" si="2"/>
        <v>0</v>
      </c>
    </row>
    <row r="97" spans="2:8">
      <c r="B97" s="10" t="s">
        <v>53</v>
      </c>
      <c r="C97" s="66" t="s">
        <v>54</v>
      </c>
      <c r="D97" s="31"/>
      <c r="E97" s="1"/>
      <c r="F97" s="22"/>
      <c r="G97" s="23"/>
      <c r="H97" s="23">
        <f t="shared" si="2"/>
        <v>0</v>
      </c>
    </row>
    <row r="98" spans="2:8">
      <c r="B98" s="1">
        <v>1</v>
      </c>
      <c r="C98" s="63" t="s">
        <v>55</v>
      </c>
      <c r="D98" s="34" t="s">
        <v>183</v>
      </c>
      <c r="E98" s="1" t="s">
        <v>15</v>
      </c>
      <c r="F98" s="22">
        <v>204.219234</v>
      </c>
      <c r="G98" s="46">
        <v>22000</v>
      </c>
      <c r="H98" s="23">
        <f t="shared" si="2"/>
        <v>4492823.148</v>
      </c>
    </row>
    <row r="99" spans="2:8">
      <c r="B99" s="1">
        <v>2</v>
      </c>
      <c r="C99" s="63" t="s">
        <v>56</v>
      </c>
      <c r="D99" s="34" t="s">
        <v>184</v>
      </c>
      <c r="E99" s="1" t="s">
        <v>15</v>
      </c>
      <c r="F99" s="22">
        <v>83.652420000000006</v>
      </c>
      <c r="G99" s="46">
        <v>34000</v>
      </c>
      <c r="H99" s="23">
        <f t="shared" si="2"/>
        <v>2844182.2800000003</v>
      </c>
    </row>
    <row r="100" spans="2:8">
      <c r="B100" s="1">
        <v>3</v>
      </c>
      <c r="C100" s="63" t="s">
        <v>57</v>
      </c>
      <c r="D100" s="34" t="s">
        <v>183</v>
      </c>
      <c r="E100" s="1" t="s">
        <v>15</v>
      </c>
      <c r="F100" s="22">
        <v>114.67768973049999</v>
      </c>
      <c r="G100" s="46">
        <v>22000</v>
      </c>
      <c r="H100" s="23">
        <f t="shared" si="2"/>
        <v>2522909.174071</v>
      </c>
    </row>
    <row r="101" spans="2:8">
      <c r="B101" s="1">
        <v>4</v>
      </c>
      <c r="C101" s="63" t="s">
        <v>117</v>
      </c>
      <c r="D101" s="31"/>
      <c r="E101" s="1" t="s">
        <v>9</v>
      </c>
      <c r="F101" s="22">
        <v>5</v>
      </c>
      <c r="G101" s="46">
        <v>22000</v>
      </c>
      <c r="H101" s="23">
        <f t="shared" si="2"/>
        <v>110000</v>
      </c>
    </row>
    <row r="102" spans="2:8">
      <c r="B102" s="1">
        <v>5</v>
      </c>
      <c r="C102" s="63" t="s">
        <v>226</v>
      </c>
      <c r="D102" s="34"/>
      <c r="E102" s="1" t="s">
        <v>15</v>
      </c>
      <c r="F102" s="22">
        <v>47.316749999999999</v>
      </c>
      <c r="G102" s="46">
        <v>34000</v>
      </c>
      <c r="H102" s="23">
        <f t="shared" si="2"/>
        <v>1608769.5</v>
      </c>
    </row>
    <row r="103" spans="2:8">
      <c r="B103" s="1"/>
      <c r="C103" s="63"/>
      <c r="D103" s="31"/>
      <c r="E103" s="1"/>
      <c r="F103" s="22"/>
      <c r="G103" s="46"/>
      <c r="H103" s="23">
        <f t="shared" si="2"/>
        <v>0</v>
      </c>
    </row>
    <row r="104" spans="2:8">
      <c r="B104" s="10" t="s">
        <v>58</v>
      </c>
      <c r="C104" s="66" t="s">
        <v>59</v>
      </c>
      <c r="D104" s="31"/>
      <c r="E104" s="1"/>
      <c r="F104" s="22"/>
      <c r="G104" s="46"/>
      <c r="H104" s="23">
        <f t="shared" si="2"/>
        <v>0</v>
      </c>
    </row>
    <row r="105" spans="2:8">
      <c r="B105" s="1">
        <v>1</v>
      </c>
      <c r="C105" s="63" t="s">
        <v>118</v>
      </c>
      <c r="D105" s="31"/>
      <c r="E105" s="1"/>
      <c r="F105" s="22"/>
      <c r="G105" s="46"/>
      <c r="H105" s="23">
        <f t="shared" si="2"/>
        <v>0</v>
      </c>
    </row>
    <row r="106" spans="2:8">
      <c r="B106" s="45" t="s">
        <v>14</v>
      </c>
      <c r="C106" s="63" t="s">
        <v>119</v>
      </c>
      <c r="D106" s="31" t="s">
        <v>170</v>
      </c>
      <c r="E106" s="1" t="s">
        <v>50</v>
      </c>
      <c r="F106" s="22">
        <v>2</v>
      </c>
      <c r="G106" s="23">
        <v>1727000</v>
      </c>
      <c r="H106" s="23">
        <f>F106*G106</f>
        <v>3454000</v>
      </c>
    </row>
    <row r="107" spans="2:8">
      <c r="B107" s="45" t="s">
        <v>14</v>
      </c>
      <c r="C107" s="63" t="s">
        <v>60</v>
      </c>
      <c r="D107" s="31" t="s">
        <v>171</v>
      </c>
      <c r="E107" s="1" t="s">
        <v>50</v>
      </c>
      <c r="F107" s="22">
        <v>2</v>
      </c>
      <c r="G107" s="23">
        <v>833000</v>
      </c>
      <c r="H107" s="23">
        <f t="shared" ref="H107:H125" si="4">F107*G107</f>
        <v>1666000</v>
      </c>
    </row>
    <row r="108" spans="2:8">
      <c r="B108" s="45" t="s">
        <v>14</v>
      </c>
      <c r="C108" s="63" t="s">
        <v>120</v>
      </c>
      <c r="D108" s="31" t="s">
        <v>271</v>
      </c>
      <c r="E108" s="1" t="s">
        <v>50</v>
      </c>
      <c r="F108" s="22">
        <v>2</v>
      </c>
      <c r="G108" s="23">
        <v>1565000</v>
      </c>
      <c r="H108" s="23">
        <f t="shared" si="4"/>
        <v>3130000</v>
      </c>
    </row>
    <row r="109" spans="2:8">
      <c r="B109" s="45"/>
      <c r="C109" s="63"/>
      <c r="D109" s="31" t="s">
        <v>172</v>
      </c>
      <c r="E109" s="1"/>
      <c r="F109" s="22"/>
      <c r="G109" s="23"/>
      <c r="H109" s="23">
        <f t="shared" si="4"/>
        <v>0</v>
      </c>
    </row>
    <row r="110" spans="2:8">
      <c r="B110" s="45"/>
      <c r="C110" s="63"/>
      <c r="D110" s="31" t="s">
        <v>173</v>
      </c>
      <c r="E110" s="1"/>
      <c r="F110" s="22"/>
      <c r="G110" s="23"/>
      <c r="H110" s="23">
        <f t="shared" si="4"/>
        <v>0</v>
      </c>
    </row>
    <row r="111" spans="2:8">
      <c r="B111" s="45"/>
      <c r="C111" s="63"/>
      <c r="D111" s="31" t="s">
        <v>174</v>
      </c>
      <c r="E111" s="1"/>
      <c r="F111" s="22"/>
      <c r="G111" s="23"/>
      <c r="H111" s="23">
        <f t="shared" si="4"/>
        <v>0</v>
      </c>
    </row>
    <row r="112" spans="2:8">
      <c r="B112" s="45"/>
      <c r="C112" s="63"/>
      <c r="D112" s="31" t="s">
        <v>175</v>
      </c>
      <c r="E112" s="1"/>
      <c r="F112" s="22"/>
      <c r="G112" s="23"/>
      <c r="H112" s="23">
        <f t="shared" si="4"/>
        <v>0</v>
      </c>
    </row>
    <row r="113" spans="2:8">
      <c r="B113" s="45" t="s">
        <v>14</v>
      </c>
      <c r="C113" s="63" t="s">
        <v>121</v>
      </c>
      <c r="D113" s="31" t="s">
        <v>176</v>
      </c>
      <c r="E113" s="1" t="s">
        <v>50</v>
      </c>
      <c r="F113" s="22">
        <v>2</v>
      </c>
      <c r="G113" s="23">
        <v>323000</v>
      </c>
      <c r="H113" s="23">
        <f t="shared" si="4"/>
        <v>646000</v>
      </c>
    </row>
    <row r="114" spans="2:8">
      <c r="B114" s="45">
        <v>3</v>
      </c>
      <c r="C114" s="63" t="s">
        <v>61</v>
      </c>
      <c r="D114" s="31" t="s">
        <v>177</v>
      </c>
      <c r="E114" s="1" t="s">
        <v>50</v>
      </c>
      <c r="F114" s="22">
        <v>2</v>
      </c>
      <c r="G114" s="23">
        <v>467000</v>
      </c>
      <c r="H114" s="23">
        <f t="shared" si="4"/>
        <v>934000</v>
      </c>
    </row>
    <row r="115" spans="2:8">
      <c r="B115" s="45">
        <v>4</v>
      </c>
      <c r="C115" s="63" t="s">
        <v>62</v>
      </c>
      <c r="D115" s="31" t="s">
        <v>178</v>
      </c>
      <c r="E115" s="1" t="s">
        <v>50</v>
      </c>
      <c r="F115" s="22">
        <v>4</v>
      </c>
      <c r="G115" s="23">
        <v>352000</v>
      </c>
      <c r="H115" s="23">
        <f t="shared" si="4"/>
        <v>1408000</v>
      </c>
    </row>
    <row r="116" spans="2:8">
      <c r="B116" s="1">
        <v>6</v>
      </c>
      <c r="C116" s="63" t="s">
        <v>63</v>
      </c>
      <c r="D116" s="31"/>
      <c r="E116" s="1"/>
      <c r="F116" s="22"/>
      <c r="G116" s="23"/>
      <c r="H116" s="23">
        <f t="shared" si="4"/>
        <v>0</v>
      </c>
    </row>
    <row r="117" spans="2:8">
      <c r="B117" s="45" t="s">
        <v>14</v>
      </c>
      <c r="C117" s="63" t="s">
        <v>64</v>
      </c>
      <c r="D117" s="31" t="s">
        <v>179</v>
      </c>
      <c r="E117" s="1" t="s">
        <v>9</v>
      </c>
      <c r="F117" s="22">
        <v>33.973993199999995</v>
      </c>
      <c r="G117" s="23">
        <v>33000</v>
      </c>
      <c r="H117" s="23">
        <f t="shared" si="4"/>
        <v>1121141.7755999998</v>
      </c>
    </row>
    <row r="118" spans="2:8">
      <c r="B118" s="45">
        <v>7</v>
      </c>
      <c r="C118" s="63" t="s">
        <v>65</v>
      </c>
      <c r="D118" s="31"/>
      <c r="E118" s="1"/>
      <c r="F118" s="22"/>
      <c r="G118" s="23"/>
      <c r="H118" s="23">
        <f t="shared" si="4"/>
        <v>0</v>
      </c>
    </row>
    <row r="119" spans="2:8">
      <c r="B119" s="45" t="s">
        <v>14</v>
      </c>
      <c r="C119" s="63" t="s">
        <v>66</v>
      </c>
      <c r="D119" s="60" t="s">
        <v>180</v>
      </c>
      <c r="E119" s="1" t="s">
        <v>9</v>
      </c>
      <c r="F119" s="22">
        <v>1.3704800000000001</v>
      </c>
      <c r="G119" s="23">
        <v>27000</v>
      </c>
      <c r="H119" s="23">
        <f t="shared" si="4"/>
        <v>37002.960000000006</v>
      </c>
    </row>
    <row r="120" spans="2:8">
      <c r="B120" s="45" t="s">
        <v>14</v>
      </c>
      <c r="C120" s="63" t="s">
        <v>122</v>
      </c>
      <c r="D120" s="60" t="s">
        <v>180</v>
      </c>
      <c r="E120" s="1" t="s">
        <v>9</v>
      </c>
      <c r="F120" s="22">
        <v>12.662528</v>
      </c>
      <c r="G120" s="23">
        <v>33000</v>
      </c>
      <c r="H120" s="23">
        <f t="shared" si="4"/>
        <v>417863.424</v>
      </c>
    </row>
    <row r="121" spans="2:8">
      <c r="B121" s="45" t="s">
        <v>14</v>
      </c>
      <c r="C121" s="63" t="s">
        <v>67</v>
      </c>
      <c r="D121" s="60" t="s">
        <v>180</v>
      </c>
      <c r="E121" s="1" t="s">
        <v>9</v>
      </c>
      <c r="F121" s="22">
        <v>64.19353439999999</v>
      </c>
      <c r="G121" s="23">
        <v>39000</v>
      </c>
      <c r="H121" s="23">
        <f t="shared" si="4"/>
        <v>2503547.8415999995</v>
      </c>
    </row>
    <row r="122" spans="2:8">
      <c r="B122" s="45" t="s">
        <v>14</v>
      </c>
      <c r="C122" s="63" t="s">
        <v>68</v>
      </c>
      <c r="D122" s="60" t="s">
        <v>180</v>
      </c>
      <c r="E122" s="1" t="s">
        <v>9</v>
      </c>
      <c r="F122" s="22">
        <v>28.3</v>
      </c>
      <c r="G122" s="23">
        <v>55000</v>
      </c>
      <c r="H122" s="23">
        <f t="shared" si="4"/>
        <v>1556500</v>
      </c>
    </row>
    <row r="123" spans="2:8">
      <c r="B123" s="45" t="s">
        <v>14</v>
      </c>
      <c r="C123" s="63" t="s">
        <v>123</v>
      </c>
      <c r="D123" s="31" t="s">
        <v>181</v>
      </c>
      <c r="E123" s="1" t="s">
        <v>50</v>
      </c>
      <c r="F123" s="22">
        <v>1</v>
      </c>
      <c r="G123" s="23">
        <v>346000</v>
      </c>
      <c r="H123" s="23">
        <f t="shared" si="4"/>
        <v>346000</v>
      </c>
    </row>
    <row r="124" spans="2:8">
      <c r="B124" s="45" t="s">
        <v>14</v>
      </c>
      <c r="C124" s="63" t="s">
        <v>69</v>
      </c>
      <c r="D124" s="31" t="s">
        <v>182</v>
      </c>
      <c r="E124" s="1" t="s">
        <v>50</v>
      </c>
      <c r="F124" s="22">
        <v>3</v>
      </c>
      <c r="G124" s="23">
        <v>452000</v>
      </c>
      <c r="H124" s="23">
        <f t="shared" si="4"/>
        <v>1356000</v>
      </c>
    </row>
    <row r="125" spans="2:8">
      <c r="B125" s="45" t="s">
        <v>14</v>
      </c>
      <c r="C125" s="63" t="s">
        <v>236</v>
      </c>
      <c r="D125" s="31" t="s">
        <v>257</v>
      </c>
      <c r="E125" s="1" t="s">
        <v>50</v>
      </c>
      <c r="F125" s="22">
        <v>1</v>
      </c>
      <c r="G125" s="23">
        <v>755000</v>
      </c>
      <c r="H125" s="23">
        <f t="shared" si="4"/>
        <v>755000</v>
      </c>
    </row>
    <row r="126" spans="2:8">
      <c r="B126" s="1"/>
      <c r="C126" s="63"/>
      <c r="D126" s="31"/>
      <c r="E126" s="1"/>
      <c r="F126" s="22"/>
      <c r="G126" s="23"/>
      <c r="H126" s="23">
        <f t="shared" si="2"/>
        <v>0</v>
      </c>
    </row>
    <row r="127" spans="2:8">
      <c r="B127" s="10" t="s">
        <v>70</v>
      </c>
      <c r="C127" s="66" t="s">
        <v>71</v>
      </c>
      <c r="D127" s="31"/>
      <c r="E127" s="1"/>
      <c r="F127" s="22"/>
      <c r="G127" s="23"/>
      <c r="H127" s="23">
        <f t="shared" si="2"/>
        <v>0</v>
      </c>
    </row>
    <row r="128" spans="2:8">
      <c r="B128" s="1"/>
      <c r="C128" s="63"/>
      <c r="D128" s="31"/>
      <c r="E128" s="1"/>
      <c r="F128" s="22"/>
      <c r="G128" s="23"/>
      <c r="H128" s="23">
        <f t="shared" si="2"/>
        <v>0</v>
      </c>
    </row>
    <row r="129" spans="1:11" ht="27.75" customHeight="1">
      <c r="B129" s="32">
        <v>1</v>
      </c>
      <c r="C129" s="53" t="s">
        <v>124</v>
      </c>
      <c r="D129" s="53" t="s">
        <v>203</v>
      </c>
      <c r="E129" s="32" t="s">
        <v>72</v>
      </c>
      <c r="F129" s="38">
        <v>27</v>
      </c>
      <c r="G129" s="23">
        <v>616000</v>
      </c>
      <c r="H129" s="23">
        <f>F129*G129</f>
        <v>16632000</v>
      </c>
      <c r="J129" s="92" t="s">
        <v>227</v>
      </c>
      <c r="K129" s="92" t="s">
        <v>228</v>
      </c>
    </row>
    <row r="130" spans="1:11" ht="28.5">
      <c r="B130" s="1">
        <v>2</v>
      </c>
      <c r="C130" s="53" t="s">
        <v>125</v>
      </c>
      <c r="D130" s="53" t="s">
        <v>204</v>
      </c>
      <c r="E130" s="32" t="s">
        <v>72</v>
      </c>
      <c r="F130" s="22">
        <v>2</v>
      </c>
      <c r="G130" s="23">
        <v>978000</v>
      </c>
      <c r="H130" s="23">
        <f t="shared" ref="H130:H145" si="5">F130*G130</f>
        <v>1956000</v>
      </c>
    </row>
    <row r="131" spans="1:11" ht="28.5">
      <c r="B131" s="32">
        <v>3</v>
      </c>
      <c r="C131" s="53" t="s">
        <v>73</v>
      </c>
      <c r="D131" s="53" t="s">
        <v>205</v>
      </c>
      <c r="E131" s="32" t="s">
        <v>72</v>
      </c>
      <c r="F131" s="22">
        <v>8</v>
      </c>
      <c r="G131" s="23">
        <v>450000</v>
      </c>
      <c r="H131" s="23">
        <f t="shared" si="5"/>
        <v>3600000</v>
      </c>
    </row>
    <row r="132" spans="1:11">
      <c r="B132" s="1">
        <v>4</v>
      </c>
      <c r="C132" s="53" t="s">
        <v>74</v>
      </c>
      <c r="D132" s="53" t="s">
        <v>206</v>
      </c>
      <c r="E132" s="32" t="s">
        <v>72</v>
      </c>
      <c r="F132" s="22">
        <v>1</v>
      </c>
      <c r="G132" s="23">
        <v>676000</v>
      </c>
      <c r="H132" s="23">
        <f t="shared" si="5"/>
        <v>676000</v>
      </c>
    </row>
    <row r="133" spans="1:11">
      <c r="B133" s="32">
        <v>5</v>
      </c>
      <c r="C133" s="53" t="s">
        <v>126</v>
      </c>
      <c r="D133" s="53" t="s">
        <v>207</v>
      </c>
      <c r="E133" s="32" t="s">
        <v>72</v>
      </c>
      <c r="F133" s="22">
        <v>2</v>
      </c>
      <c r="G133" s="23">
        <v>545000</v>
      </c>
      <c r="H133" s="23">
        <f t="shared" si="5"/>
        <v>1090000</v>
      </c>
    </row>
    <row r="134" spans="1:11" ht="28.5">
      <c r="B134" s="1">
        <v>6</v>
      </c>
      <c r="C134" s="53" t="s">
        <v>208</v>
      </c>
      <c r="D134" s="53" t="s">
        <v>209</v>
      </c>
      <c r="E134" s="32" t="s">
        <v>72</v>
      </c>
      <c r="F134" s="22">
        <v>2</v>
      </c>
      <c r="G134" s="23">
        <v>681000</v>
      </c>
      <c r="H134" s="23">
        <f t="shared" si="5"/>
        <v>1362000</v>
      </c>
    </row>
    <row r="135" spans="1:11">
      <c r="B135" s="32">
        <v>7</v>
      </c>
      <c r="C135" s="53" t="s">
        <v>75</v>
      </c>
      <c r="D135" s="53" t="s">
        <v>168</v>
      </c>
      <c r="E135" s="1" t="s">
        <v>50</v>
      </c>
      <c r="F135" s="22">
        <v>2</v>
      </c>
      <c r="G135" s="23">
        <v>57000</v>
      </c>
      <c r="H135" s="23">
        <f t="shared" si="5"/>
        <v>114000</v>
      </c>
    </row>
    <row r="136" spans="1:11">
      <c r="B136" s="1">
        <v>8</v>
      </c>
      <c r="C136" s="53" t="s">
        <v>76</v>
      </c>
      <c r="D136" s="53" t="s">
        <v>168</v>
      </c>
      <c r="E136" s="1" t="s">
        <v>50</v>
      </c>
      <c r="F136" s="22">
        <v>4</v>
      </c>
      <c r="G136" s="23">
        <v>88000</v>
      </c>
      <c r="H136" s="23">
        <f t="shared" si="5"/>
        <v>352000</v>
      </c>
    </row>
    <row r="137" spans="1:11">
      <c r="B137" s="32">
        <v>9</v>
      </c>
      <c r="C137" s="53" t="s">
        <v>127</v>
      </c>
      <c r="D137" s="53" t="s">
        <v>168</v>
      </c>
      <c r="E137" s="1" t="s">
        <v>50</v>
      </c>
      <c r="F137" s="22">
        <v>2</v>
      </c>
      <c r="G137" s="23">
        <v>62000</v>
      </c>
      <c r="H137" s="23">
        <f t="shared" si="5"/>
        <v>124000</v>
      </c>
    </row>
    <row r="138" spans="1:11">
      <c r="B138" s="1">
        <v>10</v>
      </c>
      <c r="C138" s="53" t="s">
        <v>77</v>
      </c>
      <c r="D138" s="53" t="s">
        <v>168</v>
      </c>
      <c r="E138" s="1" t="s">
        <v>50</v>
      </c>
      <c r="F138" s="22">
        <v>8</v>
      </c>
      <c r="G138" s="23">
        <v>77000</v>
      </c>
      <c r="H138" s="23">
        <f t="shared" si="5"/>
        <v>616000</v>
      </c>
    </row>
    <row r="139" spans="1:11">
      <c r="B139" s="32">
        <v>11</v>
      </c>
      <c r="C139" s="53" t="s">
        <v>210</v>
      </c>
      <c r="D139" s="53" t="s">
        <v>168</v>
      </c>
      <c r="E139" s="32" t="s">
        <v>72</v>
      </c>
      <c r="F139" s="22">
        <v>2</v>
      </c>
      <c r="G139" s="23">
        <v>129000</v>
      </c>
      <c r="H139" s="23">
        <f t="shared" si="5"/>
        <v>258000</v>
      </c>
    </row>
    <row r="140" spans="1:11">
      <c r="B140" s="1">
        <v>12</v>
      </c>
      <c r="C140" s="53" t="s">
        <v>128</v>
      </c>
      <c r="D140" s="53" t="s">
        <v>211</v>
      </c>
      <c r="E140" s="1" t="s">
        <v>78</v>
      </c>
      <c r="F140" s="22">
        <v>1</v>
      </c>
      <c r="G140" s="23">
        <v>5400000</v>
      </c>
      <c r="H140" s="23">
        <f t="shared" si="5"/>
        <v>5400000</v>
      </c>
    </row>
    <row r="141" spans="1:11" ht="28.5">
      <c r="B141" s="32">
        <v>13</v>
      </c>
      <c r="C141" s="53" t="s">
        <v>79</v>
      </c>
      <c r="D141" s="53" t="s">
        <v>212</v>
      </c>
      <c r="E141" s="1" t="s">
        <v>47</v>
      </c>
      <c r="F141" s="22">
        <v>2</v>
      </c>
      <c r="G141" s="23">
        <v>9440000</v>
      </c>
      <c r="H141" s="23">
        <f t="shared" si="5"/>
        <v>18880000</v>
      </c>
    </row>
    <row r="142" spans="1:11">
      <c r="A142" s="82"/>
      <c r="B142" s="1">
        <v>14</v>
      </c>
      <c r="C142" s="53" t="s">
        <v>129</v>
      </c>
      <c r="D142" s="53" t="s">
        <v>213</v>
      </c>
      <c r="E142" s="1" t="s">
        <v>47</v>
      </c>
      <c r="F142" s="22">
        <v>2</v>
      </c>
      <c r="G142" s="23">
        <v>1178000</v>
      </c>
      <c r="H142" s="23">
        <f t="shared" si="5"/>
        <v>2356000</v>
      </c>
    </row>
    <row r="143" spans="1:11">
      <c r="A143" s="82"/>
      <c r="B143" s="32">
        <v>15</v>
      </c>
      <c r="C143" s="53" t="s">
        <v>80</v>
      </c>
      <c r="D143" s="53" t="s">
        <v>169</v>
      </c>
      <c r="E143" s="1" t="s">
        <v>78</v>
      </c>
      <c r="F143" s="22">
        <v>1</v>
      </c>
      <c r="G143" s="23">
        <v>749000</v>
      </c>
      <c r="H143" s="23">
        <f t="shared" si="5"/>
        <v>749000</v>
      </c>
    </row>
    <row r="144" spans="1:11">
      <c r="A144" s="82"/>
      <c r="B144" s="1">
        <v>16</v>
      </c>
      <c r="C144" s="53" t="s">
        <v>192</v>
      </c>
      <c r="D144" s="53" t="s">
        <v>193</v>
      </c>
      <c r="E144" s="1" t="s">
        <v>72</v>
      </c>
      <c r="F144" s="22">
        <v>2</v>
      </c>
      <c r="G144" s="23">
        <v>1830000</v>
      </c>
      <c r="H144" s="23">
        <f t="shared" si="5"/>
        <v>3660000</v>
      </c>
    </row>
    <row r="145" spans="1:8">
      <c r="A145" s="82"/>
      <c r="B145" s="32">
        <v>17</v>
      </c>
      <c r="C145" s="60" t="s">
        <v>214</v>
      </c>
      <c r="D145" s="60"/>
      <c r="E145" s="32" t="s">
        <v>72</v>
      </c>
      <c r="F145" s="22">
        <v>2</v>
      </c>
      <c r="G145" s="23">
        <v>217000</v>
      </c>
      <c r="H145" s="23">
        <f t="shared" si="5"/>
        <v>434000</v>
      </c>
    </row>
    <row r="146" spans="1:8">
      <c r="A146" s="82"/>
      <c r="B146" s="1"/>
      <c r="C146" s="63"/>
      <c r="D146" s="31"/>
      <c r="E146" s="1"/>
      <c r="F146" s="22"/>
      <c r="G146" s="23"/>
      <c r="H146" s="23">
        <f t="shared" si="2"/>
        <v>0</v>
      </c>
    </row>
    <row r="147" spans="1:8">
      <c r="A147" s="82"/>
      <c r="B147" s="10" t="s">
        <v>81</v>
      </c>
      <c r="C147" s="66" t="s">
        <v>82</v>
      </c>
      <c r="D147" s="31"/>
      <c r="E147" s="1"/>
      <c r="F147" s="22"/>
      <c r="G147" s="23"/>
      <c r="H147" s="23">
        <f t="shared" si="2"/>
        <v>0</v>
      </c>
    </row>
    <row r="148" spans="1:8">
      <c r="A148" s="82"/>
      <c r="B148" s="1">
        <v>1</v>
      </c>
      <c r="C148" s="63" t="s">
        <v>83</v>
      </c>
      <c r="D148" s="31" t="s">
        <v>164</v>
      </c>
      <c r="E148" s="1" t="s">
        <v>47</v>
      </c>
      <c r="F148" s="22">
        <v>1</v>
      </c>
      <c r="G148" s="23">
        <v>4305000</v>
      </c>
      <c r="H148" s="23">
        <f t="shared" si="2"/>
        <v>4305000</v>
      </c>
    </row>
    <row r="149" spans="1:8">
      <c r="A149" s="82"/>
      <c r="B149" s="1">
        <v>2</v>
      </c>
      <c r="C149" s="63" t="s">
        <v>84</v>
      </c>
      <c r="D149" s="31" t="s">
        <v>165</v>
      </c>
      <c r="E149" s="1" t="s">
        <v>47</v>
      </c>
      <c r="F149" s="22">
        <v>1</v>
      </c>
      <c r="G149" s="23">
        <v>3992000</v>
      </c>
      <c r="H149" s="23">
        <f t="shared" si="2"/>
        <v>3992000</v>
      </c>
    </row>
    <row r="150" spans="1:8">
      <c r="A150" s="82"/>
      <c r="B150" s="1">
        <v>3</v>
      </c>
      <c r="C150" s="24" t="s">
        <v>273</v>
      </c>
      <c r="D150" s="31" t="s">
        <v>274</v>
      </c>
      <c r="E150" s="1" t="s">
        <v>9</v>
      </c>
      <c r="F150" s="22">
        <v>14.7616101</v>
      </c>
      <c r="G150" s="23">
        <v>728000</v>
      </c>
      <c r="H150" s="23">
        <f t="shared" ref="H150:H159" si="6">F150*G150</f>
        <v>10746452.152800001</v>
      </c>
    </row>
    <row r="151" spans="1:8">
      <c r="A151" s="82"/>
      <c r="B151" s="1">
        <v>4</v>
      </c>
      <c r="C151" s="63" t="s">
        <v>44</v>
      </c>
      <c r="D151" s="52" t="s">
        <v>201</v>
      </c>
      <c r="E151" s="1" t="s">
        <v>15</v>
      </c>
      <c r="F151" s="22">
        <v>28.34</v>
      </c>
      <c r="G151" s="23">
        <v>74000</v>
      </c>
      <c r="H151" s="23">
        <f t="shared" si="6"/>
        <v>2097160</v>
      </c>
    </row>
    <row r="152" spans="1:8">
      <c r="A152" s="82"/>
      <c r="B152" s="1">
        <v>5</v>
      </c>
      <c r="C152" s="63" t="s">
        <v>137</v>
      </c>
      <c r="D152" s="52" t="s">
        <v>202</v>
      </c>
      <c r="E152" s="1" t="s">
        <v>15</v>
      </c>
      <c r="F152" s="22">
        <v>8.31</v>
      </c>
      <c r="G152" s="23">
        <v>60000</v>
      </c>
      <c r="H152" s="23">
        <f t="shared" si="6"/>
        <v>498600.00000000006</v>
      </c>
    </row>
    <row r="153" spans="1:8">
      <c r="A153" s="4"/>
      <c r="B153" s="1">
        <v>6</v>
      </c>
      <c r="C153" s="31" t="s">
        <v>269</v>
      </c>
      <c r="D153" s="31" t="s">
        <v>166</v>
      </c>
      <c r="E153" s="32" t="s">
        <v>47</v>
      </c>
      <c r="F153" s="38">
        <v>2</v>
      </c>
      <c r="G153" s="23">
        <v>338000</v>
      </c>
      <c r="H153" s="23">
        <f t="shared" si="6"/>
        <v>676000</v>
      </c>
    </row>
    <row r="154" spans="1:8">
      <c r="A154" s="4"/>
      <c r="B154" s="1">
        <v>7</v>
      </c>
      <c r="C154" s="31" t="s">
        <v>85</v>
      </c>
      <c r="D154" s="31"/>
      <c r="E154" s="32" t="s">
        <v>9</v>
      </c>
      <c r="F154" s="38">
        <v>44.37</v>
      </c>
      <c r="G154" s="23">
        <v>34000</v>
      </c>
      <c r="H154" s="23">
        <f t="shared" si="6"/>
        <v>1508580</v>
      </c>
    </row>
    <row r="155" spans="1:8">
      <c r="A155" s="4"/>
      <c r="B155" s="1">
        <v>8</v>
      </c>
      <c r="C155" s="31" t="s">
        <v>132</v>
      </c>
      <c r="D155" s="34" t="s">
        <v>163</v>
      </c>
      <c r="E155" s="32" t="s">
        <v>47</v>
      </c>
      <c r="F155" s="38">
        <v>1</v>
      </c>
      <c r="G155" s="23">
        <v>743000</v>
      </c>
      <c r="H155" s="23">
        <f t="shared" si="6"/>
        <v>743000</v>
      </c>
    </row>
    <row r="156" spans="1:8">
      <c r="A156" s="4"/>
      <c r="B156" s="32">
        <v>9</v>
      </c>
      <c r="C156" s="31" t="s">
        <v>133</v>
      </c>
      <c r="D156" s="34" t="s">
        <v>256</v>
      </c>
      <c r="E156" s="32" t="s">
        <v>47</v>
      </c>
      <c r="F156" s="38">
        <v>1</v>
      </c>
      <c r="G156" s="23">
        <v>5857000</v>
      </c>
      <c r="H156" s="23">
        <f t="shared" si="6"/>
        <v>5857000</v>
      </c>
    </row>
    <row r="157" spans="1:8">
      <c r="A157" s="4"/>
      <c r="B157" s="32">
        <v>10</v>
      </c>
      <c r="C157" s="31" t="s">
        <v>135</v>
      </c>
      <c r="D157" s="31"/>
      <c r="E157" s="32" t="s">
        <v>9</v>
      </c>
      <c r="F157" s="38">
        <v>4.37</v>
      </c>
      <c r="G157" s="23">
        <v>194000</v>
      </c>
      <c r="H157" s="23">
        <f t="shared" si="6"/>
        <v>847780</v>
      </c>
    </row>
    <row r="158" spans="1:8">
      <c r="A158" s="4"/>
      <c r="B158" s="32">
        <v>11</v>
      </c>
      <c r="C158" s="31" t="s">
        <v>148</v>
      </c>
      <c r="D158" s="31" t="s">
        <v>167</v>
      </c>
      <c r="E158" s="32" t="s">
        <v>9</v>
      </c>
      <c r="F158" s="38">
        <v>2.85</v>
      </c>
      <c r="G158" s="23">
        <v>108000</v>
      </c>
      <c r="H158" s="23">
        <f t="shared" si="6"/>
        <v>307800</v>
      </c>
    </row>
    <row r="159" spans="1:8" ht="30">
      <c r="A159" s="4"/>
      <c r="B159" s="32">
        <v>12</v>
      </c>
      <c r="C159" s="31" t="s">
        <v>267</v>
      </c>
      <c r="D159" s="34" t="s">
        <v>268</v>
      </c>
      <c r="E159" s="32" t="s">
        <v>272</v>
      </c>
      <c r="F159" s="38">
        <v>1</v>
      </c>
      <c r="G159" s="23">
        <v>2424000</v>
      </c>
      <c r="H159" s="23">
        <f t="shared" si="6"/>
        <v>2424000</v>
      </c>
    </row>
    <row r="160" spans="1:8">
      <c r="B160" s="33"/>
      <c r="C160" s="147"/>
      <c r="D160" s="71"/>
      <c r="E160" s="33"/>
      <c r="F160" s="33"/>
      <c r="G160" s="23"/>
      <c r="H160" s="23"/>
    </row>
    <row r="161" spans="2:8">
      <c r="B161" s="35"/>
      <c r="C161" s="148"/>
      <c r="D161" s="34"/>
      <c r="E161" s="40"/>
      <c r="F161" s="48"/>
      <c r="G161" s="37" t="s">
        <v>187</v>
      </c>
      <c r="H161" s="39">
        <f>SUM(H7:H159)</f>
        <v>515497454.65290982</v>
      </c>
    </row>
    <row r="162" spans="2:8">
      <c r="B162" s="35"/>
      <c r="C162" s="148"/>
      <c r="D162" s="34"/>
      <c r="E162" s="40"/>
      <c r="F162" s="48"/>
      <c r="G162" s="37" t="s">
        <v>188</v>
      </c>
      <c r="H162" s="39">
        <f>ROUNDDOWN(H161,-5)</f>
        <v>515400000</v>
      </c>
    </row>
    <row r="163" spans="2:8">
      <c r="B163" s="35"/>
      <c r="C163" s="148"/>
      <c r="D163" s="34"/>
      <c r="E163" s="40"/>
      <c r="F163" s="48"/>
      <c r="G163" s="37" t="s">
        <v>141</v>
      </c>
      <c r="H163" s="39">
        <f>H162</f>
        <v>515400000</v>
      </c>
    </row>
    <row r="164" spans="2:8">
      <c r="B164" s="35"/>
      <c r="C164" s="148"/>
      <c r="D164" s="34"/>
      <c r="E164" s="40"/>
      <c r="F164" s="48"/>
      <c r="G164" s="37" t="s">
        <v>189</v>
      </c>
      <c r="H164" s="39">
        <f>H163*0.1</f>
        <v>51540000</v>
      </c>
    </row>
    <row r="165" spans="2:8">
      <c r="B165" s="35"/>
      <c r="C165" s="148"/>
      <c r="D165" s="34"/>
      <c r="E165" s="40"/>
      <c r="F165" s="48"/>
      <c r="G165" s="37" t="s">
        <v>190</v>
      </c>
      <c r="H165" s="39">
        <f>H163+H164</f>
        <v>566940000</v>
      </c>
    </row>
  </sheetData>
  <mergeCells count="1">
    <mergeCell ref="E4:H4"/>
  </mergeCells>
  <printOptions horizontalCentered="1"/>
  <pageMargins left="0.2" right="0.2" top="0.25" bottom="0.25" header="0.3" footer="0.3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view="pageBreakPreview" topLeftCell="C1" zoomScale="85" zoomScaleNormal="70" zoomScaleSheetLayoutView="85" workbookViewId="0">
      <selection activeCell="D30" sqref="D30"/>
    </sheetView>
  </sheetViews>
  <sheetFormatPr defaultRowHeight="15"/>
  <cols>
    <col min="1" max="1" width="5" style="80" customWidth="1"/>
    <col min="2" max="2" width="9.140625" style="78"/>
    <col min="3" max="3" width="51" style="78" bestFit="1" customWidth="1"/>
    <col min="4" max="4" width="80.5703125" style="78" customWidth="1"/>
    <col min="5" max="5" width="9.140625" style="91"/>
    <col min="6" max="6" width="16" style="78" customWidth="1"/>
    <col min="7" max="7" width="17.140625" style="78" customWidth="1"/>
    <col min="8" max="8" width="13.28515625" style="78" customWidth="1"/>
    <col min="9" max="9" width="16" style="78" customWidth="1"/>
    <col min="10" max="10" width="24" style="79" bestFit="1" customWidth="1"/>
    <col min="11" max="16384" width="9.140625" style="80"/>
  </cols>
  <sheetData>
    <row r="1" spans="2:10" ht="15.75" thickBot="1"/>
    <row r="2" spans="2:10" ht="18">
      <c r="B2" s="96" t="s">
        <v>0</v>
      </c>
      <c r="C2" s="97"/>
      <c r="D2" s="98"/>
      <c r="E2" s="99"/>
      <c r="F2" s="100"/>
      <c r="G2" s="100"/>
      <c r="H2" s="100"/>
      <c r="I2" s="100"/>
      <c r="J2" s="101"/>
    </row>
    <row r="3" spans="2:10" ht="15.75">
      <c r="B3" s="102" t="s">
        <v>258</v>
      </c>
      <c r="C3" s="103"/>
      <c r="D3" s="104"/>
      <c r="E3" s="64"/>
      <c r="F3" s="106"/>
      <c r="G3" s="106"/>
      <c r="H3" s="105"/>
      <c r="I3" s="105"/>
      <c r="J3" s="107"/>
    </row>
    <row r="4" spans="2:10" ht="18">
      <c r="B4" s="108" t="s">
        <v>1</v>
      </c>
      <c r="C4" s="103"/>
      <c r="D4" s="104"/>
      <c r="E4" s="64"/>
      <c r="F4" s="109"/>
      <c r="G4" s="109"/>
      <c r="H4" s="6"/>
      <c r="I4" s="105"/>
      <c r="J4" s="107"/>
    </row>
    <row r="5" spans="2:10" ht="15.75" thickBot="1">
      <c r="B5" s="110"/>
      <c r="C5" s="104"/>
      <c r="D5" s="104"/>
      <c r="E5" s="64"/>
      <c r="F5" s="58">
        <v>3</v>
      </c>
      <c r="G5" s="58">
        <v>1</v>
      </c>
      <c r="H5" s="6" t="s">
        <v>141</v>
      </c>
      <c r="I5" s="8"/>
      <c r="J5" s="107"/>
    </row>
    <row r="6" spans="2:10" ht="24" customHeight="1" thickTop="1">
      <c r="B6" s="153" t="s">
        <v>2</v>
      </c>
      <c r="C6" s="156" t="s">
        <v>3</v>
      </c>
      <c r="D6" s="156" t="s">
        <v>146</v>
      </c>
      <c r="E6" s="159" t="s">
        <v>4</v>
      </c>
      <c r="F6" s="15" t="s">
        <v>147</v>
      </c>
      <c r="G6" s="15" t="s">
        <v>147</v>
      </c>
      <c r="H6" s="74" t="s">
        <v>147</v>
      </c>
      <c r="I6" s="17" t="s">
        <v>199</v>
      </c>
      <c r="J6" s="111" t="s">
        <v>144</v>
      </c>
    </row>
    <row r="7" spans="2:10" ht="24" customHeight="1">
      <c r="B7" s="154"/>
      <c r="C7" s="157"/>
      <c r="D7" s="157"/>
      <c r="E7" s="160"/>
      <c r="F7" s="73" t="s">
        <v>239</v>
      </c>
      <c r="G7" s="73" t="s">
        <v>249</v>
      </c>
      <c r="H7" s="75" t="s">
        <v>143</v>
      </c>
      <c r="I7" s="18" t="s">
        <v>200</v>
      </c>
      <c r="J7" s="112" t="s">
        <v>199</v>
      </c>
    </row>
    <row r="8" spans="2:10" ht="24" customHeight="1" thickBot="1">
      <c r="B8" s="155"/>
      <c r="C8" s="158"/>
      <c r="D8" s="158"/>
      <c r="E8" s="161"/>
      <c r="F8" s="16" t="s">
        <v>240</v>
      </c>
      <c r="G8" s="16" t="s">
        <v>270</v>
      </c>
      <c r="H8" s="11"/>
      <c r="I8" s="76"/>
      <c r="J8" s="113"/>
    </row>
    <row r="9" spans="2:10" ht="15.75" thickTop="1">
      <c r="B9" s="114"/>
      <c r="C9" s="3"/>
      <c r="D9" s="3"/>
      <c r="E9" s="2"/>
      <c r="F9" s="5"/>
      <c r="G9" s="5"/>
      <c r="H9" s="5"/>
      <c r="I9" s="5"/>
      <c r="J9" s="115"/>
    </row>
    <row r="10" spans="2:10" ht="15.75">
      <c r="B10" s="116" t="s">
        <v>6</v>
      </c>
      <c r="C10" s="20" t="s">
        <v>7</v>
      </c>
      <c r="D10" s="20"/>
      <c r="E10" s="1"/>
      <c r="F10" s="5"/>
      <c r="G10" s="5"/>
      <c r="H10" s="5"/>
      <c r="I10" s="5"/>
      <c r="J10" s="117"/>
    </row>
    <row r="11" spans="2:10" ht="15.75">
      <c r="B11" s="118">
        <v>1</v>
      </c>
      <c r="C11" s="21" t="s">
        <v>8</v>
      </c>
      <c r="D11" s="21"/>
      <c r="E11" s="1" t="s">
        <v>9</v>
      </c>
      <c r="F11" s="7">
        <f>' Ruko 2 Lantai Tengah'!F9*$F$5</f>
        <v>129</v>
      </c>
      <c r="G11" s="7">
        <f>' Ruko 2 Lantai Kombinasi'!F9*$G$5</f>
        <v>43</v>
      </c>
      <c r="H11" s="7">
        <f>SUM(F11:G11)</f>
        <v>172</v>
      </c>
      <c r="I11" s="46">
        <f>+' Ruko 2 Lantai Kombinasi'!G9</f>
        <v>44000</v>
      </c>
      <c r="J11" s="117">
        <f>H11*I11</f>
        <v>7568000</v>
      </c>
    </row>
    <row r="12" spans="2:10" ht="15.75">
      <c r="B12" s="118">
        <v>2</v>
      </c>
      <c r="C12" s="21" t="s">
        <v>10</v>
      </c>
      <c r="D12" s="21"/>
      <c r="E12" s="1" t="s">
        <v>11</v>
      </c>
      <c r="F12" s="7">
        <f>' Ruko 2 Lantai Tengah'!F10*$F$5</f>
        <v>3</v>
      </c>
      <c r="G12" s="7">
        <f>' Ruko 2 Lantai Kombinasi'!F10*$G$5</f>
        <v>1</v>
      </c>
      <c r="H12" s="7">
        <f>SUM(F12:G12)</f>
        <v>4</v>
      </c>
      <c r="I12" s="46">
        <f>+' Ruko 2 Lantai Kombinasi'!G10</f>
        <v>6000000</v>
      </c>
      <c r="J12" s="117">
        <f t="shared" ref="J12:J14" si="0">H12*I12</f>
        <v>24000000</v>
      </c>
    </row>
    <row r="13" spans="2:10" ht="15.75">
      <c r="B13" s="118">
        <v>3</v>
      </c>
      <c r="C13" s="21" t="s">
        <v>12</v>
      </c>
      <c r="D13" s="21"/>
      <c r="E13" s="1" t="s">
        <v>11</v>
      </c>
      <c r="F13" s="7">
        <f>' Ruko 2 Lantai Tengah'!F11*$F$5</f>
        <v>3</v>
      </c>
      <c r="G13" s="7">
        <f>' Ruko 2 Lantai Kombinasi'!F11*$G$5</f>
        <v>1</v>
      </c>
      <c r="H13" s="7">
        <f>SUM(F13:G13)</f>
        <v>4</v>
      </c>
      <c r="I13" s="46">
        <f>+' Ruko 2 Lantai Kombinasi'!G11</f>
        <v>2100000</v>
      </c>
      <c r="J13" s="117">
        <f t="shared" si="0"/>
        <v>8400000</v>
      </c>
    </row>
    <row r="14" spans="2:10" ht="15.75">
      <c r="B14" s="118">
        <v>4</v>
      </c>
      <c r="C14" s="21" t="s">
        <v>13</v>
      </c>
      <c r="D14" s="21"/>
      <c r="E14" s="1" t="s">
        <v>11</v>
      </c>
      <c r="F14" s="7">
        <f>' Ruko 2 Lantai Tengah'!F12*$F$5</f>
        <v>3</v>
      </c>
      <c r="G14" s="7">
        <f>' Ruko 2 Lantai Kombinasi'!F12*$G$5</f>
        <v>1</v>
      </c>
      <c r="H14" s="7">
        <f>SUM(F14:G14)</f>
        <v>4</v>
      </c>
      <c r="I14" s="46">
        <f>+' Ruko 2 Lantai Kombinasi'!G12</f>
        <v>1875000</v>
      </c>
      <c r="J14" s="117">
        <f t="shared" si="0"/>
        <v>7500000</v>
      </c>
    </row>
    <row r="15" spans="2:10" ht="15.75">
      <c r="B15" s="118">
        <v>5</v>
      </c>
      <c r="C15" s="21" t="s">
        <v>87</v>
      </c>
      <c r="D15" s="21"/>
      <c r="E15" s="1"/>
      <c r="F15" s="7"/>
      <c r="G15" s="7"/>
      <c r="H15" s="7"/>
      <c r="I15" s="46"/>
      <c r="J15" s="117"/>
    </row>
    <row r="16" spans="2:10" ht="15.75">
      <c r="B16" s="119" t="s">
        <v>14</v>
      </c>
      <c r="C16" s="21" t="s">
        <v>145</v>
      </c>
      <c r="D16" s="21" t="s">
        <v>149</v>
      </c>
      <c r="E16" s="1" t="s">
        <v>15</v>
      </c>
      <c r="F16" s="7">
        <f>' Ruko 2 Lantai Tengah'!F14*$F$5</f>
        <v>353.04</v>
      </c>
      <c r="G16" s="7">
        <f>' Ruko 2 Lantai Kombinasi'!F14*$G$5</f>
        <v>117.68</v>
      </c>
      <c r="H16" s="7">
        <f>SUM(F16:G16)</f>
        <v>470.72</v>
      </c>
      <c r="I16" s="46">
        <f>+' Ruko 2 Lantai Kombinasi'!G14</f>
        <v>10000</v>
      </c>
      <c r="J16" s="117">
        <f t="shared" ref="J16" si="1">H16*I16</f>
        <v>4707200</v>
      </c>
    </row>
    <row r="17" spans="2:10" ht="6" customHeight="1">
      <c r="B17" s="120"/>
      <c r="C17" s="24"/>
      <c r="D17" s="24"/>
      <c r="E17" s="1"/>
      <c r="F17" s="7"/>
      <c r="G17" s="7"/>
      <c r="H17" s="7"/>
      <c r="I17" s="23"/>
      <c r="J17" s="117"/>
    </row>
    <row r="18" spans="2:10" ht="15.75">
      <c r="B18" s="121" t="s">
        <v>16</v>
      </c>
      <c r="C18" s="25" t="s">
        <v>17</v>
      </c>
      <c r="D18" s="25"/>
      <c r="E18" s="1"/>
      <c r="F18" s="7"/>
      <c r="G18" s="7"/>
      <c r="H18" s="7"/>
      <c r="I18" s="23"/>
      <c r="J18" s="117"/>
    </row>
    <row r="19" spans="2:10" ht="15.75">
      <c r="B19" s="120">
        <v>1</v>
      </c>
      <c r="C19" s="21" t="s">
        <v>18</v>
      </c>
      <c r="D19" s="21"/>
      <c r="E19" s="1" t="s">
        <v>19</v>
      </c>
      <c r="F19" s="7">
        <f>' Ruko 2 Lantai Tengah'!F17*$F$5</f>
        <v>26.184599999999996</v>
      </c>
      <c r="G19" s="7">
        <f>' Ruko 2 Lantai Kombinasi'!F17*$G$5</f>
        <v>8.9631999999999987</v>
      </c>
      <c r="H19" s="7">
        <f t="shared" ref="H19:H24" si="2">SUM(F19:G19)</f>
        <v>35.147799999999997</v>
      </c>
      <c r="I19" s="46">
        <f>+' Ruko 2 Lantai Kombinasi'!G17</f>
        <v>110000</v>
      </c>
      <c r="J19" s="117">
        <f t="shared" ref="J19:J24" si="3">H19*I19</f>
        <v>3866257.9999999995</v>
      </c>
    </row>
    <row r="20" spans="2:10" ht="15.75">
      <c r="B20" s="120">
        <v>2</v>
      </c>
      <c r="C20" s="24" t="s">
        <v>20</v>
      </c>
      <c r="D20" s="24"/>
      <c r="E20" s="1" t="s">
        <v>19</v>
      </c>
      <c r="F20" s="7">
        <f>' Ruko 2 Lantai Tengah'!F18*$F$5</f>
        <v>12.46718571428571</v>
      </c>
      <c r="G20" s="7">
        <f>' Ruko 2 Lantai Kombinasi'!F18*$G$5</f>
        <v>4.2142999999999979</v>
      </c>
      <c r="H20" s="7">
        <f t="shared" si="2"/>
        <v>16.681485714285706</v>
      </c>
      <c r="I20" s="46">
        <f>+' Ruko 2 Lantai Kombinasi'!G18</f>
        <v>44000</v>
      </c>
      <c r="J20" s="117">
        <f t="shared" si="3"/>
        <v>733985.37142857106</v>
      </c>
    </row>
    <row r="21" spans="2:10" ht="15.75">
      <c r="B21" s="120"/>
      <c r="C21" s="24" t="s">
        <v>216</v>
      </c>
      <c r="D21" s="24"/>
      <c r="E21" s="1" t="s">
        <v>19</v>
      </c>
      <c r="F21" s="7">
        <f>' Ruko 2 Lantai Tengah'!F19*$F$5</f>
        <v>60.924989999999994</v>
      </c>
      <c r="G21" s="7">
        <f>' Ruko 2 Lantai Kombinasi'!F19*$G$5</f>
        <v>17.407139999999998</v>
      </c>
      <c r="H21" s="7">
        <f t="shared" si="2"/>
        <v>78.332129999999992</v>
      </c>
      <c r="I21" s="46">
        <f>+' Ruko 2 Lantai Kombinasi'!G19</f>
        <v>269000</v>
      </c>
      <c r="J21" s="117">
        <f t="shared" si="3"/>
        <v>21071342.969999999</v>
      </c>
    </row>
    <row r="22" spans="2:10" ht="15.75">
      <c r="B22" s="120">
        <v>3</v>
      </c>
      <c r="C22" s="24" t="s">
        <v>21</v>
      </c>
      <c r="D22" s="24"/>
      <c r="E22" s="1" t="s">
        <v>19</v>
      </c>
      <c r="F22" s="7">
        <f>' Ruko 2 Lantai Tengah'!F20*$F$5</f>
        <v>0</v>
      </c>
      <c r="G22" s="7">
        <f>' Ruko 2 Lantai Kombinasi'!F20*$G$5</f>
        <v>0</v>
      </c>
      <c r="H22" s="7">
        <f t="shared" si="2"/>
        <v>0</v>
      </c>
      <c r="I22" s="46">
        <f>+' Ruko 2 Lantai Kombinasi'!G20</f>
        <v>0</v>
      </c>
      <c r="J22" s="117">
        <f t="shared" si="3"/>
        <v>0</v>
      </c>
    </row>
    <row r="23" spans="2:10" ht="15.75">
      <c r="B23" s="120">
        <v>4</v>
      </c>
      <c r="C23" s="24" t="s">
        <v>88</v>
      </c>
      <c r="D23" s="26" t="s">
        <v>151</v>
      </c>
      <c r="E23" s="1" t="s">
        <v>19</v>
      </c>
      <c r="F23" s="7">
        <f>' Ruko 2 Lantai Tengah'!F21*$F$5</f>
        <v>1.5642750000000001</v>
      </c>
      <c r="G23" s="7">
        <f>' Ruko 2 Lantai Kombinasi'!F21*$G$5</f>
        <v>0.53642500000000015</v>
      </c>
      <c r="H23" s="7">
        <f t="shared" si="2"/>
        <v>2.1007000000000002</v>
      </c>
      <c r="I23" s="46">
        <f>+' Ruko 2 Lantai Kombinasi'!G21</f>
        <v>727000</v>
      </c>
      <c r="J23" s="117">
        <f t="shared" si="3"/>
        <v>1527208.9000000001</v>
      </c>
    </row>
    <row r="24" spans="2:10" ht="15.75">
      <c r="B24" s="120">
        <v>5</v>
      </c>
      <c r="C24" s="24" t="s">
        <v>89</v>
      </c>
      <c r="D24" s="24"/>
      <c r="E24" s="1" t="s">
        <v>19</v>
      </c>
      <c r="F24" s="7">
        <f>' Ruko 2 Lantai Tengah'!F22*$F$5</f>
        <v>0</v>
      </c>
      <c r="G24" s="7">
        <f>' Ruko 2 Lantai Kombinasi'!F22*$G$5</f>
        <v>0</v>
      </c>
      <c r="H24" s="7">
        <f t="shared" si="2"/>
        <v>0</v>
      </c>
      <c r="I24" s="46">
        <f>+' Ruko 2 Lantai Kombinasi'!G22</f>
        <v>0</v>
      </c>
      <c r="J24" s="117">
        <f t="shared" si="3"/>
        <v>0</v>
      </c>
    </row>
    <row r="25" spans="2:10" ht="5.25" customHeight="1">
      <c r="B25" s="120"/>
      <c r="C25" s="24"/>
      <c r="D25" s="24"/>
      <c r="E25" s="1"/>
      <c r="F25" s="7"/>
      <c r="G25" s="7"/>
      <c r="H25" s="7"/>
      <c r="I25" s="7"/>
      <c r="J25" s="117"/>
    </row>
    <row r="26" spans="2:10" ht="15.75">
      <c r="B26" s="121" t="s">
        <v>22</v>
      </c>
      <c r="C26" s="27" t="s">
        <v>23</v>
      </c>
      <c r="D26" s="27"/>
      <c r="E26" s="1"/>
      <c r="F26" s="7"/>
      <c r="G26" s="7"/>
      <c r="H26" s="7"/>
      <c r="I26" s="7"/>
      <c r="J26" s="117"/>
    </row>
    <row r="27" spans="2:10" ht="15.75">
      <c r="B27" s="120">
        <v>1</v>
      </c>
      <c r="C27" s="55" t="s">
        <v>90</v>
      </c>
      <c r="D27" s="26" t="s">
        <v>151</v>
      </c>
      <c r="E27" s="1" t="s">
        <v>72</v>
      </c>
      <c r="F27" s="7">
        <f>' Ruko 2 Lantai Tengah'!F25*$F$5</f>
        <v>21</v>
      </c>
      <c r="G27" s="7">
        <f>' Ruko 2 Lantai Kombinasi'!F25*$G$5</f>
        <v>8</v>
      </c>
      <c r="H27" s="7">
        <f>SUM(F27:G27)</f>
        <v>29</v>
      </c>
      <c r="I27" s="23">
        <f>' Ruko 2 Lantai Tengah'!G25</f>
        <v>50000</v>
      </c>
      <c r="J27" s="117">
        <f t="shared" ref="J27" si="4">H27*I27</f>
        <v>1450000</v>
      </c>
    </row>
    <row r="28" spans="2:10" ht="6" customHeight="1">
      <c r="B28" s="120"/>
      <c r="C28" s="24"/>
      <c r="D28" s="24"/>
      <c r="E28" s="1"/>
      <c r="F28" s="7"/>
      <c r="G28" s="7"/>
      <c r="H28" s="7"/>
      <c r="I28" s="7"/>
      <c r="J28" s="117"/>
    </row>
    <row r="29" spans="2:10" ht="15.75">
      <c r="B29" s="121" t="s">
        <v>25</v>
      </c>
      <c r="C29" s="27" t="s">
        <v>26</v>
      </c>
      <c r="D29" s="27"/>
      <c r="E29" s="1"/>
      <c r="F29" s="7"/>
      <c r="G29" s="7"/>
      <c r="H29" s="7"/>
      <c r="I29" s="7"/>
      <c r="J29" s="117"/>
    </row>
    <row r="30" spans="2:10" ht="15.75">
      <c r="B30" s="120">
        <v>1</v>
      </c>
      <c r="C30" s="24" t="s">
        <v>27</v>
      </c>
      <c r="D30" s="26" t="s">
        <v>152</v>
      </c>
      <c r="E30" s="1" t="s">
        <v>19</v>
      </c>
      <c r="F30" s="7">
        <f>' Ruko 2 Lantai Tengah'!F29*$F$5</f>
        <v>10.526700000000002</v>
      </c>
      <c r="G30" s="7">
        <f>' Ruko 2 Lantai Kombinasi'!F29*$G$5</f>
        <v>3.5089000000000001</v>
      </c>
      <c r="H30" s="7">
        <f t="shared" ref="H30:H40" si="5">SUM(F30:G30)</f>
        <v>14.035600000000002</v>
      </c>
      <c r="I30" s="46">
        <f>' Ruko 2 Lantai Tengah'!G29</f>
        <v>4637000</v>
      </c>
      <c r="J30" s="117">
        <f t="shared" ref="J30:J40" si="6">H30*I30</f>
        <v>65083077.20000001</v>
      </c>
    </row>
    <row r="31" spans="2:10" ht="15.75">
      <c r="B31" s="120">
        <v>2</v>
      </c>
      <c r="C31" s="55" t="s">
        <v>215</v>
      </c>
      <c r="D31" s="34" t="s">
        <v>152</v>
      </c>
      <c r="E31" s="56" t="s">
        <v>19</v>
      </c>
      <c r="F31" s="7">
        <f>' Ruko 2 Lantai Tengah'!F30*$F$5</f>
        <v>3.1907142857142858</v>
      </c>
      <c r="G31" s="7">
        <f>' Ruko 2 Lantai Kombinasi'!F30*$G$5</f>
        <v>1.24</v>
      </c>
      <c r="H31" s="7">
        <f t="shared" si="5"/>
        <v>4.430714285714286</v>
      </c>
      <c r="I31" s="46">
        <f>' Ruko 2 Lantai Tengah'!G30</f>
        <v>4243000</v>
      </c>
      <c r="J31" s="117">
        <f t="shared" si="6"/>
        <v>18799520.714285716</v>
      </c>
    </row>
    <row r="32" spans="2:10" ht="15.75">
      <c r="B32" s="120">
        <v>3</v>
      </c>
      <c r="C32" s="24" t="s">
        <v>92</v>
      </c>
      <c r="D32" s="26" t="s">
        <v>152</v>
      </c>
      <c r="E32" s="1" t="s">
        <v>19</v>
      </c>
      <c r="F32" s="7">
        <f>' Ruko 2 Lantai Tengah'!F31*$F$5</f>
        <v>11.079513000000002</v>
      </c>
      <c r="G32" s="7">
        <f>' Ruko 2 Lantai Kombinasi'!F31*$G$5</f>
        <v>3.693171</v>
      </c>
      <c r="H32" s="7">
        <f t="shared" si="5"/>
        <v>14.772684000000002</v>
      </c>
      <c r="I32" s="46">
        <f>' Ruko 2 Lantai Tengah'!G31</f>
        <v>4272000</v>
      </c>
      <c r="J32" s="117">
        <f t="shared" si="6"/>
        <v>63108906.048000008</v>
      </c>
    </row>
    <row r="33" spans="2:10" ht="15.75">
      <c r="B33" s="120">
        <v>4</v>
      </c>
      <c r="C33" s="24" t="s">
        <v>93</v>
      </c>
      <c r="D33" s="26" t="s">
        <v>152</v>
      </c>
      <c r="E33" s="1" t="s">
        <v>19</v>
      </c>
      <c r="F33" s="7">
        <f>' Ruko 2 Lantai Tengah'!F32*$F$5</f>
        <v>7.0635398571428567</v>
      </c>
      <c r="G33" s="7">
        <f>' Ruko 2 Lantai Kombinasi'!F32*$G$5</f>
        <v>2.3545132857142899</v>
      </c>
      <c r="H33" s="7">
        <f t="shared" si="5"/>
        <v>9.418053142857147</v>
      </c>
      <c r="I33" s="46">
        <f>' Ruko 2 Lantai Tengah'!G32</f>
        <v>4092000</v>
      </c>
      <c r="J33" s="117">
        <f t="shared" si="6"/>
        <v>38538673.460571446</v>
      </c>
    </row>
    <row r="34" spans="2:10" ht="15.75">
      <c r="B34" s="120">
        <v>5</v>
      </c>
      <c r="C34" s="24" t="s">
        <v>94</v>
      </c>
      <c r="D34" s="26" t="s">
        <v>152</v>
      </c>
      <c r="E34" s="1" t="s">
        <v>19</v>
      </c>
      <c r="F34" s="7">
        <f>' Ruko 2 Lantai Tengah'!F33*$F$5</f>
        <v>8.5538571428571437</v>
      </c>
      <c r="G34" s="7">
        <f>' Ruko 2 Lantai Kombinasi'!F33*$G$5</f>
        <v>3.1909999999999998</v>
      </c>
      <c r="H34" s="7">
        <f t="shared" si="5"/>
        <v>11.744857142857143</v>
      </c>
      <c r="I34" s="46">
        <f>' Ruko 2 Lantai Tengah'!G33</f>
        <v>4361000</v>
      </c>
      <c r="J34" s="117">
        <f t="shared" si="6"/>
        <v>51219322</v>
      </c>
    </row>
    <row r="35" spans="2:10" ht="15.75">
      <c r="B35" s="120">
        <v>6</v>
      </c>
      <c r="C35" s="24" t="s">
        <v>95</v>
      </c>
      <c r="D35" s="26" t="s">
        <v>153</v>
      </c>
      <c r="E35" s="1" t="s">
        <v>19</v>
      </c>
      <c r="F35" s="7">
        <f>' Ruko 2 Lantai Tengah'!F34*$F$5</f>
        <v>0</v>
      </c>
      <c r="G35" s="7">
        <f>' Ruko 2 Lantai Kombinasi'!F34*$G$5</f>
        <v>0</v>
      </c>
      <c r="H35" s="7">
        <f t="shared" si="5"/>
        <v>0</v>
      </c>
      <c r="I35" s="46">
        <f>' Ruko 2 Lantai Tengah'!G34</f>
        <v>0</v>
      </c>
      <c r="J35" s="117">
        <f t="shared" si="6"/>
        <v>0</v>
      </c>
    </row>
    <row r="36" spans="2:10" ht="15.75">
      <c r="B36" s="120">
        <v>7</v>
      </c>
      <c r="C36" s="24" t="s">
        <v>96</v>
      </c>
      <c r="D36" s="26" t="s">
        <v>152</v>
      </c>
      <c r="E36" s="1" t="s">
        <v>19</v>
      </c>
      <c r="F36" s="7">
        <f>' Ruko 2 Lantai Tengah'!F35*$F$5</f>
        <v>3.5243340000000005</v>
      </c>
      <c r="G36" s="7">
        <f>' Ruko 2 Lantai Kombinasi'!F35*$G$5</f>
        <v>1.1747780000000001</v>
      </c>
      <c r="H36" s="7">
        <f t="shared" si="5"/>
        <v>4.6991120000000004</v>
      </c>
      <c r="I36" s="46">
        <f>' Ruko 2 Lantai Tengah'!G35</f>
        <v>4798000</v>
      </c>
      <c r="J36" s="117">
        <f t="shared" si="6"/>
        <v>22546339.376000002</v>
      </c>
    </row>
    <row r="37" spans="2:10" ht="15.75">
      <c r="B37" s="120">
        <v>8</v>
      </c>
      <c r="C37" s="24" t="s">
        <v>97</v>
      </c>
      <c r="D37" s="26" t="s">
        <v>152</v>
      </c>
      <c r="E37" s="1" t="s">
        <v>19</v>
      </c>
      <c r="F37" s="7">
        <f>(' Ruko 2 Lantai Tengah'!F36+' Ruko 2 Lantai Tengah'!F37)*$F$5</f>
        <v>35.605164000000002</v>
      </c>
      <c r="G37" s="7">
        <f>+(' Ruko 2 Lantai Kombinasi'!F37+' Ruko 2 Lantai Kombinasi'!F36)*'Volume overall (AR01)'!G5</f>
        <v>11.868387999999999</v>
      </c>
      <c r="H37" s="7">
        <f t="shared" si="5"/>
        <v>47.473551999999998</v>
      </c>
      <c r="I37" s="46">
        <f>+' Ruko 2 Lantai Kombinasi'!G36</f>
        <v>2532000</v>
      </c>
      <c r="J37" s="117">
        <f t="shared" si="6"/>
        <v>120203033.66399999</v>
      </c>
    </row>
    <row r="38" spans="2:10" ht="15.75">
      <c r="B38" s="120">
        <v>9</v>
      </c>
      <c r="C38" s="24" t="s">
        <v>98</v>
      </c>
      <c r="D38" s="26" t="s">
        <v>154</v>
      </c>
      <c r="E38" s="1" t="s">
        <v>19</v>
      </c>
      <c r="F38" s="7">
        <f>+' Ruko 2 Lantai Tengah'!F38*'Volume overall (AR01)'!F5</f>
        <v>6.41709</v>
      </c>
      <c r="G38" s="7">
        <f>+' Ruko 2 Lantai Kombinasi'!F38*'Volume overall (AR01)'!G5</f>
        <v>2.13903</v>
      </c>
      <c r="H38" s="7">
        <f t="shared" si="5"/>
        <v>8.5561199999999999</v>
      </c>
      <c r="I38" s="46"/>
      <c r="J38" s="117">
        <f t="shared" si="6"/>
        <v>0</v>
      </c>
    </row>
    <row r="39" spans="2:10" ht="30.75">
      <c r="B39" s="118">
        <v>10</v>
      </c>
      <c r="C39" s="63" t="s">
        <v>223</v>
      </c>
      <c r="D39" s="34"/>
      <c r="E39" s="1" t="s">
        <v>222</v>
      </c>
      <c r="F39" s="7">
        <f>+' Ruko 2 Lantai Tengah'!F39*'Volume overall (AR01)'!F5</f>
        <v>1.1475</v>
      </c>
      <c r="G39" s="7">
        <f>+' Ruko 2 Lantai Kombinasi'!F39*'Volume overall (AR01)'!G5</f>
        <v>0.38250000000000001</v>
      </c>
      <c r="H39" s="7">
        <f t="shared" si="5"/>
        <v>1.53</v>
      </c>
      <c r="I39" s="46">
        <f>+' Ruko 2 Lantai Kombinasi'!G39</f>
        <v>4272000</v>
      </c>
      <c r="J39" s="117">
        <f t="shared" si="6"/>
        <v>6536160</v>
      </c>
    </row>
    <row r="40" spans="2:10" ht="15.75">
      <c r="B40" s="118">
        <v>11</v>
      </c>
      <c r="C40" s="63" t="s">
        <v>229</v>
      </c>
      <c r="D40" s="34"/>
      <c r="E40" s="1" t="s">
        <v>222</v>
      </c>
      <c r="F40" s="7">
        <f>+' Ruko 2 Lantai Tengah'!F40*'Volume overall (AR01)'!F5</f>
        <v>0.24507692307692311</v>
      </c>
      <c r="G40" s="7">
        <f>+' Ruko 2 Lantai Kombinasi'!F40*'Volume overall (AR01)'!G5</f>
        <v>8.1692307692307703E-2</v>
      </c>
      <c r="H40" s="7">
        <f t="shared" si="5"/>
        <v>0.32676923076923081</v>
      </c>
      <c r="I40" s="46">
        <f>+' Ruko 2 Lantai Kombinasi'!G40</f>
        <v>4361000</v>
      </c>
      <c r="J40" s="117">
        <f t="shared" si="6"/>
        <v>1425040.6153846155</v>
      </c>
    </row>
    <row r="41" spans="2:10" ht="6" customHeight="1">
      <c r="B41" s="120"/>
      <c r="C41" s="24"/>
      <c r="D41" s="26"/>
      <c r="E41" s="1"/>
      <c r="F41" s="7"/>
      <c r="G41" s="7"/>
      <c r="H41" s="7"/>
      <c r="I41" s="7"/>
      <c r="J41" s="117"/>
    </row>
    <row r="42" spans="2:10" ht="15.75">
      <c r="B42" s="121" t="s">
        <v>28</v>
      </c>
      <c r="C42" s="27" t="s">
        <v>29</v>
      </c>
      <c r="D42" s="27"/>
      <c r="E42" s="1"/>
      <c r="F42" s="7"/>
      <c r="G42" s="7"/>
      <c r="H42" s="7"/>
      <c r="I42" s="7"/>
      <c r="J42" s="117"/>
    </row>
    <row r="43" spans="2:10" ht="15.75">
      <c r="B43" s="121"/>
      <c r="C43" s="27" t="s">
        <v>99</v>
      </c>
      <c r="D43" s="27"/>
      <c r="E43" s="1"/>
      <c r="F43" s="7"/>
      <c r="G43" s="7"/>
      <c r="H43" s="7"/>
      <c r="I43" s="7"/>
      <c r="J43" s="117"/>
    </row>
    <row r="44" spans="2:10" ht="15.75">
      <c r="B44" s="120">
        <v>1</v>
      </c>
      <c r="C44" s="24" t="s">
        <v>100</v>
      </c>
      <c r="D44" s="26" t="s">
        <v>155</v>
      </c>
      <c r="E44" s="1" t="s">
        <v>15</v>
      </c>
      <c r="F44" s="7">
        <f>' Ruko 2 Lantai Tengah'!F45*$F$5</f>
        <v>13.5</v>
      </c>
      <c r="G44" s="7">
        <f>' Ruko 2 Lantai Kombinasi'!F45*$G$5</f>
        <v>4.5</v>
      </c>
      <c r="H44" s="7">
        <f>SUM(F44:G44)</f>
        <v>18</v>
      </c>
      <c r="I44" s="28">
        <f>+' Ruko 2 Lantai Kombinasi'!G45</f>
        <v>169000</v>
      </c>
      <c r="J44" s="117">
        <f t="shared" ref="J44:J57" si="7">H44*I44</f>
        <v>3042000</v>
      </c>
    </row>
    <row r="45" spans="2:10" ht="15.75">
      <c r="B45" s="120">
        <v>2</v>
      </c>
      <c r="C45" s="24" t="s">
        <v>101</v>
      </c>
      <c r="D45" s="26"/>
      <c r="E45" s="1"/>
      <c r="F45" s="7"/>
      <c r="G45" s="7"/>
      <c r="H45" s="7"/>
      <c r="I45" s="28">
        <f>+' Ruko 2 Lantai Kombinasi'!G46</f>
        <v>0</v>
      </c>
      <c r="J45" s="117"/>
    </row>
    <row r="46" spans="2:10" ht="15.75">
      <c r="B46" s="120">
        <v>3</v>
      </c>
      <c r="C46" s="24" t="s">
        <v>102</v>
      </c>
      <c r="D46" s="26" t="s">
        <v>156</v>
      </c>
      <c r="E46" s="1" t="s">
        <v>15</v>
      </c>
      <c r="F46" s="7">
        <f>' Ruko 2 Lantai Tengah'!F47*$F$5</f>
        <v>164.956136601</v>
      </c>
      <c r="G46" s="7">
        <f>' Ruko 2 Lantai Kombinasi'!F47*$G$5</f>
        <v>54.985378867000001</v>
      </c>
      <c r="H46" s="7">
        <f>SUM(F46:G46)</f>
        <v>219.94151546800001</v>
      </c>
      <c r="I46" s="28">
        <f>+' Ruko 2 Lantai Kombinasi'!G47</f>
        <v>151000</v>
      </c>
      <c r="J46" s="117">
        <f t="shared" si="7"/>
        <v>33211168.835668001</v>
      </c>
    </row>
    <row r="47" spans="2:10" ht="15.75">
      <c r="B47" s="120">
        <v>4</v>
      </c>
      <c r="C47" s="24" t="s">
        <v>103</v>
      </c>
      <c r="D47" s="26" t="s">
        <v>263</v>
      </c>
      <c r="E47" s="1" t="s">
        <v>15</v>
      </c>
      <c r="F47" s="7">
        <f>' Ruko 2 Lantai Tengah'!F48*$F$5</f>
        <v>8.3193517979999996</v>
      </c>
      <c r="G47" s="7">
        <f>' Ruko 2 Lantai Kombinasi'!F48*$G$5</f>
        <v>2.7731172659999999</v>
      </c>
      <c r="H47" s="7">
        <f>SUM(F47:G47)</f>
        <v>11.092469063999999</v>
      </c>
      <c r="I47" s="28">
        <f>+' Ruko 2 Lantai Kombinasi'!G48</f>
        <v>184000</v>
      </c>
      <c r="J47" s="117">
        <f t="shared" si="7"/>
        <v>2041014.3077759999</v>
      </c>
    </row>
    <row r="48" spans="2:10" ht="15.75">
      <c r="B48" s="120">
        <v>5</v>
      </c>
      <c r="C48" s="24" t="s">
        <v>104</v>
      </c>
      <c r="D48" s="26" t="s">
        <v>156</v>
      </c>
      <c r="E48" s="1" t="s">
        <v>15</v>
      </c>
      <c r="F48" s="7">
        <f>' Ruko 2 Lantai Tengah'!F49*$F$5</f>
        <v>28.751993060700006</v>
      </c>
      <c r="G48" s="7">
        <f>' Ruko 2 Lantai Kombinasi'!F49*$G$5</f>
        <v>9.5839976869000019</v>
      </c>
      <c r="H48" s="7">
        <f>SUM(F48:G48)</f>
        <v>38.335990747600007</v>
      </c>
      <c r="I48" s="28">
        <f>+' Ruko 2 Lantai Kombinasi'!G49</f>
        <v>151000</v>
      </c>
      <c r="J48" s="117">
        <f t="shared" si="7"/>
        <v>5788734.6028876016</v>
      </c>
    </row>
    <row r="49" spans="2:10" s="92" customFormat="1" ht="30">
      <c r="B49" s="122">
        <v>6</v>
      </c>
      <c r="C49" s="21" t="s">
        <v>233</v>
      </c>
      <c r="D49" s="34" t="s">
        <v>262</v>
      </c>
      <c r="E49" s="1" t="s">
        <v>9</v>
      </c>
      <c r="F49" s="7">
        <f>' Ruko 2 Lantai Tengah'!F50*$F$5</f>
        <v>23.1</v>
      </c>
      <c r="G49" s="7">
        <f>' Ruko 2 Lantai Kombinasi'!F50*$G$5</f>
        <v>7.7</v>
      </c>
      <c r="H49" s="7">
        <f>SUM(F49:G49)</f>
        <v>30.8</v>
      </c>
      <c r="I49" s="28">
        <f>+' Ruko 2 Lantai Kombinasi'!G50</f>
        <v>111000</v>
      </c>
      <c r="J49" s="126">
        <f t="shared" si="7"/>
        <v>3418800</v>
      </c>
    </row>
    <row r="50" spans="2:10" s="92" customFormat="1" ht="18" customHeight="1">
      <c r="B50" s="122">
        <v>7</v>
      </c>
      <c r="C50" s="21" t="s">
        <v>234</v>
      </c>
      <c r="D50" s="34" t="s">
        <v>261</v>
      </c>
      <c r="E50" s="1" t="s">
        <v>15</v>
      </c>
      <c r="F50" s="7">
        <f>' Ruko 2 Lantai Tengah'!F51*$F$5</f>
        <v>7.6499999999999995</v>
      </c>
      <c r="G50" s="7">
        <f>' Ruko 2 Lantai Kombinasi'!F51*$G$5</f>
        <v>2.5499999999999998</v>
      </c>
      <c r="H50" s="7">
        <f>SUM(F50:G50)</f>
        <v>10.199999999999999</v>
      </c>
      <c r="I50" s="28">
        <f>+' Ruko 2 Lantai Kombinasi'!G51</f>
        <v>175000</v>
      </c>
      <c r="J50" s="126">
        <f t="shared" si="7"/>
        <v>1784999.9999999998</v>
      </c>
    </row>
    <row r="51" spans="2:10" ht="15.75">
      <c r="B51" s="121"/>
      <c r="C51" s="27" t="s">
        <v>105</v>
      </c>
      <c r="D51" s="27"/>
      <c r="E51" s="1"/>
      <c r="F51" s="7"/>
      <c r="G51" s="7"/>
      <c r="H51" s="7"/>
      <c r="I51" s="28">
        <f>+' Ruko 2 Lantai Kombinasi'!G52</f>
        <v>0</v>
      </c>
      <c r="J51" s="117"/>
    </row>
    <row r="52" spans="2:10" ht="15.75">
      <c r="B52" s="120">
        <v>1</v>
      </c>
      <c r="C52" s="24" t="s">
        <v>102</v>
      </c>
      <c r="D52" s="26" t="s">
        <v>156</v>
      </c>
      <c r="E52" s="1" t="s">
        <v>15</v>
      </c>
      <c r="F52" s="7">
        <f>' Ruko 2 Lantai Tengah'!F53*$F$5</f>
        <v>164.63852918969999</v>
      </c>
      <c r="G52" s="7">
        <f>' Ruko 2 Lantai Kombinasi'!F53*$G$5</f>
        <v>54.879509729900001</v>
      </c>
      <c r="H52" s="7">
        <f>SUM(F52:G52)</f>
        <v>219.5180389196</v>
      </c>
      <c r="I52" s="28">
        <f>+' Ruko 2 Lantai Kombinasi'!G53</f>
        <v>151000</v>
      </c>
      <c r="J52" s="117">
        <f t="shared" si="7"/>
        <v>33147223.876859602</v>
      </c>
    </row>
    <row r="53" spans="2:10" ht="15.75">
      <c r="B53" s="120">
        <v>2</v>
      </c>
      <c r="C53" s="24" t="s">
        <v>103</v>
      </c>
      <c r="D53" s="26" t="s">
        <v>263</v>
      </c>
      <c r="E53" s="1" t="s">
        <v>15</v>
      </c>
      <c r="F53" s="7">
        <f>' Ruko 2 Lantai Tengah'!F54*$F$5</f>
        <v>8.3196750000000002</v>
      </c>
      <c r="G53" s="7">
        <f>' Ruko 2 Lantai Kombinasi'!F54*$G$5</f>
        <v>2.7732250000000001</v>
      </c>
      <c r="H53" s="7">
        <f>SUM(F53:G53)</f>
        <v>11.0929</v>
      </c>
      <c r="I53" s="28">
        <f>+' Ruko 2 Lantai Kombinasi'!G54</f>
        <v>184000</v>
      </c>
      <c r="J53" s="117">
        <f t="shared" si="7"/>
        <v>2041093.6</v>
      </c>
    </row>
    <row r="54" spans="2:10" ht="15.75">
      <c r="B54" s="120">
        <v>3</v>
      </c>
      <c r="C54" s="29" t="s">
        <v>104</v>
      </c>
      <c r="D54" s="26" t="s">
        <v>156</v>
      </c>
      <c r="E54" s="1" t="s">
        <v>15</v>
      </c>
      <c r="F54" s="7"/>
      <c r="G54" s="7"/>
      <c r="H54" s="7">
        <f>SUM(F54:G54)</f>
        <v>0</v>
      </c>
      <c r="I54" s="28">
        <f>+' Ruko 2 Lantai Kombinasi'!G55</f>
        <v>0</v>
      </c>
      <c r="J54" s="117">
        <f t="shared" si="7"/>
        <v>0</v>
      </c>
    </row>
    <row r="55" spans="2:10" ht="15.75">
      <c r="B55" s="123"/>
      <c r="C55" s="30" t="s">
        <v>136</v>
      </c>
      <c r="D55" s="30"/>
      <c r="E55" s="1"/>
      <c r="F55" s="7"/>
      <c r="G55" s="7"/>
      <c r="H55" s="7"/>
      <c r="I55" s="28">
        <f>+' Ruko 2 Lantai Kombinasi'!G56</f>
        <v>0</v>
      </c>
      <c r="J55" s="117"/>
    </row>
    <row r="56" spans="2:10" ht="15.75">
      <c r="B56" s="124">
        <v>1</v>
      </c>
      <c r="C56" s="29" t="s">
        <v>102</v>
      </c>
      <c r="D56" s="26" t="s">
        <v>156</v>
      </c>
      <c r="E56" s="1" t="s">
        <v>15</v>
      </c>
      <c r="F56" s="7"/>
      <c r="G56" s="7"/>
      <c r="H56" s="7">
        <f>SUM(F56:G56)</f>
        <v>0</v>
      </c>
      <c r="I56" s="28"/>
      <c r="J56" s="117">
        <f t="shared" si="7"/>
        <v>0</v>
      </c>
    </row>
    <row r="57" spans="2:10" ht="15.75">
      <c r="B57" s="124">
        <v>2</v>
      </c>
      <c r="C57" s="29" t="s">
        <v>103</v>
      </c>
      <c r="D57" s="26" t="s">
        <v>263</v>
      </c>
      <c r="E57" s="1" t="s">
        <v>15</v>
      </c>
      <c r="F57" s="7"/>
      <c r="G57" s="7"/>
      <c r="H57" s="7">
        <f>SUM(F57:G57)</f>
        <v>0</v>
      </c>
      <c r="I57" s="28"/>
      <c r="J57" s="117">
        <f t="shared" si="7"/>
        <v>0</v>
      </c>
    </row>
    <row r="58" spans="2:10" ht="5.25" customHeight="1">
      <c r="B58" s="120"/>
      <c r="C58" s="24"/>
      <c r="D58" s="24"/>
      <c r="E58" s="1"/>
      <c r="F58" s="81"/>
      <c r="G58" s="81"/>
      <c r="H58" s="7"/>
      <c r="I58" s="29"/>
      <c r="J58" s="117"/>
    </row>
    <row r="59" spans="2:10" ht="15.75">
      <c r="B59" s="121" t="s">
        <v>30</v>
      </c>
      <c r="C59" s="27" t="s">
        <v>31</v>
      </c>
      <c r="D59" s="27"/>
      <c r="E59" s="1"/>
      <c r="F59" s="81"/>
      <c r="G59" s="81"/>
      <c r="H59" s="7"/>
      <c r="I59" s="29"/>
      <c r="J59" s="117"/>
    </row>
    <row r="60" spans="2:10" ht="15.75">
      <c r="B60" s="121"/>
      <c r="C60" s="27" t="s">
        <v>99</v>
      </c>
      <c r="D60" s="27"/>
      <c r="E60" s="1"/>
      <c r="F60" s="81"/>
      <c r="G60" s="81"/>
      <c r="H60" s="7"/>
      <c r="I60" s="29"/>
      <c r="J60" s="117"/>
    </row>
    <row r="61" spans="2:10" ht="15.75">
      <c r="B61" s="120">
        <v>1</v>
      </c>
      <c r="C61" s="24" t="s">
        <v>103</v>
      </c>
      <c r="D61" s="26" t="s">
        <v>264</v>
      </c>
      <c r="E61" s="1" t="s">
        <v>15</v>
      </c>
      <c r="F61" s="7">
        <f>' Ruko 2 Lantai Tengah'!F58*$F$5</f>
        <v>35.449086723600004</v>
      </c>
      <c r="G61" s="7">
        <f>' Ruko 2 Lantai Kombinasi'!F58*$G$5</f>
        <v>11.8163622412</v>
      </c>
      <c r="H61" s="7">
        <f>SUM(F61:G61)</f>
        <v>47.265448964800001</v>
      </c>
      <c r="I61" s="28">
        <f>+' Ruko 2 Lantai Kombinasi'!G58</f>
        <v>180000</v>
      </c>
      <c r="J61" s="117">
        <f t="shared" ref="J61:J68" si="8">H61*I61</f>
        <v>8507780.8136640005</v>
      </c>
    </row>
    <row r="62" spans="2:10" ht="15.75">
      <c r="B62" s="120">
        <v>2</v>
      </c>
      <c r="C62" s="24" t="s">
        <v>106</v>
      </c>
      <c r="D62" s="26" t="s">
        <v>157</v>
      </c>
      <c r="E62" s="1" t="s">
        <v>15</v>
      </c>
      <c r="F62" s="7">
        <f>' Ruko 2 Lantai Tengah'!F59*$F$5</f>
        <v>97.365373200000008</v>
      </c>
      <c r="G62" s="7">
        <f>' Ruko 2 Lantai Kombinasi'!F59*$G$5</f>
        <v>32.455124400000003</v>
      </c>
      <c r="H62" s="7">
        <f>SUM(F62:G62)</f>
        <v>129.82049760000001</v>
      </c>
      <c r="I62" s="28">
        <f>+' Ruko 2 Lantai Kombinasi'!G59</f>
        <v>116000</v>
      </c>
      <c r="J62" s="117">
        <f t="shared" si="8"/>
        <v>15059177.721600002</v>
      </c>
    </row>
    <row r="63" spans="2:10" ht="15.75">
      <c r="B63" s="121"/>
      <c r="C63" s="27" t="s">
        <v>105</v>
      </c>
      <c r="D63" s="27"/>
      <c r="E63" s="1"/>
      <c r="F63" s="7"/>
      <c r="G63" s="7"/>
      <c r="H63" s="7"/>
      <c r="I63" s="28">
        <f>+' Ruko 2 Lantai Kombinasi'!G60</f>
        <v>0</v>
      </c>
      <c r="J63" s="117"/>
    </row>
    <row r="64" spans="2:10" ht="15.75">
      <c r="B64" s="120">
        <v>1</v>
      </c>
      <c r="C64" s="24" t="s">
        <v>103</v>
      </c>
      <c r="D64" s="26" t="s">
        <v>264</v>
      </c>
      <c r="E64" s="1" t="s">
        <v>15</v>
      </c>
      <c r="F64" s="7">
        <f>' Ruko 2 Lantai Tengah'!F61*$F$5</f>
        <v>35.449086723600004</v>
      </c>
      <c r="G64" s="7">
        <f>' Ruko 2 Lantai Kombinasi'!F61*$G$5</f>
        <v>11.8163622412</v>
      </c>
      <c r="H64" s="7">
        <f>SUM(F64:G64)</f>
        <v>47.265448964800001</v>
      </c>
      <c r="I64" s="28">
        <f>+' Ruko 2 Lantai Kombinasi'!G61</f>
        <v>180000</v>
      </c>
      <c r="J64" s="117">
        <f t="shared" si="8"/>
        <v>8507780.8136640005</v>
      </c>
    </row>
    <row r="65" spans="2:10" ht="15.75">
      <c r="B65" s="120">
        <v>2</v>
      </c>
      <c r="C65" s="24" t="s">
        <v>106</v>
      </c>
      <c r="D65" s="26" t="s">
        <v>157</v>
      </c>
      <c r="E65" s="1" t="s">
        <v>15</v>
      </c>
      <c r="F65" s="7">
        <f>' Ruko 2 Lantai Tengah'!F62*$F$5</f>
        <v>109.875</v>
      </c>
      <c r="G65" s="7">
        <f>' Ruko 2 Lantai Kombinasi'!F62*$G$5</f>
        <v>36.625</v>
      </c>
      <c r="H65" s="7">
        <f>SUM(F65:G65)</f>
        <v>146.5</v>
      </c>
      <c r="I65" s="28">
        <f>+' Ruko 2 Lantai Kombinasi'!G62</f>
        <v>116000</v>
      </c>
      <c r="J65" s="117">
        <f t="shared" si="8"/>
        <v>16994000</v>
      </c>
    </row>
    <row r="66" spans="2:10" ht="15.75">
      <c r="B66" s="121"/>
      <c r="C66" s="27" t="s">
        <v>136</v>
      </c>
      <c r="D66" s="27"/>
      <c r="E66" s="1"/>
      <c r="F66" s="7"/>
      <c r="G66" s="7"/>
      <c r="H66" s="7"/>
      <c r="I66" s="28">
        <f>+' Ruko 2 Lantai Kombinasi'!G63</f>
        <v>0</v>
      </c>
      <c r="J66" s="117"/>
    </row>
    <row r="67" spans="2:10" ht="15.75">
      <c r="B67" s="120">
        <v>1</v>
      </c>
      <c r="C67" s="24" t="s">
        <v>103</v>
      </c>
      <c r="D67" s="26" t="s">
        <v>264</v>
      </c>
      <c r="E67" s="1" t="s">
        <v>15</v>
      </c>
      <c r="F67" s="7"/>
      <c r="G67" s="7"/>
      <c r="H67" s="7">
        <f>SUM(F67:G67)</f>
        <v>0</v>
      </c>
      <c r="I67" s="28"/>
      <c r="J67" s="117">
        <f t="shared" si="8"/>
        <v>0</v>
      </c>
    </row>
    <row r="68" spans="2:10" ht="15.75">
      <c r="B68" s="120">
        <v>2</v>
      </c>
      <c r="C68" s="24" t="s">
        <v>106</v>
      </c>
      <c r="D68" s="26" t="s">
        <v>157</v>
      </c>
      <c r="E68" s="1" t="s">
        <v>15</v>
      </c>
      <c r="F68" s="7"/>
      <c r="G68" s="7"/>
      <c r="H68" s="7">
        <f>SUM(F68:G68)</f>
        <v>0</v>
      </c>
      <c r="I68" s="28"/>
      <c r="J68" s="117">
        <f t="shared" si="8"/>
        <v>0</v>
      </c>
    </row>
    <row r="69" spans="2:10" ht="7.5" customHeight="1">
      <c r="B69" s="120"/>
      <c r="C69" s="24"/>
      <c r="D69" s="24"/>
      <c r="E69" s="1"/>
      <c r="F69" s="7"/>
      <c r="G69" s="7"/>
      <c r="H69" s="7"/>
      <c r="I69" s="28"/>
      <c r="J69" s="117"/>
    </row>
    <row r="70" spans="2:10" ht="7.5" customHeight="1">
      <c r="B70" s="120"/>
      <c r="C70" s="24"/>
      <c r="D70" s="24"/>
      <c r="E70" s="1"/>
      <c r="F70" s="7"/>
      <c r="G70" s="7"/>
      <c r="H70" s="7"/>
      <c r="I70" s="28"/>
      <c r="J70" s="117"/>
    </row>
    <row r="71" spans="2:10" ht="5.25" customHeight="1">
      <c r="B71" s="120"/>
      <c r="C71" s="24"/>
      <c r="D71" s="24"/>
      <c r="E71" s="1"/>
      <c r="F71" s="7"/>
      <c r="G71" s="7"/>
      <c r="H71" s="7"/>
      <c r="I71" s="28"/>
      <c r="J71" s="117"/>
    </row>
    <row r="72" spans="2:10" ht="15.75">
      <c r="B72" s="121" t="s">
        <v>32</v>
      </c>
      <c r="C72" s="27" t="s">
        <v>33</v>
      </c>
      <c r="D72" s="27"/>
      <c r="E72" s="1"/>
      <c r="F72" s="7"/>
      <c r="G72" s="7"/>
      <c r="H72" s="7"/>
      <c r="I72" s="28"/>
      <c r="J72" s="117"/>
    </row>
    <row r="73" spans="2:10" ht="15.75">
      <c r="B73" s="125">
        <v>1</v>
      </c>
      <c r="C73" s="31" t="s">
        <v>34</v>
      </c>
      <c r="D73" s="60" t="s">
        <v>252</v>
      </c>
      <c r="E73" s="32" t="s">
        <v>15</v>
      </c>
      <c r="F73" s="7">
        <f>' Ruko 2 Lantai Tengah'!F65*$F$5</f>
        <v>298.31411919149997</v>
      </c>
      <c r="G73" s="7">
        <f>' Ruko 2 Lantai Kombinasi'!F65*$G$5</f>
        <v>99.438039730499995</v>
      </c>
      <c r="H73" s="7">
        <f>SUM(F73:G73)</f>
        <v>397.75215892199998</v>
      </c>
      <c r="I73" s="28">
        <f>+' Ruko 2 Lantai Kombinasi'!G65</f>
        <v>77000</v>
      </c>
      <c r="J73" s="117">
        <f t="shared" ref="J73:J76" si="9">H73*I73</f>
        <v>30626916.236993998</v>
      </c>
    </row>
    <row r="74" spans="2:10" ht="15.75">
      <c r="B74" s="120">
        <v>2</v>
      </c>
      <c r="C74" s="24" t="s">
        <v>107</v>
      </c>
      <c r="D74" s="60" t="s">
        <v>253</v>
      </c>
      <c r="E74" s="1" t="s">
        <v>9</v>
      </c>
      <c r="F74" s="7">
        <f>' Ruko 2 Lantai Tengah'!F66*$F$5</f>
        <v>349.08</v>
      </c>
      <c r="G74" s="7">
        <f>' Ruko 2 Lantai Kombinasi'!F66*$G$5</f>
        <v>116.36</v>
      </c>
      <c r="H74" s="7">
        <f>SUM(F74:G74)</f>
        <v>465.44</v>
      </c>
      <c r="I74" s="28">
        <f>+' Ruko 2 Lantai Kombinasi'!G66</f>
        <v>183000</v>
      </c>
      <c r="J74" s="117">
        <f t="shared" si="9"/>
        <v>85175520</v>
      </c>
    </row>
    <row r="75" spans="2:10" ht="15.75">
      <c r="B75" s="125">
        <v>3</v>
      </c>
      <c r="C75" s="31" t="s">
        <v>35</v>
      </c>
      <c r="D75" s="60" t="s">
        <v>254</v>
      </c>
      <c r="E75" s="32" t="s">
        <v>15</v>
      </c>
      <c r="F75" s="7">
        <f>' Ruko 2 Lantai Tengah'!F67*$F$5</f>
        <v>45.71895</v>
      </c>
      <c r="G75" s="7">
        <f>' Ruko 2 Lantai Kombinasi'!F67*$G$5</f>
        <v>15.239649999999999</v>
      </c>
      <c r="H75" s="7">
        <f>SUM(F75:G75)</f>
        <v>60.958599999999997</v>
      </c>
      <c r="I75" s="28">
        <f>+' Ruko 2 Lantai Kombinasi'!G67</f>
        <v>92000</v>
      </c>
      <c r="J75" s="117">
        <f t="shared" si="9"/>
        <v>5608191.2000000002</v>
      </c>
    </row>
    <row r="76" spans="2:10" ht="15.75">
      <c r="B76" s="120">
        <v>4</v>
      </c>
      <c r="C76" s="24" t="s">
        <v>36</v>
      </c>
      <c r="D76" s="60" t="s">
        <v>158</v>
      </c>
      <c r="E76" s="1" t="s">
        <v>15</v>
      </c>
      <c r="F76" s="7">
        <f>' Ruko 2 Lantai Tengah'!F68*$F$5</f>
        <v>257.32396199999994</v>
      </c>
      <c r="G76" s="7">
        <f>' Ruko 2 Lantai Kombinasi'!F68*$G$5</f>
        <v>85.774653999999984</v>
      </c>
      <c r="H76" s="7">
        <f>SUM(F76:G76)</f>
        <v>343.09861599999994</v>
      </c>
      <c r="I76" s="28">
        <f>+' Ruko 2 Lantai Kombinasi'!G68</f>
        <v>65000</v>
      </c>
      <c r="J76" s="117">
        <f t="shared" si="9"/>
        <v>22301410.039999995</v>
      </c>
    </row>
    <row r="77" spans="2:10" ht="5.25" customHeight="1">
      <c r="B77" s="120"/>
      <c r="C77" s="24"/>
      <c r="D77" s="24"/>
      <c r="E77" s="1"/>
      <c r="F77" s="7"/>
      <c r="G77" s="7"/>
      <c r="H77" s="7"/>
      <c r="I77" s="28"/>
      <c r="J77" s="117"/>
    </row>
    <row r="78" spans="2:10" ht="15.75">
      <c r="B78" s="121" t="s">
        <v>37</v>
      </c>
      <c r="C78" s="27" t="s">
        <v>38</v>
      </c>
      <c r="D78" s="27"/>
      <c r="E78" s="1"/>
      <c r="F78" s="7"/>
      <c r="G78" s="7"/>
      <c r="H78" s="7"/>
      <c r="I78" s="28"/>
      <c r="J78" s="117"/>
    </row>
    <row r="79" spans="2:10" s="92" customFormat="1" ht="30">
      <c r="B79" s="118">
        <v>1</v>
      </c>
      <c r="C79" s="21" t="s">
        <v>39</v>
      </c>
      <c r="D79" s="31" t="s">
        <v>248</v>
      </c>
      <c r="E79" s="1" t="s">
        <v>15</v>
      </c>
      <c r="F79" s="7">
        <f>' Ruko 2 Lantai Tengah'!F71*$F$5</f>
        <v>569.47919999999999</v>
      </c>
      <c r="G79" s="7">
        <f>' Ruko 2 Lantai Kombinasi'!F71*$G$5</f>
        <v>189.82639999999998</v>
      </c>
      <c r="H79" s="7">
        <f t="shared" ref="H79:H84" si="10">SUM(F79:G79)</f>
        <v>759.30559999999991</v>
      </c>
      <c r="I79" s="28">
        <f>+' Ruko 2 Lantai Kombinasi'!G71</f>
        <v>192000</v>
      </c>
      <c r="J79" s="126">
        <f t="shared" ref="J79:J84" si="11">H79*I79</f>
        <v>145786675.19999999</v>
      </c>
    </row>
    <row r="80" spans="2:10" ht="15.75">
      <c r="B80" s="120">
        <v>2</v>
      </c>
      <c r="C80" s="24" t="s">
        <v>108</v>
      </c>
      <c r="D80" s="24" t="s">
        <v>159</v>
      </c>
      <c r="E80" s="1" t="s">
        <v>15</v>
      </c>
      <c r="F80" s="7">
        <f>' Ruko 2 Lantai Tengah'!F72*$F$5</f>
        <v>59.13</v>
      </c>
      <c r="G80" s="7">
        <f>' Ruko 2 Lantai Kombinasi'!F72*$G$5</f>
        <v>19.71</v>
      </c>
      <c r="H80" s="7">
        <f t="shared" si="10"/>
        <v>78.84</v>
      </c>
      <c r="I80" s="28">
        <f>+' Ruko 2 Lantai Kombinasi'!G72</f>
        <v>73000</v>
      </c>
      <c r="J80" s="117">
        <f t="shared" si="11"/>
        <v>5755320</v>
      </c>
    </row>
    <row r="81" spans="2:10" ht="15.75">
      <c r="B81" s="120">
        <v>3</v>
      </c>
      <c r="C81" s="24" t="s">
        <v>40</v>
      </c>
      <c r="D81" s="24" t="s">
        <v>160</v>
      </c>
      <c r="E81" s="1" t="s">
        <v>15</v>
      </c>
      <c r="F81" s="7">
        <f>' Ruko 2 Lantai Tengah'!F73*$F$5</f>
        <v>1128.1393499999999</v>
      </c>
      <c r="G81" s="7">
        <f>' Ruko 2 Lantai Kombinasi'!F73*$G$5</f>
        <v>376.04644999999999</v>
      </c>
      <c r="H81" s="7">
        <f t="shared" si="10"/>
        <v>1504.1858</v>
      </c>
      <c r="I81" s="28">
        <f>+' Ruko 2 Lantai Kombinasi'!G73</f>
        <v>42000</v>
      </c>
      <c r="J81" s="117">
        <f t="shared" si="11"/>
        <v>63175803.600000001</v>
      </c>
    </row>
    <row r="82" spans="2:10" ht="15.75">
      <c r="B82" s="120">
        <v>4</v>
      </c>
      <c r="C82" s="24" t="s">
        <v>41</v>
      </c>
      <c r="D82" s="24" t="s">
        <v>161</v>
      </c>
      <c r="E82" s="1" t="s">
        <v>15</v>
      </c>
      <c r="F82" s="7">
        <f>' Ruko 2 Lantai Tengah'!F74*$F$5</f>
        <v>1036.2605999999998</v>
      </c>
      <c r="G82" s="7">
        <f>' Ruko 2 Lantai Kombinasi'!F74*$G$5</f>
        <v>345.42019999999997</v>
      </c>
      <c r="H82" s="7">
        <f t="shared" si="10"/>
        <v>1381.6807999999999</v>
      </c>
      <c r="I82" s="28">
        <f>+' Ruko 2 Lantai Kombinasi'!G74</f>
        <v>29000</v>
      </c>
      <c r="J82" s="117">
        <f t="shared" si="11"/>
        <v>40068743.199999996</v>
      </c>
    </row>
    <row r="83" spans="2:10" ht="15.75">
      <c r="B83" s="120">
        <v>5</v>
      </c>
      <c r="C83" s="55" t="s">
        <v>224</v>
      </c>
      <c r="D83" s="24" t="s">
        <v>160</v>
      </c>
      <c r="E83" s="1" t="s">
        <v>15</v>
      </c>
      <c r="F83" s="7">
        <f>' Ruko 2 Lantai Tengah'!F75*$F$5</f>
        <v>123.435</v>
      </c>
      <c r="G83" s="7">
        <f>' Ruko 2 Lantai Kombinasi'!F75*$G$5</f>
        <v>41.145000000000003</v>
      </c>
      <c r="H83" s="7">
        <f t="shared" si="10"/>
        <v>164.58</v>
      </c>
      <c r="I83" s="28">
        <f>+' Ruko 2 Lantai Kombinasi'!G75</f>
        <v>42000</v>
      </c>
      <c r="J83" s="117">
        <f t="shared" si="11"/>
        <v>6912360.0000000009</v>
      </c>
    </row>
    <row r="84" spans="2:10" ht="15.75">
      <c r="B84" s="120">
        <v>6</v>
      </c>
      <c r="C84" s="55" t="s">
        <v>235</v>
      </c>
      <c r="D84" s="24" t="s">
        <v>161</v>
      </c>
      <c r="E84" s="1" t="s">
        <v>15</v>
      </c>
      <c r="F84" s="7">
        <f>' Ruko 2 Lantai Tengah'!F76*$F$5</f>
        <v>123.435</v>
      </c>
      <c r="G84" s="7">
        <f>' Ruko 2 Lantai Kombinasi'!F76*$G$5</f>
        <v>41.145000000000003</v>
      </c>
      <c r="H84" s="7">
        <f t="shared" si="10"/>
        <v>164.58</v>
      </c>
      <c r="I84" s="28">
        <f>+' Ruko 2 Lantai Kombinasi'!G76</f>
        <v>29000</v>
      </c>
      <c r="J84" s="117">
        <f t="shared" si="11"/>
        <v>4772820</v>
      </c>
    </row>
    <row r="85" spans="2:10" ht="6" customHeight="1">
      <c r="B85" s="120"/>
      <c r="C85" s="24"/>
      <c r="D85" s="24"/>
      <c r="E85" s="1"/>
      <c r="F85" s="7"/>
      <c r="G85" s="7"/>
      <c r="H85" s="7"/>
      <c r="I85" s="7"/>
      <c r="J85" s="117"/>
    </row>
    <row r="86" spans="2:10" ht="15.75">
      <c r="B86" s="121" t="s">
        <v>42</v>
      </c>
      <c r="C86" s="27" t="s">
        <v>43</v>
      </c>
      <c r="D86" s="27"/>
      <c r="E86" s="1"/>
      <c r="F86" s="7"/>
      <c r="G86" s="7"/>
      <c r="H86" s="7"/>
      <c r="I86" s="7"/>
      <c r="J86" s="117"/>
    </row>
    <row r="87" spans="2:10" ht="15.75">
      <c r="B87" s="120">
        <v>1</v>
      </c>
      <c r="C87" s="24" t="s">
        <v>109</v>
      </c>
      <c r="D87" s="59" t="s">
        <v>259</v>
      </c>
      <c r="E87" s="1" t="s">
        <v>15</v>
      </c>
      <c r="F87" s="7">
        <f>' Ruko 2 Lantai Tengah'!F79*$F$5</f>
        <v>162</v>
      </c>
      <c r="G87" s="7">
        <f>' Ruko 2 Lantai Kombinasi'!F79*$G$5</f>
        <v>54</v>
      </c>
      <c r="H87" s="7">
        <f>SUM(F87:G87)</f>
        <v>216</v>
      </c>
      <c r="I87" s="28">
        <f>+' Ruko 2 Lantai Kombinasi'!G79</f>
        <v>176000</v>
      </c>
      <c r="J87" s="117">
        <f t="shared" ref="J87:J91" si="12">H87*I87</f>
        <v>38016000</v>
      </c>
    </row>
    <row r="88" spans="2:10" ht="15.75">
      <c r="B88" s="120">
        <v>2</v>
      </c>
      <c r="C88" s="24" t="s">
        <v>110</v>
      </c>
      <c r="D88" s="26" t="s">
        <v>260</v>
      </c>
      <c r="E88" s="1" t="s">
        <v>15</v>
      </c>
      <c r="F88" s="7">
        <f>' Ruko 2 Lantai Tengah'!F80*$F$5</f>
        <v>165</v>
      </c>
      <c r="G88" s="7">
        <f>' Ruko 2 Lantai Kombinasi'!F80*$G$5</f>
        <v>55</v>
      </c>
      <c r="H88" s="7">
        <f>SUM(F88:G88)</f>
        <v>220</v>
      </c>
      <c r="I88" s="28">
        <f>+' Ruko 2 Lantai Kombinasi'!G80</f>
        <v>205000</v>
      </c>
      <c r="J88" s="117">
        <f t="shared" si="12"/>
        <v>45100000</v>
      </c>
    </row>
    <row r="89" spans="2:10" ht="15.75">
      <c r="B89" s="120">
        <v>3</v>
      </c>
      <c r="C89" s="24" t="s">
        <v>138</v>
      </c>
      <c r="D89" s="24"/>
      <c r="E89" s="1" t="s">
        <v>9</v>
      </c>
      <c r="F89" s="7">
        <f>' Ruko 2 Lantai Tengah'!F81*$F$5</f>
        <v>75</v>
      </c>
      <c r="G89" s="7">
        <f>' Ruko 2 Lantai Kombinasi'!F81*$G$5</f>
        <v>25</v>
      </c>
      <c r="H89" s="7">
        <f>SUM(F89:G89)</f>
        <v>100</v>
      </c>
      <c r="I89" s="28">
        <f>+' Ruko 2 Lantai Kombinasi'!G81</f>
        <v>62000</v>
      </c>
      <c r="J89" s="117">
        <f t="shared" si="12"/>
        <v>6200000</v>
      </c>
    </row>
    <row r="90" spans="2:10" ht="15.75">
      <c r="B90" s="120">
        <v>4</v>
      </c>
      <c r="C90" s="24" t="s">
        <v>139</v>
      </c>
      <c r="D90" s="24"/>
      <c r="E90" s="1" t="s">
        <v>9</v>
      </c>
      <c r="F90" s="7">
        <f>' Ruko 2 Lantai Tengah'!F82*$F$5</f>
        <v>15</v>
      </c>
      <c r="G90" s="7">
        <f>' Ruko 2 Lantai Kombinasi'!F82*$G$5</f>
        <v>5</v>
      </c>
      <c r="H90" s="7">
        <f>SUM(F90:G90)</f>
        <v>20</v>
      </c>
      <c r="I90" s="28">
        <f>+' Ruko 2 Lantai Kombinasi'!G82</f>
        <v>67000</v>
      </c>
      <c r="J90" s="117">
        <f t="shared" si="12"/>
        <v>1340000</v>
      </c>
    </row>
    <row r="91" spans="2:10" ht="15.75">
      <c r="B91" s="120">
        <v>5</v>
      </c>
      <c r="C91" s="24" t="s">
        <v>111</v>
      </c>
      <c r="D91" s="24"/>
      <c r="E91" s="1" t="s">
        <v>9</v>
      </c>
      <c r="F91" s="7">
        <f>+' Ruko 2 Lantai Tengah'!F82*F5</f>
        <v>15</v>
      </c>
      <c r="G91" s="7">
        <f>+' Ruko 2 Lantai Kombinasi'!F82*'Volume overall (AR01)'!G5</f>
        <v>5</v>
      </c>
      <c r="H91" s="7">
        <f>SUM(F91:G91)</f>
        <v>20</v>
      </c>
      <c r="I91" s="28">
        <f>+' Ruko 2 Lantai Kombinasi'!G83</f>
        <v>0</v>
      </c>
      <c r="J91" s="117">
        <f t="shared" si="12"/>
        <v>0</v>
      </c>
    </row>
    <row r="92" spans="2:10" ht="8.25" customHeight="1">
      <c r="B92" s="120"/>
      <c r="C92" s="24"/>
      <c r="D92" s="24"/>
      <c r="E92" s="1"/>
      <c r="F92" s="7"/>
      <c r="G92" s="7"/>
      <c r="H92" s="7"/>
      <c r="I92" s="7"/>
      <c r="J92" s="117"/>
    </row>
    <row r="93" spans="2:10" ht="15.75">
      <c r="B93" s="121" t="s">
        <v>45</v>
      </c>
      <c r="C93" s="27" t="s">
        <v>46</v>
      </c>
      <c r="D93" s="27"/>
      <c r="E93" s="1"/>
      <c r="F93" s="7"/>
      <c r="G93" s="7"/>
      <c r="H93" s="7"/>
      <c r="I93" s="7"/>
      <c r="J93" s="117"/>
    </row>
    <row r="94" spans="2:10" ht="15.75">
      <c r="B94" s="121">
        <v>1</v>
      </c>
      <c r="C94" s="27" t="s">
        <v>112</v>
      </c>
      <c r="D94" s="27"/>
      <c r="E94" s="1"/>
      <c r="F94" s="7"/>
      <c r="G94" s="7"/>
      <c r="H94" s="7"/>
      <c r="I94" s="7"/>
      <c r="J94" s="117"/>
    </row>
    <row r="95" spans="2:10" ht="15.75">
      <c r="B95" s="121"/>
      <c r="C95" s="27" t="s">
        <v>140</v>
      </c>
      <c r="D95" s="27"/>
      <c r="E95" s="1"/>
      <c r="F95" s="7"/>
      <c r="G95" s="7"/>
      <c r="H95" s="7"/>
      <c r="I95" s="7"/>
      <c r="J95" s="117"/>
    </row>
    <row r="96" spans="2:10" ht="30">
      <c r="B96" s="122"/>
      <c r="C96" s="33" t="s">
        <v>113</v>
      </c>
      <c r="D96" s="34" t="s">
        <v>244</v>
      </c>
      <c r="E96" s="56" t="s">
        <v>48</v>
      </c>
      <c r="F96" s="77">
        <f>+' Ruko 2 Lantai Kombinasi'!F86*$F$5</f>
        <v>3</v>
      </c>
      <c r="G96" s="77">
        <f>+' Ruko 2 Lantai Tengah'!F86*'Volume overall (AR01)'!$G$5</f>
        <v>1</v>
      </c>
      <c r="H96" s="77">
        <f>SUM(F96:G96)</f>
        <v>4</v>
      </c>
      <c r="I96" s="28">
        <f>+' Ruko 2 Lantai Kombinasi'!G86</f>
        <v>11770000</v>
      </c>
      <c r="J96" s="117">
        <f t="shared" ref="J96:J100" si="13">H96*I96</f>
        <v>47080000</v>
      </c>
    </row>
    <row r="97" spans="2:10" ht="15" customHeight="1">
      <c r="B97" s="127"/>
      <c r="C97" s="29" t="s">
        <v>86</v>
      </c>
      <c r="D97" s="34" t="s">
        <v>245</v>
      </c>
      <c r="E97" s="56" t="s">
        <v>48</v>
      </c>
      <c r="F97" s="77">
        <f>+' Ruko 2 Lantai Kombinasi'!F87*$F$5</f>
        <v>6</v>
      </c>
      <c r="G97" s="77">
        <f>+' Ruko 2 Lantai Tengah'!F87*'Volume overall (AR01)'!$G$5</f>
        <v>2</v>
      </c>
      <c r="H97" s="77">
        <f>SUM(F97:G97)</f>
        <v>8</v>
      </c>
      <c r="I97" s="28">
        <f>+' Ruko 2 Lantai Kombinasi'!G87</f>
        <v>1377000</v>
      </c>
      <c r="J97" s="117">
        <f t="shared" si="13"/>
        <v>11016000</v>
      </c>
    </row>
    <row r="98" spans="2:10" ht="30">
      <c r="B98" s="122"/>
      <c r="C98" s="33" t="s">
        <v>114</v>
      </c>
      <c r="D98" s="34" t="s">
        <v>241</v>
      </c>
      <c r="E98" s="56" t="s">
        <v>48</v>
      </c>
      <c r="F98" s="77">
        <f>+' Ruko 2 Lantai Kombinasi'!F88*$F$5</f>
        <v>3</v>
      </c>
      <c r="G98" s="77">
        <f>+' Ruko 2 Lantai Tengah'!F88*'Volume overall (AR01)'!$G$5</f>
        <v>1</v>
      </c>
      <c r="H98" s="77">
        <f>SUM(F98:G98)</f>
        <v>4</v>
      </c>
      <c r="I98" s="28">
        <f>+' Ruko 2 Lantai Kombinasi'!G88</f>
        <v>4093000</v>
      </c>
      <c r="J98" s="117">
        <f t="shared" si="13"/>
        <v>16372000</v>
      </c>
    </row>
    <row r="99" spans="2:10" ht="30">
      <c r="B99" s="122"/>
      <c r="C99" s="33" t="s">
        <v>115</v>
      </c>
      <c r="D99" s="34" t="s">
        <v>246</v>
      </c>
      <c r="E99" s="56" t="s">
        <v>48</v>
      </c>
      <c r="F99" s="77">
        <f>+' Ruko 2 Lantai Kombinasi'!F89*$F$5</f>
        <v>3</v>
      </c>
      <c r="G99" s="77">
        <f>+' Ruko 2 Lantai Tengah'!F89*'Volume overall (AR01)'!$G$5</f>
        <v>1</v>
      </c>
      <c r="H99" s="77">
        <f>SUM(F99:G99)</f>
        <v>4</v>
      </c>
      <c r="I99" s="28">
        <f>+' Ruko 2 Lantai Kombinasi'!G89</f>
        <v>7161000</v>
      </c>
      <c r="J99" s="117">
        <f t="shared" si="13"/>
        <v>28644000</v>
      </c>
    </row>
    <row r="100" spans="2:10" ht="30">
      <c r="B100" s="122"/>
      <c r="C100" s="33" t="s">
        <v>134</v>
      </c>
      <c r="D100" s="34" t="s">
        <v>247</v>
      </c>
      <c r="E100" s="56" t="s">
        <v>48</v>
      </c>
      <c r="F100" s="77">
        <f>+' Ruko 2 Lantai Kombinasi'!F90*$F$5</f>
        <v>3</v>
      </c>
      <c r="G100" s="77">
        <f>+' Ruko 2 Lantai Tengah'!F90*'Volume overall (AR01)'!$G$5</f>
        <v>1</v>
      </c>
      <c r="H100" s="77">
        <f>SUM(F100:G100)</f>
        <v>4</v>
      </c>
      <c r="I100" s="28">
        <f>+' Ruko 2 Lantai Kombinasi'!G90</f>
        <v>10945000</v>
      </c>
      <c r="J100" s="117">
        <f t="shared" si="13"/>
        <v>43780000</v>
      </c>
    </row>
    <row r="101" spans="2:10" ht="15.75">
      <c r="B101" s="121">
        <v>2</v>
      </c>
      <c r="C101" s="27" t="s">
        <v>116</v>
      </c>
      <c r="D101" s="27"/>
      <c r="E101" s="1"/>
      <c r="F101" s="7"/>
      <c r="G101" s="7"/>
      <c r="H101" s="7"/>
      <c r="I101" s="28">
        <f>+' Ruko 2 Lantai Kombinasi'!G91</f>
        <v>0</v>
      </c>
      <c r="J101" s="117"/>
    </row>
    <row r="102" spans="2:10" ht="15.75">
      <c r="B102" s="120"/>
      <c r="C102" s="24" t="s">
        <v>86</v>
      </c>
      <c r="D102" s="34" t="s">
        <v>255</v>
      </c>
      <c r="E102" s="1" t="s">
        <v>48</v>
      </c>
      <c r="F102" s="7">
        <f>' Ruko 2 Lantai Tengah'!F92*$F$5</f>
        <v>6</v>
      </c>
      <c r="G102" s="7">
        <f>' Ruko 2 Lantai Kombinasi'!F92*$G$5</f>
        <v>2</v>
      </c>
      <c r="H102" s="7">
        <f>SUM(F102:G102)</f>
        <v>8</v>
      </c>
      <c r="I102" s="28">
        <f>+' Ruko 2 Lantai Kombinasi'!G92</f>
        <v>8874000</v>
      </c>
      <c r="J102" s="117">
        <f t="shared" ref="J102:J105" si="14">H102*I102</f>
        <v>70992000</v>
      </c>
    </row>
    <row r="103" spans="2:10" ht="15.75">
      <c r="B103" s="121">
        <v>3</v>
      </c>
      <c r="C103" s="27" t="s">
        <v>49</v>
      </c>
      <c r="D103" s="27"/>
      <c r="E103" s="1"/>
      <c r="F103" s="7"/>
      <c r="G103" s="7"/>
      <c r="H103" s="7"/>
      <c r="I103" s="28">
        <f>+' Ruko 2 Lantai Kombinasi'!G93</f>
        <v>0</v>
      </c>
      <c r="J103" s="117"/>
    </row>
    <row r="104" spans="2:10" ht="15.75">
      <c r="B104" s="128" t="s">
        <v>14</v>
      </c>
      <c r="C104" s="24" t="s">
        <v>51</v>
      </c>
      <c r="D104" s="26" t="s">
        <v>185</v>
      </c>
      <c r="E104" s="1" t="s">
        <v>50</v>
      </c>
      <c r="F104" s="7">
        <f>' Ruko 2 Lantai Tengah'!F94*$F$5</f>
        <v>6</v>
      </c>
      <c r="G104" s="7">
        <f>' Ruko 2 Lantai Kombinasi'!F94*$G$5</f>
        <v>2</v>
      </c>
      <c r="H104" s="7">
        <f>SUM(F104:G104)</f>
        <v>8</v>
      </c>
      <c r="I104" s="28">
        <f>+' Ruko 2 Lantai Kombinasi'!G94</f>
        <v>14841000</v>
      </c>
      <c r="J104" s="117">
        <f t="shared" si="14"/>
        <v>118728000</v>
      </c>
    </row>
    <row r="105" spans="2:10" ht="15.75">
      <c r="B105" s="128" t="s">
        <v>14</v>
      </c>
      <c r="C105" s="24" t="s">
        <v>52</v>
      </c>
      <c r="D105" s="26" t="s">
        <v>186</v>
      </c>
      <c r="E105" s="1" t="s">
        <v>50</v>
      </c>
      <c r="F105" s="7">
        <f>' Ruko 2 Lantai Tengah'!F95*$F$5</f>
        <v>18</v>
      </c>
      <c r="G105" s="7">
        <f>' Ruko 2 Lantai Kombinasi'!F95*$G$5</f>
        <v>6</v>
      </c>
      <c r="H105" s="7">
        <f>SUM(F105:G105)</f>
        <v>24</v>
      </c>
      <c r="I105" s="28">
        <f>+' Ruko 2 Lantai Kombinasi'!G95</f>
        <v>3626000</v>
      </c>
      <c r="J105" s="117">
        <f t="shared" si="14"/>
        <v>87024000</v>
      </c>
    </row>
    <row r="106" spans="2:10" ht="7.5" customHeight="1">
      <c r="B106" s="120"/>
      <c r="C106" s="24"/>
      <c r="D106" s="24"/>
      <c r="E106" s="1"/>
      <c r="F106" s="7"/>
      <c r="G106" s="7"/>
      <c r="H106" s="7"/>
      <c r="I106" s="28"/>
      <c r="J106" s="117"/>
    </row>
    <row r="107" spans="2:10" ht="15.75">
      <c r="B107" s="121" t="s">
        <v>53</v>
      </c>
      <c r="C107" s="27" t="s">
        <v>54</v>
      </c>
      <c r="D107" s="27"/>
      <c r="E107" s="1"/>
      <c r="F107" s="7"/>
      <c r="G107" s="7"/>
      <c r="H107" s="7"/>
      <c r="I107" s="28"/>
      <c r="J107" s="117"/>
    </row>
    <row r="108" spans="2:10" ht="15.75">
      <c r="B108" s="120">
        <v>1</v>
      </c>
      <c r="C108" s="24" t="s">
        <v>55</v>
      </c>
      <c r="D108" s="26" t="s">
        <v>183</v>
      </c>
      <c r="E108" s="1" t="s">
        <v>15</v>
      </c>
      <c r="F108" s="7">
        <f>' Ruko 2 Lantai Tengah'!F98*$F$5</f>
        <v>612.65770199999997</v>
      </c>
      <c r="G108" s="7">
        <f>' Ruko 2 Lantai Kombinasi'!F98*$G$5</f>
        <v>204.219234</v>
      </c>
      <c r="H108" s="7">
        <f>SUM(F108:G108)</f>
        <v>816.876936</v>
      </c>
      <c r="I108" s="28">
        <f>+' Ruko 2 Lantai Kombinasi'!G98</f>
        <v>22000</v>
      </c>
      <c r="J108" s="117">
        <f t="shared" ref="J108:J112" si="15">H108*I108</f>
        <v>17971292.592</v>
      </c>
    </row>
    <row r="109" spans="2:10" ht="15.75">
      <c r="B109" s="120">
        <v>2</v>
      </c>
      <c r="C109" s="24" t="s">
        <v>56</v>
      </c>
      <c r="D109" s="26" t="s">
        <v>184</v>
      </c>
      <c r="E109" s="1" t="s">
        <v>15</v>
      </c>
      <c r="F109" s="7">
        <f>' Ruko 2 Lantai Tengah'!F99*$F$5</f>
        <v>250.95726000000002</v>
      </c>
      <c r="G109" s="7">
        <f>' Ruko 2 Lantai Kombinasi'!F99*$G$5</f>
        <v>83.652420000000006</v>
      </c>
      <c r="H109" s="7">
        <f>SUM(F109:G109)</f>
        <v>334.60968000000003</v>
      </c>
      <c r="I109" s="28">
        <f>+' Ruko 2 Lantai Kombinasi'!G99</f>
        <v>34000</v>
      </c>
      <c r="J109" s="117">
        <f t="shared" si="15"/>
        <v>11376729.120000001</v>
      </c>
    </row>
    <row r="110" spans="2:10" ht="15.75">
      <c r="B110" s="120">
        <v>3</v>
      </c>
      <c r="C110" s="24" t="s">
        <v>57</v>
      </c>
      <c r="D110" s="26" t="s">
        <v>183</v>
      </c>
      <c r="E110" s="1" t="s">
        <v>15</v>
      </c>
      <c r="F110" s="7">
        <f>' Ruko 2 Lantai Tengah'!F100*$F$5</f>
        <v>344.03306919149998</v>
      </c>
      <c r="G110" s="7">
        <f>' Ruko 2 Lantai Kombinasi'!F100*$G$5</f>
        <v>114.67768973049999</v>
      </c>
      <c r="H110" s="7">
        <f>SUM(F110:G110)</f>
        <v>458.71075892199997</v>
      </c>
      <c r="I110" s="28">
        <f>+' Ruko 2 Lantai Kombinasi'!G100</f>
        <v>22000</v>
      </c>
      <c r="J110" s="117">
        <f t="shared" si="15"/>
        <v>10091636.696284</v>
      </c>
    </row>
    <row r="111" spans="2:10" ht="15.75">
      <c r="B111" s="120">
        <v>4</v>
      </c>
      <c r="C111" s="24" t="s">
        <v>117</v>
      </c>
      <c r="D111" s="24"/>
      <c r="E111" s="1" t="s">
        <v>9</v>
      </c>
      <c r="F111" s="7">
        <f>' Ruko 2 Lantai Tengah'!F101*$F$5</f>
        <v>15</v>
      </c>
      <c r="G111" s="7">
        <f>' Ruko 2 Lantai Kombinasi'!F101*$G$5</f>
        <v>5</v>
      </c>
      <c r="H111" s="7">
        <f>SUM(F111:G111)</f>
        <v>20</v>
      </c>
      <c r="I111" s="28">
        <f>+' Ruko 2 Lantai Kombinasi'!G101</f>
        <v>22000</v>
      </c>
      <c r="J111" s="117">
        <f t="shared" si="15"/>
        <v>440000</v>
      </c>
    </row>
    <row r="112" spans="2:10" ht="15.75">
      <c r="B112" s="120">
        <v>5</v>
      </c>
      <c r="C112" s="24" t="s">
        <v>191</v>
      </c>
      <c r="D112" s="26"/>
      <c r="E112" s="1" t="s">
        <v>15</v>
      </c>
      <c r="F112" s="7">
        <f>' Ruko 2 Lantai Tengah'!F102*$F$5</f>
        <v>141.95024999999998</v>
      </c>
      <c r="G112" s="7">
        <f>' Ruko 2 Lantai Kombinasi'!F102*$G$5</f>
        <v>47.316749999999999</v>
      </c>
      <c r="H112" s="7">
        <f>SUM(F112:G112)</f>
        <v>189.267</v>
      </c>
      <c r="I112" s="28">
        <f>+' Ruko 2 Lantai Kombinasi'!G102</f>
        <v>34000</v>
      </c>
      <c r="J112" s="117">
        <f t="shared" si="15"/>
        <v>6435078</v>
      </c>
    </row>
    <row r="113" spans="2:10" ht="8.25" customHeight="1">
      <c r="B113" s="120"/>
      <c r="C113" s="24"/>
      <c r="D113" s="24"/>
      <c r="E113" s="1"/>
      <c r="F113" s="7"/>
      <c r="G113" s="7"/>
      <c r="H113" s="7"/>
      <c r="I113" s="7"/>
      <c r="J113" s="117"/>
    </row>
    <row r="114" spans="2:10" ht="15.75">
      <c r="B114" s="121" t="s">
        <v>58</v>
      </c>
      <c r="C114" s="27" t="s">
        <v>59</v>
      </c>
      <c r="D114" s="27"/>
      <c r="E114" s="1"/>
      <c r="F114" s="7"/>
      <c r="G114" s="7"/>
      <c r="H114" s="7"/>
      <c r="I114" s="7"/>
      <c r="J114" s="117"/>
    </row>
    <row r="115" spans="2:10" ht="15.75">
      <c r="B115" s="120">
        <v>1</v>
      </c>
      <c r="C115" s="24" t="s">
        <v>118</v>
      </c>
      <c r="D115" s="24"/>
      <c r="E115" s="1"/>
      <c r="F115" s="7"/>
      <c r="G115" s="7"/>
      <c r="H115" s="7"/>
      <c r="I115" s="7"/>
      <c r="J115" s="117"/>
    </row>
    <row r="116" spans="2:10" ht="15.75">
      <c r="B116" s="128" t="s">
        <v>14</v>
      </c>
      <c r="C116" s="24" t="s">
        <v>119</v>
      </c>
      <c r="D116" s="24" t="s">
        <v>170</v>
      </c>
      <c r="E116" s="1" t="s">
        <v>50</v>
      </c>
      <c r="F116" s="7">
        <f>' Ruko 2 Lantai Tengah'!F106*$F$5</f>
        <v>6</v>
      </c>
      <c r="G116" s="7">
        <f>' Ruko 2 Lantai Kombinasi'!F106*$G$5</f>
        <v>2</v>
      </c>
      <c r="H116" s="7">
        <f>SUM(F116:G116)</f>
        <v>8</v>
      </c>
      <c r="I116" s="28">
        <f>+' Ruko 2 Lantai Kombinasi'!G106</f>
        <v>1727000</v>
      </c>
      <c r="J116" s="117">
        <f t="shared" ref="J116:J118" si="16">H116*I116</f>
        <v>13816000</v>
      </c>
    </row>
    <row r="117" spans="2:10" ht="15.75">
      <c r="B117" s="128" t="s">
        <v>14</v>
      </c>
      <c r="C117" s="24" t="s">
        <v>60</v>
      </c>
      <c r="D117" s="24" t="s">
        <v>171</v>
      </c>
      <c r="E117" s="1" t="s">
        <v>50</v>
      </c>
      <c r="F117" s="7">
        <f>' Ruko 2 Lantai Tengah'!F107*$F$5</f>
        <v>6</v>
      </c>
      <c r="G117" s="7">
        <f>' Ruko 2 Lantai Kombinasi'!F107*$G$5</f>
        <v>2</v>
      </c>
      <c r="H117" s="7">
        <f>SUM(F117:G117)</f>
        <v>8</v>
      </c>
      <c r="I117" s="28">
        <f>+' Ruko 2 Lantai Kombinasi'!G107</f>
        <v>833000</v>
      </c>
      <c r="J117" s="117">
        <f t="shared" si="16"/>
        <v>6664000</v>
      </c>
    </row>
    <row r="118" spans="2:10" ht="15.75">
      <c r="B118" s="128" t="s">
        <v>14</v>
      </c>
      <c r="C118" s="24" t="s">
        <v>120</v>
      </c>
      <c r="D118" s="31" t="s">
        <v>271</v>
      </c>
      <c r="E118" s="1" t="s">
        <v>50</v>
      </c>
      <c r="F118" s="7">
        <f>' Ruko 2 Lantai Tengah'!F108*$F$5</f>
        <v>6</v>
      </c>
      <c r="G118" s="7">
        <f>' Ruko 2 Lantai Kombinasi'!F108*$G$5</f>
        <v>2</v>
      </c>
      <c r="H118" s="7">
        <f>SUM(F118:G118)</f>
        <v>8</v>
      </c>
      <c r="I118" s="28">
        <f>+' Ruko 2 Lantai Kombinasi'!G108</f>
        <v>1565000</v>
      </c>
      <c r="J118" s="117">
        <f t="shared" si="16"/>
        <v>12520000</v>
      </c>
    </row>
    <row r="119" spans="2:10" ht="15.75">
      <c r="B119" s="128"/>
      <c r="C119" s="24"/>
      <c r="D119" s="24" t="s">
        <v>172</v>
      </c>
      <c r="E119" s="1"/>
      <c r="F119" s="7"/>
      <c r="G119" s="7"/>
      <c r="H119" s="7"/>
      <c r="I119" s="28">
        <f>+' Ruko 2 Lantai Kombinasi'!G109</f>
        <v>0</v>
      </c>
      <c r="J119" s="117"/>
    </row>
    <row r="120" spans="2:10" ht="15.75">
      <c r="B120" s="128"/>
      <c r="C120" s="24"/>
      <c r="D120" s="24" t="s">
        <v>173</v>
      </c>
      <c r="E120" s="1"/>
      <c r="F120" s="7"/>
      <c r="G120" s="7"/>
      <c r="H120" s="7"/>
      <c r="I120" s="28">
        <f>+' Ruko 2 Lantai Kombinasi'!G110</f>
        <v>0</v>
      </c>
      <c r="J120" s="117"/>
    </row>
    <row r="121" spans="2:10" ht="15.75">
      <c r="B121" s="128"/>
      <c r="C121" s="24"/>
      <c r="D121" s="24" t="s">
        <v>174</v>
      </c>
      <c r="E121" s="1"/>
      <c r="F121" s="7"/>
      <c r="G121" s="7"/>
      <c r="H121" s="7"/>
      <c r="I121" s="28">
        <f>+' Ruko 2 Lantai Kombinasi'!G111</f>
        <v>0</v>
      </c>
      <c r="J121" s="117"/>
    </row>
    <row r="122" spans="2:10" ht="15.75">
      <c r="B122" s="128"/>
      <c r="C122" s="24"/>
      <c r="D122" s="24" t="s">
        <v>175</v>
      </c>
      <c r="E122" s="1"/>
      <c r="F122" s="7"/>
      <c r="G122" s="7"/>
      <c r="H122" s="7"/>
      <c r="I122" s="28">
        <f>+' Ruko 2 Lantai Kombinasi'!G112</f>
        <v>0</v>
      </c>
      <c r="J122" s="117"/>
    </row>
    <row r="123" spans="2:10" ht="15.75">
      <c r="B123" s="128" t="s">
        <v>14</v>
      </c>
      <c r="C123" s="24" t="s">
        <v>121</v>
      </c>
      <c r="D123" s="24" t="s">
        <v>176</v>
      </c>
      <c r="E123" s="1" t="s">
        <v>50</v>
      </c>
      <c r="F123" s="7">
        <f>' Ruko 2 Lantai Tengah'!F113*$F$5</f>
        <v>6</v>
      </c>
      <c r="G123" s="7">
        <f>' Ruko 2 Lantai Kombinasi'!F113*$G$5</f>
        <v>2</v>
      </c>
      <c r="H123" s="7">
        <f>SUM(F123:G123)</f>
        <v>8</v>
      </c>
      <c r="I123" s="28">
        <f>+' Ruko 2 Lantai Kombinasi'!G113</f>
        <v>323000</v>
      </c>
      <c r="J123" s="117">
        <f t="shared" ref="J123:J135" si="17">H123*I123</f>
        <v>2584000</v>
      </c>
    </row>
    <row r="124" spans="2:10" ht="15.75">
      <c r="B124" s="128">
        <v>3</v>
      </c>
      <c r="C124" s="24" t="s">
        <v>61</v>
      </c>
      <c r="D124" s="24" t="s">
        <v>177</v>
      </c>
      <c r="E124" s="1" t="s">
        <v>50</v>
      </c>
      <c r="F124" s="7">
        <f>' Ruko 2 Lantai Tengah'!F114*$F$5</f>
        <v>6</v>
      </c>
      <c r="G124" s="7">
        <f>' Ruko 2 Lantai Kombinasi'!F114*$G$5</f>
        <v>2</v>
      </c>
      <c r="H124" s="7">
        <f>SUM(F124:G124)</f>
        <v>8</v>
      </c>
      <c r="I124" s="28">
        <f>+' Ruko 2 Lantai Kombinasi'!G114</f>
        <v>467000</v>
      </c>
      <c r="J124" s="117">
        <f t="shared" si="17"/>
        <v>3736000</v>
      </c>
    </row>
    <row r="125" spans="2:10" ht="15.75">
      <c r="B125" s="128">
        <v>4</v>
      </c>
      <c r="C125" s="24" t="s">
        <v>62</v>
      </c>
      <c r="D125" s="24" t="s">
        <v>178</v>
      </c>
      <c r="E125" s="1" t="s">
        <v>50</v>
      </c>
      <c r="F125" s="7">
        <f>' Ruko 2 Lantai Tengah'!F115*$F$5</f>
        <v>12</v>
      </c>
      <c r="G125" s="7">
        <f>' Ruko 2 Lantai Kombinasi'!F115*$G$5</f>
        <v>4</v>
      </c>
      <c r="H125" s="7">
        <f>SUM(F125:G125)</f>
        <v>16</v>
      </c>
      <c r="I125" s="28">
        <f>+' Ruko 2 Lantai Kombinasi'!G115</f>
        <v>352000</v>
      </c>
      <c r="J125" s="117">
        <f t="shared" si="17"/>
        <v>5632000</v>
      </c>
    </row>
    <row r="126" spans="2:10" ht="15.75">
      <c r="B126" s="120">
        <v>6</v>
      </c>
      <c r="C126" s="24" t="s">
        <v>63</v>
      </c>
      <c r="D126" s="24"/>
      <c r="E126" s="1"/>
      <c r="F126" s="7"/>
      <c r="G126" s="7"/>
      <c r="H126" s="7"/>
      <c r="I126" s="28">
        <f>+' Ruko 2 Lantai Kombinasi'!G116</f>
        <v>0</v>
      </c>
      <c r="J126" s="117"/>
    </row>
    <row r="127" spans="2:10" ht="15.75">
      <c r="B127" s="128" t="s">
        <v>14</v>
      </c>
      <c r="C127" s="24" t="s">
        <v>64</v>
      </c>
      <c r="D127" s="60" t="s">
        <v>179</v>
      </c>
      <c r="E127" s="1" t="s">
        <v>9</v>
      </c>
      <c r="F127" s="7">
        <f>' Ruko 2 Lantai Tengah'!F117*$F$5</f>
        <v>101.92197959999999</v>
      </c>
      <c r="G127" s="7">
        <f>' Ruko 2 Lantai Kombinasi'!F117*$G$5</f>
        <v>33.973993199999995</v>
      </c>
      <c r="H127" s="7">
        <f>SUM(F127:G127)</f>
        <v>135.89597279999998</v>
      </c>
      <c r="I127" s="28">
        <f>+' Ruko 2 Lantai Kombinasi'!G117</f>
        <v>33000</v>
      </c>
      <c r="J127" s="117">
        <f t="shared" si="17"/>
        <v>4484567.1023999993</v>
      </c>
    </row>
    <row r="128" spans="2:10" ht="15.75">
      <c r="B128" s="128">
        <v>7</v>
      </c>
      <c r="C128" s="24" t="s">
        <v>65</v>
      </c>
      <c r="D128" s="60"/>
      <c r="E128" s="1"/>
      <c r="F128" s="7"/>
      <c r="G128" s="7"/>
      <c r="H128" s="7"/>
      <c r="I128" s="28">
        <f>+' Ruko 2 Lantai Kombinasi'!G118</f>
        <v>0</v>
      </c>
      <c r="J128" s="117"/>
    </row>
    <row r="129" spans="2:10" ht="15.75">
      <c r="B129" s="128" t="s">
        <v>14</v>
      </c>
      <c r="C129" s="24" t="s">
        <v>66</v>
      </c>
      <c r="D129" s="60" t="s">
        <v>180</v>
      </c>
      <c r="E129" s="1" t="s">
        <v>9</v>
      </c>
      <c r="F129" s="7">
        <f>' Ruko 2 Lantai Tengah'!F119*$F$5</f>
        <v>4.11144</v>
      </c>
      <c r="G129" s="7">
        <f>' Ruko 2 Lantai Kombinasi'!F119*$G$5</f>
        <v>1.3704800000000001</v>
      </c>
      <c r="H129" s="7">
        <f t="shared" ref="H129:H135" si="18">SUM(F129:G129)</f>
        <v>5.4819200000000006</v>
      </c>
      <c r="I129" s="28">
        <f>+' Ruko 2 Lantai Kombinasi'!G119</f>
        <v>27000</v>
      </c>
      <c r="J129" s="117">
        <f t="shared" si="17"/>
        <v>148011.84000000003</v>
      </c>
    </row>
    <row r="130" spans="2:10" ht="15.75">
      <c r="B130" s="128" t="s">
        <v>14</v>
      </c>
      <c r="C130" s="24" t="s">
        <v>122</v>
      </c>
      <c r="D130" s="60" t="s">
        <v>180</v>
      </c>
      <c r="E130" s="1" t="s">
        <v>9</v>
      </c>
      <c r="F130" s="7">
        <f>' Ruko 2 Lantai Tengah'!F120*$F$5</f>
        <v>37.987583999999998</v>
      </c>
      <c r="G130" s="7">
        <f>' Ruko 2 Lantai Kombinasi'!F120*$G$5</f>
        <v>12.662528</v>
      </c>
      <c r="H130" s="7">
        <f t="shared" si="18"/>
        <v>50.650112</v>
      </c>
      <c r="I130" s="28">
        <f>+' Ruko 2 Lantai Kombinasi'!G120</f>
        <v>33000</v>
      </c>
      <c r="J130" s="117">
        <f t="shared" si="17"/>
        <v>1671453.696</v>
      </c>
    </row>
    <row r="131" spans="2:10" ht="15.75">
      <c r="B131" s="128" t="s">
        <v>14</v>
      </c>
      <c r="C131" s="24" t="s">
        <v>67</v>
      </c>
      <c r="D131" s="60" t="s">
        <v>180</v>
      </c>
      <c r="E131" s="1" t="s">
        <v>9</v>
      </c>
      <c r="F131" s="7">
        <f>' Ruko 2 Lantai Tengah'!F121*$F$5</f>
        <v>192.58060319999998</v>
      </c>
      <c r="G131" s="7">
        <f>' Ruko 2 Lantai Kombinasi'!F121*$G$5</f>
        <v>64.19353439999999</v>
      </c>
      <c r="H131" s="7">
        <f t="shared" si="18"/>
        <v>256.77413759999996</v>
      </c>
      <c r="I131" s="28">
        <f>+' Ruko 2 Lantai Kombinasi'!G121</f>
        <v>39000</v>
      </c>
      <c r="J131" s="117">
        <f t="shared" si="17"/>
        <v>10014191.366399998</v>
      </c>
    </row>
    <row r="132" spans="2:10" ht="15.75">
      <c r="B132" s="128" t="s">
        <v>14</v>
      </c>
      <c r="C132" s="24" t="s">
        <v>68</v>
      </c>
      <c r="D132" s="60" t="s">
        <v>180</v>
      </c>
      <c r="E132" s="1" t="s">
        <v>9</v>
      </c>
      <c r="F132" s="7">
        <f>' Ruko 2 Lantai Tengah'!F122*$F$5</f>
        <v>84.9</v>
      </c>
      <c r="G132" s="7">
        <f>' Ruko 2 Lantai Kombinasi'!F122*$G$5</f>
        <v>28.3</v>
      </c>
      <c r="H132" s="7">
        <f t="shared" si="18"/>
        <v>113.2</v>
      </c>
      <c r="I132" s="28">
        <f>+' Ruko 2 Lantai Kombinasi'!G122</f>
        <v>55000</v>
      </c>
      <c r="J132" s="117">
        <f t="shared" si="17"/>
        <v>6226000</v>
      </c>
    </row>
    <row r="133" spans="2:10" ht="15.75">
      <c r="B133" s="128" t="s">
        <v>14</v>
      </c>
      <c r="C133" s="24" t="s">
        <v>123</v>
      </c>
      <c r="D133" s="24" t="s">
        <v>181</v>
      </c>
      <c r="E133" s="1" t="s">
        <v>50</v>
      </c>
      <c r="F133" s="7">
        <f>' Ruko 2 Lantai Tengah'!F123*$F$5</f>
        <v>3</v>
      </c>
      <c r="G133" s="7">
        <f>' Ruko 2 Lantai Kombinasi'!F123*$G$5</f>
        <v>1</v>
      </c>
      <c r="H133" s="7">
        <f t="shared" si="18"/>
        <v>4</v>
      </c>
      <c r="I133" s="28">
        <f>+' Ruko 2 Lantai Kombinasi'!G123</f>
        <v>346000</v>
      </c>
      <c r="J133" s="117">
        <f t="shared" si="17"/>
        <v>1384000</v>
      </c>
    </row>
    <row r="134" spans="2:10" ht="15.75">
      <c r="B134" s="128" t="s">
        <v>14</v>
      </c>
      <c r="C134" s="24" t="s">
        <v>69</v>
      </c>
      <c r="D134" s="24" t="s">
        <v>182</v>
      </c>
      <c r="E134" s="1" t="s">
        <v>50</v>
      </c>
      <c r="F134" s="7">
        <f>' Ruko 2 Lantai Tengah'!F124*$F$5</f>
        <v>9</v>
      </c>
      <c r="G134" s="7">
        <f>' Ruko 2 Lantai Kombinasi'!F124*$G$5</f>
        <v>3</v>
      </c>
      <c r="H134" s="7">
        <f t="shared" si="18"/>
        <v>12</v>
      </c>
      <c r="I134" s="28">
        <f>+' Ruko 2 Lantai Kombinasi'!G124</f>
        <v>452000</v>
      </c>
      <c r="J134" s="117">
        <f t="shared" si="17"/>
        <v>5424000</v>
      </c>
    </row>
    <row r="135" spans="2:10" ht="15.75">
      <c r="B135" s="128" t="s">
        <v>14</v>
      </c>
      <c r="C135" s="55" t="s">
        <v>236</v>
      </c>
      <c r="D135" s="31" t="s">
        <v>257</v>
      </c>
      <c r="E135" s="1" t="s">
        <v>50</v>
      </c>
      <c r="F135" s="7">
        <f>' Ruko 2 Lantai Tengah'!F125*$F$5</f>
        <v>3</v>
      </c>
      <c r="G135" s="7">
        <f>' Ruko 2 Lantai Kombinasi'!F125*$G$5</f>
        <v>1</v>
      </c>
      <c r="H135" s="7">
        <f t="shared" si="18"/>
        <v>4</v>
      </c>
      <c r="I135" s="28">
        <f>+' Ruko 2 Lantai Kombinasi'!G125</f>
        <v>755000</v>
      </c>
      <c r="J135" s="117">
        <f t="shared" si="17"/>
        <v>3020000</v>
      </c>
    </row>
    <row r="136" spans="2:10" ht="5.25" customHeight="1">
      <c r="B136" s="120"/>
      <c r="C136" s="24"/>
      <c r="D136" s="24"/>
      <c r="E136" s="1"/>
      <c r="F136" s="7"/>
      <c r="G136" s="7"/>
      <c r="H136" s="7"/>
      <c r="I136" s="28">
        <f>+' Ruko 2 Lantai Kombinasi'!G126</f>
        <v>0</v>
      </c>
      <c r="J136" s="117"/>
    </row>
    <row r="137" spans="2:10" ht="15.75">
      <c r="B137" s="121" t="s">
        <v>70</v>
      </c>
      <c r="C137" s="27" t="s">
        <v>71</v>
      </c>
      <c r="D137" s="27"/>
      <c r="E137" s="1"/>
      <c r="F137" s="7"/>
      <c r="G137" s="7"/>
      <c r="H137" s="7"/>
      <c r="I137" s="7"/>
      <c r="J137" s="117"/>
    </row>
    <row r="138" spans="2:10" ht="7.5" customHeight="1">
      <c r="B138" s="120"/>
      <c r="C138" s="24"/>
      <c r="D138" s="24"/>
      <c r="E138" s="1"/>
      <c r="F138" s="7"/>
      <c r="G138" s="7"/>
      <c r="H138" s="7"/>
      <c r="I138" s="7"/>
      <c r="J138" s="117"/>
    </row>
    <row r="139" spans="2:10" ht="28.5">
      <c r="B139" s="125">
        <v>1</v>
      </c>
      <c r="C139" s="53" t="s">
        <v>124</v>
      </c>
      <c r="D139" s="53" t="s">
        <v>203</v>
      </c>
      <c r="E139" s="32" t="s">
        <v>72</v>
      </c>
      <c r="F139" s="7">
        <f>' Ruko 2 Lantai Tengah'!F129*$F$5</f>
        <v>81</v>
      </c>
      <c r="G139" s="7">
        <f>' Ruko 2 Lantai Kombinasi'!F129*$G$5</f>
        <v>27</v>
      </c>
      <c r="H139" s="7">
        <f t="shared" ref="H139:H155" si="19">SUM(F139:G139)</f>
        <v>108</v>
      </c>
      <c r="I139" s="28">
        <f>+' Ruko 2 Lantai Kombinasi'!G129</f>
        <v>616000</v>
      </c>
      <c r="J139" s="117">
        <f t="shared" ref="J139:J155" si="20">H139*I139</f>
        <v>66528000</v>
      </c>
    </row>
    <row r="140" spans="2:10" ht="28.5">
      <c r="B140" s="120">
        <v>2</v>
      </c>
      <c r="C140" s="54" t="s">
        <v>125</v>
      </c>
      <c r="D140" s="53" t="s">
        <v>204</v>
      </c>
      <c r="E140" s="32" t="s">
        <v>72</v>
      </c>
      <c r="F140" s="7">
        <f>' Ruko 2 Lantai Tengah'!F130*$F$5</f>
        <v>6</v>
      </c>
      <c r="G140" s="7">
        <f>' Ruko 2 Lantai Kombinasi'!F130*$G$5</f>
        <v>2</v>
      </c>
      <c r="H140" s="7">
        <f t="shared" si="19"/>
        <v>8</v>
      </c>
      <c r="I140" s="28">
        <f>+' Ruko 2 Lantai Kombinasi'!G130</f>
        <v>978000</v>
      </c>
      <c r="J140" s="117">
        <f t="shared" si="20"/>
        <v>7824000</v>
      </c>
    </row>
    <row r="141" spans="2:10" ht="28.5">
      <c r="B141" s="125">
        <v>3</v>
      </c>
      <c r="C141" s="54" t="s">
        <v>73</v>
      </c>
      <c r="D141" s="53" t="s">
        <v>205</v>
      </c>
      <c r="E141" s="32" t="s">
        <v>72</v>
      </c>
      <c r="F141" s="7">
        <f>' Ruko 2 Lantai Tengah'!F131*$F$5</f>
        <v>24</v>
      </c>
      <c r="G141" s="7">
        <f>' Ruko 2 Lantai Kombinasi'!F131*$G$5</f>
        <v>8</v>
      </c>
      <c r="H141" s="7">
        <f t="shared" si="19"/>
        <v>32</v>
      </c>
      <c r="I141" s="28">
        <f>+' Ruko 2 Lantai Kombinasi'!G131</f>
        <v>450000</v>
      </c>
      <c r="J141" s="117">
        <f t="shared" si="20"/>
        <v>14400000</v>
      </c>
    </row>
    <row r="142" spans="2:10" ht="15.75">
      <c r="B142" s="120">
        <v>4</v>
      </c>
      <c r="C142" s="54" t="s">
        <v>74</v>
      </c>
      <c r="D142" s="53" t="s">
        <v>206</v>
      </c>
      <c r="E142" s="32" t="s">
        <v>72</v>
      </c>
      <c r="F142" s="7">
        <f>' Ruko 2 Lantai Tengah'!F132*$F$5</f>
        <v>3</v>
      </c>
      <c r="G142" s="7">
        <f>' Ruko 2 Lantai Kombinasi'!F132*$G$5</f>
        <v>1</v>
      </c>
      <c r="H142" s="7">
        <f t="shared" si="19"/>
        <v>4</v>
      </c>
      <c r="I142" s="28">
        <f>+' Ruko 2 Lantai Kombinasi'!G132</f>
        <v>676000</v>
      </c>
      <c r="J142" s="117">
        <f t="shared" si="20"/>
        <v>2704000</v>
      </c>
    </row>
    <row r="143" spans="2:10" ht="15.75">
      <c r="B143" s="125">
        <v>5</v>
      </c>
      <c r="C143" s="54" t="s">
        <v>126</v>
      </c>
      <c r="D143" s="53" t="s">
        <v>207</v>
      </c>
      <c r="E143" s="32" t="s">
        <v>72</v>
      </c>
      <c r="F143" s="7">
        <f>' Ruko 2 Lantai Tengah'!F133*$F$5</f>
        <v>6</v>
      </c>
      <c r="G143" s="7">
        <f>' Ruko 2 Lantai Kombinasi'!F133*$G$5</f>
        <v>2</v>
      </c>
      <c r="H143" s="7">
        <f t="shared" si="19"/>
        <v>8</v>
      </c>
      <c r="I143" s="28">
        <f>+' Ruko 2 Lantai Kombinasi'!G133</f>
        <v>545000</v>
      </c>
      <c r="J143" s="117">
        <f t="shared" si="20"/>
        <v>4360000</v>
      </c>
    </row>
    <row r="144" spans="2:10" ht="28.5">
      <c r="B144" s="120">
        <v>6</v>
      </c>
      <c r="C144" s="54" t="s">
        <v>208</v>
      </c>
      <c r="D144" s="53" t="s">
        <v>209</v>
      </c>
      <c r="E144" s="32" t="s">
        <v>72</v>
      </c>
      <c r="F144" s="7">
        <f>' Ruko 2 Lantai Tengah'!F134*$F$5</f>
        <v>6</v>
      </c>
      <c r="G144" s="7">
        <f>' Ruko 2 Lantai Kombinasi'!F134*$G$5</f>
        <v>2</v>
      </c>
      <c r="H144" s="7">
        <f t="shared" si="19"/>
        <v>8</v>
      </c>
      <c r="I144" s="28">
        <f>+' Ruko 2 Lantai Kombinasi'!G134</f>
        <v>681000</v>
      </c>
      <c r="J144" s="117">
        <f t="shared" si="20"/>
        <v>5448000</v>
      </c>
    </row>
    <row r="145" spans="1:10" ht="21" customHeight="1">
      <c r="B145" s="125">
        <v>7</v>
      </c>
      <c r="C145" s="54" t="s">
        <v>75</v>
      </c>
      <c r="D145" s="53" t="s">
        <v>168</v>
      </c>
      <c r="E145" s="1" t="s">
        <v>50</v>
      </c>
      <c r="F145" s="7">
        <f>' Ruko 2 Lantai Tengah'!F135*$F$5</f>
        <v>6</v>
      </c>
      <c r="G145" s="7">
        <f>' Ruko 2 Lantai Kombinasi'!F135*$G$5</f>
        <v>2</v>
      </c>
      <c r="H145" s="7">
        <f t="shared" si="19"/>
        <v>8</v>
      </c>
      <c r="I145" s="28">
        <f>+' Ruko 2 Lantai Kombinasi'!G135</f>
        <v>57000</v>
      </c>
      <c r="J145" s="117">
        <f t="shared" si="20"/>
        <v>456000</v>
      </c>
    </row>
    <row r="146" spans="1:10" ht="15.75">
      <c r="B146" s="120">
        <v>8</v>
      </c>
      <c r="C146" s="54" t="s">
        <v>76</v>
      </c>
      <c r="D146" s="53" t="s">
        <v>168</v>
      </c>
      <c r="E146" s="1" t="s">
        <v>50</v>
      </c>
      <c r="F146" s="7">
        <f>' Ruko 2 Lantai Tengah'!F136*$F$5</f>
        <v>12</v>
      </c>
      <c r="G146" s="7">
        <f>' Ruko 2 Lantai Kombinasi'!F136*$G$5</f>
        <v>4</v>
      </c>
      <c r="H146" s="7">
        <f t="shared" si="19"/>
        <v>16</v>
      </c>
      <c r="I146" s="28">
        <f>+' Ruko 2 Lantai Kombinasi'!G136</f>
        <v>88000</v>
      </c>
      <c r="J146" s="117">
        <f t="shared" si="20"/>
        <v>1408000</v>
      </c>
    </row>
    <row r="147" spans="1:10" ht="15.75">
      <c r="B147" s="125">
        <v>9</v>
      </c>
      <c r="C147" s="54" t="s">
        <v>127</v>
      </c>
      <c r="D147" s="53" t="s">
        <v>168</v>
      </c>
      <c r="E147" s="1" t="s">
        <v>50</v>
      </c>
      <c r="F147" s="7">
        <f>' Ruko 2 Lantai Tengah'!F137*$F$5</f>
        <v>6</v>
      </c>
      <c r="G147" s="7">
        <f>' Ruko 2 Lantai Kombinasi'!F137*$G$5</f>
        <v>2</v>
      </c>
      <c r="H147" s="7">
        <f t="shared" si="19"/>
        <v>8</v>
      </c>
      <c r="I147" s="28">
        <f>+' Ruko 2 Lantai Kombinasi'!G137</f>
        <v>62000</v>
      </c>
      <c r="J147" s="117">
        <f t="shared" si="20"/>
        <v>496000</v>
      </c>
    </row>
    <row r="148" spans="1:10" ht="15.75">
      <c r="B148" s="120">
        <v>10</v>
      </c>
      <c r="C148" s="54" t="s">
        <v>77</v>
      </c>
      <c r="D148" s="53" t="s">
        <v>168</v>
      </c>
      <c r="E148" s="1" t="s">
        <v>50</v>
      </c>
      <c r="F148" s="7">
        <f>' Ruko 2 Lantai Tengah'!F138*$F$5</f>
        <v>24</v>
      </c>
      <c r="G148" s="7">
        <f>' Ruko 2 Lantai Kombinasi'!F138*$G$5</f>
        <v>8</v>
      </c>
      <c r="H148" s="7">
        <f t="shared" si="19"/>
        <v>32</v>
      </c>
      <c r="I148" s="28">
        <f>+' Ruko 2 Lantai Kombinasi'!G138</f>
        <v>77000</v>
      </c>
      <c r="J148" s="117">
        <f t="shared" si="20"/>
        <v>2464000</v>
      </c>
    </row>
    <row r="149" spans="1:10" ht="15.75">
      <c r="B149" s="125">
        <v>11</v>
      </c>
      <c r="C149" s="54" t="s">
        <v>210</v>
      </c>
      <c r="D149" s="53" t="s">
        <v>168</v>
      </c>
      <c r="E149" s="32" t="s">
        <v>72</v>
      </c>
      <c r="F149" s="7">
        <f>' Ruko 2 Lantai Tengah'!F139*$F$5</f>
        <v>6</v>
      </c>
      <c r="G149" s="7">
        <f>' Ruko 2 Lantai Kombinasi'!F139*$G$5</f>
        <v>2</v>
      </c>
      <c r="H149" s="7">
        <f t="shared" si="19"/>
        <v>8</v>
      </c>
      <c r="I149" s="28">
        <f>+' Ruko 2 Lantai Kombinasi'!G139</f>
        <v>129000</v>
      </c>
      <c r="J149" s="117">
        <f t="shared" si="20"/>
        <v>1032000</v>
      </c>
    </row>
    <row r="150" spans="1:10" ht="15.75">
      <c r="B150" s="120">
        <v>12</v>
      </c>
      <c r="C150" s="54" t="s">
        <v>128</v>
      </c>
      <c r="D150" s="53" t="s">
        <v>211</v>
      </c>
      <c r="E150" s="1" t="s">
        <v>78</v>
      </c>
      <c r="F150" s="7">
        <f>' Ruko 2 Lantai Tengah'!F140*$F$5</f>
        <v>3</v>
      </c>
      <c r="G150" s="7">
        <f>' Ruko 2 Lantai Kombinasi'!F140*$G$5</f>
        <v>1</v>
      </c>
      <c r="H150" s="7">
        <f t="shared" si="19"/>
        <v>4</v>
      </c>
      <c r="I150" s="28">
        <f>+' Ruko 2 Lantai Kombinasi'!G140</f>
        <v>5400000</v>
      </c>
      <c r="J150" s="117">
        <f t="shared" si="20"/>
        <v>21600000</v>
      </c>
    </row>
    <row r="151" spans="1:10" ht="28.5">
      <c r="B151" s="125">
        <v>13</v>
      </c>
      <c r="C151" s="54" t="s">
        <v>79</v>
      </c>
      <c r="D151" s="53" t="s">
        <v>212</v>
      </c>
      <c r="E151" s="1" t="s">
        <v>47</v>
      </c>
      <c r="F151" s="7">
        <f>' Ruko 2 Lantai Tengah'!F141*$F$5</f>
        <v>6</v>
      </c>
      <c r="G151" s="7">
        <f>' Ruko 2 Lantai Kombinasi'!F141*$G$5</f>
        <v>2</v>
      </c>
      <c r="H151" s="7">
        <f t="shared" si="19"/>
        <v>8</v>
      </c>
      <c r="I151" s="28">
        <f>+' Ruko 2 Lantai Kombinasi'!G141</f>
        <v>9440000</v>
      </c>
      <c r="J151" s="117">
        <f t="shared" si="20"/>
        <v>75520000</v>
      </c>
    </row>
    <row r="152" spans="1:10" ht="15.75">
      <c r="A152" s="82"/>
      <c r="B152" s="120">
        <v>14</v>
      </c>
      <c r="C152" s="54" t="s">
        <v>129</v>
      </c>
      <c r="D152" s="53" t="s">
        <v>213</v>
      </c>
      <c r="E152" s="1" t="s">
        <v>47</v>
      </c>
      <c r="F152" s="7">
        <f>' Ruko 2 Lantai Tengah'!F142*$F$5</f>
        <v>6</v>
      </c>
      <c r="G152" s="7">
        <f>' Ruko 2 Lantai Kombinasi'!F142*$G$5</f>
        <v>2</v>
      </c>
      <c r="H152" s="7">
        <f t="shared" si="19"/>
        <v>8</v>
      </c>
      <c r="I152" s="28">
        <f>+' Ruko 2 Lantai Kombinasi'!G142</f>
        <v>1178000</v>
      </c>
      <c r="J152" s="117">
        <f t="shared" si="20"/>
        <v>9424000</v>
      </c>
    </row>
    <row r="153" spans="1:10" ht="15.75">
      <c r="A153" s="82"/>
      <c r="B153" s="125">
        <v>15</v>
      </c>
      <c r="C153" s="54" t="s">
        <v>80</v>
      </c>
      <c r="D153" s="53" t="s">
        <v>169</v>
      </c>
      <c r="E153" s="1" t="s">
        <v>78</v>
      </c>
      <c r="F153" s="7">
        <f>' Ruko 2 Lantai Tengah'!F143*$F$5</f>
        <v>3</v>
      </c>
      <c r="G153" s="7">
        <f>' Ruko 2 Lantai Kombinasi'!F143*$G$5</f>
        <v>1</v>
      </c>
      <c r="H153" s="7">
        <f t="shared" si="19"/>
        <v>4</v>
      </c>
      <c r="I153" s="28">
        <f>+' Ruko 2 Lantai Kombinasi'!G143</f>
        <v>749000</v>
      </c>
      <c r="J153" s="117">
        <f t="shared" si="20"/>
        <v>2996000</v>
      </c>
    </row>
    <row r="154" spans="1:10" ht="15.75">
      <c r="A154" s="82"/>
      <c r="B154" s="120">
        <v>16</v>
      </c>
      <c r="C154" s="54" t="s">
        <v>192</v>
      </c>
      <c r="D154" s="53" t="s">
        <v>193</v>
      </c>
      <c r="E154" s="32" t="s">
        <v>72</v>
      </c>
      <c r="F154" s="7">
        <f>' Ruko 2 Lantai Tengah'!F144*$F$5</f>
        <v>6</v>
      </c>
      <c r="G154" s="7">
        <f>' Ruko 2 Lantai Kombinasi'!F144*$G$5</f>
        <v>2</v>
      </c>
      <c r="H154" s="7">
        <f t="shared" si="19"/>
        <v>8</v>
      </c>
      <c r="I154" s="28">
        <f>+' Ruko 2 Lantai Kombinasi'!G144</f>
        <v>1830000</v>
      </c>
      <c r="J154" s="117">
        <f t="shared" si="20"/>
        <v>14640000</v>
      </c>
    </row>
    <row r="155" spans="1:10" ht="15.75">
      <c r="A155" s="82"/>
      <c r="B155" s="125">
        <v>17</v>
      </c>
      <c r="C155" s="55" t="s">
        <v>214</v>
      </c>
      <c r="D155" s="60"/>
      <c r="E155" s="32" t="s">
        <v>72</v>
      </c>
      <c r="F155" s="7">
        <f>' Ruko 2 Lantai Tengah'!F145*$F$5</f>
        <v>6</v>
      </c>
      <c r="G155" s="7">
        <f>' Ruko 2 Lantai Kombinasi'!F145*$G$5</f>
        <v>2</v>
      </c>
      <c r="H155" s="7">
        <f t="shared" si="19"/>
        <v>8</v>
      </c>
      <c r="I155" s="28">
        <f>+' Ruko 2 Lantai Kombinasi'!G145</f>
        <v>217000</v>
      </c>
      <c r="J155" s="117">
        <f t="shared" si="20"/>
        <v>1736000</v>
      </c>
    </row>
    <row r="156" spans="1:10" ht="3" customHeight="1">
      <c r="A156" s="82"/>
      <c r="B156" s="120"/>
      <c r="C156" s="24"/>
      <c r="D156" s="24"/>
      <c r="E156" s="1"/>
      <c r="F156" s="7"/>
      <c r="G156" s="7"/>
      <c r="H156" s="7"/>
      <c r="I156" s="28">
        <f>+' Ruko 2 Lantai Kombinasi'!G146</f>
        <v>0</v>
      </c>
      <c r="J156" s="117"/>
    </row>
    <row r="157" spans="1:10" ht="15.75">
      <c r="A157" s="82"/>
      <c r="B157" s="121" t="s">
        <v>81</v>
      </c>
      <c r="C157" s="27" t="s">
        <v>82</v>
      </c>
      <c r="D157" s="27"/>
      <c r="E157" s="1"/>
      <c r="F157" s="7"/>
      <c r="G157" s="7"/>
      <c r="H157" s="7"/>
      <c r="I157" s="28">
        <f>+' Ruko 2 Lantai Kombinasi'!G147</f>
        <v>0</v>
      </c>
      <c r="J157" s="117"/>
    </row>
    <row r="158" spans="1:10" ht="15.75">
      <c r="A158" s="82"/>
      <c r="B158" s="120">
        <v>1</v>
      </c>
      <c r="C158" s="24" t="s">
        <v>83</v>
      </c>
      <c r="D158" s="24" t="s">
        <v>164</v>
      </c>
      <c r="E158" s="1" t="s">
        <v>47</v>
      </c>
      <c r="F158" s="7">
        <f>' Ruko 2 Lantai Tengah'!F148*$F$5</f>
        <v>3</v>
      </c>
      <c r="G158" s="7">
        <f>' Ruko 2 Lantai Kombinasi'!F148*$G$5</f>
        <v>1</v>
      </c>
      <c r="H158" s="7">
        <f t="shared" ref="H158:H167" si="21">SUM(F158:G158)</f>
        <v>4</v>
      </c>
      <c r="I158" s="28">
        <f>+' Ruko 2 Lantai Kombinasi'!G148</f>
        <v>4305000</v>
      </c>
      <c r="J158" s="117">
        <f t="shared" ref="J158:J169" si="22">H158*I158</f>
        <v>17220000</v>
      </c>
    </row>
    <row r="159" spans="1:10" ht="15.75">
      <c r="A159" s="82"/>
      <c r="B159" s="120">
        <v>2</v>
      </c>
      <c r="C159" s="24" t="s">
        <v>84</v>
      </c>
      <c r="D159" s="24" t="s">
        <v>165</v>
      </c>
      <c r="E159" s="1" t="s">
        <v>47</v>
      </c>
      <c r="F159" s="7">
        <f>' Ruko 2 Lantai Tengah'!F149*$F$5</f>
        <v>3</v>
      </c>
      <c r="G159" s="7">
        <f>' Ruko 2 Lantai Kombinasi'!F149*$G$5</f>
        <v>1</v>
      </c>
      <c r="H159" s="7">
        <f t="shared" si="21"/>
        <v>4</v>
      </c>
      <c r="I159" s="28">
        <f>+' Ruko 2 Lantai Kombinasi'!G149</f>
        <v>3992000</v>
      </c>
      <c r="J159" s="117">
        <f t="shared" si="22"/>
        <v>15968000</v>
      </c>
    </row>
    <row r="160" spans="1:10" ht="15.75">
      <c r="A160" s="82"/>
      <c r="B160" s="120">
        <v>3</v>
      </c>
      <c r="C160" s="24" t="s">
        <v>273</v>
      </c>
      <c r="D160" s="31" t="s">
        <v>274</v>
      </c>
      <c r="E160" s="1" t="s">
        <v>9</v>
      </c>
      <c r="F160" s="7">
        <f>' Ruko 2 Lantai Tengah'!F150*$F$5</f>
        <v>44.284830300000003</v>
      </c>
      <c r="G160" s="7">
        <f>' Ruko 2 Lantai Kombinasi'!F150*$G$5</f>
        <v>14.7616101</v>
      </c>
      <c r="H160" s="7">
        <f t="shared" si="21"/>
        <v>59.046440400000002</v>
      </c>
      <c r="I160" s="28">
        <f>+' Ruko 2 Lantai Kombinasi'!G150</f>
        <v>728000</v>
      </c>
      <c r="J160" s="117">
        <f t="shared" si="22"/>
        <v>42985808.611200005</v>
      </c>
    </row>
    <row r="161" spans="1:10" ht="15.75">
      <c r="A161" s="82"/>
      <c r="B161" s="120">
        <v>4</v>
      </c>
      <c r="C161" s="24" t="s">
        <v>44</v>
      </c>
      <c r="D161" s="24" t="s">
        <v>201</v>
      </c>
      <c r="E161" s="1" t="s">
        <v>15</v>
      </c>
      <c r="F161" s="7">
        <f>' Ruko 2 Lantai Tengah'!F151*$F$5</f>
        <v>85.02</v>
      </c>
      <c r="G161" s="7">
        <f>' Ruko 2 Lantai Kombinasi'!F151*$G$5</f>
        <v>28.34</v>
      </c>
      <c r="H161" s="7">
        <f t="shared" si="21"/>
        <v>113.36</v>
      </c>
      <c r="I161" s="28">
        <f>+' Ruko 2 Lantai Kombinasi'!G151</f>
        <v>74000</v>
      </c>
      <c r="J161" s="117">
        <f t="shared" si="22"/>
        <v>8388640</v>
      </c>
    </row>
    <row r="162" spans="1:10" ht="15.75">
      <c r="A162" s="82"/>
      <c r="B162" s="120">
        <v>5</v>
      </c>
      <c r="C162" s="24" t="s">
        <v>130</v>
      </c>
      <c r="D162" s="31" t="s">
        <v>202</v>
      </c>
      <c r="E162" s="1" t="s">
        <v>15</v>
      </c>
      <c r="F162" s="7">
        <f>' Ruko 2 Lantai Tengah'!F152*$F$5</f>
        <v>24.93</v>
      </c>
      <c r="G162" s="7">
        <f>' Ruko 2 Lantai Kombinasi'!F152*$G$5</f>
        <v>8.31</v>
      </c>
      <c r="H162" s="7">
        <f t="shared" si="21"/>
        <v>33.24</v>
      </c>
      <c r="I162" s="28">
        <f>+' Ruko 2 Lantai Kombinasi'!G152</f>
        <v>60000</v>
      </c>
      <c r="J162" s="117">
        <f t="shared" si="22"/>
        <v>1994400.0000000002</v>
      </c>
    </row>
    <row r="163" spans="1:10" ht="15.75">
      <c r="A163" s="4"/>
      <c r="B163" s="120">
        <v>6</v>
      </c>
      <c r="C163" s="31" t="s">
        <v>131</v>
      </c>
      <c r="D163" s="31" t="s">
        <v>166</v>
      </c>
      <c r="E163" s="32" t="s">
        <v>47</v>
      </c>
      <c r="F163" s="7">
        <f>+' Ruko 2 Lantai Tengah'!F153*'Volume overall (AR01)'!F5</f>
        <v>6</v>
      </c>
      <c r="G163" s="7">
        <f>+' Ruko 2 Lantai Kombinasi'!F153*'Volume overall (AR01)'!G5</f>
        <v>2</v>
      </c>
      <c r="H163" s="7">
        <f t="shared" si="21"/>
        <v>8</v>
      </c>
      <c r="I163" s="28">
        <f>+' Ruko 2 Lantai Kombinasi'!G153</f>
        <v>338000</v>
      </c>
      <c r="J163" s="117">
        <f t="shared" si="22"/>
        <v>2704000</v>
      </c>
    </row>
    <row r="164" spans="1:10" ht="15.75">
      <c r="A164" s="4"/>
      <c r="B164" s="120">
        <v>7</v>
      </c>
      <c r="C164" s="31" t="s">
        <v>85</v>
      </c>
      <c r="D164" s="26"/>
      <c r="E164" s="32" t="s">
        <v>9</v>
      </c>
      <c r="F164" s="7">
        <f>+' Ruko 2 Lantai Tengah'!F154*'Volume overall (AR01)'!F5</f>
        <v>133.10999999999999</v>
      </c>
      <c r="G164" s="7">
        <f>+' Ruko 2 Lantai Kombinasi'!F154*'Volume overall (AR01)'!G5</f>
        <v>44.37</v>
      </c>
      <c r="H164" s="7">
        <f t="shared" si="21"/>
        <v>177.48</v>
      </c>
      <c r="I164" s="28">
        <f>+' Ruko 2 Lantai Kombinasi'!G154</f>
        <v>34000</v>
      </c>
      <c r="J164" s="117">
        <f t="shared" si="22"/>
        <v>6034320</v>
      </c>
    </row>
    <row r="165" spans="1:10" ht="15.75">
      <c r="A165" s="4"/>
      <c r="B165" s="120">
        <v>8</v>
      </c>
      <c r="C165" s="31" t="s">
        <v>132</v>
      </c>
      <c r="D165" s="34" t="s">
        <v>163</v>
      </c>
      <c r="E165" s="32" t="s">
        <v>47</v>
      </c>
      <c r="F165" s="7">
        <f>' Ruko 2 Lantai Tengah'!F155*F5</f>
        <v>3</v>
      </c>
      <c r="G165" s="7">
        <f>' Ruko 2 Lantai Kombinasi'!F155*G5</f>
        <v>1</v>
      </c>
      <c r="H165" s="7">
        <f t="shared" si="21"/>
        <v>4</v>
      </c>
      <c r="I165" s="28">
        <f>+' Ruko 2 Lantai Kombinasi'!G155</f>
        <v>743000</v>
      </c>
      <c r="J165" s="117">
        <f t="shared" si="22"/>
        <v>2972000</v>
      </c>
    </row>
    <row r="166" spans="1:10" ht="15.75">
      <c r="A166" s="4"/>
      <c r="B166" s="125">
        <v>9</v>
      </c>
      <c r="C166" s="31" t="s">
        <v>133</v>
      </c>
      <c r="D166" s="34" t="s">
        <v>256</v>
      </c>
      <c r="E166" s="32" t="s">
        <v>47</v>
      </c>
      <c r="F166" s="7">
        <f>' Ruko 2 Lantai Tengah'!F155*$F$5</f>
        <v>3</v>
      </c>
      <c r="G166" s="7">
        <f>' Ruko 2 Lantai Kombinasi'!F155*$G$5</f>
        <v>1</v>
      </c>
      <c r="H166" s="7">
        <f t="shared" si="21"/>
        <v>4</v>
      </c>
      <c r="I166" s="28">
        <f>+' Ruko 2 Lantai Kombinasi'!G156</f>
        <v>5857000</v>
      </c>
      <c r="J166" s="117">
        <f t="shared" si="22"/>
        <v>23428000</v>
      </c>
    </row>
    <row r="167" spans="1:10" ht="15.75">
      <c r="A167" s="4"/>
      <c r="B167" s="120">
        <v>10</v>
      </c>
      <c r="C167" s="31" t="s">
        <v>135</v>
      </c>
      <c r="D167" s="31"/>
      <c r="E167" s="32" t="s">
        <v>9</v>
      </c>
      <c r="F167" s="7">
        <f>+' Ruko 2 Lantai Tengah'!F157*F5</f>
        <v>13.11</v>
      </c>
      <c r="G167" s="7">
        <f>+' Ruko 2 Lantai Kombinasi'!F157*'Volume overall (AR01)'!G5</f>
        <v>4.37</v>
      </c>
      <c r="H167" s="7">
        <f t="shared" si="21"/>
        <v>17.48</v>
      </c>
      <c r="I167" s="28">
        <f>+' Ruko 2 Lantai Kombinasi'!G157</f>
        <v>194000</v>
      </c>
      <c r="J167" s="117">
        <f t="shared" si="22"/>
        <v>3391120</v>
      </c>
    </row>
    <row r="168" spans="1:10" ht="15.75">
      <c r="A168" s="4"/>
      <c r="B168" s="125">
        <v>11</v>
      </c>
      <c r="C168" s="31" t="s">
        <v>148</v>
      </c>
      <c r="D168" s="31" t="s">
        <v>167</v>
      </c>
      <c r="E168" s="32" t="s">
        <v>9</v>
      </c>
      <c r="F168" s="7">
        <f>+' Ruko 2 Lantai Tengah'!F158*'Volume overall (AR01)'!F5</f>
        <v>8.5500000000000007</v>
      </c>
      <c r="G168" s="7">
        <f>+' Ruko 2 Lantai Kombinasi'!F158*'Volume overall (AR01)'!G5</f>
        <v>2.85</v>
      </c>
      <c r="H168" s="7">
        <f>SUM(F168:G168)</f>
        <v>11.4</v>
      </c>
      <c r="I168" s="28">
        <f>+' Ruko 2 Lantai Kombinasi'!G158</f>
        <v>108000</v>
      </c>
      <c r="J168" s="117">
        <f t="shared" si="22"/>
        <v>1231200</v>
      </c>
    </row>
    <row r="169" spans="1:10" ht="30">
      <c r="A169" s="4"/>
      <c r="B169" s="32">
        <v>12</v>
      </c>
      <c r="C169" s="31" t="s">
        <v>267</v>
      </c>
      <c r="D169" s="34" t="s">
        <v>268</v>
      </c>
      <c r="E169" s="32" t="s">
        <v>272</v>
      </c>
      <c r="F169" s="38">
        <f>1*$F$5</f>
        <v>3</v>
      </c>
      <c r="G169" s="38">
        <f>1*$G$5</f>
        <v>1</v>
      </c>
      <c r="H169" s="7">
        <f>SUM(F169:G169)</f>
        <v>4</v>
      </c>
      <c r="I169" s="28">
        <f>+' Ruko 2 Lantai Kombinasi'!G159</f>
        <v>2424000</v>
      </c>
      <c r="J169" s="117">
        <f t="shared" si="22"/>
        <v>9696000</v>
      </c>
    </row>
    <row r="170" spans="1:10" ht="15.75">
      <c r="B170" s="129"/>
      <c r="C170" s="83"/>
      <c r="D170" s="83"/>
      <c r="E170" s="84"/>
      <c r="F170" s="83"/>
      <c r="G170" s="83"/>
      <c r="H170" s="83"/>
      <c r="I170" s="83"/>
      <c r="J170" s="130"/>
    </row>
    <row r="171" spans="1:10" ht="15.75">
      <c r="B171" s="131"/>
      <c r="C171" s="85"/>
      <c r="D171" s="85"/>
      <c r="E171" s="86"/>
      <c r="F171" s="85"/>
      <c r="G171" s="85"/>
      <c r="H171" s="85"/>
      <c r="I171" s="87" t="s">
        <v>196</v>
      </c>
      <c r="J171" s="132">
        <f>SUM(J11:J169)</f>
        <v>2018992051.3930676</v>
      </c>
    </row>
    <row r="172" spans="1:10" ht="15.75">
      <c r="B172" s="131"/>
      <c r="C172" s="85"/>
      <c r="D172" s="85"/>
      <c r="E172" s="86"/>
      <c r="F172" s="85"/>
      <c r="G172" s="85"/>
      <c r="H172" s="85"/>
      <c r="I172" s="87" t="s">
        <v>242</v>
      </c>
      <c r="J172" s="132">
        <f>ROUNDDOWN(J171,-5)</f>
        <v>2018900000</v>
      </c>
    </row>
    <row r="173" spans="1:10" ht="15.75">
      <c r="B173" s="131"/>
      <c r="C173" s="85"/>
      <c r="D173" s="85"/>
      <c r="E173" s="86"/>
      <c r="F173" s="85"/>
      <c r="G173" s="85"/>
      <c r="H173" s="85"/>
      <c r="I173" s="87" t="s">
        <v>243</v>
      </c>
      <c r="J173" s="133"/>
    </row>
    <row r="174" spans="1:10" ht="15.75">
      <c r="B174" s="131"/>
      <c r="C174" s="85"/>
      <c r="D174" s="85"/>
      <c r="E174" s="86"/>
      <c r="F174" s="85"/>
      <c r="G174" s="85"/>
      <c r="H174" s="85"/>
      <c r="I174" s="87" t="s">
        <v>143</v>
      </c>
      <c r="J174" s="133">
        <f>J172-J173</f>
        <v>2018900000</v>
      </c>
    </row>
    <row r="175" spans="1:10" ht="15.75">
      <c r="B175" s="131"/>
      <c r="C175" s="85"/>
      <c r="D175" s="85"/>
      <c r="E175" s="86"/>
      <c r="F175" s="85"/>
      <c r="G175" s="85"/>
      <c r="H175" s="85"/>
      <c r="I175" s="85" t="s">
        <v>189</v>
      </c>
      <c r="J175" s="134">
        <f>J174*0.1</f>
        <v>201890000</v>
      </c>
    </row>
    <row r="176" spans="1:10" ht="15.75">
      <c r="B176" s="131"/>
      <c r="C176" s="85"/>
      <c r="D176" s="85"/>
      <c r="E176" s="86"/>
      <c r="F176" s="85"/>
      <c r="G176" s="85"/>
      <c r="H176" s="85"/>
      <c r="I176" s="85" t="s">
        <v>143</v>
      </c>
      <c r="J176" s="134">
        <f>J174+J175</f>
        <v>2220790000</v>
      </c>
    </row>
    <row r="177" spans="2:10" ht="15.75">
      <c r="B177" s="131"/>
      <c r="C177" s="85"/>
      <c r="D177" s="85"/>
      <c r="E177" s="86"/>
      <c r="F177" s="85"/>
      <c r="G177" s="85"/>
      <c r="H177" s="85"/>
      <c r="I177" s="85" t="s">
        <v>197</v>
      </c>
      <c r="J177" s="135">
        <f>131*4</f>
        <v>524</v>
      </c>
    </row>
    <row r="178" spans="2:10" ht="16.5" thickBot="1">
      <c r="B178" s="136"/>
      <c r="C178" s="88"/>
      <c r="D178" s="88"/>
      <c r="E178" s="89"/>
      <c r="F178" s="88"/>
      <c r="G178" s="88"/>
      <c r="H178" s="88"/>
      <c r="I178" s="90" t="s">
        <v>198</v>
      </c>
      <c r="J178" s="137">
        <f>J171/J177</f>
        <v>3853038.2660173047</v>
      </c>
    </row>
    <row r="179" spans="2:10" ht="8.25" customHeight="1" thickTop="1">
      <c r="B179" s="138"/>
      <c r="C179" s="93"/>
      <c r="D179" s="93"/>
      <c r="E179" s="94"/>
      <c r="F179" s="93"/>
      <c r="G179" s="93"/>
      <c r="H179" s="93"/>
      <c r="I179" s="95"/>
      <c r="J179" s="139"/>
    </row>
  </sheetData>
  <mergeCells count="4">
    <mergeCell ref="B6:B8"/>
    <mergeCell ref="C6:C8"/>
    <mergeCell ref="D6:D8"/>
    <mergeCell ref="E6:E8"/>
  </mergeCells>
  <printOptions horizontalCentered="1"/>
  <pageMargins left="0.196850393700787" right="0.196850393700787" top="0.13" bottom="0.13" header="0.31496062992126" footer="0.18"/>
  <pageSetup paperSize="9" scale="48" orientation="landscape" horizontalDpi="4294967292" r:id="rId1"/>
  <rowBreaks count="2" manualBreakCount="2">
    <brk id="79" min="1" max="9" man="1"/>
    <brk id="121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 Ruko 2 Lantai Kombinasi</vt:lpstr>
      <vt:lpstr> Ruko 2 Lantai Tengah</vt:lpstr>
      <vt:lpstr>Volume overall (AR01)</vt:lpstr>
      <vt:lpstr>' Ruko 2 Lantai Kombinasi'!Print_Area</vt:lpstr>
      <vt:lpstr>' Ruko 2 Lantai Tengah'!Print_Area</vt:lpstr>
      <vt:lpstr>'Volume overall (AR01)'!Print_Area</vt:lpstr>
      <vt:lpstr>' Ruko 2 Lantai Kombinasi'!Print_Titles</vt:lpstr>
      <vt:lpstr>' Ruko 2 Lantai Tengah'!Print_Titles</vt:lpstr>
      <vt:lpstr>'Volume overall (AR01)'!Print_Titles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Dmk</cp:lastModifiedBy>
  <cp:lastPrinted>2020-02-14T10:10:14Z</cp:lastPrinted>
  <dcterms:created xsi:type="dcterms:W3CDTF">2018-02-21T01:25:23Z</dcterms:created>
  <dcterms:modified xsi:type="dcterms:W3CDTF">2020-02-14T11:01:04Z</dcterms:modified>
</cp:coreProperties>
</file>