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5. ciputra\AR01-16\"/>
    </mc:Choice>
  </mc:AlternateContent>
  <bookViews>
    <workbookView xWindow="0" yWindow="0" windowWidth="20490" windowHeight="9060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 localSheetId="0">#REF!</definedName>
    <definedName name="\B" localSheetId="0">#REF!</definedName>
    <definedName name="\C" localSheetId="0">#REF!</definedName>
    <definedName name="\D" localSheetId="0">#REF!</definedName>
    <definedName name="\E" localSheetId="0">#REF!</definedName>
    <definedName name="\F" localSheetId="0">#REF!</definedName>
    <definedName name="\G" localSheetId="0">#REF!</definedName>
    <definedName name="\H" localSheetId="0">#REF!</definedName>
    <definedName name="\I" localSheetId="0">#REF!</definedName>
    <definedName name="\J" localSheetId="0">#REF!</definedName>
    <definedName name="\K" localSheetId="0">#REF!</definedName>
    <definedName name="\L" localSheetId="0">#REF!</definedName>
    <definedName name="\M" localSheetId="0">#REF!</definedName>
    <definedName name="\N" localSheetId="0">#REF!</definedName>
    <definedName name="\O" localSheetId="0">#REF!</definedName>
    <definedName name="\P" localSheetId="0">#REF!</definedName>
    <definedName name="\Q" localSheetId="0">#REF!</definedName>
    <definedName name="\R" localSheetId="0">#REF!</definedName>
    <definedName name="\S" localSheetId="0">#REF!</definedName>
    <definedName name="\T" localSheetId="0">#REF!</definedName>
    <definedName name="\U" localSheetId="0">#REF!</definedName>
    <definedName name="\V" localSheetId="0">#REF!</definedName>
    <definedName name="\W" localSheetId="0">#REF!</definedName>
    <definedName name="\WQ" localSheetId="0">'[1]BAG-2'!#REF!</definedName>
    <definedName name="\X" localSheetId="0">#REF!</definedName>
    <definedName name="\Y" localSheetId="0">#REF!</definedName>
    <definedName name="\Z" localSheetId="0">#REF!</definedName>
    <definedName name="___1A" localSheetId="0">'[2]I-KAMAR'!#REF!</definedName>
    <definedName name="___abs100" localSheetId="0">#REF!</definedName>
    <definedName name="___ahu100" localSheetId="0">#REF!</definedName>
    <definedName name="___ahu150" localSheetId="0">#REF!</definedName>
    <definedName name="___ako100" localSheetId="0">#REF!</definedName>
    <definedName name="___ako150" localSheetId="0">#REF!</definedName>
    <definedName name="___ako50" localSheetId="0">#REF!</definedName>
    <definedName name="___ako80" localSheetId="0">#REF!</definedName>
    <definedName name="___aku100" localSheetId="0">#REF!</definedName>
    <definedName name="___aku150" localSheetId="0">#REF!</definedName>
    <definedName name="___bcv100" localSheetId="0">#REF!</definedName>
    <definedName name="___bcv125" localSheetId="0">#REF!</definedName>
    <definedName name="___bcv150" localSheetId="0">#REF!</definedName>
    <definedName name="___cas80" localSheetId="0">#REF!</definedName>
    <definedName name="___cvd100" localSheetId="0">#REF!</definedName>
    <definedName name="___cvd15" localSheetId="0">#REF!</definedName>
    <definedName name="___cvd150" localSheetId="0">#REF!</definedName>
    <definedName name="___cvd50" localSheetId="0">#REF!</definedName>
    <definedName name="___cvd65" localSheetId="0">#REF!</definedName>
    <definedName name="___daf1" localSheetId="0">#REF!</definedName>
    <definedName name="___daf2" localSheetId="0">#REF!</definedName>
    <definedName name="___daf31" localSheetId="0">#REF!</definedName>
    <definedName name="___daf32" localSheetId="0">#REF!</definedName>
    <definedName name="___daf33" localSheetId="0">#REF!</definedName>
    <definedName name="___dia6" localSheetId="0">#REF!</definedName>
    <definedName name="___fjd100" localSheetId="0">#REF!</definedName>
    <definedName name="___fjd150" localSheetId="0">#REF!</definedName>
    <definedName name="___fjd50" localSheetId="0">#REF!</definedName>
    <definedName name="___fjd65" localSheetId="0">#REF!</definedName>
    <definedName name="___fmd150" localSheetId="0">#REF!</definedName>
    <definedName name="___grc1" localSheetId="0">#REF!</definedName>
    <definedName name="___gti50" localSheetId="0">#REF!</definedName>
    <definedName name="___gti60" localSheetId="0">#REF!</definedName>
    <definedName name="___gvd100" localSheetId="0">#REF!</definedName>
    <definedName name="___gvd15" localSheetId="0">#REF!</definedName>
    <definedName name="___gvd150" localSheetId="0">#REF!</definedName>
    <definedName name="___gvd25" localSheetId="0">#REF!</definedName>
    <definedName name="___gvd50" localSheetId="0">#REF!</definedName>
    <definedName name="___gvd65" localSheetId="0">#REF!</definedName>
    <definedName name="___hdw1" localSheetId="0">#REF!</definedName>
    <definedName name="___jum1" localSheetId="0">#REF!</definedName>
    <definedName name="___jum10" localSheetId="0">#REF!</definedName>
    <definedName name="___jum2" localSheetId="0">#REF!</definedName>
    <definedName name="___jum3" localSheetId="0">#REF!</definedName>
    <definedName name="___jum4" localSheetId="0">#REF!</definedName>
    <definedName name="___jum5" localSheetId="0">#REF!</definedName>
    <definedName name="___jum6" localSheetId="0">#REF!</definedName>
    <definedName name="___jum7" localSheetId="0">#REF!</definedName>
    <definedName name="___jum8" localSheetId="0">#REF!</definedName>
    <definedName name="___jum9" localSheetId="0">#REF!</definedName>
    <definedName name="___pab100" localSheetId="0">#REF!</definedName>
    <definedName name="___pab125" localSheetId="0">#REF!</definedName>
    <definedName name="___pab15" localSheetId="0">#REF!</definedName>
    <definedName name="___pab150" localSheetId="0">#REF!</definedName>
    <definedName name="___pab2" localSheetId="0">#REF!</definedName>
    <definedName name="___pab20" localSheetId="0">#REF!</definedName>
    <definedName name="___pab25" localSheetId="0">#REF!</definedName>
    <definedName name="___pab32" localSheetId="0">#REF!</definedName>
    <definedName name="___pab4" localSheetId="0">#REF!</definedName>
    <definedName name="___pab40" localSheetId="0">#REF!</definedName>
    <definedName name="___pab50" localSheetId="0">#REF!</definedName>
    <definedName name="___pab6" localSheetId="0">#REF!</definedName>
    <definedName name="___pab65" localSheetId="0">#REF!</definedName>
    <definedName name="___pab80" localSheetId="0">#REF!</definedName>
    <definedName name="___pah150" localSheetId="0">#REF!</definedName>
    <definedName name="___pak100" localSheetId="0">#REF!</definedName>
    <definedName name="___pak150" localSheetId="0">#REF!</definedName>
    <definedName name="___pak50" localSheetId="0">#REF!</definedName>
    <definedName name="___pak80" localSheetId="0">#REF!</definedName>
    <definedName name="___pbs100" localSheetId="0">#REF!</definedName>
    <definedName name="___pbs15" localSheetId="0">#REF!</definedName>
    <definedName name="___pbs150" localSheetId="0">#REF!</definedName>
    <definedName name="___pbs40" localSheetId="0">#REF!</definedName>
    <definedName name="___pbs50" localSheetId="0">#REF!</definedName>
    <definedName name="___pbs65" localSheetId="0">#REF!</definedName>
    <definedName name="___pbs80" localSheetId="0">#REF!</definedName>
    <definedName name="___pc50" localSheetId="0">#REF!</definedName>
    <definedName name="___pc80" localSheetId="0">#REF!</definedName>
    <definedName name="___pcf80" localSheetId="0">#REF!</definedName>
    <definedName name="___ph100" localSheetId="0">#REF!</definedName>
    <definedName name="___ph150" localSheetId="0">#REF!</definedName>
    <definedName name="___phf100" localSheetId="0">#REF!</definedName>
    <definedName name="___phf150" localSheetId="0">#REF!</definedName>
    <definedName name="___pv100" localSheetId="0">#REF!</definedName>
    <definedName name="___pv40" localSheetId="0">#REF!</definedName>
    <definedName name="___pv50" localSheetId="0">#REF!</definedName>
    <definedName name="___pv80" localSheetId="0">#REF!</definedName>
    <definedName name="___pvf100" localSheetId="0">#REF!</definedName>
    <definedName name="___pvf80" localSheetId="0">#REF!</definedName>
    <definedName name="___rk100" localSheetId="0">#REF!</definedName>
    <definedName name="___rk200" localSheetId="0">#REF!</definedName>
    <definedName name="___rk300" localSheetId="0">#REF!</definedName>
    <definedName name="___rk600" localSheetId="0">#REF!</definedName>
    <definedName name="___rkl1000" localSheetId="0">#REF!</definedName>
    <definedName name="___rkl1200" localSheetId="0">#REF!</definedName>
    <definedName name="___rkl200" localSheetId="0">#REF!</definedName>
    <definedName name="___rkl300" localSheetId="0">#REF!</definedName>
    <definedName name="___rkl400" localSheetId="0">#REF!</definedName>
    <definedName name="___rkl500" localSheetId="0">#REF!</definedName>
    <definedName name="___rkl600" localSheetId="0">#REF!</definedName>
    <definedName name="___rkl700" localSheetId="0">#REF!</definedName>
    <definedName name="___rkl800" localSheetId="0">#REF!</definedName>
    <definedName name="___sfv150" localSheetId="0">#REF!</definedName>
    <definedName name="___std100" localSheetId="0">#REF!</definedName>
    <definedName name="___std150" localSheetId="0">#REF!</definedName>
    <definedName name="___STD4" localSheetId="0">#REF!</definedName>
    <definedName name="___std50" localSheetId="0">#REF!</definedName>
    <definedName name="___std65" localSheetId="0">#REF!</definedName>
    <definedName name="___tlc20" localSheetId="0">#REF!</definedName>
    <definedName name="___tsv25" localSheetId="0">#REF!</definedName>
    <definedName name="___vnt100" localSheetId="0">#REF!</definedName>
    <definedName name="___vnt40" localSheetId="0">#REF!</definedName>
    <definedName name="___vnt50" localSheetId="0">#REF!</definedName>
    <definedName name="___vnt80" localSheetId="0">#REF!</definedName>
    <definedName name="__123Graph_F" localSheetId="0" hidden="1">[3]ESCON!#REF!</definedName>
    <definedName name="__1A" localSheetId="0">'[2]I-KAMAR'!#REF!</definedName>
    <definedName name="__abs100" localSheetId="0">#REF!</definedName>
    <definedName name="__ahu100" localSheetId="0">#REF!</definedName>
    <definedName name="__ahu150" localSheetId="0">#REF!</definedName>
    <definedName name="__ako100" localSheetId="0">#REF!</definedName>
    <definedName name="__ako150" localSheetId="0">#REF!</definedName>
    <definedName name="__ako50" localSheetId="0">#REF!</definedName>
    <definedName name="__ako80" localSheetId="0">#REF!</definedName>
    <definedName name="__aku100" localSheetId="0">#REF!</definedName>
    <definedName name="__aku150" localSheetId="0">#REF!</definedName>
    <definedName name="__bcv100" localSheetId="0">#REF!</definedName>
    <definedName name="__bcv125" localSheetId="0">#REF!</definedName>
    <definedName name="__bcv150" localSheetId="0">#REF!</definedName>
    <definedName name="__cas80" localSheetId="0">#REF!</definedName>
    <definedName name="__cvd100" localSheetId="0">#REF!</definedName>
    <definedName name="__cvd15" localSheetId="0">#REF!</definedName>
    <definedName name="__cvd150" localSheetId="0">#REF!</definedName>
    <definedName name="__cvd50" localSheetId="0">#REF!</definedName>
    <definedName name="__cvd65" localSheetId="0">#REF!</definedName>
    <definedName name="__daf1" localSheetId="0">#REF!</definedName>
    <definedName name="__daf2" localSheetId="0">#REF!</definedName>
    <definedName name="__daf31" localSheetId="0">#REF!</definedName>
    <definedName name="__daf32" localSheetId="0">#REF!</definedName>
    <definedName name="__daf33" localSheetId="0">#REF!</definedName>
    <definedName name="__dia6" localSheetId="0">#REF!</definedName>
    <definedName name="__fjd100" localSheetId="0">#REF!</definedName>
    <definedName name="__fjd150" localSheetId="0">#REF!</definedName>
    <definedName name="__fjd50" localSheetId="0">#REF!</definedName>
    <definedName name="__fjd65" localSheetId="0">#REF!</definedName>
    <definedName name="__fmd150" localSheetId="0">#REF!</definedName>
    <definedName name="__grc1" localSheetId="0">#REF!</definedName>
    <definedName name="__gti50" localSheetId="0">#REF!</definedName>
    <definedName name="__gti60" localSheetId="0">#REF!</definedName>
    <definedName name="__gvd100" localSheetId="0">#REF!</definedName>
    <definedName name="__gvd15" localSheetId="0">#REF!</definedName>
    <definedName name="__gvd150" localSheetId="0">#REF!</definedName>
    <definedName name="__gvd25" localSheetId="0">#REF!</definedName>
    <definedName name="__gvd50" localSheetId="0">#REF!</definedName>
    <definedName name="__gvd65" localSheetId="0">#REF!</definedName>
    <definedName name="__hdw1" localSheetId="0">#REF!</definedName>
    <definedName name="__jum1" localSheetId="0">#REF!</definedName>
    <definedName name="__jum10" localSheetId="0">#REF!</definedName>
    <definedName name="__jum2" localSheetId="0">#REF!</definedName>
    <definedName name="__jum3" localSheetId="0">#REF!</definedName>
    <definedName name="__jum4" localSheetId="0">#REF!</definedName>
    <definedName name="__jum5" localSheetId="0">#REF!</definedName>
    <definedName name="__jum6" localSheetId="0">#REF!</definedName>
    <definedName name="__jum7" localSheetId="0">#REF!</definedName>
    <definedName name="__jum8" localSheetId="0">#REF!</definedName>
    <definedName name="__jum9" localSheetId="0">#REF!</definedName>
    <definedName name="__pab100" localSheetId="0">#REF!</definedName>
    <definedName name="__pab125" localSheetId="0">#REF!</definedName>
    <definedName name="__pab15" localSheetId="0">#REF!</definedName>
    <definedName name="__pab150" localSheetId="0">#REF!</definedName>
    <definedName name="__pab2" localSheetId="0">#REF!</definedName>
    <definedName name="__pab20" localSheetId="0">#REF!</definedName>
    <definedName name="__pab25" localSheetId="0">#REF!</definedName>
    <definedName name="__pab32" localSheetId="0">#REF!</definedName>
    <definedName name="__pab4" localSheetId="0">#REF!</definedName>
    <definedName name="__pab40" localSheetId="0">#REF!</definedName>
    <definedName name="__pab50" localSheetId="0">#REF!</definedName>
    <definedName name="__pab6" localSheetId="0">#REF!</definedName>
    <definedName name="__pab65" localSheetId="0">#REF!</definedName>
    <definedName name="__pab80" localSheetId="0">#REF!</definedName>
    <definedName name="__pah150" localSheetId="0">#REF!</definedName>
    <definedName name="__pak100" localSheetId="0">#REF!</definedName>
    <definedName name="__pak150" localSheetId="0">#REF!</definedName>
    <definedName name="__pak50" localSheetId="0">#REF!</definedName>
    <definedName name="__pak80" localSheetId="0">#REF!</definedName>
    <definedName name="__pbs100" localSheetId="0">#REF!</definedName>
    <definedName name="__pbs15" localSheetId="0">#REF!</definedName>
    <definedName name="__pbs150" localSheetId="0">#REF!</definedName>
    <definedName name="__pbs40" localSheetId="0">#REF!</definedName>
    <definedName name="__pbs50" localSheetId="0">#REF!</definedName>
    <definedName name="__pbs65" localSheetId="0">#REF!</definedName>
    <definedName name="__pbs80" localSheetId="0">#REF!</definedName>
    <definedName name="__pc50" localSheetId="0">#REF!</definedName>
    <definedName name="__pc80" localSheetId="0">#REF!</definedName>
    <definedName name="__pcf80" localSheetId="0">#REF!</definedName>
    <definedName name="__ph100" localSheetId="0">#REF!</definedName>
    <definedName name="__ph150" localSheetId="0">#REF!</definedName>
    <definedName name="__phf100" localSheetId="0">#REF!</definedName>
    <definedName name="__phf150" localSheetId="0">#REF!</definedName>
    <definedName name="__pv100" localSheetId="0">#REF!</definedName>
    <definedName name="__pv40" localSheetId="0">#REF!</definedName>
    <definedName name="__pv50" localSheetId="0">#REF!</definedName>
    <definedName name="__pv80" localSheetId="0">#REF!</definedName>
    <definedName name="__pvf100" localSheetId="0">#REF!</definedName>
    <definedName name="__pvf80" localSheetId="0">#REF!</definedName>
    <definedName name="__rk100" localSheetId="0">#REF!</definedName>
    <definedName name="__rk200" localSheetId="0">#REF!</definedName>
    <definedName name="__rk300" localSheetId="0">#REF!</definedName>
    <definedName name="__rk600" localSheetId="0">#REF!</definedName>
    <definedName name="__rkl1000" localSheetId="0">#REF!</definedName>
    <definedName name="__rkl1200" localSheetId="0">#REF!</definedName>
    <definedName name="__rkl200" localSheetId="0">#REF!</definedName>
    <definedName name="__rkl300" localSheetId="0">#REF!</definedName>
    <definedName name="__rkl400" localSheetId="0">#REF!</definedName>
    <definedName name="__rkl500" localSheetId="0">#REF!</definedName>
    <definedName name="__rkl600" localSheetId="0">#REF!</definedName>
    <definedName name="__rkl700" localSheetId="0">#REF!</definedName>
    <definedName name="__rkl800" localSheetId="0">#REF!</definedName>
    <definedName name="__sfv150" localSheetId="0">#REF!</definedName>
    <definedName name="__std100" localSheetId="0">#REF!</definedName>
    <definedName name="__std150" localSheetId="0">#REF!</definedName>
    <definedName name="__STD4" localSheetId="0">#REF!</definedName>
    <definedName name="__std50" localSheetId="0">#REF!</definedName>
    <definedName name="__std65" localSheetId="0">#REF!</definedName>
    <definedName name="__tlc20" localSheetId="0">#REF!</definedName>
    <definedName name="__tsv25" localSheetId="0">#REF!</definedName>
    <definedName name="__vnt100" localSheetId="0">#REF!</definedName>
    <definedName name="__vnt40" localSheetId="0">#REF!</definedName>
    <definedName name="__vnt50" localSheetId="0">#REF!</definedName>
    <definedName name="__vnt80" localSheetId="0">#REF!</definedName>
    <definedName name="_1A" localSheetId="0">'[2]I-KAMAR'!#REF!</definedName>
    <definedName name="_2Excel_BuiltIn_Print_Titles_14_1" localSheetId="0">#REF!</definedName>
    <definedName name="_2Excel_BuiltIn_Print_Titles_3_1_1" localSheetId="0">#REF!</definedName>
    <definedName name="_3Excel_BuiltIn_Print_Area_1_1_1" localSheetId="0">#REF!</definedName>
    <definedName name="_750_KVA_X_64__" localSheetId="0">#REF!</definedName>
    <definedName name="_A" localSheetId="0">#REF!</definedName>
    <definedName name="_A_1" localSheetId="0">[2]I_KAMAR!#REF!</definedName>
    <definedName name="_aaa1" localSheetId="0">#REF!</definedName>
    <definedName name="_abs100" localSheetId="0">#REF!</definedName>
    <definedName name="_ahu100" localSheetId="0">#REF!</definedName>
    <definedName name="_ahu150" localSheetId="0">#REF!</definedName>
    <definedName name="_ako100" localSheetId="0">#REF!</definedName>
    <definedName name="_ako150" localSheetId="0">#REF!</definedName>
    <definedName name="_ako50" localSheetId="0">#REF!</definedName>
    <definedName name="_ako80" localSheetId="0">#REF!</definedName>
    <definedName name="_aku100" localSheetId="0">#REF!</definedName>
    <definedName name="_aku150" localSheetId="0">#REF!</definedName>
    <definedName name="_ana1" localSheetId="0">#REF!</definedName>
    <definedName name="_ana10" localSheetId="0">#REF!</definedName>
    <definedName name="_ana100" localSheetId="0">#REF!</definedName>
    <definedName name="_ana101" localSheetId="0">#REF!</definedName>
    <definedName name="_ana102" localSheetId="0">#REF!</definedName>
    <definedName name="_ana103" localSheetId="0">#REF!</definedName>
    <definedName name="_ana104" localSheetId="0">#REF!</definedName>
    <definedName name="_ana105" localSheetId="0">#REF!</definedName>
    <definedName name="_ana106" localSheetId="0">#REF!</definedName>
    <definedName name="_ana107" localSheetId="0">#REF!</definedName>
    <definedName name="_ana108" localSheetId="0">#REF!</definedName>
    <definedName name="_ana109" localSheetId="0">#REF!</definedName>
    <definedName name="_ana11" localSheetId="0">#REF!</definedName>
    <definedName name="_ana110" localSheetId="0">#REF!</definedName>
    <definedName name="_ana111" localSheetId="0">#REF!</definedName>
    <definedName name="_ana112" localSheetId="0">#REF!</definedName>
    <definedName name="_ana113" localSheetId="0">#REF!</definedName>
    <definedName name="_ana114" localSheetId="0">#REF!</definedName>
    <definedName name="_ana115" localSheetId="0">#REF!</definedName>
    <definedName name="_ana116" localSheetId="0">#REF!</definedName>
    <definedName name="_ana117" localSheetId="0">#REF!</definedName>
    <definedName name="_ana118" localSheetId="0">#REF!</definedName>
    <definedName name="_ana119" localSheetId="0">#REF!</definedName>
    <definedName name="_ana12" localSheetId="0">#REF!</definedName>
    <definedName name="_ana120" localSheetId="0">#REF!</definedName>
    <definedName name="_ana121" localSheetId="0">#REF!</definedName>
    <definedName name="_ana122" localSheetId="0">#REF!</definedName>
    <definedName name="_ana123" localSheetId="0">#REF!</definedName>
    <definedName name="_ana124" localSheetId="0">#REF!</definedName>
    <definedName name="_ana13" localSheetId="0">#REF!</definedName>
    <definedName name="_ana14" localSheetId="0">#REF!</definedName>
    <definedName name="_ana15" localSheetId="0">#REF!</definedName>
    <definedName name="_ana16" localSheetId="0">#REF!</definedName>
    <definedName name="_ana17" localSheetId="0">#REF!</definedName>
    <definedName name="_ana18" localSheetId="0">#REF!</definedName>
    <definedName name="_ana19" localSheetId="0">#REF!</definedName>
    <definedName name="_ana2" localSheetId="0">#REF!</definedName>
    <definedName name="_ana20" localSheetId="0">#REF!</definedName>
    <definedName name="_ana21" localSheetId="0">#REF!</definedName>
    <definedName name="_ana22" localSheetId="0">#REF!</definedName>
    <definedName name="_ana23" localSheetId="0">#REF!</definedName>
    <definedName name="_ana24" localSheetId="0">#REF!</definedName>
    <definedName name="_ana25" localSheetId="0">#REF!</definedName>
    <definedName name="_ana26" localSheetId="0">#REF!</definedName>
    <definedName name="_ana27" localSheetId="0">#REF!</definedName>
    <definedName name="_ana28" localSheetId="0">#REF!</definedName>
    <definedName name="_ana29" localSheetId="0">#REF!</definedName>
    <definedName name="_ana3" localSheetId="0">#REF!</definedName>
    <definedName name="_ana30" localSheetId="0">#REF!</definedName>
    <definedName name="_ana31" localSheetId="0">#REF!</definedName>
    <definedName name="_ana32" localSheetId="0">#REF!</definedName>
    <definedName name="_ana33" localSheetId="0">#REF!</definedName>
    <definedName name="_ana34" localSheetId="0">#REF!</definedName>
    <definedName name="_ana35" localSheetId="0">#REF!</definedName>
    <definedName name="_ana36" localSheetId="0">#REF!</definedName>
    <definedName name="_ana37" localSheetId="0">#REF!</definedName>
    <definedName name="_ana38" localSheetId="0">#REF!</definedName>
    <definedName name="_ana39" localSheetId="0">#REF!</definedName>
    <definedName name="_ana4" localSheetId="0">#REF!</definedName>
    <definedName name="_ana40" localSheetId="0">#REF!</definedName>
    <definedName name="_ana41" localSheetId="0">#REF!</definedName>
    <definedName name="_ana42" localSheetId="0">#REF!</definedName>
    <definedName name="_ana43" localSheetId="0">#REF!</definedName>
    <definedName name="_ana44" localSheetId="0">#REF!</definedName>
    <definedName name="_ana45" localSheetId="0">#REF!</definedName>
    <definedName name="_ana46" localSheetId="0">#REF!</definedName>
    <definedName name="_ana47" localSheetId="0">#REF!</definedName>
    <definedName name="_ana48" localSheetId="0">#REF!</definedName>
    <definedName name="_ana49" localSheetId="0">#REF!</definedName>
    <definedName name="_ana5" localSheetId="0">#REF!</definedName>
    <definedName name="_ana50" localSheetId="0">#REF!</definedName>
    <definedName name="_ana51" localSheetId="0">#REF!</definedName>
    <definedName name="_ana52" localSheetId="0">#REF!</definedName>
    <definedName name="_ana53" localSheetId="0">#REF!</definedName>
    <definedName name="_ana54" localSheetId="0">#REF!</definedName>
    <definedName name="_ana55" localSheetId="0">#REF!</definedName>
    <definedName name="_ana56" localSheetId="0">#REF!</definedName>
    <definedName name="_ana57" localSheetId="0">#REF!</definedName>
    <definedName name="_ana58" localSheetId="0">#REF!</definedName>
    <definedName name="_ana59" localSheetId="0">#REF!</definedName>
    <definedName name="_ana6" localSheetId="0">#REF!</definedName>
    <definedName name="_ana60" localSheetId="0">#REF!</definedName>
    <definedName name="_ana61" localSheetId="0">#REF!</definedName>
    <definedName name="_ana62" localSheetId="0">#REF!</definedName>
    <definedName name="_ana63" localSheetId="0">#REF!</definedName>
    <definedName name="_ana64" localSheetId="0">#REF!</definedName>
    <definedName name="_ana65" localSheetId="0">#REF!</definedName>
    <definedName name="_ana66" localSheetId="0">#REF!</definedName>
    <definedName name="_ana67" localSheetId="0">#REF!</definedName>
    <definedName name="_ana68" localSheetId="0">#REF!</definedName>
    <definedName name="_ana69" localSheetId="0">#REF!</definedName>
    <definedName name="_ana7" localSheetId="0">#REF!</definedName>
    <definedName name="_ana70" localSheetId="0">#REF!</definedName>
    <definedName name="_ana71" localSheetId="0">#REF!</definedName>
    <definedName name="_ana72" localSheetId="0">#REF!</definedName>
    <definedName name="_ana73" localSheetId="0">#REF!</definedName>
    <definedName name="_ana74" localSheetId="0">#REF!</definedName>
    <definedName name="_ana75" localSheetId="0">#REF!</definedName>
    <definedName name="_ana76" localSheetId="0">#REF!</definedName>
    <definedName name="_ana77" localSheetId="0">#REF!</definedName>
    <definedName name="_ana78" localSheetId="0">#REF!</definedName>
    <definedName name="_ana79" localSheetId="0">#REF!</definedName>
    <definedName name="_ana8" localSheetId="0">#REF!</definedName>
    <definedName name="_ana80" localSheetId="0">#REF!</definedName>
    <definedName name="_ana81" localSheetId="0">#REF!</definedName>
    <definedName name="_ana82" localSheetId="0">#REF!</definedName>
    <definedName name="_ana83" localSheetId="0">#REF!</definedName>
    <definedName name="_ana84" localSheetId="0">#REF!</definedName>
    <definedName name="_ana85" localSheetId="0">#REF!</definedName>
    <definedName name="_ana86" localSheetId="0">#REF!</definedName>
    <definedName name="_ana87" localSheetId="0">#REF!</definedName>
    <definedName name="_ana88" localSheetId="0">#REF!</definedName>
    <definedName name="_ana89" localSheetId="0">#REF!</definedName>
    <definedName name="_ana9" localSheetId="0">#REF!</definedName>
    <definedName name="_ana90" localSheetId="0">#REF!</definedName>
    <definedName name="_ana91" localSheetId="0">#REF!</definedName>
    <definedName name="_ana92" localSheetId="0">#REF!</definedName>
    <definedName name="_ana93" localSheetId="0">#REF!</definedName>
    <definedName name="_ana94" localSheetId="0">#REF!</definedName>
    <definedName name="_ana95" localSheetId="0">#REF!</definedName>
    <definedName name="_ana96" localSheetId="0">#REF!</definedName>
    <definedName name="_ana97" localSheetId="0">#REF!</definedName>
    <definedName name="_ana98" localSheetId="0">#REF!</definedName>
    <definedName name="_ana99" localSheetId="0">#REF!</definedName>
    <definedName name="_B" localSheetId="0">#REF!</definedName>
    <definedName name="_bcv100" localSheetId="0">#REF!</definedName>
    <definedName name="_bcv125" localSheetId="0">#REF!</definedName>
    <definedName name="_bcv150" localSheetId="0">#REF!</definedName>
    <definedName name="_C" localSheetId="0">#REF!</definedName>
    <definedName name="_cas80" localSheetId="0">#REF!</definedName>
    <definedName name="_CH1..H1___C__R" localSheetId="0">[4]BQ!#REF!</definedName>
    <definedName name="_CH11..H11___C_" localSheetId="0">[4]BQ!#REF!</definedName>
    <definedName name="_CH13..H13___C_" localSheetId="0">[4]BQ!#REF!</definedName>
    <definedName name="_CH15..H15___C_" localSheetId="0">[4]BQ!#REF!</definedName>
    <definedName name="_CH17..H17___C_" localSheetId="0">[4]BQ!#REF!</definedName>
    <definedName name="_CH19..H19___C_" localSheetId="0">[4]BQ!#REF!</definedName>
    <definedName name="_CH21..H21___C_" localSheetId="0">[4]BQ!#REF!</definedName>
    <definedName name="_CH23..H23___C_" localSheetId="0">[4]BQ!#REF!</definedName>
    <definedName name="_CH25..H25___C_" localSheetId="0">[4]BQ!#REF!</definedName>
    <definedName name="_CH27..H27___C_" localSheetId="0">[4]BQ!#REF!</definedName>
    <definedName name="_CH29..H29___C_" localSheetId="0">[4]BQ!#REF!</definedName>
    <definedName name="_CH3..H3___C__R" localSheetId="0">[4]BQ!#REF!</definedName>
    <definedName name="_CH31..H31___C_" localSheetId="0">[4]BQ!#REF!</definedName>
    <definedName name="_CH33..H33___C_" localSheetId="0">[4]BQ!#REF!</definedName>
    <definedName name="_CH35..H35___C_" localSheetId="0">[4]BQ!#REF!</definedName>
    <definedName name="_CH37..H37___C_" localSheetId="0">[4]BQ!#REF!</definedName>
    <definedName name="_CH39..H39___C_" localSheetId="0">[4]BQ!#REF!</definedName>
    <definedName name="_CH41..H41___C_" localSheetId="0">[4]BQ!#REF!</definedName>
    <definedName name="_CH43..H43___C_" localSheetId="0">[4]BQ!#REF!</definedName>
    <definedName name="_CH45..H45___C_" localSheetId="0">[4]BQ!#REF!</definedName>
    <definedName name="_CH5..H5___C__R" localSheetId="0">[4]BQ!#REF!</definedName>
    <definedName name="_CH7..H7___C__R" localSheetId="0">[4]BQ!#REF!</definedName>
    <definedName name="_CH9..H9___C__R" localSheetId="0">[4]BQ!#REF!</definedName>
    <definedName name="_cvd100" localSheetId="0">#REF!</definedName>
    <definedName name="_cvd15" localSheetId="0">#REF!</definedName>
    <definedName name="_cvd150" localSheetId="0">#REF!</definedName>
    <definedName name="_cvd50" localSheetId="0">#REF!</definedName>
    <definedName name="_cvd65" localSheetId="0">#REF!</definedName>
    <definedName name="_D" localSheetId="0">#REF!</definedName>
    <definedName name="_daf1" localSheetId="0">#REF!</definedName>
    <definedName name="_daf2" localSheetId="0">#REF!</definedName>
    <definedName name="_daf31" localSheetId="0">#REF!</definedName>
    <definedName name="_daf32" localSheetId="0">#REF!</definedName>
    <definedName name="_daf33" localSheetId="0">#REF!</definedName>
    <definedName name="_dia6" localSheetId="0">#REF!</definedName>
    <definedName name="_E" localSheetId="0">#REF!</definedName>
    <definedName name="_F" localSheetId="0">#REF!</definedName>
    <definedName name="_Fill" localSheetId="0" hidden="1">#REF!</definedName>
    <definedName name="_fjd100" localSheetId="0">#REF!</definedName>
    <definedName name="_fjd150" localSheetId="0">#REF!</definedName>
    <definedName name="_fjd50" localSheetId="0">#REF!</definedName>
    <definedName name="_fjd65" localSheetId="0">#REF!</definedName>
    <definedName name="_fmd150" localSheetId="0">#REF!</definedName>
    <definedName name="_G" localSheetId="0">#REF!</definedName>
    <definedName name="_Gfu20">'[5]Bahan '!$F$217</definedName>
    <definedName name="_Gfu30">'[5]Bahan '!$F$218</definedName>
    <definedName name="_GiM06">'[5]Bahan '!$F$336</definedName>
    <definedName name="_GNB1">'[5]Bahan '!$F$443</definedName>
    <definedName name="_grc1" localSheetId="0">#REF!</definedName>
    <definedName name="_gti50" localSheetId="0">#REF!</definedName>
    <definedName name="_gti60" localSheetId="0">#REF!</definedName>
    <definedName name="_gvd100" localSheetId="0">#REF!</definedName>
    <definedName name="_gvd15" localSheetId="0">#REF!</definedName>
    <definedName name="_gvd150" localSheetId="0">#REF!</definedName>
    <definedName name="_gvd25" localSheetId="0">#REF!</definedName>
    <definedName name="_gvd50" localSheetId="0">#REF!</definedName>
    <definedName name="_gvd65" localSheetId="0">#REF!</definedName>
    <definedName name="_H" localSheetId="0">#REF!</definedName>
    <definedName name="_hdw1" localSheetId="0">#REF!</definedName>
    <definedName name="_I" localSheetId="0">#REF!</definedName>
    <definedName name="_J" localSheetId="0">#REF!</definedName>
    <definedName name="_jum1" localSheetId="0">#REF!</definedName>
    <definedName name="_jum10" localSheetId="0">#REF!</definedName>
    <definedName name="_jum2" localSheetId="0">#REF!</definedName>
    <definedName name="_jum3" localSheetId="0">#REF!</definedName>
    <definedName name="_jum4" localSheetId="0">#REF!</definedName>
    <definedName name="_jum5" localSheetId="0">#REF!</definedName>
    <definedName name="_jum6" localSheetId="0">#REF!</definedName>
    <definedName name="_jum7" localSheetId="0">#REF!</definedName>
    <definedName name="_jum8" localSheetId="0">#REF!</definedName>
    <definedName name="_jum9" localSheetId="0">#REF!</definedName>
    <definedName name="_K" localSheetId="0">#REF!</definedName>
    <definedName name="_ke1" localSheetId="0">#REF!</definedName>
    <definedName name="_ke2" localSheetId="0">#REF!</definedName>
    <definedName name="_ke3" localSheetId="0">#REF!</definedName>
    <definedName name="_ke4" localSheetId="0">#REF!</definedName>
    <definedName name="_Key1" localSheetId="0" hidden="1">#REF!</definedName>
    <definedName name="_Key2" localSheetId="0" hidden="1">#REF!</definedName>
    <definedName name="_Krp12">'[5]Bahan '!$F$192</definedName>
    <definedName name="_Krp33">'[5]Bahan '!$F$196</definedName>
    <definedName name="_Krw12">'[5]Bahan '!$F$193</definedName>
    <definedName name="_Krw22">'[5]Bahan '!$F$195</definedName>
    <definedName name="_Krw33">'[5]Bahan '!$F$197</definedName>
    <definedName name="_L" localSheetId="0">#REF!</definedName>
    <definedName name="_Lad2">[5]Upah!$E$9</definedName>
    <definedName name="_Lad3">[5]Upah!$E$10</definedName>
    <definedName name="_Lpk02">'[5]Bahan '!$F$127</definedName>
    <definedName name="_Lpk10">'[5]Bahan '!$F$130</definedName>
    <definedName name="_M" localSheetId="0">#REF!</definedName>
    <definedName name="_Mpk12">'[5]Bahan '!$F$161</definedName>
    <definedName name="_Mpk9">'[5]Bahan '!$F$160</definedName>
    <definedName name="_mul12" localSheetId="0">#REF!</definedName>
    <definedName name="_mul9" localSheetId="0">#REF!</definedName>
    <definedName name="_N" localSheetId="0">#REF!</definedName>
    <definedName name="_O" localSheetId="0">#REF!</definedName>
    <definedName name="_Opa2">[5]Upah!$E$27</definedName>
    <definedName name="_Order1" hidden="1">255</definedName>
    <definedName name="_Order2" hidden="1">0</definedName>
    <definedName name="_P" localSheetId="0">#REF!</definedName>
    <definedName name="_pab100" localSheetId="0">#REF!</definedName>
    <definedName name="_pab125" localSheetId="0">#REF!</definedName>
    <definedName name="_pab15" localSheetId="0">#REF!</definedName>
    <definedName name="_pab150" localSheetId="0">#REF!</definedName>
    <definedName name="_pab2" localSheetId="0">#REF!</definedName>
    <definedName name="_pab20" localSheetId="0">#REF!</definedName>
    <definedName name="_pab25" localSheetId="0">#REF!</definedName>
    <definedName name="_pab32" localSheetId="0">#REF!</definedName>
    <definedName name="_pab4" localSheetId="0">#REF!</definedName>
    <definedName name="_pab40" localSheetId="0">#REF!</definedName>
    <definedName name="_pab50" localSheetId="0">#REF!</definedName>
    <definedName name="_pab6" localSheetId="0">#REF!</definedName>
    <definedName name="_pab65" localSheetId="0">#REF!</definedName>
    <definedName name="_pab80" localSheetId="0">#REF!</definedName>
    <definedName name="_pah150" localSheetId="0">#REF!</definedName>
    <definedName name="_pak100" localSheetId="0">#REF!</definedName>
    <definedName name="_pak150" localSheetId="0">#REF!</definedName>
    <definedName name="_pak50" localSheetId="0">#REF!</definedName>
    <definedName name="_pak80" localSheetId="0">#REF!</definedName>
    <definedName name="_PBK175" localSheetId="0">#REF!</definedName>
    <definedName name="_PBK225" localSheetId="0">#REF!</definedName>
    <definedName name="_pbs100" localSheetId="0">#REF!</definedName>
    <definedName name="_pbs15" localSheetId="0">#REF!</definedName>
    <definedName name="_pbs150" localSheetId="0">#REF!</definedName>
    <definedName name="_pbs40" localSheetId="0">#REF!</definedName>
    <definedName name="_pbs50" localSheetId="0">#REF!</definedName>
    <definedName name="_pbs65" localSheetId="0">#REF!</definedName>
    <definedName name="_pbs80" localSheetId="0">#REF!</definedName>
    <definedName name="_pc50" localSheetId="0">#REF!</definedName>
    <definedName name="_pc80" localSheetId="0">#REF!</definedName>
    <definedName name="_pcf80" localSheetId="0">#REF!</definedName>
    <definedName name="_ph100" localSheetId="0">#REF!</definedName>
    <definedName name="_ph150" localSheetId="0">#REF!</definedName>
    <definedName name="_phf100" localSheetId="0">#REF!</definedName>
    <definedName name="_phf150" localSheetId="0">#REF!</definedName>
    <definedName name="_pv100" localSheetId="0">#REF!</definedName>
    <definedName name="_pv40" localSheetId="0">#REF!</definedName>
    <definedName name="_pv50" localSheetId="0">#REF!</definedName>
    <definedName name="_pv80" localSheetId="0">#REF!</definedName>
    <definedName name="_pvf100" localSheetId="0">#REF!</definedName>
    <definedName name="_pvf80" localSheetId="0">#REF!</definedName>
    <definedName name="_Q" localSheetId="0">#REF!</definedName>
    <definedName name="_Q_1" localSheetId="0">#REF!</definedName>
    <definedName name="_Q_2" localSheetId="0">#REF!</definedName>
    <definedName name="_R" localSheetId="0">#REF!</definedName>
    <definedName name="_rd1" localSheetId="0">#REF!</definedName>
    <definedName name="_rd2" localSheetId="0">#REF!</definedName>
    <definedName name="_rd3" localSheetId="0">#REF!</definedName>
    <definedName name="_rk100" localSheetId="0">#REF!</definedName>
    <definedName name="_rk200" localSheetId="0">#REF!</definedName>
    <definedName name="_rk300" localSheetId="0">#REF!</definedName>
    <definedName name="_rk600" localSheetId="0">#REF!</definedName>
    <definedName name="_rkl1000" localSheetId="0">#REF!</definedName>
    <definedName name="_rkl1200" localSheetId="0">#REF!</definedName>
    <definedName name="_rkl200" localSheetId="0">#REF!</definedName>
    <definedName name="_rkl300" localSheetId="0">#REF!</definedName>
    <definedName name="_rkl400" localSheetId="0">#REF!</definedName>
    <definedName name="_rkl500" localSheetId="0">#REF!</definedName>
    <definedName name="_rkl600" localSheetId="0">#REF!</definedName>
    <definedName name="_rkl700" localSheetId="0">#REF!</definedName>
    <definedName name="_rkl800" localSheetId="0">#REF!</definedName>
    <definedName name="_S" localSheetId="0">#REF!</definedName>
    <definedName name="_S_1" localSheetId="0">#REF!</definedName>
    <definedName name="_S_2" localSheetId="0">#REF!</definedName>
    <definedName name="_sfv150" localSheetId="0">#REF!</definedName>
    <definedName name="_Sort" localSheetId="0" hidden="1">#REF!</definedName>
    <definedName name="_Spl23">'[5]Bahan '!$F$21</definedName>
    <definedName name="_Spl57">'[5]Bahan '!$F$23</definedName>
    <definedName name="_st1" localSheetId="0">#REF!</definedName>
    <definedName name="_st2" localSheetId="0">#REF!</definedName>
    <definedName name="_st3" localSheetId="0">#REF!</definedName>
    <definedName name="_std100" localSheetId="0">#REF!</definedName>
    <definedName name="_std150" localSheetId="0">#REF!</definedName>
    <definedName name="_STD4" localSheetId="0">#REF!</definedName>
    <definedName name="_std50" localSheetId="0">#REF!</definedName>
    <definedName name="_std65" localSheetId="0">#REF!</definedName>
    <definedName name="_T" localSheetId="0">#REF!</definedName>
    <definedName name="_TA01" localSheetId="0">#REF!</definedName>
    <definedName name="_TA67" localSheetId="0">#REF!</definedName>
    <definedName name="_TA78" localSheetId="0">#REF!</definedName>
    <definedName name="_TA89" localSheetId="0">#REF!</definedName>
    <definedName name="_TA90" localSheetId="0">#REF!</definedName>
    <definedName name="_Tbb2">[5]Upah!$E$24</definedName>
    <definedName name="_Tbs1">[5]Upah!$E$20</definedName>
    <definedName name="_Tbs2">[5]Upah!$E$21</definedName>
    <definedName name="_Tbt1">[5]Upah!$E$11</definedName>
    <definedName name="_Tbt2">[5]Upah!$E$12</definedName>
    <definedName name="_TCa1">[5]Upah!$E$17</definedName>
    <definedName name="_Tca2">[5]Upah!$E$18</definedName>
    <definedName name="_Tky1">[5]Upah!$E$14</definedName>
    <definedName name="_Tky2">[5]Upah!$E$15</definedName>
    <definedName name="_tlc20" localSheetId="0">#REF!</definedName>
    <definedName name="_Tpk04">'[5]Bahan '!$F$151</definedName>
    <definedName name="_Tpk06">'[5]Bahan '!$F$153</definedName>
    <definedName name="_tsv25" localSheetId="0">#REF!</definedName>
    <definedName name="_U" localSheetId="0">#REF!</definedName>
    <definedName name="_V" localSheetId="0">#REF!</definedName>
    <definedName name="_vnt100" localSheetId="0">#REF!</definedName>
    <definedName name="_vnt40" localSheetId="0">#REF!</definedName>
    <definedName name="_vnt50" localSheetId="0">#REF!</definedName>
    <definedName name="_vnt80" localSheetId="0">#REF!</definedName>
    <definedName name="_W" localSheetId="0">#REF!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Y" localSheetId="0">#REF!</definedName>
    <definedName name="_Z" localSheetId="0">#REF!</definedName>
    <definedName name="A" localSheetId="0">#REF!</definedName>
    <definedName name="A_1" localSheetId="0">#REF!</definedName>
    <definedName name="A_2" localSheetId="0">#REF!</definedName>
    <definedName name="Aanstm" localSheetId="0">#REF!</definedName>
    <definedName name="aax" localSheetId="0">#REF!</definedName>
    <definedName name="ab" localSheetId="0">#REF!</definedName>
    <definedName name="abch100" localSheetId="0">#REF!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CX" localSheetId="0">#REF!</definedName>
    <definedName name="ADX" localSheetId="0">#REF!</definedName>
    <definedName name="ah" localSheetId="0">#REF!</definedName>
    <definedName name="ahrd100" localSheetId="0">#REF!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[6]Ahs.1!$K$1271</definedName>
    <definedName name="amfm">[6]Ahs.1!$M$1149</definedName>
    <definedName name="AMPAR23" localSheetId="0">#REF!</definedName>
    <definedName name="AMPAR57" localSheetId="0">#REF!</definedName>
    <definedName name="Asbs4">'[5]Bahan '!$F$141</definedName>
    <definedName name="asder" localSheetId="0">#REF!</definedName>
    <definedName name="Aspalan" localSheetId="0">#REF!</definedName>
    <definedName name="B" localSheetId="0">#REF!</definedName>
    <definedName name="B_1" localSheetId="0">#REF!</definedName>
    <definedName name="BAHAN" localSheetId="0">#REF!</definedName>
    <definedName name="basaom" localSheetId="0">#REF!</definedName>
    <definedName name="basdim" localSheetId="0">#REF!</definedName>
    <definedName name="basdoc" localSheetId="0">#REF!</definedName>
    <definedName name="basfs" localSheetId="0">#REF!</definedName>
    <definedName name="basi" localSheetId="0">#REF!</definedName>
    <definedName name="basitc" localSheetId="0">#REF!</definedName>
    <definedName name="basrtu" localSheetId="0">#REF!</definedName>
    <definedName name="bastw" localSheetId="0">#REF!</definedName>
    <definedName name="Bata2">'[5]Bahan '!$F$34</definedName>
    <definedName name="BatAp">'[5]Bahan '!$F$19</definedName>
    <definedName name="BAX" localSheetId="0">#REF!</definedName>
    <definedName name="BBX" localSheetId="0">#REF!</definedName>
    <definedName name="BCX" localSheetId="0">#REF!</definedName>
    <definedName name="bdia6" localSheetId="0">#REF!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39" localSheetId="0">#REF!</definedName>
    <definedName name="BesiU24" localSheetId="0">#REF!</definedName>
    <definedName name="BesiU39" localSheetId="0">#REF!</definedName>
    <definedName name="BJ" localSheetId="0">#REF!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9" localSheetId="0">#REF!</definedName>
    <definedName name="BkstPpn" localSheetId="0">#REF!</definedName>
    <definedName name="BlkKb">'[5]Bahan '!$F$113</definedName>
    <definedName name="BlkKm">'[5]Bahan '!$F$111</definedName>
    <definedName name="BlkKs">'[5]Bahan '!$F$115</definedName>
    <definedName name="bmcb" localSheetId="0">#REF!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'[5]Bahan '!$F$241</definedName>
    <definedName name="BOQ" localSheetId="0">#REF!</definedName>
    <definedName name="BS" localSheetId="0">#REF!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ttph">'[5]Bahan '!$F$26</definedName>
    <definedName name="BU_24">'[5]Bahan '!$F$234</definedName>
    <definedName name="BU_39">'[5]Bahan '!$F$235</definedName>
    <definedName name="bvd0.5" localSheetId="0">'[7]DAF-2'!#REF!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'[7]DAF-2'!#REF!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'[7]DAF-2'!#REF!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2" localSheetId="0">#REF!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'[5]Bahan '!$F$99</definedName>
    <definedName name="catdsr">'[5]Bahan '!$F$66</definedName>
    <definedName name="CatIc">'[5]Bahan '!$F$61</definedName>
    <definedName name="catkayu" localSheetId="0">#REF!</definedName>
    <definedName name="CatSl">'[5]Bahan '!$F$63</definedName>
    <definedName name="CatVn">'[5]Bahan '!$F$62</definedName>
    <definedName name="cc" localSheetId="0">#REF!</definedName>
    <definedName name="COMPANY" localSheetId="0">#REF!</definedName>
    <definedName name="D" localSheetId="0">#REF!</definedName>
    <definedName name="D_1" localSheetId="0">#REF!</definedName>
    <definedName name="daa" localSheetId="0">#REF!</definedName>
    <definedName name="Daf.4" localSheetId="0">#REF!</definedName>
    <definedName name="dak" localSheetId="0">#REF!</definedName>
    <definedName name="DAX" localSheetId="0">#REF!</definedName>
    <definedName name="DBX" localSheetId="0">#REF!</definedName>
    <definedName name="DCX" localSheetId="0">#REF!</definedName>
    <definedName name="dd" localSheetId="0">#REF!</definedName>
    <definedName name="DDX" localSheetId="0">#REF!</definedName>
    <definedName name="detib2100" localSheetId="0">#REF!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DF" localSheetId="0">#REF!</definedName>
    <definedName name="dgk" localSheetId="0">#REF!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k" localSheetId="0">#REF!</definedName>
    <definedName name="dldl160">'[8]Isolasi Luar Dalam'!$L$46</definedName>
    <definedName name="dldl180">'[8]Isolasi Luar Dalam'!$M$46</definedName>
    <definedName name="dldlg100">'[8]Isolasi Luar Dalam'!$N$23</definedName>
    <definedName name="dllg100">'[8]Isolasi Luar'!$N$342</definedName>
    <definedName name="dllg120">'[8]Isolasi Luar'!$O$342</definedName>
    <definedName name="dllg50">'[8]Isolasi Luar'!$K$342</definedName>
    <definedName name="dllg60">'[8]Isolasi Luar'!$L$342</definedName>
    <definedName name="dllg80">'[8]Isolasi Luar'!$M$342</definedName>
    <definedName name="dlpar38120" localSheetId="0">#REF!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'[5]Bahan '!$F$93</definedName>
    <definedName name="Dmppr">'[5]Bahan '!$F$83</definedName>
    <definedName name="door">'[9]D &amp; W sizes'!$B$3:$D$35</definedName>
    <definedName name="dpa" localSheetId="0">#REF!</definedName>
    <definedName name="dpk" localSheetId="0">#REF!</definedName>
    <definedName name="drilb2100" localSheetId="0">#REF!</definedName>
    <definedName name="drilb2120" localSheetId="0">#REF!</definedName>
    <definedName name="drilb250" localSheetId="0">#REF!</definedName>
    <definedName name="drilb260" localSheetId="0">#REF!</definedName>
    <definedName name="drilb280" localSheetId="0">#REF!</definedName>
    <definedName name="drildl3a100" localSheetId="0">#REF!</definedName>
    <definedName name="drildl3a120" localSheetId="0">#REF!</definedName>
    <definedName name="drildl3a50" localSheetId="0">#REF!</definedName>
    <definedName name="drildl3a60" localSheetId="0">#REF!</definedName>
    <definedName name="drildl3a80" localSheetId="0">#REF!</definedName>
    <definedName name="drill1100" localSheetId="0">#REF!</definedName>
    <definedName name="drill1120" localSheetId="0">#REF!</definedName>
    <definedName name="drill150" localSheetId="0">#REF!</definedName>
    <definedName name="drill160" localSheetId="0">#REF!</definedName>
    <definedName name="drill180" localSheetId="0">#REF!</definedName>
    <definedName name="drill3100" localSheetId="0">#REF!</definedName>
    <definedName name="drill3120" localSheetId="0">#REF!</definedName>
    <definedName name="drill350" localSheetId="0">#REF!</definedName>
    <definedName name="drill360" localSheetId="0">#REF!</definedName>
    <definedName name="drill380" localSheetId="0">#REF!</definedName>
    <definedName name="drill5100" localSheetId="0">#REF!</definedName>
    <definedName name="drill5120" localSheetId="0">#REF!</definedName>
    <definedName name="drill550" localSheetId="0">#REF!</definedName>
    <definedName name="drill560" localSheetId="0">#REF!</definedName>
    <definedName name="drill580" localSheetId="0">#REF!</definedName>
    <definedName name="drill5a100" localSheetId="0">#REF!</definedName>
    <definedName name="drill5a120" localSheetId="0">#REF!</definedName>
    <definedName name="drill5a50" localSheetId="0">#REF!</definedName>
    <definedName name="drill5a60" localSheetId="0">#REF!</definedName>
    <definedName name="drill5a80" localSheetId="0">#REF!</definedName>
    <definedName name="drill6a100" localSheetId="0">#REF!</definedName>
    <definedName name="drill6a120" localSheetId="0">#REF!</definedName>
    <definedName name="drill6a50" localSheetId="0">#REF!</definedName>
    <definedName name="drill6a60" localSheetId="0">#REF!</definedName>
    <definedName name="drill6a80" localSheetId="0">#REF!</definedName>
    <definedName name="drillug100" localSheetId="0">#REF!</definedName>
    <definedName name="drillug120" localSheetId="0">#REF!</definedName>
    <definedName name="drillug50" localSheetId="0">#REF!</definedName>
    <definedName name="drillug60" localSheetId="0">#REF!</definedName>
    <definedName name="drillug80" localSheetId="0">#REF!</definedName>
    <definedName name="dsilb2100" localSheetId="0">#REF!</definedName>
    <definedName name="dsilb2120" localSheetId="0">#REF!</definedName>
    <definedName name="dsilb250" localSheetId="0">#REF!</definedName>
    <definedName name="dsilb260" localSheetId="0">#REF!</definedName>
    <definedName name="dsilb280" localSheetId="0">#REF!</definedName>
    <definedName name="dsildb2100" localSheetId="0">#REF!</definedName>
    <definedName name="dsildb2120" localSheetId="0">#REF!</definedName>
    <definedName name="dsildb250" localSheetId="0">#REF!</definedName>
    <definedName name="dsildb260" localSheetId="0">#REF!</definedName>
    <definedName name="dsildb280" localSheetId="0">#REF!</definedName>
    <definedName name="dsildl1100" localSheetId="0">#REF!</definedName>
    <definedName name="dsildl1120" localSheetId="0">#REF!</definedName>
    <definedName name="dsildl150" localSheetId="0">#REF!</definedName>
    <definedName name="dsildl160" localSheetId="0">#REF!</definedName>
    <definedName name="dsildl180" localSheetId="0">#REF!</definedName>
    <definedName name="dsildl3100" localSheetId="0">#REF!</definedName>
    <definedName name="dsildl3120" localSheetId="0">#REF!</definedName>
    <definedName name="dsildl350" localSheetId="0">#REF!</definedName>
    <definedName name="dsildl360" localSheetId="0">#REF!</definedName>
    <definedName name="dsildl380" localSheetId="0">#REF!</definedName>
    <definedName name="dsildl3a100" localSheetId="0">#REF!</definedName>
    <definedName name="dsildl3a120" localSheetId="0">#REF!</definedName>
    <definedName name="dsildl3a50" localSheetId="0">#REF!</definedName>
    <definedName name="dsildl3a60" localSheetId="0">#REF!</definedName>
    <definedName name="dsildl3a80" localSheetId="0">#REF!</definedName>
    <definedName name="dsildl5100" localSheetId="0">#REF!</definedName>
    <definedName name="dsildl5120" localSheetId="0">#REF!</definedName>
    <definedName name="dsildl550" localSheetId="0">#REF!</definedName>
    <definedName name="dsildl560" localSheetId="0">#REF!</definedName>
    <definedName name="dsildl580" localSheetId="0">#REF!</definedName>
    <definedName name="dsildl5a100" localSheetId="0">#REF!</definedName>
    <definedName name="dsildl5a120" localSheetId="0">#REF!</definedName>
    <definedName name="dsildl5a50" localSheetId="0">#REF!</definedName>
    <definedName name="dsildl5a60" localSheetId="0">#REF!</definedName>
    <definedName name="dsildl5a80" localSheetId="0">#REF!</definedName>
    <definedName name="dsildl6a100" localSheetId="0">#REF!</definedName>
    <definedName name="dsildl6a120" localSheetId="0">#REF!</definedName>
    <definedName name="dsildl6a50" localSheetId="0">#REF!</definedName>
    <definedName name="dsildl6a60" localSheetId="0">#REF!</definedName>
    <definedName name="dsildl6a80" localSheetId="0">#REF!</definedName>
    <definedName name="dsildlug100" localSheetId="0">#REF!</definedName>
    <definedName name="dsildlug120" localSheetId="0">#REF!</definedName>
    <definedName name="dsildlug50" localSheetId="0">#REF!</definedName>
    <definedName name="dsildlug60" localSheetId="0">#REF!</definedName>
    <definedName name="dsildlug80" localSheetId="0">#REF!</definedName>
    <definedName name="dsill1100" localSheetId="0">#REF!</definedName>
    <definedName name="dsill1120" localSheetId="0">#REF!</definedName>
    <definedName name="dsill150" localSheetId="0">#REF!</definedName>
    <definedName name="dsill160" localSheetId="0">#REF!</definedName>
    <definedName name="dsill180" localSheetId="0">#REF!</definedName>
    <definedName name="dsill3100" localSheetId="0">#REF!</definedName>
    <definedName name="dsill3120" localSheetId="0">#REF!</definedName>
    <definedName name="dsill350" localSheetId="0">#REF!</definedName>
    <definedName name="dsill360" localSheetId="0">#REF!</definedName>
    <definedName name="dsill380" localSheetId="0">#REF!</definedName>
    <definedName name="dsill3a100" localSheetId="0">#REF!</definedName>
    <definedName name="dsill3a120" localSheetId="0">#REF!</definedName>
    <definedName name="dsill3a50" localSheetId="0">#REF!</definedName>
    <definedName name="dsill3a60" localSheetId="0">#REF!</definedName>
    <definedName name="dsill3a80" localSheetId="0">#REF!</definedName>
    <definedName name="dsill5100" localSheetId="0">#REF!</definedName>
    <definedName name="dsill5120" localSheetId="0">#REF!</definedName>
    <definedName name="dsill550" localSheetId="0">#REF!</definedName>
    <definedName name="dsill560" localSheetId="0">#REF!</definedName>
    <definedName name="dsill580" localSheetId="0">#REF!</definedName>
    <definedName name="dsill5a100" localSheetId="0">#REF!</definedName>
    <definedName name="dsill5a120" localSheetId="0">#REF!</definedName>
    <definedName name="dsill5a50" localSheetId="0">#REF!</definedName>
    <definedName name="dsill5a60" localSheetId="0">#REF!</definedName>
    <definedName name="dsill5a80" localSheetId="0">#REF!</definedName>
    <definedName name="dsill6a100" localSheetId="0">#REF!</definedName>
    <definedName name="dsill6a120" localSheetId="0">#REF!</definedName>
    <definedName name="dsill6a50" localSheetId="0">#REF!</definedName>
    <definedName name="dsill6a60" localSheetId="0">#REF!</definedName>
    <definedName name="dsill6a80" localSheetId="0">#REF!</definedName>
    <definedName name="dsillug100" localSheetId="0">#REF!</definedName>
    <definedName name="dsillug120" localSheetId="0">#REF!</definedName>
    <definedName name="dsillug50" localSheetId="0">#REF!</definedName>
    <definedName name="dsillug60" localSheetId="0">#REF!</definedName>
    <definedName name="dsillug80" localSheetId="0">#REF!</definedName>
    <definedName name="dstib2100" localSheetId="0">#REF!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E" localSheetId="0">#REF!</definedName>
    <definedName name="E_1" localSheetId="0">#REF!</definedName>
    <definedName name="ee" localSheetId="0">#REF!</definedName>
    <definedName name="EEX" localSheetId="0">#REF!</definedName>
    <definedName name="EFX" localSheetId="0">#REF!</definedName>
    <definedName name="eg" localSheetId="0">#REF!</definedName>
    <definedName name="EGX" localSheetId="0">#REF!</definedName>
    <definedName name="EHX" localSheetId="0">#REF!</definedName>
    <definedName name="EJX" localSheetId="0">#REF!</definedName>
    <definedName name="EKX" localSheetId="0">#REF!</definedName>
    <definedName name="elek" localSheetId="0">#REF!</definedName>
    <definedName name="ELX" localSheetId="0">#REF!</definedName>
    <definedName name="eol" localSheetId="0">#REF!</definedName>
    <definedName name="Excel_BuiltIn_Print_Area" localSheetId="0">#REF!</definedName>
    <definedName name="Excel_BuiltIn_Print_Area_1" localSheetId="0">#REF!</definedName>
    <definedName name="Excel_BuiltIn_Print_Area_1_1" localSheetId="0">#REF!</definedName>
    <definedName name="Excel_BuiltIn_Print_Area_10_1" localSheetId="0">#REF!</definedName>
    <definedName name="Excel_BuiltIn_Print_Area_11_1" localSheetId="0">#REF!</definedName>
    <definedName name="Excel_BuiltIn_Print_Area_12_1" localSheetId="0">#REF!</definedName>
    <definedName name="Excel_BuiltIn_Print_Area_13_1" localSheetId="0">#REF!</definedName>
    <definedName name="Excel_BuiltIn_Print_Area_14_1" localSheetId="0">#REF!</definedName>
    <definedName name="Excel_BuiltIn_Print_Area_15_1" localSheetId="0">#REF!</definedName>
    <definedName name="Excel_BuiltIn_Print_Area_16_1" localSheetId="0">#REF!</definedName>
    <definedName name="Excel_BuiltIn_Print_Area_17_1" localSheetId="0">#REF!</definedName>
    <definedName name="Excel_BuiltIn_Print_Area_2_1" localSheetId="0">#REF!</definedName>
    <definedName name="Excel_BuiltIn_Print_Area_22_1" localSheetId="0">#REF!</definedName>
    <definedName name="Excel_BuiltIn_Print_Area_24" localSheetId="0">#REF!</definedName>
    <definedName name="Excel_BuiltIn_Print_Area_3_1" localSheetId="0">#REF!</definedName>
    <definedName name="Excel_BuiltIn_Print_Area_4_1" localSheetId="0">#REF!</definedName>
    <definedName name="Excel_BuiltIn_Print_Area_5" localSheetId="0">#REF!</definedName>
    <definedName name="Excel_BuiltIn_Print_Area_5_1" localSheetId="0">#REF!</definedName>
    <definedName name="Excel_BuiltIn_Print_Area_6_1" localSheetId="0">#REF!</definedName>
    <definedName name="Excel_BuiltIn_Print_Area_7_1" localSheetId="0">#REF!</definedName>
    <definedName name="Excel_BuiltIn_Print_Area_8_1" localSheetId="0">#REF!</definedName>
    <definedName name="Excel_BuiltIn_Print_Area_9_1" localSheetId="0">#REF!</definedName>
    <definedName name="Excel_BuiltIn_Print_Titles" localSheetId="0">#REF!</definedName>
    <definedName name="Excel_BuiltIn_Print_Titles_1" localSheetId="0">#REF!</definedName>
    <definedName name="Excel_BuiltIn_Print_Titles_10_1" localSheetId="0">#REF!</definedName>
    <definedName name="Excel_BuiltIn_Print_Titles_11_1" localSheetId="0">#REF!</definedName>
    <definedName name="Excel_BuiltIn_Print_Titles_12_1" localSheetId="0">#REF!</definedName>
    <definedName name="Excel_BuiltIn_Print_Titles_13_1" localSheetId="0">#REF!</definedName>
    <definedName name="Excel_BuiltIn_Print_Titles_14_1" localSheetId="0">#REF!</definedName>
    <definedName name="Excel_BuiltIn_Print_Titles_16_1" localSheetId="0">#REF!</definedName>
    <definedName name="Excel_BuiltIn_Print_Titles_18_1" localSheetId="0">#REF!</definedName>
    <definedName name="Excel_BuiltIn_Print_Titles_20_1" localSheetId="0">#REF!</definedName>
    <definedName name="Excel_BuiltIn_Print_Titles_22" localSheetId="0">#REF!</definedName>
    <definedName name="Excel_BuiltIn_Print_Titles_22_1" localSheetId="0">#REF!</definedName>
    <definedName name="Excel_BuiltIn_Print_Titles_3_1" localSheetId="0">#REF!</definedName>
    <definedName name="Excel_BuiltIn_Print_Titles_4_1" localSheetId="0">#REF!</definedName>
    <definedName name="Excel_BuiltIn_Print_Titles_5_1" localSheetId="0">#REF!</definedName>
    <definedName name="Excel_BuiltIn_Print_Titles_6_1" localSheetId="0">#REF!</definedName>
    <definedName name="Excel_BuiltIn_Print_Titles_7_1" localSheetId="0">#REF!</definedName>
    <definedName name="Excel_BuiltIn_Print_Titles_8_1" localSheetId="0">#REF!</definedName>
    <definedName name="Excel_BuiltIn_Print_Titles_9_1" localSheetId="0">#REF!</definedName>
    <definedName name="expenses" localSheetId="0">'[10]L-Mechanical'!#REF!</definedName>
    <definedName name="EXTRA" localSheetId="0">#REF!</definedName>
    <definedName name="fa" localSheetId="0">#REF!</definedName>
    <definedName name="faab" localSheetId="0">#REF!</definedName>
    <definedName name="facm" localSheetId="0">#REF!</definedName>
    <definedName name="facp" localSheetId="0">#REF!</definedName>
    <definedName name="faeol" localSheetId="0">#REF!</definedName>
    <definedName name="fahd" localSheetId="0">#REF!</definedName>
    <definedName name="fahdt" localSheetId="0">#REF!</definedName>
    <definedName name="fahs" localSheetId="0">#REF!</definedName>
    <definedName name="fail" localSheetId="0">#REF!</definedName>
    <definedName name="faitc" localSheetId="0">#REF!</definedName>
    <definedName name="faki" localSheetId="0">#REF!</definedName>
    <definedName name="faktd" localSheetId="0">#REF!</definedName>
    <definedName name="fam" localSheetId="0">#REF!</definedName>
    <definedName name="famcp" localSheetId="0">#REF!</definedName>
    <definedName name="faoi" localSheetId="0">#REF!</definedName>
    <definedName name="far" localSheetId="0">#REF!</definedName>
    <definedName name="fasd" localSheetId="0">#REF!</definedName>
    <definedName name="fasdt" localSheetId="0">#REF!</definedName>
    <definedName name="fat" localSheetId="0">#REF!</definedName>
    <definedName name="fdgz" localSheetId="0">#REF!</definedName>
    <definedName name="feco25" localSheetId="0">#REF!</definedName>
    <definedName name="fedc2" localSheetId="0">#REF!</definedName>
    <definedName name="fedc35" localSheetId="0">#REF!</definedName>
    <definedName name="FEX" localSheetId="0">#REF!</definedName>
    <definedName name="ff" localSheetId="0">#REF!</definedName>
    <definedName name="fffff" localSheetId="0">#REF!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GX" localSheetId="0">#REF!</definedName>
    <definedName name="FHX" localSheetId="0">#REF!</definedName>
    <definedName name="FIRST_FLOOR" localSheetId="0">#REF!</definedName>
    <definedName name="FJX" localSheetId="0">#REF!</definedName>
    <definedName name="fkx" localSheetId="0">#REF!</definedName>
    <definedName name="flmh400" localSheetId="0">#REF!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r" localSheetId="0">#REF!</definedName>
    <definedName name="frc4x10" localSheetId="0">#REF!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vd100" localSheetId="0">#REF!</definedName>
    <definedName name="fsvd150" localSheetId="0">#REF!</definedName>
    <definedName name="fsvd65" localSheetId="0">#REF!</definedName>
    <definedName name="FURNITURE__FURNISHING" localSheetId="0">#REF!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lbS2">'[5]Bahan '!$F$455</definedName>
    <definedName name="GNok0">'[5]Bahan '!$F$441</definedName>
    <definedName name="gone" localSheetId="0">#REF!</definedName>
    <definedName name="govpd15" localSheetId="0">#REF!</definedName>
    <definedName name="GRAND_PALEMBANG_HOTEL___PALEMBANG" localSheetId="0">#REF!</definedName>
    <definedName name="grc" localSheetId="0">#REF!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[6]Ahs.2!$L$54</definedName>
    <definedName name="GROUND_FLOOR" localSheetId="0">#REF!</definedName>
    <definedName name="gs110g" localSheetId="0">#REF!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berbatu" localSheetId="0">#REF!</definedName>
    <definedName name="Gypsm">'[5]Bahan '!$F$144</definedName>
    <definedName name="Hdpx5">'[5]Bahan '!$F$140</definedName>
    <definedName name="hdw" localSheetId="0">#REF!</definedName>
    <definedName name="hil" localSheetId="0">#REF!</definedName>
    <definedName name="hsp">[6]Ahs.1!$J$1189</definedName>
    <definedName name="hspt" localSheetId="0">#REF!</definedName>
    <definedName name="hsut" localSheetId="0">#REF!</definedName>
    <definedName name="hswt" localSheetId="0">#REF!</definedName>
    <definedName name="ihb" localSheetId="0">#REF!</definedName>
    <definedName name="ihbl" localSheetId="0">#REF!</definedName>
    <definedName name="Impra">'[5]Bahan '!$F$84</definedName>
    <definedName name="injin">[6]Ahs.2!$L$625</definedName>
    <definedName name="insalb">[6]Ahs.2!$L$566</definedName>
    <definedName name="insbs">[6]Ahs.2!$L$519</definedName>
    <definedName name="inscs">[6]Ahs.2!$L$495</definedName>
    <definedName name="insdet">[6]Ahs.2!$L$554</definedName>
    <definedName name="insfs">[6]Ahs.2!$L$613</definedName>
    <definedName name="inshs">[6]Ahs.2!$L$507</definedName>
    <definedName name="JASA" localSheetId="0">#REF!</definedName>
    <definedName name="jbts">[6]Ahs.1!$N$1189</definedName>
    <definedName name="JEFTA" localSheetId="0">#REF!</definedName>
    <definedName name="jik" localSheetId="0">#REF!</definedName>
    <definedName name="JJ" localSheetId="0">#REF!</definedName>
    <definedName name="kab" localSheetId="0">#REF!</definedName>
    <definedName name="KawDr">'[5]Bahan '!$F$249</definedName>
    <definedName name="KawLl">'[5]Bahan '!$F$259</definedName>
    <definedName name="KayuK">'[5]Bahan '!$F$687</definedName>
    <definedName name="kb" localSheetId="0">#REF!</definedName>
    <definedName name="kcl" localSheetId="0">#REF!</definedName>
    <definedName name="kd" localSheetId="0">#REF!</definedName>
    <definedName name="kerja" localSheetId="0">#REF!</definedName>
    <definedName name="kfs" localSheetId="0">#REF!</definedName>
    <definedName name="kgs" localSheetId="0">#REF!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2x100x2x0.6" localSheetId="0">#REF!</definedName>
    <definedName name="kji" localSheetId="0">#REF!</definedName>
    <definedName name="kk10a" localSheetId="0">#REF!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nymhy" localSheetId="0">#REF!</definedName>
    <definedName name="kkts" localSheetId="0">#REF!</definedName>
    <definedName name="klp" localSheetId="0">#REF!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m" localSheetId="0">#REF!</definedName>
    <definedName name="Knek" localSheetId="0">#REF!</definedName>
    <definedName name="KODE" localSheetId="0">#REF!</definedName>
    <definedName name="koef1" localSheetId="0">#REF!</definedName>
    <definedName name="koeflingg" localSheetId="0">#REF!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ling" localSheetId="0">#REF!</definedName>
    <definedName name="kond" localSheetId="0">#REF!</definedName>
    <definedName name="krypton" localSheetId="0">[4]BQ!#REF!</definedName>
    <definedName name="ksk" localSheetId="0">#REF!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[5]Upah!$E$25</definedName>
    <definedName name="Ktbs">[5]Upah!$E$22</definedName>
    <definedName name="Ktbt">[5]Upah!$E$13</definedName>
    <definedName name="Ktca">[5]Upah!$E$19</definedName>
    <definedName name="Ktky">[5]Upah!$E$16</definedName>
    <definedName name="ktpm" localSheetId="0">#REF!</definedName>
    <definedName name="KUSEN__PINTU__JENDELA__ALAT_ALAT_PENGGANTUNG_DAN_CURTAIN_WALL" localSheetId="0">#REF!</definedName>
    <definedName name="kwh1st" localSheetId="0">#REF!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l1ti50" localSheetId="0">#REF!</definedName>
    <definedName name="l1ti60" localSheetId="0">#REF!</definedName>
    <definedName name="l3l100" localSheetId="0">#REF!</definedName>
    <definedName name="l3l50" localSheetId="0">#REF!</definedName>
    <definedName name="l3l60" localSheetId="0">#REF!</definedName>
    <definedName name="l3l70" localSheetId="0">#REF!</definedName>
    <definedName name="l3l80" localSheetId="0">#REF!</definedName>
    <definedName name="l3ld100" localSheetId="0">#REF!</definedName>
    <definedName name="l3ld50" localSheetId="0">#REF!</definedName>
    <definedName name="l3ld60" localSheetId="0">#REF!</definedName>
    <definedName name="l3ld70" localSheetId="0">#REF!</definedName>
    <definedName name="l3ld80" localSheetId="0">#REF!</definedName>
    <definedName name="l3ti50" localSheetId="0">#REF!</definedName>
    <definedName name="l3ti60" localSheetId="0">#REF!</definedName>
    <definedName name="l3ti80" localSheetId="0">#REF!</definedName>
    <definedName name="l3tisf50" localSheetId="0">#REF!</definedName>
    <definedName name="l3tisf60" localSheetId="0">#REF!</definedName>
    <definedName name="LANTAI_P3" localSheetId="0">#REF!</definedName>
    <definedName name="LAPISI" localSheetId="0">#REF!</definedName>
    <definedName name="leb" localSheetId="0">#REF!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'[5]Bahan '!$F$386</definedName>
    <definedName name="LemPt">'[5]Bahan '!$F$385</definedName>
    <definedName name="lgld100" localSheetId="0">#REF!</definedName>
    <definedName name="lgld70" localSheetId="0">#REF!</definedName>
    <definedName name="lgld80" localSheetId="0">#REF!</definedName>
    <definedName name="lgti50" localSheetId="0">#REF!</definedName>
    <definedName name="lgti60" localSheetId="0">#REF!</definedName>
    <definedName name="lgti70" localSheetId="0">#REF!</definedName>
    <definedName name="lgtisf50" localSheetId="0">#REF!</definedName>
    <definedName name="lgtisf60" localSheetId="0">#REF!</definedName>
    <definedName name="LOBBY" localSheetId="0">#REF!</definedName>
    <definedName name="lp" localSheetId="0">#REF!</definedName>
    <definedName name="ltkerja" localSheetId="0">#REF!</definedName>
    <definedName name="Luas_Bangunan" localSheetId="0">#REF!</definedName>
    <definedName name="m" localSheetId="0">#REF!</definedName>
    <definedName name="Mand">[5]Upah!$E$26</definedName>
    <definedName name="mark_up" localSheetId="0">#REF!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t" localSheetId="0">#REF!</definedName>
    <definedName name="mdffa">[6]Ahs.1!$I$1284</definedName>
    <definedName name="mdfts">[6]Ahs.1!$I$1202</definedName>
    <definedName name="ME" localSheetId="0">#REF!</definedName>
    <definedName name="MiSol">'[5]Bahan '!$F$689</definedName>
    <definedName name="Mlmik">'[5]Bahan '!$F$89</definedName>
    <definedName name="MM" localSheetId="0">#REF!</definedName>
    <definedName name="MMM" localSheetId="0">#REF!</definedName>
    <definedName name="mpb">[6]Ahs.1!$J$1271</definedName>
    <definedName name="nbm" localSheetId="0">#REF!</definedName>
    <definedName name="nyfgby3x6lt" localSheetId="0">#REF!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[6]Ahs.1!$I$1315</definedName>
    <definedName name="nyy21x1x500" localSheetId="0">#REF!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[6]Ahs.1!$I$1230</definedName>
    <definedName name="nyy3x6" localSheetId="0">#REF!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PERATING_EQUIPMENT" localSheetId="0">#REF!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'[5]Bahan '!$F$692</definedName>
    <definedName name="ot" localSheetId="0">#REF!</definedName>
    <definedName name="p1ti50" localSheetId="0">#REF!</definedName>
    <definedName name="p1ti60" localSheetId="0">#REF!</definedName>
    <definedName name="p1ti70" localSheetId="0">#REF!</definedName>
    <definedName name="p1ti80" localSheetId="0">#REF!</definedName>
    <definedName name="p1tif50" localSheetId="0">#REF!</definedName>
    <definedName name="p2ti50" localSheetId="0">#REF!</definedName>
    <definedName name="p2ti60" localSheetId="0">#REF!</definedName>
    <definedName name="p2ti70" localSheetId="0">#REF!</definedName>
    <definedName name="p2ti80" localSheetId="0">#REF!</definedName>
    <definedName name="p2tif50" localSheetId="0">#REF!</definedName>
    <definedName name="p3al50" localSheetId="0">#REF!</definedName>
    <definedName name="p3al60" localSheetId="0">#REF!</definedName>
    <definedName name="p3al70" localSheetId="0">#REF!</definedName>
    <definedName name="p3al80" localSheetId="0">#REF!</definedName>
    <definedName name="p3ati50" localSheetId="0">#REF!</definedName>
    <definedName name="p3ati60" localSheetId="0">#REF!</definedName>
    <definedName name="p3atif50" localSheetId="0">#REF!</definedName>
    <definedName name="p3atifr50" localSheetId="0">#REF!</definedName>
    <definedName name="p3atifr60" localSheetId="0">#REF!</definedName>
    <definedName name="p3ti50" localSheetId="0">#REF!</definedName>
    <definedName name="p3ti60" localSheetId="0">#REF!</definedName>
    <definedName name="p3ti70" localSheetId="0">#REF!</definedName>
    <definedName name="p3ti80" localSheetId="0">#REF!</definedName>
    <definedName name="p3tif50" localSheetId="0">#REF!</definedName>
    <definedName name="pa" localSheetId="0">#REF!</definedName>
    <definedName name="Paanstm" localSheetId="0">#REF!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50" localSheetId="0">#REF!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80" localSheetId="0">#REF!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f100" localSheetId="0">#REF!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'[5]Bahan '!$F$305</definedName>
    <definedName name="Paku4">'[5]Bahan '!$F$306</definedName>
    <definedName name="Paku8">'[5]Bahan '!$F$307</definedName>
    <definedName name="pamf">[6]Ahs.2!$L$259</definedName>
    <definedName name="papan" localSheetId="0">#REF!</definedName>
    <definedName name="PasBouwp" localSheetId="0">#REF!</definedName>
    <definedName name="pasbs4" localSheetId="0">#REF!</definedName>
    <definedName name="pasbt12" localSheetId="0">#REF!</definedName>
    <definedName name="PasBtKl" localSheetId="0">#REF!</definedName>
    <definedName name="Pavn6">'[5]Bahan '!$F$42</definedName>
    <definedName name="Pavn8">'[5]Bahan '!$F$40</definedName>
    <definedName name="Pavw6">'[5]Bahan '!$F$43</definedName>
    <definedName name="Pavw8">'[5]Bahan '!$F$41</definedName>
    <definedName name="pbb">[6]Ahs.2!$L$387</definedName>
    <definedName name="PBBu24" localSheetId="0">#REF!</definedName>
    <definedName name="PBBU39" localSheetId="0">#REF!</definedName>
    <definedName name="PBekM" localSheetId="0">#REF!</definedName>
    <definedName name="PBekP" localSheetId="0">#REF!</definedName>
    <definedName name="PBetBks" localSheetId="0">#REF!</definedName>
    <definedName name="PBetFun" localSheetId="0">#REF!</definedName>
    <definedName name="PBetPl" localSheetId="0">#REF!</definedName>
    <definedName name="PBetPr" localSheetId="0">#REF!</definedName>
    <definedName name="PBetStr" localSheetId="0">#REF!</definedName>
    <definedName name="pbondek" localSheetId="0">#REF!</definedName>
    <definedName name="PBouwp" localSheetId="0">#REF!</definedName>
    <definedName name="pbsf100" localSheetId="0">#REF!</definedName>
    <definedName name="pbsf150" localSheetId="0">#REF!</definedName>
    <definedName name="pbsf65" localSheetId="0">#REF!</definedName>
    <definedName name="pbsf80" localSheetId="0">#REF!</definedName>
    <definedName name="PBSiku" localSheetId="0">#REF!</definedName>
    <definedName name="PBTempel" localSheetId="0">#REF!</definedName>
    <definedName name="pbtk14" localSheetId="0">#REF!</definedName>
    <definedName name="pbtki14" localSheetId="0">#REF!</definedName>
    <definedName name="PBtKl14" localSheetId="0">#REF!</definedName>
    <definedName name="PBtKl15" localSheetId="0">#REF!</definedName>
    <definedName name="PBtM2" localSheetId="0">#REF!</definedName>
    <definedName name="PBtM2K" localSheetId="0">#REF!</definedName>
    <definedName name="PBtM3" localSheetId="0">#REF!</definedName>
    <definedName name="PBtM3K" localSheetId="0">#REF!</definedName>
    <definedName name="PBtM4" localSheetId="0">#REF!</definedName>
    <definedName name="PBtM4K" localSheetId="0">#REF!</definedName>
    <definedName name="PBtX4" localSheetId="0">#REF!</definedName>
    <definedName name="pc" localSheetId="0">#REF!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Ky" localSheetId="0">#REF!</definedName>
    <definedName name="PCatVn" localSheetId="0">#REF!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'[5]Bahan '!$F$45</definedName>
    <definedName name="Pcmwr">'[5]Bahan '!$F$55</definedName>
    <definedName name="PDnKc" localSheetId="0">#REF!</definedName>
    <definedName name="PDnKcJt" localSheetId="0">#REF!</definedName>
    <definedName name="PDS" localSheetId="0">#REF!</definedName>
    <definedName name="PEK" localSheetId="0">#REF!</definedName>
    <definedName name="PEKERJAAN__A_C" localSheetId="0">#REF!</definedName>
    <definedName name="PEKERJAAN_CAT" localSheetId="0">#REF!</definedName>
    <definedName name="PEKERJAAN_CCTV__SOUND_SYSTEM____MATV" localSheetId="0">#REF!</definedName>
    <definedName name="PEKERJAAN_DINDING_DAN_FINISHING_DINDING" localSheetId="0">#REF!</definedName>
    <definedName name="PEKERJAAN_FINISHING_LANTAI" localSheetId="0">#REF!</definedName>
    <definedName name="PEKERJAAN_GONDOLA" localSheetId="0">#REF!</definedName>
    <definedName name="PEKERJAAN_LIFT_ex_KOREA" localSheetId="0">#REF!</definedName>
    <definedName name="PEKERJAAN_LISTRIK___GENSET" localSheetId="0">#REF!</definedName>
    <definedName name="PEKERJAAN_LUAR" localSheetId="0">#REF!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UMBING___SANITARY" localSheetId="0">#REF!</definedName>
    <definedName name="PEKERJAAN_PONDASI" localSheetId="0">#REF!</definedName>
    <definedName name="PEKERJAAN_RAILING_DAN_LAIN___LAIN" localSheetId="0">#REF!</definedName>
    <definedName name="PEKERJAAN_SPRINKLER___FIRE_FIGHTING" localSheetId="0">#REF!</definedName>
    <definedName name="PEKERJAAN_STRUKTUR_ATAS_DAN_ATAP" localSheetId="0">#REF!</definedName>
    <definedName name="PEKERJAAN_SUB_STRUKTUR" localSheetId="0">#REF!</definedName>
    <definedName name="PEKERJAAN_TANAH" localSheetId="0">#REF!</definedName>
    <definedName name="PEKERJAAN_TELEPON" localSheetId="0">#REF!</definedName>
    <definedName name="PErcB" localSheetId="0">#REF!</definedName>
    <definedName name="PERCENT" localSheetId="0">#REF!</definedName>
    <definedName name="pf" localSheetId="0">#REF!</definedName>
    <definedName name="PGaliB" localSheetId="0">#REF!</definedName>
    <definedName name="PGaliD" localSheetId="0">#REF!</definedName>
    <definedName name="pgc" localSheetId="0">#REF!</definedName>
    <definedName name="Pgravel" localSheetId="0">#REF!</definedName>
    <definedName name="ph" localSheetId="0">#REF!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w" localSheetId="0">#REF!</definedName>
    <definedName name="PKL33p" localSheetId="0">#REF!</definedName>
    <definedName name="PKL33w" localSheetId="0">#REF!</definedName>
    <definedName name="PKmpS" localSheetId="0">#REF!</definedName>
    <definedName name="PlAl3">'[5]Bahan '!$F$268</definedName>
    <definedName name="PLas" localSheetId="0">#REF!</definedName>
    <definedName name="PlesDD14" localSheetId="0">#REF!</definedName>
    <definedName name="PLKerja" localSheetId="0">#REF!</definedName>
    <definedName name="plum" localSheetId="0">#REF!</definedName>
    <definedName name="Pmlm" localSheetId="0">#REF!</definedName>
    <definedName name="Ppadat" localSheetId="0">#REF!</definedName>
    <definedName name="pph" localSheetId="0">#REF!</definedName>
    <definedName name="PPlaB" localSheetId="0">#REF!</definedName>
    <definedName name="PPlaf6" localSheetId="0">#REF!</definedName>
    <definedName name="PPlGyp" localSheetId="0">#REF!</definedName>
    <definedName name="PPls2" localSheetId="0">'[5]Pekerjaan '!#REF!</definedName>
    <definedName name="PPls3" localSheetId="0">#REF!</definedName>
    <definedName name="PPls4" localSheetId="0">#REF!</definedName>
    <definedName name="ppn" localSheetId="0">#REF!</definedName>
    <definedName name="PpnKb">'[5]Bahan '!$F$114</definedName>
    <definedName name="PpnKs">'[5]Bahan '!$F$116</definedName>
    <definedName name="PPntDt" localSheetId="0">#REF!</definedName>
    <definedName name="PPntJt" localSheetId="0">#REF!</definedName>
    <definedName name="PPntKS" localSheetId="0">#REF!</definedName>
    <definedName name="PPntPJt" localSheetId="0">#REF!</definedName>
    <definedName name="PPntPt" localSheetId="0">#REF!</definedName>
    <definedName name="PRangP" localSheetId="0">#REF!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O" localSheetId="0">#REF!</definedName>
    <definedName name="prs" localSheetId="0">#REF!</definedName>
    <definedName name="PStoot" localSheetId="0">#REF!</definedName>
    <definedName name="Puk" localSheetId="0">#REF!</definedName>
    <definedName name="PUkur" localSheetId="0">#REF!</definedName>
    <definedName name="Pukurk" localSheetId="0">#REF!</definedName>
    <definedName name="PUPasir" localSheetId="0">#REF!</definedName>
    <definedName name="PUrugK" localSheetId="0">#REF!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Ln" localSheetId="0">#REF!</definedName>
    <definedName name="pwmesh" localSheetId="0">'[5]Pekerjaan '!#REF!</definedName>
    <definedName name="RAP" localSheetId="0">#REF!</definedName>
    <definedName name="rataantnh" localSheetId="0">#REF!</definedName>
    <definedName name="RATE" localSheetId="0">#REF!</definedName>
    <definedName name="RB_D10" localSheetId="0">#REF!</definedName>
    <definedName name="RB_D12" localSheetId="0">#REF!</definedName>
    <definedName name="RB_D13" localSheetId="0">#REF!</definedName>
    <definedName name="RB_D14" localSheetId="0">#REF!</definedName>
    <definedName name="RB_D16" localSheetId="0">#REF!</definedName>
    <definedName name="RB_D18" localSheetId="0">#REF!</definedName>
    <definedName name="RB_D19" localSheetId="0">#REF!</definedName>
    <definedName name="RB_D20" localSheetId="0">#REF!</definedName>
    <definedName name="RB_D22" localSheetId="0">#REF!</definedName>
    <definedName name="RB_D25" localSheetId="0">#REF!</definedName>
    <definedName name="RB_D32" localSheetId="0">#REF!</definedName>
    <definedName name="Ready175" localSheetId="0">#REF!</definedName>
    <definedName name="Ready225" localSheetId="0">#REF!</definedName>
    <definedName name="REAL" localSheetId="0">#REF!</definedName>
    <definedName name="RFQ" localSheetId="0">#REF!</definedName>
    <definedName name="rk" localSheetId="0">#REF!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UND" localSheetId="0">#REF!</definedName>
    <definedName name="Rucika_Wavin" localSheetId="0">#REF!</definedName>
    <definedName name="rukan_a" localSheetId="0">#REF!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S" localSheetId="0">#REF!</definedName>
    <definedName name="sfvd100" localSheetId="0">#REF!</definedName>
    <definedName name="sg" localSheetId="0">#REF!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'[5]Bahan '!$F$447</definedName>
    <definedName name="Sirlk">'[5]Bahan '!$F$81</definedName>
    <definedName name="Sirtu">'[5]Bahan '!$F$14</definedName>
    <definedName name="smr">[6]Ahs.1!$K$1163</definedName>
    <definedName name="sol">[6]Ahs.2!$L$317</definedName>
    <definedName name="Sopr" localSheetId="0">#REF!</definedName>
    <definedName name="spf">[6]Ahs.2!$L$334</definedName>
    <definedName name="Spirt">'[5]Bahan '!$F$80</definedName>
    <definedName name="sps">[6]Ahs.1!$L$1149</definedName>
    <definedName name="ss" localSheetId="0">#REF!</definedName>
    <definedName name="ssss" localSheetId="0">#REF!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t" localSheetId="0">#REF!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_13">"$#REF!.$#REF!$#REF!"</definedName>
    <definedName name="STALL_5">"$#REF!.$#REF!$#REF!"</definedName>
    <definedName name="STD4_11" localSheetId="0">#REF!</definedName>
    <definedName name="stmix175" localSheetId="0">#REF!</definedName>
    <definedName name="stmix225" localSheetId="0">#REF!</definedName>
    <definedName name="stoot" localSheetId="0">#REF!</definedName>
    <definedName name="stootW" localSheetId="0">#REF!</definedName>
    <definedName name="ta" localSheetId="0">#REF!</definedName>
    <definedName name="tawg16" localSheetId="0">#REF!</definedName>
    <definedName name="td" localSheetId="0">#REF!</definedName>
    <definedName name="temp.work" localSheetId="0">'[10]L-Mechanical'!#REF!</definedName>
    <definedName name="Thina">'[5]Bahan '!$F$86</definedName>
    <definedName name="tidf10" localSheetId="0">#REF!</definedName>
    <definedName name="tidf100" localSheetId="0">#REF!</definedName>
    <definedName name="tidf350" localSheetId="0">#REF!</definedName>
    <definedName name="tki" localSheetId="0">#REF!</definedName>
    <definedName name="tkitc10x2x0.6" localSheetId="0">#REF!</definedName>
    <definedName name="tl1x36bimc" localSheetId="0">#REF!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tko2x36" localSheetId="0">#REF!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b" localSheetId="0">#REF!</definedName>
    <definedName name="town_c" localSheetId="0">#REF!</definedName>
    <definedName name="town_d" localSheetId="0">#REF!</definedName>
    <definedName name="town_e" localSheetId="0">#REF!</definedName>
    <definedName name="tp" localSheetId="0">#REF!</definedName>
    <definedName name="tpm" localSheetId="0">#REF!</definedName>
    <definedName name="tr" localSheetId="0">#REF!</definedName>
    <definedName name="TRIX" localSheetId="0">#REF!</definedName>
    <definedName name="tscb" localSheetId="0">#REF!</definedName>
    <definedName name="tscs3w" localSheetId="0">#REF!</definedName>
    <definedName name="tscs6w" localSheetId="0">#REF!</definedName>
    <definedName name="tshs15" localSheetId="0">#REF!</definedName>
    <definedName name="tshs6w" localSheetId="0">#REF!</definedName>
    <definedName name="tski" localSheetId="0">#REF!</definedName>
    <definedName name="tskie" localSheetId="0">#REF!</definedName>
    <definedName name="tsnya2x1.5" localSheetId="0">#REF!</definedName>
    <definedName name="tsnyafrc" localSheetId="0">#REF!</definedName>
    <definedName name="tso" localSheetId="0">#REF!</definedName>
    <definedName name="tv" localSheetId="0">#REF!</definedName>
    <definedName name="TYPICAL_FLOOR___7_LEVEL" localSheetId="0">#REF!</definedName>
    <definedName name="UPAH" localSheetId="0">#REF!</definedName>
    <definedName name="urugan" localSheetId="0">#REF!</definedName>
    <definedName name="uv" localSheetId="0">#REF!</definedName>
    <definedName name="vd" localSheetId="0">#REF!</definedName>
    <definedName name="viva" localSheetId="0">[4]BQ!#REF!</definedName>
    <definedName name="vl" localSheetId="0">#REF!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_13">"$#REF!.$#REF!#REF!"</definedName>
    <definedName name="WASHING_5">"$#REF!.$#REF!#REF!"</definedName>
    <definedName name="Wf_Dn">'[5]Bahan '!$F$242</definedName>
    <definedName name="Wf_Jp">'[5]Bahan '!$F$243</definedName>
    <definedName name="wife" localSheetId="0">[4]BQ!#REF!</definedName>
    <definedName name="wire8">'[5]Bahan '!$F$260</definedName>
    <definedName name="wtc" localSheetId="0">#REF!</definedName>
    <definedName name="wwww" localSheetId="0">#REF!</definedName>
    <definedName name="XX" localSheetId="0">#REF!</definedName>
    <definedName name="XX_13">"$#REF!.$#REF!$#REF!"</definedName>
    <definedName name="XX_5">"$#REF!.$#REF!$#REF!"</definedName>
    <definedName name="Z" localSheetId="0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8" i="9" l="1"/>
  <c r="H167" i="9"/>
  <c r="H166" i="9"/>
  <c r="I156" i="4" l="1"/>
  <c r="I157" i="4"/>
  <c r="I119" i="4"/>
  <c r="I120" i="4"/>
  <c r="I121" i="4"/>
  <c r="I122" i="4"/>
  <c r="I125" i="4"/>
  <c r="I126" i="4"/>
  <c r="I128" i="4"/>
  <c r="I136" i="4"/>
  <c r="I101" i="4"/>
  <c r="I103" i="4"/>
  <c r="I91" i="4"/>
  <c r="I63" i="4"/>
  <c r="I66" i="4"/>
  <c r="I45" i="4"/>
  <c r="I51" i="4"/>
  <c r="I54" i="4"/>
  <c r="I55" i="4"/>
  <c r="I22" i="4"/>
  <c r="I24" i="4"/>
  <c r="I35" i="4" l="1"/>
  <c r="G11" i="4" l="1"/>
  <c r="G169" i="4"/>
  <c r="F169" i="4"/>
  <c r="H169" i="4" s="1"/>
  <c r="I123" i="4" l="1"/>
  <c r="I124" i="4"/>
  <c r="J177" i="4"/>
  <c r="I118" i="4" l="1"/>
  <c r="G165" i="4"/>
  <c r="F165" i="4"/>
  <c r="G37" i="4"/>
  <c r="F37" i="4"/>
  <c r="H34" i="9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H96" i="4"/>
  <c r="G91" i="4" l="1"/>
  <c r="F91" i="4"/>
  <c r="H77" i="2"/>
  <c r="G167" i="4" l="1"/>
  <c r="F167" i="4"/>
  <c r="G163" i="4"/>
  <c r="F163" i="4"/>
  <c r="G38" i="4"/>
  <c r="F38" i="4"/>
  <c r="I117" i="4" l="1"/>
  <c r="H107" i="2"/>
  <c r="H108" i="2"/>
  <c r="H109" i="2"/>
  <c r="H110" i="2"/>
  <c r="H111" i="2"/>
  <c r="H112" i="2"/>
  <c r="H113" i="2"/>
  <c r="H114" i="2"/>
  <c r="H115" i="2"/>
  <c r="H116" i="2"/>
  <c r="H118" i="2"/>
  <c r="H91" i="2"/>
  <c r="H93" i="2"/>
  <c r="G166" i="4" l="1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H84" i="4"/>
  <c r="H16" i="4" l="1"/>
  <c r="H12" i="4"/>
  <c r="H24" i="4"/>
  <c r="J24" i="4" s="1"/>
  <c r="H13" i="4"/>
  <c r="H14" i="4"/>
  <c r="G39" i="4"/>
  <c r="F39" i="4"/>
  <c r="F40" i="4" l="1"/>
  <c r="G40" i="4"/>
  <c r="H39" i="4"/>
  <c r="F33" i="4"/>
  <c r="G23" i="4"/>
  <c r="G21" i="4"/>
  <c r="G31" i="4"/>
  <c r="G168" i="4"/>
  <c r="G160" i="4"/>
  <c r="H147" i="9"/>
  <c r="H146" i="9"/>
  <c r="H128" i="9"/>
  <c r="H127" i="9"/>
  <c r="H126" i="9"/>
  <c r="G132" i="4"/>
  <c r="H118" i="9"/>
  <c r="H116" i="9"/>
  <c r="H115" i="9"/>
  <c r="H114" i="9"/>
  <c r="H113" i="9"/>
  <c r="H112" i="9"/>
  <c r="H111" i="9"/>
  <c r="H110" i="9"/>
  <c r="H109" i="9"/>
  <c r="H108" i="9"/>
  <c r="H107" i="9"/>
  <c r="H105" i="9"/>
  <c r="H104" i="9"/>
  <c r="H103" i="9"/>
  <c r="G109" i="4"/>
  <c r="H85" i="9"/>
  <c r="H84" i="9"/>
  <c r="H83" i="9"/>
  <c r="H78" i="9"/>
  <c r="H77" i="9"/>
  <c r="G82" i="4"/>
  <c r="G79" i="4"/>
  <c r="H70" i="9"/>
  <c r="H69" i="9"/>
  <c r="H64" i="9"/>
  <c r="H63" i="9"/>
  <c r="E62" i="9"/>
  <c r="H60" i="9"/>
  <c r="G62" i="4"/>
  <c r="H57" i="9"/>
  <c r="H56" i="9"/>
  <c r="H55" i="9"/>
  <c r="G53" i="4"/>
  <c r="H52" i="9"/>
  <c r="G48" i="4"/>
  <c r="H46" i="9"/>
  <c r="I44" i="9"/>
  <c r="H44" i="9"/>
  <c r="I43" i="9"/>
  <c r="H43" i="9"/>
  <c r="I42" i="9"/>
  <c r="H42" i="9"/>
  <c r="I38" i="9"/>
  <c r="I36" i="9"/>
  <c r="G32" i="4"/>
  <c r="H28" i="9"/>
  <c r="H27" i="9"/>
  <c r="H26" i="9"/>
  <c r="H24" i="9"/>
  <c r="H23" i="9"/>
  <c r="H22" i="9"/>
  <c r="H20" i="9"/>
  <c r="H16" i="9"/>
  <c r="H15" i="9"/>
  <c r="H13" i="9"/>
  <c r="H40" i="4" l="1"/>
  <c r="G33" i="4"/>
  <c r="G49" i="4"/>
  <c r="G164" i="4"/>
  <c r="G19" i="4"/>
  <c r="G30" i="4"/>
  <c r="G47" i="4"/>
  <c r="G50" i="4"/>
  <c r="G61" i="4"/>
  <c r="G65" i="4"/>
  <c r="G81" i="4"/>
  <c r="G27" i="4"/>
  <c r="G52" i="4"/>
  <c r="G34" i="4"/>
  <c r="G20" i="4" l="1"/>
  <c r="G46" i="4"/>
  <c r="G64" i="4"/>
  <c r="H135" i="4" l="1"/>
  <c r="H134" i="4"/>
  <c r="F46" i="4" l="1"/>
  <c r="F50" i="4"/>
  <c r="F49" i="4"/>
  <c r="F30" i="4"/>
  <c r="H50" i="4" l="1"/>
  <c r="H49" i="4"/>
  <c r="F34" i="4"/>
  <c r="F31" i="4" l="1"/>
  <c r="F109" i="4"/>
  <c r="F82" i="4"/>
  <c r="F81" i="4"/>
  <c r="F79" i="4"/>
  <c r="F132" i="4" l="1"/>
  <c r="I44" i="2"/>
  <c r="I43" i="2"/>
  <c r="I42" i="2"/>
  <c r="I38" i="2"/>
  <c r="I36" i="2"/>
  <c r="F23" i="4"/>
  <c r="F19" i="4"/>
  <c r="H19" i="4" s="1"/>
  <c r="F21" i="4" l="1"/>
  <c r="H21" i="4" s="1"/>
  <c r="F27" i="4"/>
  <c r="H27" i="4" s="1"/>
  <c r="F32" i="4"/>
  <c r="H32" i="4" s="1"/>
  <c r="F20" i="4"/>
  <c r="H22" i="4" l="1"/>
  <c r="J22" i="4" s="1"/>
  <c r="H23" i="4"/>
  <c r="H20" i="4" l="1"/>
  <c r="H31" i="4"/>
  <c r="H155" i="4" l="1"/>
  <c r="H149" i="4"/>
  <c r="H144" i="4"/>
  <c r="H143" i="4"/>
  <c r="E62" i="2" l="1"/>
  <c r="H20" i="2" l="1"/>
  <c r="H34" i="2"/>
  <c r="H42" i="2"/>
  <c r="H43" i="2"/>
  <c r="H44" i="2"/>
  <c r="H46" i="2"/>
  <c r="H52" i="2"/>
  <c r="H55" i="2"/>
  <c r="H56" i="2"/>
  <c r="H57" i="2"/>
  <c r="H60" i="2"/>
  <c r="H63" i="2"/>
  <c r="H64" i="2"/>
  <c r="H69" i="2"/>
  <c r="H70" i="2"/>
  <c r="H78" i="2"/>
  <c r="H83" i="2"/>
  <c r="H84" i="2"/>
  <c r="H85" i="2"/>
  <c r="H96" i="2"/>
  <c r="H97" i="2"/>
  <c r="H103" i="2"/>
  <c r="H104" i="2"/>
  <c r="H105" i="2"/>
  <c r="H126" i="2"/>
  <c r="H127" i="2"/>
  <c r="H128" i="2"/>
  <c r="H146" i="2"/>
  <c r="H147" i="2"/>
  <c r="H13" i="2"/>
  <c r="H154" i="4" l="1"/>
  <c r="H112" i="4" l="1"/>
  <c r="H167" i="4"/>
  <c r="F168" i="4" l="1"/>
  <c r="H168" i="4" s="1"/>
  <c r="H109" i="4" l="1"/>
  <c r="H108" i="4"/>
  <c r="H82" i="4"/>
  <c r="H81" i="4"/>
  <c r="H80" i="4"/>
  <c r="H79" i="4"/>
  <c r="H11" i="4"/>
  <c r="H35" i="4" l="1"/>
  <c r="J35" i="4" s="1"/>
  <c r="H91" i="4"/>
  <c r="J91" i="4" s="1"/>
  <c r="H90" i="4"/>
  <c r="H166" i="4"/>
  <c r="H165" i="4"/>
  <c r="H163" i="4"/>
  <c r="H159" i="4"/>
  <c r="H153" i="4"/>
  <c r="H152" i="4"/>
  <c r="H151" i="4"/>
  <c r="H148" i="4"/>
  <c r="H147" i="4"/>
  <c r="H146" i="4"/>
  <c r="H142" i="4"/>
  <c r="H141" i="4"/>
  <c r="H140" i="4"/>
  <c r="H133" i="4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H88" i="4"/>
  <c r="H87" i="4"/>
  <c r="H44" i="4"/>
  <c r="H33" i="4"/>
  <c r="H116" i="4" l="1"/>
  <c r="H124" i="4"/>
  <c r="J124" i="4" s="1"/>
  <c r="H139" i="4"/>
  <c r="H145" i="4"/>
  <c r="H150" i="4"/>
  <c r="H158" i="4"/>
  <c r="J123" i="4"/>
  <c r="H38" i="4" l="1"/>
  <c r="H36" i="4"/>
  <c r="H34" i="4" l="1"/>
  <c r="H30" i="4" l="1"/>
  <c r="H37" i="4" l="1"/>
  <c r="F48" i="4" l="1"/>
  <c r="H54" i="4" l="1"/>
  <c r="J54" i="4" s="1"/>
  <c r="H161" i="4"/>
  <c r="H56" i="4"/>
  <c r="J56" i="4" s="1"/>
  <c r="H68" i="4"/>
  <c r="J68" i="4" s="1"/>
  <c r="H67" i="4"/>
  <c r="J67" i="4" s="1"/>
  <c r="H57" i="4"/>
  <c r="J57" i="4" s="1"/>
  <c r="F61" i="4"/>
  <c r="F164" i="4" l="1"/>
  <c r="H164" i="4" s="1"/>
  <c r="F160" i="4"/>
  <c r="H160" i="4" s="1"/>
  <c r="H130" i="4"/>
  <c r="H111" i="4"/>
  <c r="H132" i="4"/>
  <c r="H127" i="4"/>
  <c r="H131" i="4"/>
  <c r="H61" i="4"/>
  <c r="H48" i="4"/>
  <c r="F64" i="4"/>
  <c r="H75" i="4" l="1"/>
  <c r="H73" i="4"/>
  <c r="H64" i="4"/>
  <c r="H74" i="4"/>
  <c r="H76" i="4"/>
  <c r="F65" i="4"/>
  <c r="F62" i="4"/>
  <c r="F52" i="4"/>
  <c r="F53" i="4"/>
  <c r="F47" i="4"/>
  <c r="H65" i="4" l="1"/>
  <c r="H110" i="4"/>
  <c r="H62" i="4"/>
  <c r="H47" i="4" l="1"/>
  <c r="H52" i="4"/>
  <c r="H53" i="4"/>
  <c r="H46" i="4"/>
  <c r="H162" i="4" l="1"/>
  <c r="H22" i="2" l="1"/>
  <c r="H26" i="2" l="1"/>
  <c r="J38" i="4" l="1"/>
  <c r="I102" i="4" l="1"/>
  <c r="J102" i="4" s="1"/>
  <c r="H92" i="9"/>
  <c r="H92" i="2" l="1"/>
  <c r="I104" i="4"/>
  <c r="J104" i="4" s="1"/>
  <c r="H94" i="9"/>
  <c r="H94" i="2" l="1"/>
  <c r="H95" i="9"/>
  <c r="I105" i="4"/>
  <c r="J105" i="4" s="1"/>
  <c r="H95" i="2" l="1"/>
  <c r="I132" i="4" l="1"/>
  <c r="J132" i="4" s="1"/>
  <c r="H122" i="9"/>
  <c r="I61" i="4"/>
  <c r="J61" i="4" s="1"/>
  <c r="H58" i="9"/>
  <c r="H50" i="2"/>
  <c r="H50" i="9"/>
  <c r="I49" i="4"/>
  <c r="J49" i="4" s="1"/>
  <c r="I80" i="4"/>
  <c r="J80" i="4" s="1"/>
  <c r="H72" i="9"/>
  <c r="I48" i="4"/>
  <c r="J48" i="4" s="1"/>
  <c r="H49" i="9"/>
  <c r="I47" i="4"/>
  <c r="J47" i="4" s="1"/>
  <c r="H48" i="9"/>
  <c r="I46" i="4"/>
  <c r="J46" i="4" s="1"/>
  <c r="H47" i="9"/>
  <c r="I73" i="4"/>
  <c r="J73" i="4" s="1"/>
  <c r="H65" i="9"/>
  <c r="I44" i="4"/>
  <c r="J44" i="4" s="1"/>
  <c r="H45" i="9"/>
  <c r="H67" i="9"/>
  <c r="I75" i="4"/>
  <c r="J75" i="4" s="1"/>
  <c r="I131" i="4"/>
  <c r="J131" i="4" s="1"/>
  <c r="H121" i="9"/>
  <c r="I130" i="4"/>
  <c r="J130" i="4" s="1"/>
  <c r="H120" i="9"/>
  <c r="I129" i="4"/>
  <c r="J129" i="4" s="1"/>
  <c r="H119" i="9"/>
  <c r="H74" i="9"/>
  <c r="I82" i="4"/>
  <c r="J82" i="4" s="1"/>
  <c r="I127" i="4"/>
  <c r="J127" i="4" s="1"/>
  <c r="H117" i="9"/>
  <c r="I81" i="4"/>
  <c r="J81" i="4" s="1"/>
  <c r="H73" i="9"/>
  <c r="H59" i="9"/>
  <c r="I62" i="4"/>
  <c r="J62" i="4" s="1"/>
  <c r="H19" i="9"/>
  <c r="I116" i="4"/>
  <c r="J116" i="4" s="1"/>
  <c r="H106" i="9"/>
  <c r="H25" i="9"/>
  <c r="I23" i="4"/>
  <c r="J23" i="4" s="1"/>
  <c r="H21" i="9"/>
  <c r="H18" i="9"/>
  <c r="I20" i="4"/>
  <c r="J20" i="4" s="1"/>
  <c r="H14" i="9"/>
  <c r="I16" i="4"/>
  <c r="J16" i="4" s="1"/>
  <c r="I14" i="4"/>
  <c r="J14" i="4" s="1"/>
  <c r="H12" i="9"/>
  <c r="I13" i="4"/>
  <c r="J13" i="4" s="1"/>
  <c r="H11" i="9"/>
  <c r="I11" i="4"/>
  <c r="J11" i="4" s="1"/>
  <c r="H9" i="9"/>
  <c r="I12" i="4"/>
  <c r="J12" i="4" s="1"/>
  <c r="H10" i="9"/>
  <c r="H80" i="2"/>
  <c r="I21" i="4" l="1"/>
  <c r="J21" i="4" s="1"/>
  <c r="I50" i="4"/>
  <c r="J50" i="4" s="1"/>
  <c r="H51" i="9"/>
  <c r="H51" i="2"/>
  <c r="H62" i="9"/>
  <c r="I65" i="4"/>
  <c r="J65" i="4" s="1"/>
  <c r="H73" i="2"/>
  <c r="H76" i="9"/>
  <c r="I84" i="4"/>
  <c r="J84" i="4" s="1"/>
  <c r="H71" i="9"/>
  <c r="I79" i="4"/>
  <c r="J79" i="4" s="1"/>
  <c r="H67" i="2"/>
  <c r="I76" i="4"/>
  <c r="J76" i="4" s="1"/>
  <c r="H68" i="9"/>
  <c r="H65" i="2"/>
  <c r="H47" i="2"/>
  <c r="I52" i="4"/>
  <c r="J52" i="4" s="1"/>
  <c r="H53" i="9"/>
  <c r="H48" i="2"/>
  <c r="H54" i="2"/>
  <c r="I53" i="4"/>
  <c r="J53" i="4" s="1"/>
  <c r="H54" i="9"/>
  <c r="H61" i="2"/>
  <c r="H58" i="2"/>
  <c r="H122" i="2"/>
  <c r="H19" i="2"/>
  <c r="H62" i="2"/>
  <c r="H59" i="2"/>
  <c r="H75" i="9"/>
  <c r="I83" i="4"/>
  <c r="J83" i="4" s="1"/>
  <c r="H117" i="2"/>
  <c r="H74" i="2"/>
  <c r="H119" i="2"/>
  <c r="H120" i="2"/>
  <c r="H121" i="2"/>
  <c r="H129" i="2"/>
  <c r="I139" i="4"/>
  <c r="J139" i="4" s="1"/>
  <c r="H129" i="9"/>
  <c r="H45" i="2"/>
  <c r="H72" i="2"/>
  <c r="H66" i="9"/>
  <c r="I74" i="4"/>
  <c r="J74" i="4" s="1"/>
  <c r="H61" i="9"/>
  <c r="I64" i="4"/>
  <c r="J64" i="4" s="1"/>
  <c r="I133" i="4"/>
  <c r="J133" i="4" s="1"/>
  <c r="H123" i="9"/>
  <c r="H106" i="2"/>
  <c r="I27" i="4"/>
  <c r="J27" i="4" s="1"/>
  <c r="H25" i="2"/>
  <c r="H21" i="2"/>
  <c r="H18" i="2"/>
  <c r="I162" i="4"/>
  <c r="J162" i="4" s="1"/>
  <c r="H152" i="2"/>
  <c r="H152" i="9"/>
  <c r="I160" i="4"/>
  <c r="J160" i="4" s="1"/>
  <c r="H150" i="2"/>
  <c r="H150" i="9"/>
  <c r="H17" i="9"/>
  <c r="I19" i="4"/>
  <c r="J19" i="4" s="1"/>
  <c r="H14" i="2"/>
  <c r="H12" i="2"/>
  <c r="H11" i="2"/>
  <c r="H9" i="2"/>
  <c r="H10" i="2"/>
  <c r="I88" i="4"/>
  <c r="J88" i="4" s="1"/>
  <c r="H80" i="9"/>
  <c r="H66" i="2" l="1"/>
  <c r="H76" i="2"/>
  <c r="H68" i="2"/>
  <c r="H75" i="2"/>
  <c r="H130" i="2"/>
  <c r="I140" i="4"/>
  <c r="J140" i="4" s="1"/>
  <c r="H130" i="9"/>
  <c r="H49" i="2"/>
  <c r="H53" i="2"/>
  <c r="H71" i="2"/>
  <c r="I87" i="4"/>
  <c r="J87" i="4" s="1"/>
  <c r="H79" i="9"/>
  <c r="H123" i="2"/>
  <c r="I161" i="4"/>
  <c r="J161" i="4" s="1"/>
  <c r="H151" i="2"/>
  <c r="H151" i="9"/>
  <c r="H17" i="2"/>
  <c r="I89" i="4" l="1"/>
  <c r="J89" i="4" s="1"/>
  <c r="H81" i="9"/>
  <c r="H131" i="2"/>
  <c r="I141" i="4"/>
  <c r="J141" i="4" s="1"/>
  <c r="H131" i="9"/>
  <c r="I134" i="4"/>
  <c r="J134" i="4" s="1"/>
  <c r="H124" i="9"/>
  <c r="H79" i="2"/>
  <c r="I90" i="4"/>
  <c r="J90" i="4" s="1"/>
  <c r="H82" i="9"/>
  <c r="I163" i="4"/>
  <c r="J163" i="4" s="1"/>
  <c r="H153" i="2"/>
  <c r="H153" i="9"/>
  <c r="H132" i="2" l="1"/>
  <c r="I142" i="4"/>
  <c r="J142" i="4" s="1"/>
  <c r="H132" i="9"/>
  <c r="H149" i="9"/>
  <c r="H149" i="2"/>
  <c r="I159" i="4"/>
  <c r="J159" i="4" s="1"/>
  <c r="H82" i="2"/>
  <c r="H124" i="2"/>
  <c r="H81" i="2"/>
  <c r="H148" i="9"/>
  <c r="H148" i="2"/>
  <c r="I158" i="4"/>
  <c r="J158" i="4" s="1"/>
  <c r="H125" i="9"/>
  <c r="I135" i="4"/>
  <c r="J135" i="4" s="1"/>
  <c r="H125" i="2"/>
  <c r="I164" i="4"/>
  <c r="J164" i="4" s="1"/>
  <c r="H154" i="2"/>
  <c r="H154" i="9"/>
  <c r="H133" i="2" l="1"/>
  <c r="I143" i="4"/>
  <c r="J143" i="4" s="1"/>
  <c r="H133" i="9"/>
  <c r="I165" i="4"/>
  <c r="J165" i="4" s="1"/>
  <c r="H155" i="2"/>
  <c r="H155" i="9"/>
  <c r="H134" i="2" l="1"/>
  <c r="I144" i="4"/>
  <c r="J144" i="4" s="1"/>
  <c r="H134" i="9"/>
  <c r="I166" i="4"/>
  <c r="J166" i="4" s="1"/>
  <c r="H156" i="2"/>
  <c r="H156" i="9"/>
  <c r="H135" i="2" l="1"/>
  <c r="I145" i="4"/>
  <c r="J145" i="4" s="1"/>
  <c r="H135" i="9"/>
  <c r="I167" i="4"/>
  <c r="J167" i="4" s="1"/>
  <c r="H157" i="2"/>
  <c r="H157" i="9"/>
  <c r="H136" i="2" l="1"/>
  <c r="I146" i="4"/>
  <c r="J146" i="4" s="1"/>
  <c r="H136" i="9"/>
  <c r="H29" i="9"/>
  <c r="I37" i="4"/>
  <c r="J37" i="4" s="1"/>
  <c r="H36" i="9"/>
  <c r="I168" i="4"/>
  <c r="J168" i="4" s="1"/>
  <c r="H158" i="2"/>
  <c r="H158" i="9"/>
  <c r="I169" i="4"/>
  <c r="J169" i="4" s="1"/>
  <c r="H159" i="2"/>
  <c r="H159" i="9"/>
  <c r="H137" i="2" l="1"/>
  <c r="I147" i="4"/>
  <c r="J147" i="4" s="1"/>
  <c r="H137" i="9"/>
  <c r="H29" i="2"/>
  <c r="I30" i="4"/>
  <c r="J30" i="4" s="1"/>
  <c r="H36" i="2"/>
  <c r="H138" i="2" l="1"/>
  <c r="I148" i="4"/>
  <c r="J148" i="4" s="1"/>
  <c r="H138" i="9"/>
  <c r="H30" i="9"/>
  <c r="I31" i="4" l="1"/>
  <c r="J31" i="4" s="1"/>
  <c r="H139" i="2"/>
  <c r="I149" i="4"/>
  <c r="J149" i="4" s="1"/>
  <c r="H139" i="9"/>
  <c r="H30" i="2" l="1"/>
  <c r="H140" i="2"/>
  <c r="I150" i="4"/>
  <c r="J150" i="4" s="1"/>
  <c r="H140" i="9"/>
  <c r="I151" i="4" l="1"/>
  <c r="J151" i="4" s="1"/>
  <c r="H141" i="2"/>
  <c r="H141" i="9"/>
  <c r="H142" i="2" l="1"/>
  <c r="I152" i="4"/>
  <c r="J152" i="4" s="1"/>
  <c r="H142" i="9"/>
  <c r="H143" i="2" l="1"/>
  <c r="I153" i="4"/>
  <c r="J153" i="4" s="1"/>
  <c r="H143" i="9"/>
  <c r="H145" i="2" l="1"/>
  <c r="I155" i="4"/>
  <c r="J155" i="4" s="1"/>
  <c r="H145" i="9"/>
  <c r="H144" i="2"/>
  <c r="I154" i="4"/>
  <c r="J154" i="4" s="1"/>
  <c r="H144" i="9"/>
  <c r="H32" i="9" l="1"/>
  <c r="H32" i="2" l="1"/>
  <c r="I33" i="4"/>
  <c r="J33" i="4" s="1"/>
  <c r="H31" i="9" l="1"/>
  <c r="H31" i="2" l="1"/>
  <c r="I32" i="4"/>
  <c r="J32" i="4" s="1"/>
  <c r="I39" i="4"/>
  <c r="J39" i="4" s="1"/>
  <c r="H39" i="9"/>
  <c r="H39" i="2" l="1"/>
  <c r="H33" i="9" l="1"/>
  <c r="I34" i="4"/>
  <c r="J34" i="4" s="1"/>
  <c r="H40" i="9"/>
  <c r="I40" i="4"/>
  <c r="J40" i="4" s="1"/>
  <c r="H33" i="2" l="1"/>
  <c r="H40" i="2"/>
  <c r="H37" i="9"/>
  <c r="H37" i="2" l="1"/>
  <c r="H38" i="9" l="1"/>
  <c r="H35" i="9" l="1"/>
  <c r="H35" i="2"/>
  <c r="H38" i="2"/>
  <c r="I36" i="4" l="1"/>
  <c r="J36" i="4" s="1"/>
  <c r="H101" i="9" l="1"/>
  <c r="I111" i="4"/>
  <c r="J111" i="4" s="1"/>
  <c r="I110" i="4"/>
  <c r="J110" i="4" s="1"/>
  <c r="H100" i="9"/>
  <c r="H99" i="9"/>
  <c r="I109" i="4"/>
  <c r="J109" i="4" s="1"/>
  <c r="H98" i="9"/>
  <c r="I108" i="4"/>
  <c r="J108" i="4" s="1"/>
  <c r="I99" i="4"/>
  <c r="J99" i="4" s="1"/>
  <c r="H89" i="9"/>
  <c r="I98" i="4"/>
  <c r="J98" i="4" s="1"/>
  <c r="H88" i="9"/>
  <c r="H101" i="2" l="1"/>
  <c r="H100" i="2"/>
  <c r="I112" i="4"/>
  <c r="J112" i="4" s="1"/>
  <c r="H102" i="9"/>
  <c r="H99" i="2"/>
  <c r="H98" i="2"/>
  <c r="H90" i="9"/>
  <c r="I100" i="4"/>
  <c r="J100" i="4" s="1"/>
  <c r="H88" i="2"/>
  <c r="H89" i="2"/>
  <c r="H86" i="9"/>
  <c r="I96" i="4"/>
  <c r="J96" i="4" s="1"/>
  <c r="H102" i="2" l="1"/>
  <c r="H90" i="2"/>
  <c r="I97" i="4"/>
  <c r="J97" i="4" s="1"/>
  <c r="J171" i="4" s="1"/>
  <c r="H87" i="9"/>
  <c r="H160" i="9" s="1"/>
  <c r="H161" i="9" s="1"/>
  <c r="H162" i="9" s="1"/>
  <c r="H86" i="2"/>
  <c r="H169" i="9" l="1"/>
  <c r="H163" i="9"/>
  <c r="H164" i="9" s="1"/>
  <c r="J178" i="4"/>
  <c r="J172" i="4"/>
  <c r="J174" i="4" s="1"/>
  <c r="J175" i="4" s="1"/>
  <c r="J176" i="4" s="1"/>
  <c r="H87" i="2"/>
  <c r="H161" i="2" s="1"/>
  <c r="H162" i="2" s="1"/>
  <c r="H163" i="2" s="1"/>
  <c r="H164" i="2" l="1"/>
  <c r="H165" i="2" s="1"/>
</calcChain>
</file>

<file path=xl/sharedStrings.xml><?xml version="1.0" encoding="utf-8"?>
<sst xmlns="http://schemas.openxmlformats.org/spreadsheetml/2006/main" count="1167" uniqueCount="276">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</sst>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2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4" xfId="38" applyFont="1" applyFill="1" applyBorder="1" applyAlignment="1">
      <alignment wrapText="1"/>
    </xf>
    <xf numFmtId="0" fontId="4" fillId="0" borderId="10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9">
          <cell r="F19">
            <v>800</v>
          </cell>
        </row>
        <row r="21">
          <cell r="F21">
            <v>32000</v>
          </cell>
        </row>
        <row r="23">
          <cell r="F23">
            <v>28000</v>
          </cell>
        </row>
        <row r="26">
          <cell r="F26">
            <v>12000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6">
          <cell r="F86">
            <v>3000</v>
          </cell>
        </row>
        <row r="89">
          <cell r="F89">
            <v>8500</v>
          </cell>
        </row>
        <row r="93">
          <cell r="F93">
            <v>3750</v>
          </cell>
        </row>
        <row r="99">
          <cell r="F99">
            <v>7000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7">
          <cell r="F127">
            <v>750</v>
          </cell>
        </row>
        <row r="130">
          <cell r="F130">
            <v>6000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L1149">
            <v>3050600</v>
          </cell>
          <cell r="M1149">
            <v>3475150</v>
          </cell>
        </row>
        <row r="1163">
          <cell r="K1163">
            <v>1819230</v>
          </cell>
        </row>
        <row r="1189">
          <cell r="J1189">
            <v>959000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J1271">
            <v>333340</v>
          </cell>
          <cell r="K1271">
            <v>296100</v>
          </cell>
        </row>
        <row r="1284">
          <cell r="I1284">
            <v>1260000</v>
          </cell>
        </row>
        <row r="1315">
          <cell r="I1315">
            <v>391720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7">
          <cell r="L317">
            <v>9100</v>
          </cell>
        </row>
        <row r="334">
          <cell r="L334">
            <v>210910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</row>
        <row r="4">
          <cell r="B4" t="str">
            <v>Type</v>
          </cell>
          <cell r="C4" t="str">
            <v>Size</v>
          </cell>
        </row>
        <row r="5">
          <cell r="C5" t="str">
            <v>W</v>
          </cell>
          <cell r="D5" t="str">
            <v>H</v>
          </cell>
        </row>
        <row r="6">
          <cell r="C6" t="str">
            <v>(ft)</v>
          </cell>
          <cell r="D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</row>
        <row r="10">
          <cell r="B10" t="str">
            <v>D2a</v>
          </cell>
        </row>
        <row r="11">
          <cell r="B11" t="str">
            <v>D2b</v>
          </cell>
          <cell r="C11">
            <v>6</v>
          </cell>
          <cell r="D11">
            <v>7</v>
          </cell>
        </row>
        <row r="12">
          <cell r="B12" t="str">
            <v>D2c</v>
          </cell>
        </row>
        <row r="13">
          <cell r="B13" t="str">
            <v>D2d</v>
          </cell>
          <cell r="C13">
            <v>6</v>
          </cell>
          <cell r="D13">
            <v>7</v>
          </cell>
        </row>
        <row r="14">
          <cell r="B14" t="str">
            <v>D3</v>
          </cell>
        </row>
        <row r="15">
          <cell r="B15" t="str">
            <v>D3a</v>
          </cell>
          <cell r="C15">
            <v>6</v>
          </cell>
          <cell r="D15">
            <v>7</v>
          </cell>
        </row>
        <row r="16">
          <cell r="B16" t="str">
            <v>D4</v>
          </cell>
        </row>
        <row r="17">
          <cell r="B17" t="str">
            <v>D5</v>
          </cell>
        </row>
        <row r="18">
          <cell r="B18" t="str">
            <v>D6</v>
          </cell>
          <cell r="C18">
            <v>3</v>
          </cell>
          <cell r="D18">
            <v>7</v>
          </cell>
        </row>
        <row r="19">
          <cell r="B19" t="str">
            <v>D7</v>
          </cell>
          <cell r="C19">
            <v>3.5</v>
          </cell>
          <cell r="D19">
            <v>7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9"/>
  <sheetViews>
    <sheetView tabSelected="1" view="pageBreakPreview" topLeftCell="C22" zoomScale="85" zoomScaleNormal="70" zoomScaleSheetLayoutView="85" workbookViewId="0">
      <selection activeCell="G37" sqref="G37"/>
    </sheetView>
  </sheetViews>
  <sheetFormatPr defaultColWidth="9.1796875" defaultRowHeight="15.5" x14ac:dyDescent="0.35"/>
  <cols>
    <col min="1" max="1" width="5" style="80" customWidth="1"/>
    <col min="2" max="2" width="9.1796875" style="140"/>
    <col min="3" max="3" width="51" style="149" bestFit="1" customWidth="1"/>
    <col min="4" max="4" width="86.81640625" style="150" customWidth="1"/>
    <col min="5" max="5" width="9.1796875" style="140" customWidth="1"/>
    <col min="6" max="6" width="12" style="140" bestFit="1" customWidth="1"/>
    <col min="7" max="8" width="19.453125" style="41" customWidth="1"/>
    <col min="9" max="16384" width="9.1796875" style="80"/>
  </cols>
  <sheetData>
    <row r="2" spans="2:8" x14ac:dyDescent="0.35">
      <c r="B2" s="19" t="s">
        <v>0</v>
      </c>
      <c r="C2" s="141"/>
      <c r="D2" s="142"/>
      <c r="E2" s="143"/>
      <c r="G2" s="47"/>
      <c r="H2" s="47"/>
    </row>
    <row r="3" spans="2:8" x14ac:dyDescent="0.35">
      <c r="B3" s="19" t="s">
        <v>266</v>
      </c>
      <c r="C3" s="141"/>
      <c r="D3" s="142"/>
      <c r="E3" s="143"/>
      <c r="G3" s="47"/>
      <c r="H3" s="144"/>
    </row>
    <row r="4" spans="2:8" x14ac:dyDescent="0.35">
      <c r="B4" s="19" t="s">
        <v>1</v>
      </c>
      <c r="C4" s="141"/>
      <c r="D4" s="142"/>
      <c r="E4" s="152" t="s">
        <v>237</v>
      </c>
      <c r="F4" s="152"/>
      <c r="G4" s="152"/>
      <c r="H4" s="152"/>
    </row>
    <row r="5" spans="2:8" x14ac:dyDescent="0.35">
      <c r="B5" s="145"/>
      <c r="C5" s="146"/>
      <c r="D5" s="142"/>
      <c r="E5" s="67"/>
      <c r="F5" s="68"/>
      <c r="G5" s="42"/>
      <c r="H5" s="42"/>
    </row>
    <row r="6" spans="2:8" ht="16" thickBot="1" x14ac:dyDescent="0.4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" thickTop="1" x14ac:dyDescent="0.35">
      <c r="B7" s="2"/>
      <c r="C7" s="49"/>
      <c r="D7" s="49"/>
      <c r="E7" s="2"/>
      <c r="F7" s="1"/>
      <c r="G7" s="43"/>
      <c r="H7" s="43"/>
    </row>
    <row r="8" spans="2:8" x14ac:dyDescent="0.3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35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44000</v>
      </c>
      <c r="H9" s="23">
        <f t="shared" ref="H9:H41" si="0">F9*G9</f>
        <v>1892000</v>
      </c>
    </row>
    <row r="10" spans="2:8" x14ac:dyDescent="0.35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6000000</v>
      </c>
      <c r="H10" s="23">
        <f t="shared" si="0"/>
        <v>6000000</v>
      </c>
    </row>
    <row r="11" spans="2:8" x14ac:dyDescent="0.35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2100000</v>
      </c>
      <c r="H11" s="23">
        <f t="shared" si="0"/>
        <v>2100000</v>
      </c>
    </row>
    <row r="12" spans="2:8" x14ac:dyDescent="0.35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1875000</v>
      </c>
      <c r="H12" s="23">
        <f t="shared" si="0"/>
        <v>1875000</v>
      </c>
    </row>
    <row r="13" spans="2:8" x14ac:dyDescent="0.3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3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10000</v>
      </c>
      <c r="H14" s="23">
        <f t="shared" si="0"/>
        <v>1176800</v>
      </c>
    </row>
    <row r="15" spans="2:8" x14ac:dyDescent="0.35">
      <c r="B15" s="1"/>
      <c r="C15" s="63"/>
      <c r="D15" s="31"/>
      <c r="E15" s="1"/>
      <c r="F15" s="22"/>
      <c r="G15" s="23"/>
      <c r="H15" s="23">
        <f t="shared" si="0"/>
        <v>0</v>
      </c>
    </row>
    <row r="16" spans="2:8" x14ac:dyDescent="0.35">
      <c r="B16" s="10" t="s">
        <v>16</v>
      </c>
      <c r="C16" s="51" t="s">
        <v>17</v>
      </c>
      <c r="D16" s="31"/>
      <c r="E16" s="1"/>
      <c r="F16" s="22"/>
      <c r="G16" s="23"/>
      <c r="H16" s="23">
        <f t="shared" si="0"/>
        <v>0</v>
      </c>
    </row>
    <row r="17" spans="2:8" x14ac:dyDescent="0.35">
      <c r="B17" s="1">
        <v>1</v>
      </c>
      <c r="C17" s="31" t="s">
        <v>18</v>
      </c>
      <c r="D17" s="31"/>
      <c r="E17" s="1" t="s">
        <v>19</v>
      </c>
      <c r="F17" s="57">
        <v>8.9631999999999987</v>
      </c>
      <c r="G17" s="23">
        <v>110000</v>
      </c>
      <c r="H17" s="23">
        <f t="shared" si="0"/>
        <v>985951.99999999988</v>
      </c>
    </row>
    <row r="18" spans="2:8" x14ac:dyDescent="0.35">
      <c r="B18" s="1">
        <v>2</v>
      </c>
      <c r="C18" s="63" t="s">
        <v>20</v>
      </c>
      <c r="D18" s="31"/>
      <c r="E18" s="1" t="s">
        <v>19</v>
      </c>
      <c r="F18" s="22">
        <v>4.2142999999999979</v>
      </c>
      <c r="G18" s="23">
        <v>44000</v>
      </c>
      <c r="H18" s="23">
        <f t="shared" si="0"/>
        <v>185429.1999999999</v>
      </c>
    </row>
    <row r="19" spans="2:8" x14ac:dyDescent="0.35">
      <c r="B19" s="1">
        <v>3</v>
      </c>
      <c r="C19" s="72" t="s">
        <v>216</v>
      </c>
      <c r="D19" s="31"/>
      <c r="E19" s="1" t="s">
        <v>19</v>
      </c>
      <c r="F19" s="57">
        <v>17.407139999999998</v>
      </c>
      <c r="G19" s="23">
        <v>269000</v>
      </c>
      <c r="H19" s="23">
        <f t="shared" si="0"/>
        <v>4682520.6599999992</v>
      </c>
    </row>
    <row r="20" spans="2:8" x14ac:dyDescent="0.3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0</v>
      </c>
      <c r="H20" s="23">
        <f t="shared" si="0"/>
        <v>0</v>
      </c>
    </row>
    <row r="21" spans="2:8" x14ac:dyDescent="0.35">
      <c r="B21" s="1">
        <v>5</v>
      </c>
      <c r="C21" s="63" t="s">
        <v>88</v>
      </c>
      <c r="D21" s="34" t="s">
        <v>194</v>
      </c>
      <c r="E21" s="1" t="s">
        <v>19</v>
      </c>
      <c r="F21" s="57">
        <v>0.53642500000000015</v>
      </c>
      <c r="G21" s="23">
        <v>727000</v>
      </c>
      <c r="H21" s="23">
        <f t="shared" si="0"/>
        <v>389980.97500000009</v>
      </c>
    </row>
    <row r="22" spans="2:8" x14ac:dyDescent="0.3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0</v>
      </c>
      <c r="H22" s="23">
        <f t="shared" si="0"/>
        <v>0</v>
      </c>
    </row>
    <row r="23" spans="2:8" x14ac:dyDescent="0.35">
      <c r="B23" s="1"/>
      <c r="C23" s="63"/>
      <c r="D23" s="31"/>
      <c r="E23" s="1"/>
      <c r="F23" s="22"/>
      <c r="G23" s="23"/>
      <c r="H23" s="23">
        <f t="shared" si="0"/>
        <v>0</v>
      </c>
    </row>
    <row r="24" spans="2:8" x14ac:dyDescent="0.35">
      <c r="B24" s="10" t="s">
        <v>22</v>
      </c>
      <c r="C24" s="66" t="s">
        <v>23</v>
      </c>
      <c r="D24" s="31"/>
      <c r="E24" s="1"/>
      <c r="F24" s="22"/>
      <c r="G24" s="23"/>
      <c r="H24" s="23">
        <f t="shared" si="0"/>
        <v>0</v>
      </c>
    </row>
    <row r="25" spans="2:8" x14ac:dyDescent="0.35">
      <c r="B25" s="1">
        <v>1</v>
      </c>
      <c r="C25" s="63" t="s">
        <v>90</v>
      </c>
      <c r="D25" s="31"/>
      <c r="E25" s="1" t="s">
        <v>72</v>
      </c>
      <c r="F25" s="57">
        <v>8</v>
      </c>
      <c r="G25" s="23">
        <v>50000</v>
      </c>
      <c r="H25" s="23">
        <f t="shared" si="0"/>
        <v>400000</v>
      </c>
    </row>
    <row r="26" spans="2:8" x14ac:dyDescent="0.3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</row>
    <row r="27" spans="2:8" x14ac:dyDescent="0.35">
      <c r="B27" s="1"/>
      <c r="C27" s="63"/>
      <c r="D27" s="31"/>
      <c r="E27" s="1"/>
      <c r="F27" s="22"/>
      <c r="G27" s="23"/>
      <c r="H27" s="23">
        <f t="shared" si="0"/>
        <v>0</v>
      </c>
    </row>
    <row r="28" spans="2:8" x14ac:dyDescent="0.35">
      <c r="B28" s="10" t="s">
        <v>25</v>
      </c>
      <c r="C28" s="66" t="s">
        <v>26</v>
      </c>
      <c r="D28" s="31"/>
      <c r="E28" s="1"/>
      <c r="F28" s="22"/>
      <c r="G28" s="23"/>
      <c r="H28" s="23">
        <f t="shared" si="0"/>
        <v>0</v>
      </c>
    </row>
    <row r="29" spans="2:8" x14ac:dyDescent="0.3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3.5089000000000001</v>
      </c>
      <c r="G29" s="23">
        <v>4637000</v>
      </c>
      <c r="H29" s="23">
        <f t="shared" si="0"/>
        <v>16270769.300000001</v>
      </c>
    </row>
    <row r="30" spans="2:8" x14ac:dyDescent="0.35">
      <c r="B30" s="1">
        <v>2</v>
      </c>
      <c r="C30" s="63" t="s">
        <v>91</v>
      </c>
      <c r="D30" s="34" t="s">
        <v>152</v>
      </c>
      <c r="E30" s="1" t="s">
        <v>19</v>
      </c>
      <c r="F30" s="57">
        <v>1.24</v>
      </c>
      <c r="G30" s="23">
        <v>4243000</v>
      </c>
      <c r="H30" s="23">
        <f t="shared" si="0"/>
        <v>5261320</v>
      </c>
    </row>
    <row r="31" spans="2:8" x14ac:dyDescent="0.3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</v>
      </c>
      <c r="G31" s="23">
        <v>4272000</v>
      </c>
      <c r="H31" s="23">
        <f t="shared" si="0"/>
        <v>15777226.512</v>
      </c>
    </row>
    <row r="32" spans="2:8" x14ac:dyDescent="0.3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2.3545132857142899</v>
      </c>
      <c r="G32" s="23">
        <v>4092000</v>
      </c>
      <c r="H32" s="23">
        <f t="shared" si="0"/>
        <v>9634668.3651428744</v>
      </c>
    </row>
    <row r="33" spans="2:10" x14ac:dyDescent="0.35">
      <c r="B33" s="1">
        <v>5</v>
      </c>
      <c r="C33" s="63" t="s">
        <v>94</v>
      </c>
      <c r="D33" s="34" t="s">
        <v>152</v>
      </c>
      <c r="E33" s="1" t="s">
        <v>19</v>
      </c>
      <c r="F33" s="57">
        <v>3.1909999999999998</v>
      </c>
      <c r="G33" s="23">
        <v>4361000</v>
      </c>
      <c r="H33" s="23">
        <f t="shared" si="0"/>
        <v>13915951</v>
      </c>
    </row>
    <row r="34" spans="2:10" x14ac:dyDescent="0.3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0</v>
      </c>
      <c r="H34" s="23">
        <f t="shared" si="0"/>
        <v>0</v>
      </c>
    </row>
    <row r="35" spans="2:10" x14ac:dyDescent="0.3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4798000</v>
      </c>
      <c r="H35" s="23">
        <f t="shared" si="0"/>
        <v>5636584.8440000005</v>
      </c>
    </row>
    <row r="36" spans="2:10" x14ac:dyDescent="0.3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4.6419040000000003</v>
      </c>
      <c r="G36" s="23">
        <v>2532000</v>
      </c>
      <c r="H36" s="23">
        <f t="shared" si="0"/>
        <v>11753300.928000001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3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7.2264840000000001</v>
      </c>
      <c r="G37" s="23">
        <v>3122000</v>
      </c>
      <c r="H37" s="23">
        <f t="shared" si="0"/>
        <v>22561083.048</v>
      </c>
      <c r="I37" s="61"/>
      <c r="J37" s="62"/>
    </row>
    <row r="38" spans="2:10" ht="15" customHeight="1" x14ac:dyDescent="0.3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3212000</v>
      </c>
      <c r="H38" s="23">
        <f t="shared" si="0"/>
        <v>6870564.3600000003</v>
      </c>
      <c r="I38" s="61">
        <f>(0.6248+14.5301+14.712+14.5618+5.3089)*0.12</f>
        <v>5.9685119999999996</v>
      </c>
      <c r="J38" s="62" t="s">
        <v>218</v>
      </c>
    </row>
    <row r="39" spans="2:10" ht="31" x14ac:dyDescent="0.3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4272000</v>
      </c>
      <c r="H39" s="23">
        <f t="shared" si="0"/>
        <v>1634040</v>
      </c>
      <c r="I39" s="61"/>
      <c r="J39" s="62"/>
    </row>
    <row r="40" spans="2:10" x14ac:dyDescent="0.3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4361000</v>
      </c>
      <c r="H40" s="23">
        <f t="shared" si="0"/>
        <v>356260.15384615387</v>
      </c>
      <c r="I40" s="61"/>
      <c r="J40" s="62"/>
    </row>
    <row r="41" spans="2:10" x14ac:dyDescent="0.35">
      <c r="B41" s="1"/>
      <c r="C41" s="63"/>
      <c r="D41" s="34"/>
      <c r="E41" s="1"/>
      <c r="F41" s="22"/>
      <c r="G41" s="23"/>
      <c r="H41" s="23">
        <f t="shared" si="0"/>
        <v>0</v>
      </c>
      <c r="I41" s="61"/>
      <c r="J41" s="62"/>
    </row>
    <row r="42" spans="2:10" x14ac:dyDescent="0.35">
      <c r="B42" s="1"/>
      <c r="C42" s="63"/>
      <c r="D42" s="31"/>
      <c r="E42" s="1"/>
      <c r="F42" s="22"/>
      <c r="G42" s="23"/>
      <c r="H42" s="23">
        <f t="shared" ref="H42:H76" si="1">F42*G42</f>
        <v>0</v>
      </c>
      <c r="I42" s="61">
        <f>(2.5053+1.2613)*0.12</f>
        <v>0.451992</v>
      </c>
      <c r="J42" s="62" t="s">
        <v>219</v>
      </c>
    </row>
    <row r="43" spans="2:10" x14ac:dyDescent="0.3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3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3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169000</v>
      </c>
      <c r="H45" s="23">
        <f t="shared" si="1"/>
        <v>760500</v>
      </c>
    </row>
    <row r="46" spans="2:10" x14ac:dyDescent="0.3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3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151000</v>
      </c>
      <c r="H47" s="23">
        <f t="shared" si="1"/>
        <v>8302792.2089170003</v>
      </c>
    </row>
    <row r="48" spans="2:10" x14ac:dyDescent="0.3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184000</v>
      </c>
      <c r="H48" s="23">
        <f t="shared" si="1"/>
        <v>510253.57694399997</v>
      </c>
    </row>
    <row r="49" spans="2:8" x14ac:dyDescent="0.3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151000</v>
      </c>
      <c r="H49" s="23">
        <f t="shared" si="1"/>
        <v>1447183.6507219004</v>
      </c>
    </row>
    <row r="50" spans="2:8" s="92" customFormat="1" ht="31" x14ac:dyDescent="0.3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>
        <v>111000</v>
      </c>
      <c r="H50" s="46">
        <f t="shared" si="1"/>
        <v>854700</v>
      </c>
    </row>
    <row r="51" spans="2:8" x14ac:dyDescent="0.3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175000</v>
      </c>
      <c r="H51" s="23">
        <f t="shared" si="1"/>
        <v>446249.99999999994</v>
      </c>
    </row>
    <row r="52" spans="2:8" x14ac:dyDescent="0.3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3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151000</v>
      </c>
      <c r="H53" s="23">
        <f t="shared" si="1"/>
        <v>8286805.9692149004</v>
      </c>
    </row>
    <row r="54" spans="2:8" x14ac:dyDescent="0.3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184000</v>
      </c>
      <c r="H54" s="23">
        <f t="shared" si="1"/>
        <v>510273.4</v>
      </c>
    </row>
    <row r="55" spans="2:8" x14ac:dyDescent="0.3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3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3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3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180000</v>
      </c>
      <c r="H58" s="23">
        <f t="shared" si="1"/>
        <v>2126945.2034160001</v>
      </c>
    </row>
    <row r="59" spans="2:8" x14ac:dyDescent="0.3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116000</v>
      </c>
      <c r="H59" s="23">
        <f t="shared" si="1"/>
        <v>3764794.4304000004</v>
      </c>
    </row>
    <row r="60" spans="2:8" x14ac:dyDescent="0.3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3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180000</v>
      </c>
      <c r="H61" s="23">
        <f t="shared" si="1"/>
        <v>2126945.2034160001</v>
      </c>
    </row>
    <row r="62" spans="2:8" x14ac:dyDescent="0.3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116000</v>
      </c>
      <c r="H62" s="23">
        <f t="shared" si="1"/>
        <v>4248500</v>
      </c>
    </row>
    <row r="63" spans="2:8" x14ac:dyDescent="0.3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3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3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77000</v>
      </c>
      <c r="H65" s="23">
        <f t="shared" si="1"/>
        <v>7656729.0592484996</v>
      </c>
    </row>
    <row r="66" spans="2:8" x14ac:dyDescent="0.3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183000</v>
      </c>
      <c r="H66" s="23">
        <f t="shared" si="1"/>
        <v>21293880</v>
      </c>
    </row>
    <row r="67" spans="2:8" x14ac:dyDescent="0.3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92000</v>
      </c>
      <c r="H67" s="23">
        <f t="shared" si="1"/>
        <v>1402047.8</v>
      </c>
    </row>
    <row r="68" spans="2:8" x14ac:dyDescent="0.3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65000</v>
      </c>
      <c r="H68" s="23">
        <f t="shared" si="1"/>
        <v>5575352.5099999988</v>
      </c>
    </row>
    <row r="69" spans="2:8" x14ac:dyDescent="0.3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3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1" x14ac:dyDescent="0.3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192000</v>
      </c>
      <c r="H71" s="23">
        <f t="shared" si="1"/>
        <v>36446668.799999997</v>
      </c>
    </row>
    <row r="72" spans="2:8" x14ac:dyDescent="0.3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73000</v>
      </c>
      <c r="H72" s="23">
        <f t="shared" si="1"/>
        <v>1438830</v>
      </c>
    </row>
    <row r="73" spans="2:8" x14ac:dyDescent="0.3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42000</v>
      </c>
      <c r="H73" s="23">
        <f t="shared" si="1"/>
        <v>15793950.9</v>
      </c>
    </row>
    <row r="74" spans="2:8" x14ac:dyDescent="0.3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29000</v>
      </c>
      <c r="H74" s="23">
        <f t="shared" si="1"/>
        <v>10017185.799999999</v>
      </c>
    </row>
    <row r="75" spans="2:8" x14ac:dyDescent="0.3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42000</v>
      </c>
      <c r="H75" s="23">
        <f t="shared" si="1"/>
        <v>1728090.0000000002</v>
      </c>
    </row>
    <row r="76" spans="2:8" x14ac:dyDescent="0.3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29000</v>
      </c>
      <c r="H76" s="23">
        <f t="shared" si="1"/>
        <v>1193205</v>
      </c>
    </row>
    <row r="77" spans="2:8" x14ac:dyDescent="0.35">
      <c r="B77" s="1"/>
      <c r="C77" s="63"/>
      <c r="D77" s="31"/>
      <c r="E77" s="1"/>
      <c r="F77" s="22"/>
      <c r="G77" s="23"/>
      <c r="H77" s="23">
        <f>F77*G77</f>
        <v>0</v>
      </c>
    </row>
    <row r="78" spans="2:8" x14ac:dyDescent="0.3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3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>
        <v>176000</v>
      </c>
      <c r="H79" s="23">
        <f>F79*G79</f>
        <v>9504000</v>
      </c>
    </row>
    <row r="80" spans="2:8" x14ac:dyDescent="0.3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>
        <v>205000</v>
      </c>
      <c r="H80" s="23">
        <f>F80*G80</f>
        <v>11275000</v>
      </c>
    </row>
    <row r="81" spans="2:8" x14ac:dyDescent="0.35">
      <c r="B81" s="1">
        <v>3</v>
      </c>
      <c r="C81" s="63" t="s">
        <v>138</v>
      </c>
      <c r="D81" s="31"/>
      <c r="E81" s="1" t="s">
        <v>9</v>
      </c>
      <c r="F81" s="22">
        <v>25</v>
      </c>
      <c r="G81" s="23">
        <v>62000</v>
      </c>
      <c r="H81" s="23">
        <f>F81*G81</f>
        <v>1550000</v>
      </c>
    </row>
    <row r="82" spans="2:8" x14ac:dyDescent="0.35">
      <c r="B82" s="1">
        <v>4</v>
      </c>
      <c r="C82" s="63" t="s">
        <v>111</v>
      </c>
      <c r="D82" s="31"/>
      <c r="E82" s="1" t="s">
        <v>9</v>
      </c>
      <c r="F82" s="22">
        <v>5</v>
      </c>
      <c r="G82" s="23">
        <v>67000</v>
      </c>
      <c r="H82" s="23">
        <f t="shared" ref="H82:H149" si="2">F82*G82</f>
        <v>335000</v>
      </c>
    </row>
    <row r="83" spans="2:8" x14ac:dyDescent="0.3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3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3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1" x14ac:dyDescent="0.3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13581000</v>
      </c>
      <c r="H86" s="23">
        <f t="shared" si="2"/>
        <v>13581000</v>
      </c>
    </row>
    <row r="87" spans="2:8" ht="15" customHeight="1" x14ac:dyDescent="0.35">
      <c r="B87" s="1"/>
      <c r="C87" s="63" t="s">
        <v>86</v>
      </c>
      <c r="D87" s="34" t="s">
        <v>251</v>
      </c>
      <c r="E87" s="1" t="s">
        <v>48</v>
      </c>
      <c r="F87" s="22">
        <v>2</v>
      </c>
      <c r="G87" s="23">
        <v>1487000</v>
      </c>
      <c r="H87" s="23">
        <f t="shared" si="2"/>
        <v>2974000</v>
      </c>
    </row>
    <row r="88" spans="2:8" ht="31" x14ac:dyDescent="0.3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3267000</v>
      </c>
      <c r="H88" s="23">
        <f t="shared" si="2"/>
        <v>3267000</v>
      </c>
    </row>
    <row r="89" spans="2:8" ht="31" x14ac:dyDescent="0.3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6242000</v>
      </c>
      <c r="H89" s="23">
        <f t="shared" si="2"/>
        <v>6242000</v>
      </c>
    </row>
    <row r="90" spans="2:8" ht="31" x14ac:dyDescent="0.3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8624000</v>
      </c>
      <c r="H90" s="23">
        <f t="shared" si="2"/>
        <v>8624000</v>
      </c>
    </row>
    <row r="91" spans="2:8" x14ac:dyDescent="0.35">
      <c r="B91" s="10">
        <v>2</v>
      </c>
      <c r="C91" s="66" t="s">
        <v>116</v>
      </c>
      <c r="D91" s="31"/>
      <c r="E91" s="1"/>
      <c r="F91" s="22"/>
      <c r="G91" s="23"/>
      <c r="H91" s="23"/>
    </row>
    <row r="92" spans="2:8" x14ac:dyDescent="0.3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1815000</v>
      </c>
      <c r="H92" s="23">
        <f t="shared" si="2"/>
        <v>3630000</v>
      </c>
    </row>
    <row r="93" spans="2:8" x14ac:dyDescent="0.35">
      <c r="B93" s="10">
        <v>3</v>
      </c>
      <c r="C93" s="66" t="s">
        <v>49</v>
      </c>
      <c r="D93" s="31"/>
      <c r="E93" s="1"/>
      <c r="F93" s="22"/>
      <c r="G93" s="23"/>
      <c r="H93" s="23"/>
    </row>
    <row r="94" spans="2:8" x14ac:dyDescent="0.3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413000</v>
      </c>
      <c r="H94" s="23">
        <f t="shared" si="2"/>
        <v>826000</v>
      </c>
    </row>
    <row r="95" spans="2:8" x14ac:dyDescent="0.3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>
        <v>87000</v>
      </c>
      <c r="H95" s="23">
        <f t="shared" si="2"/>
        <v>522000</v>
      </c>
    </row>
    <row r="96" spans="2:8" x14ac:dyDescent="0.35">
      <c r="B96" s="1"/>
      <c r="C96" s="63"/>
      <c r="D96" s="31"/>
      <c r="E96" s="1"/>
      <c r="F96" s="22"/>
      <c r="G96" s="23"/>
      <c r="H96" s="23"/>
    </row>
    <row r="97" spans="2:8" x14ac:dyDescent="0.35">
      <c r="B97" s="10" t="s">
        <v>53</v>
      </c>
      <c r="C97" s="66" t="s">
        <v>54</v>
      </c>
      <c r="D97" s="31"/>
      <c r="E97" s="1"/>
      <c r="F97" s="22"/>
      <c r="G97" s="23"/>
      <c r="H97" s="23"/>
    </row>
    <row r="98" spans="2:8" x14ac:dyDescent="0.3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>
        <v>22000</v>
      </c>
      <c r="H98" s="23">
        <f t="shared" si="2"/>
        <v>4492823.148</v>
      </c>
    </row>
    <row r="99" spans="2:8" x14ac:dyDescent="0.3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>
        <v>34000</v>
      </c>
      <c r="H99" s="23">
        <f t="shared" si="2"/>
        <v>2844182.2800000003</v>
      </c>
    </row>
    <row r="100" spans="2:8" x14ac:dyDescent="0.3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>
        <v>22000</v>
      </c>
      <c r="H100" s="23">
        <f t="shared" si="2"/>
        <v>2522909.174071</v>
      </c>
    </row>
    <row r="101" spans="2:8" x14ac:dyDescent="0.3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>
        <v>28000</v>
      </c>
      <c r="H101" s="23">
        <f t="shared" si="2"/>
        <v>140000</v>
      </c>
    </row>
    <row r="102" spans="2:8" x14ac:dyDescent="0.3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>
        <v>34000</v>
      </c>
      <c r="H102" s="23">
        <f t="shared" si="2"/>
        <v>1608769.5</v>
      </c>
    </row>
    <row r="103" spans="2:8" x14ac:dyDescent="0.3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3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3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35">
      <c r="B106" s="45" t="s">
        <v>14</v>
      </c>
      <c r="C106" s="63" t="s">
        <v>119</v>
      </c>
      <c r="D106" s="31" t="s">
        <v>170</v>
      </c>
      <c r="E106" s="1" t="s">
        <v>50</v>
      </c>
      <c r="F106" s="151">
        <v>2</v>
      </c>
      <c r="G106" s="23">
        <v>1727000</v>
      </c>
      <c r="H106" s="23">
        <f t="shared" si="2"/>
        <v>3454000</v>
      </c>
    </row>
    <row r="107" spans="2:8" x14ac:dyDescent="0.3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833000</v>
      </c>
      <c r="H107" s="23">
        <f t="shared" si="2"/>
        <v>1666000</v>
      </c>
    </row>
    <row r="108" spans="2:8" x14ac:dyDescent="0.3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>
        <v>1565000</v>
      </c>
      <c r="H108" s="23">
        <f t="shared" si="2"/>
        <v>3130000</v>
      </c>
    </row>
    <row r="109" spans="2:8" x14ac:dyDescent="0.35">
      <c r="B109" s="45"/>
      <c r="C109" s="63"/>
      <c r="D109" s="31" t="s">
        <v>172</v>
      </c>
      <c r="E109" s="1"/>
      <c r="F109" s="22"/>
      <c r="G109" s="23"/>
      <c r="H109" s="23">
        <f t="shared" si="2"/>
        <v>0</v>
      </c>
    </row>
    <row r="110" spans="2:8" x14ac:dyDescent="0.35">
      <c r="B110" s="45"/>
      <c r="C110" s="63"/>
      <c r="D110" s="31" t="s">
        <v>173</v>
      </c>
      <c r="E110" s="1"/>
      <c r="F110" s="22"/>
      <c r="G110" s="23"/>
      <c r="H110" s="23">
        <f t="shared" si="2"/>
        <v>0</v>
      </c>
    </row>
    <row r="111" spans="2:8" x14ac:dyDescent="0.35">
      <c r="B111" s="45"/>
      <c r="C111" s="63"/>
      <c r="D111" s="31" t="s">
        <v>174</v>
      </c>
      <c r="E111" s="1"/>
      <c r="F111" s="22"/>
      <c r="G111" s="23"/>
      <c r="H111" s="23">
        <f t="shared" si="2"/>
        <v>0</v>
      </c>
    </row>
    <row r="112" spans="2:8" x14ac:dyDescent="0.35">
      <c r="B112" s="45"/>
      <c r="C112" s="63"/>
      <c r="D112" s="31" t="s">
        <v>175</v>
      </c>
      <c r="E112" s="1"/>
      <c r="F112" s="22"/>
      <c r="G112" s="23"/>
      <c r="H112" s="23">
        <f t="shared" si="2"/>
        <v>0</v>
      </c>
    </row>
    <row r="113" spans="2:8" x14ac:dyDescent="0.3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323000</v>
      </c>
      <c r="H113" s="23">
        <f t="shared" si="2"/>
        <v>646000</v>
      </c>
    </row>
    <row r="114" spans="2:8" x14ac:dyDescent="0.3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467000</v>
      </c>
      <c r="H114" s="23">
        <f t="shared" si="2"/>
        <v>934000</v>
      </c>
    </row>
    <row r="115" spans="2:8" x14ac:dyDescent="0.3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352000</v>
      </c>
      <c r="H115" s="23">
        <f t="shared" si="2"/>
        <v>1408000</v>
      </c>
    </row>
    <row r="116" spans="2:8" x14ac:dyDescent="0.35">
      <c r="B116" s="1">
        <v>6</v>
      </c>
      <c r="C116" s="63" t="s">
        <v>63</v>
      </c>
      <c r="D116" s="31"/>
      <c r="E116" s="1"/>
      <c r="F116" s="22"/>
      <c r="G116" s="23"/>
      <c r="H116" s="23">
        <f t="shared" si="2"/>
        <v>0</v>
      </c>
    </row>
    <row r="117" spans="2:8" x14ac:dyDescent="0.3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33000</v>
      </c>
      <c r="H117" s="23">
        <f t="shared" si="2"/>
        <v>1121141.7755999998</v>
      </c>
    </row>
    <row r="118" spans="2:8" x14ac:dyDescent="0.35">
      <c r="B118" s="45">
        <v>7</v>
      </c>
      <c r="C118" s="63" t="s">
        <v>65</v>
      </c>
      <c r="D118" s="31"/>
      <c r="E118" s="1"/>
      <c r="F118" s="22"/>
      <c r="G118" s="23"/>
      <c r="H118" s="23">
        <f t="shared" si="2"/>
        <v>0</v>
      </c>
    </row>
    <row r="119" spans="2:8" x14ac:dyDescent="0.3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27000</v>
      </c>
      <c r="H119" s="23">
        <f t="shared" si="2"/>
        <v>37002.960000000006</v>
      </c>
    </row>
    <row r="120" spans="2:8" x14ac:dyDescent="0.3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33000</v>
      </c>
      <c r="H120" s="23">
        <f t="shared" si="2"/>
        <v>417863.424</v>
      </c>
    </row>
    <row r="121" spans="2:8" x14ac:dyDescent="0.3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39000</v>
      </c>
      <c r="H121" s="23">
        <f t="shared" si="2"/>
        <v>2503547.8415999995</v>
      </c>
    </row>
    <row r="122" spans="2:8" x14ac:dyDescent="0.3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55000</v>
      </c>
      <c r="H122" s="23">
        <f t="shared" si="2"/>
        <v>1556500</v>
      </c>
    </row>
    <row r="123" spans="2:8" x14ac:dyDescent="0.35">
      <c r="B123" s="45" t="s">
        <v>14</v>
      </c>
      <c r="C123" s="63" t="s">
        <v>123</v>
      </c>
      <c r="D123" s="31" t="s">
        <v>181</v>
      </c>
      <c r="E123" s="1" t="s">
        <v>50</v>
      </c>
      <c r="F123" s="151">
        <v>1</v>
      </c>
      <c r="G123" s="23">
        <v>347000</v>
      </c>
      <c r="H123" s="23">
        <f t="shared" si="2"/>
        <v>347000</v>
      </c>
    </row>
    <row r="124" spans="2:8" x14ac:dyDescent="0.3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452000</v>
      </c>
      <c r="H124" s="23">
        <f t="shared" si="2"/>
        <v>1356000</v>
      </c>
    </row>
    <row r="125" spans="2:8" x14ac:dyDescent="0.3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755000</v>
      </c>
      <c r="H125" s="23">
        <f t="shared" si="2"/>
        <v>755000</v>
      </c>
    </row>
    <row r="126" spans="2:8" x14ac:dyDescent="0.3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3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3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3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616000</v>
      </c>
      <c r="H129" s="23">
        <f t="shared" si="2"/>
        <v>16632000</v>
      </c>
      <c r="J129" s="92" t="s">
        <v>227</v>
      </c>
      <c r="K129" s="92" t="s">
        <v>228</v>
      </c>
    </row>
    <row r="130" spans="1:11" ht="28" x14ac:dyDescent="0.3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978000</v>
      </c>
      <c r="H130" s="23">
        <f t="shared" si="2"/>
        <v>1956000</v>
      </c>
    </row>
    <row r="131" spans="1:11" ht="28" x14ac:dyDescent="0.3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450000</v>
      </c>
      <c r="H131" s="23">
        <f t="shared" si="2"/>
        <v>3600000</v>
      </c>
    </row>
    <row r="132" spans="1:11" x14ac:dyDescent="0.3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676000</v>
      </c>
      <c r="H132" s="23">
        <f t="shared" si="2"/>
        <v>676000</v>
      </c>
    </row>
    <row r="133" spans="1:11" x14ac:dyDescent="0.3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545000</v>
      </c>
      <c r="H133" s="23">
        <f t="shared" si="2"/>
        <v>1090000</v>
      </c>
    </row>
    <row r="134" spans="1:11" ht="28" x14ac:dyDescent="0.3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681000</v>
      </c>
      <c r="H134" s="23">
        <f t="shared" si="2"/>
        <v>1362000</v>
      </c>
    </row>
    <row r="135" spans="1:11" x14ac:dyDescent="0.3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57000</v>
      </c>
      <c r="H135" s="23">
        <f t="shared" si="2"/>
        <v>114000</v>
      </c>
    </row>
    <row r="136" spans="1:11" x14ac:dyDescent="0.3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88000</v>
      </c>
      <c r="H136" s="23">
        <f t="shared" si="2"/>
        <v>352000</v>
      </c>
    </row>
    <row r="137" spans="1:11" x14ac:dyDescent="0.3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62000</v>
      </c>
      <c r="H137" s="23">
        <f t="shared" si="2"/>
        <v>124000</v>
      </c>
    </row>
    <row r="138" spans="1:11" x14ac:dyDescent="0.3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77000</v>
      </c>
      <c r="H138" s="23">
        <f t="shared" si="2"/>
        <v>616000</v>
      </c>
    </row>
    <row r="139" spans="1:11" x14ac:dyDescent="0.3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129000</v>
      </c>
      <c r="H139" s="23">
        <f t="shared" si="2"/>
        <v>258000</v>
      </c>
    </row>
    <row r="140" spans="1:11" x14ac:dyDescent="0.3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5400000</v>
      </c>
      <c r="H140" s="23">
        <f t="shared" si="2"/>
        <v>5400000</v>
      </c>
    </row>
    <row r="141" spans="1:11" x14ac:dyDescent="0.3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9440000</v>
      </c>
      <c r="H141" s="23">
        <f t="shared" si="2"/>
        <v>18880000</v>
      </c>
    </row>
    <row r="142" spans="1:11" x14ac:dyDescent="0.35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1178000</v>
      </c>
      <c r="H142" s="23">
        <f t="shared" si="2"/>
        <v>2356000</v>
      </c>
    </row>
    <row r="143" spans="1:11" x14ac:dyDescent="0.35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749000</v>
      </c>
      <c r="H143" s="23">
        <f t="shared" si="2"/>
        <v>749000</v>
      </c>
    </row>
    <row r="144" spans="1:11" x14ac:dyDescent="0.35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1830000</v>
      </c>
      <c r="H144" s="23">
        <f t="shared" si="2"/>
        <v>3660000</v>
      </c>
    </row>
    <row r="145" spans="1:10" x14ac:dyDescent="0.35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217000</v>
      </c>
      <c r="H145" s="23">
        <f t="shared" si="2"/>
        <v>434000</v>
      </c>
    </row>
    <row r="146" spans="1:10" x14ac:dyDescent="0.35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10" x14ac:dyDescent="0.35">
      <c r="A147" s="82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10" x14ac:dyDescent="0.35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4305000</v>
      </c>
      <c r="H148" s="23">
        <f t="shared" si="2"/>
        <v>4305000</v>
      </c>
    </row>
    <row r="149" spans="1:10" x14ac:dyDescent="0.35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3992000</v>
      </c>
      <c r="H149" s="23">
        <f t="shared" si="2"/>
        <v>3992000</v>
      </c>
    </row>
    <row r="150" spans="1:10" x14ac:dyDescent="0.35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728000</v>
      </c>
      <c r="H150" s="23">
        <f t="shared" ref="H150:H159" si="3">F150*G150</f>
        <v>10746452.152800001</v>
      </c>
      <c r="I150" s="80">
        <v>450</v>
      </c>
    </row>
    <row r="151" spans="1:10" x14ac:dyDescent="0.35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74000</v>
      </c>
      <c r="H151" s="23">
        <f t="shared" si="3"/>
        <v>2097160</v>
      </c>
    </row>
    <row r="152" spans="1:10" x14ac:dyDescent="0.35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60000</v>
      </c>
      <c r="H152" s="23">
        <f t="shared" si="3"/>
        <v>498600.00000000006</v>
      </c>
    </row>
    <row r="153" spans="1:10" x14ac:dyDescent="0.3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>
        <v>338000</v>
      </c>
      <c r="H153" s="23">
        <f t="shared" si="3"/>
        <v>676000</v>
      </c>
    </row>
    <row r="154" spans="1:10" x14ac:dyDescent="0.3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34000</v>
      </c>
      <c r="H154" s="23">
        <f t="shared" si="3"/>
        <v>1508580</v>
      </c>
    </row>
    <row r="155" spans="1:10" x14ac:dyDescent="0.3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743000</v>
      </c>
      <c r="H155" s="23">
        <f t="shared" si="3"/>
        <v>743000</v>
      </c>
      <c r="I155" s="80">
        <v>600</v>
      </c>
    </row>
    <row r="156" spans="1:10" x14ac:dyDescent="0.35">
      <c r="A156" s="4"/>
      <c r="B156" s="1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5857000</v>
      </c>
      <c r="H156" s="23">
        <f t="shared" si="3"/>
        <v>5857000</v>
      </c>
      <c r="I156" s="80">
        <v>1.2</v>
      </c>
      <c r="J156" s="80" t="s">
        <v>275</v>
      </c>
    </row>
    <row r="157" spans="1:10" x14ac:dyDescent="0.35">
      <c r="A157" s="4"/>
      <c r="B157" s="1">
        <v>10</v>
      </c>
      <c r="C157" s="31" t="s">
        <v>135</v>
      </c>
      <c r="D157" s="31"/>
      <c r="E157" s="32" t="s">
        <v>9</v>
      </c>
      <c r="F157" s="38">
        <v>4.37</v>
      </c>
      <c r="G157" s="23">
        <v>194000</v>
      </c>
      <c r="H157" s="23">
        <f t="shared" si="3"/>
        <v>847780</v>
      </c>
    </row>
    <row r="158" spans="1:10" x14ac:dyDescent="0.35">
      <c r="A158" s="4"/>
      <c r="B158" s="1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108000</v>
      </c>
      <c r="H158" s="23">
        <f t="shared" si="3"/>
        <v>307800</v>
      </c>
    </row>
    <row r="159" spans="1:10" ht="31" x14ac:dyDescent="0.3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2424000</v>
      </c>
      <c r="H159" s="23">
        <f t="shared" si="3"/>
        <v>2424000</v>
      </c>
    </row>
    <row r="160" spans="1:10" x14ac:dyDescent="0.35">
      <c r="B160" s="35"/>
      <c r="C160" s="148"/>
      <c r="D160" s="34"/>
      <c r="E160" s="40"/>
      <c r="F160" s="48"/>
      <c r="G160" s="37" t="s">
        <v>187</v>
      </c>
      <c r="H160" s="39">
        <f>SUM(H7:H159)</f>
        <v>450824447.11433834</v>
      </c>
    </row>
    <row r="161" spans="2:8" x14ac:dyDescent="0.35">
      <c r="B161" s="35"/>
      <c r="C161" s="148"/>
      <c r="D161" s="34"/>
      <c r="E161" s="40"/>
      <c r="F161" s="48"/>
      <c r="G161" s="37" t="s">
        <v>188</v>
      </c>
      <c r="H161" s="39">
        <f>ROUNDDOWN(H160,-5)</f>
        <v>450800000</v>
      </c>
    </row>
    <row r="162" spans="2:8" x14ac:dyDescent="0.35">
      <c r="B162" s="35"/>
      <c r="C162" s="148"/>
      <c r="D162" s="34"/>
      <c r="E162" s="40"/>
      <c r="F162" s="48"/>
      <c r="G162" s="37" t="s">
        <v>141</v>
      </c>
      <c r="H162" s="39">
        <f>H161</f>
        <v>450800000</v>
      </c>
    </row>
    <row r="163" spans="2:8" x14ac:dyDescent="0.35">
      <c r="B163" s="35"/>
      <c r="C163" s="148"/>
      <c r="D163" s="34"/>
      <c r="E163" s="40"/>
      <c r="F163" s="48"/>
      <c r="G163" s="37" t="s">
        <v>189</v>
      </c>
      <c r="H163" s="39">
        <f>H162*0.1</f>
        <v>45080000</v>
      </c>
    </row>
    <row r="164" spans="2:8" x14ac:dyDescent="0.35">
      <c r="B164" s="35"/>
      <c r="C164" s="148"/>
      <c r="D164" s="34"/>
      <c r="E164" s="40"/>
      <c r="F164" s="48"/>
      <c r="G164" s="37" t="s">
        <v>190</v>
      </c>
      <c r="H164" s="39">
        <f>H162+H163</f>
        <v>495880000</v>
      </c>
    </row>
    <row r="166" spans="2:8" x14ac:dyDescent="0.35">
      <c r="H166" s="41">
        <f>4.5*14</f>
        <v>63</v>
      </c>
    </row>
    <row r="167" spans="2:8" x14ac:dyDescent="0.35">
      <c r="H167" s="41">
        <f>4.5*15</f>
        <v>67.5</v>
      </c>
    </row>
    <row r="168" spans="2:8" x14ac:dyDescent="0.35">
      <c r="H168" s="41">
        <f>H166+H167</f>
        <v>130.5</v>
      </c>
    </row>
    <row r="169" spans="2:8" x14ac:dyDescent="0.35">
      <c r="H169" s="41">
        <f>H162/H168</f>
        <v>3454406.1302681994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r:id="rId1"/>
  <rowBreaks count="1" manualBreakCount="1">
    <brk id="10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"/>
  <sheetViews>
    <sheetView view="pageBreakPreview" topLeftCell="C145" zoomScale="85" zoomScaleNormal="70" zoomScaleSheetLayoutView="85" workbookViewId="0">
      <selection activeCell="G153" sqref="G153"/>
    </sheetView>
  </sheetViews>
  <sheetFormatPr defaultColWidth="9.1796875" defaultRowHeight="15.5" x14ac:dyDescent="0.35"/>
  <cols>
    <col min="1" max="1" width="5" style="80" customWidth="1"/>
    <col min="2" max="2" width="9.1796875" style="140"/>
    <col min="3" max="3" width="51" style="149" bestFit="1" customWidth="1"/>
    <col min="4" max="4" width="90.1796875" style="150" customWidth="1"/>
    <col min="5" max="5" width="9.1796875" style="140"/>
    <col min="6" max="6" width="12" style="140" bestFit="1" customWidth="1"/>
    <col min="7" max="8" width="19.453125" style="41" customWidth="1"/>
    <col min="9" max="16384" width="9.1796875" style="80"/>
  </cols>
  <sheetData>
    <row r="2" spans="2:8" x14ac:dyDescent="0.35">
      <c r="B2" s="19" t="s">
        <v>0</v>
      </c>
      <c r="C2" s="141"/>
      <c r="D2" s="142"/>
      <c r="E2" s="143"/>
      <c r="G2" s="47"/>
      <c r="H2" s="47"/>
    </row>
    <row r="3" spans="2:8" x14ac:dyDescent="0.35">
      <c r="B3" s="102" t="s">
        <v>265</v>
      </c>
      <c r="C3" s="141"/>
      <c r="D3" s="142"/>
      <c r="E3" s="143"/>
      <c r="G3" s="47"/>
      <c r="H3" s="144"/>
    </row>
    <row r="4" spans="2:8" x14ac:dyDescent="0.35">
      <c r="B4" s="19" t="s">
        <v>1</v>
      </c>
      <c r="C4" s="141"/>
      <c r="D4" s="142"/>
      <c r="E4" s="152" t="s">
        <v>238</v>
      </c>
      <c r="F4" s="152"/>
      <c r="G4" s="152"/>
      <c r="H4" s="152"/>
    </row>
    <row r="5" spans="2:8" x14ac:dyDescent="0.35">
      <c r="B5" s="145"/>
      <c r="C5" s="146"/>
      <c r="D5" s="142"/>
      <c r="E5" s="67"/>
      <c r="F5" s="68"/>
      <c r="G5" s="42"/>
      <c r="H5" s="42"/>
    </row>
    <row r="6" spans="2:8" ht="16" thickBot="1" x14ac:dyDescent="0.4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" thickTop="1" x14ac:dyDescent="0.35">
      <c r="B7" s="2"/>
      <c r="C7" s="49"/>
      <c r="D7" s="49"/>
      <c r="E7" s="2"/>
      <c r="F7" s="1"/>
      <c r="G7" s="43"/>
      <c r="H7" s="43"/>
    </row>
    <row r="8" spans="2:8" x14ac:dyDescent="0.3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35">
      <c r="B9" s="1">
        <v>1</v>
      </c>
      <c r="C9" s="31" t="s">
        <v>8</v>
      </c>
      <c r="D9" s="31"/>
      <c r="E9" s="1" t="s">
        <v>9</v>
      </c>
      <c r="F9" s="22">
        <v>43</v>
      </c>
      <c r="G9" s="23">
        <v>44000</v>
      </c>
      <c r="H9" s="23">
        <f t="shared" ref="H9:H37" si="0">F9*G9</f>
        <v>1892000</v>
      </c>
    </row>
    <row r="10" spans="2:8" x14ac:dyDescent="0.35">
      <c r="B10" s="1">
        <v>2</v>
      </c>
      <c r="C10" s="31" t="s">
        <v>10</v>
      </c>
      <c r="D10" s="31"/>
      <c r="E10" s="1" t="s">
        <v>11</v>
      </c>
      <c r="F10" s="22">
        <v>1</v>
      </c>
      <c r="G10" s="23">
        <v>6000000</v>
      </c>
      <c r="H10" s="23">
        <f t="shared" si="0"/>
        <v>6000000</v>
      </c>
    </row>
    <row r="11" spans="2:8" x14ac:dyDescent="0.35">
      <c r="B11" s="1">
        <v>3</v>
      </c>
      <c r="C11" s="31" t="s">
        <v>12</v>
      </c>
      <c r="D11" s="31"/>
      <c r="E11" s="1" t="s">
        <v>11</v>
      </c>
      <c r="F11" s="22">
        <v>1</v>
      </c>
      <c r="G11" s="23">
        <v>2100000</v>
      </c>
      <c r="H11" s="23">
        <f t="shared" si="0"/>
        <v>2100000</v>
      </c>
    </row>
    <row r="12" spans="2:8" x14ac:dyDescent="0.35">
      <c r="B12" s="1">
        <v>4</v>
      </c>
      <c r="C12" s="31" t="s">
        <v>13</v>
      </c>
      <c r="D12" s="31"/>
      <c r="E12" s="1" t="s">
        <v>11</v>
      </c>
      <c r="F12" s="22">
        <v>1</v>
      </c>
      <c r="G12" s="23">
        <v>1875000</v>
      </c>
      <c r="H12" s="23">
        <f t="shared" si="0"/>
        <v>1875000</v>
      </c>
    </row>
    <row r="13" spans="2:8" x14ac:dyDescent="0.3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3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>
        <v>10000</v>
      </c>
      <c r="H14" s="23">
        <f t="shared" si="0"/>
        <v>1176800</v>
      </c>
    </row>
    <row r="15" spans="2:8" x14ac:dyDescent="0.35">
      <c r="B15" s="1"/>
      <c r="C15" s="63"/>
      <c r="D15" s="31"/>
      <c r="E15" s="1"/>
      <c r="F15" s="22"/>
      <c r="G15" s="23"/>
      <c r="H15" s="23"/>
    </row>
    <row r="16" spans="2:8" x14ac:dyDescent="0.35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 x14ac:dyDescent="0.35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>
        <v>110000</v>
      </c>
      <c r="H17" s="23">
        <f t="shared" si="0"/>
        <v>960101.99999999988</v>
      </c>
    </row>
    <row r="18" spans="2:8" x14ac:dyDescent="0.35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>
        <v>44000</v>
      </c>
      <c r="H18" s="23">
        <f t="shared" si="0"/>
        <v>182852.05714285708</v>
      </c>
    </row>
    <row r="19" spans="2:8" x14ac:dyDescent="0.35">
      <c r="B19" s="1">
        <v>3</v>
      </c>
      <c r="C19" s="65" t="s">
        <v>216</v>
      </c>
      <c r="D19" s="31"/>
      <c r="E19" s="1" t="s">
        <v>19</v>
      </c>
      <c r="F19" s="57">
        <v>20.308329999999998</v>
      </c>
      <c r="G19" s="23">
        <v>269000</v>
      </c>
      <c r="H19" s="23">
        <f t="shared" si="0"/>
        <v>5462940.7699999996</v>
      </c>
    </row>
    <row r="20" spans="2:8" x14ac:dyDescent="0.3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0</v>
      </c>
      <c r="H20" s="23">
        <f t="shared" si="0"/>
        <v>0</v>
      </c>
    </row>
    <row r="21" spans="2:8" x14ac:dyDescent="0.35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>
        <v>727000</v>
      </c>
      <c r="H21" s="23">
        <f t="shared" si="0"/>
        <v>379075.97500000003</v>
      </c>
    </row>
    <row r="22" spans="2:8" x14ac:dyDescent="0.3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0</v>
      </c>
      <c r="H22" s="23">
        <f t="shared" si="0"/>
        <v>0</v>
      </c>
    </row>
    <row r="23" spans="2:8" x14ac:dyDescent="0.35">
      <c r="B23" s="1"/>
      <c r="C23" s="63"/>
      <c r="D23" s="31"/>
      <c r="E23" s="1"/>
      <c r="F23" s="22"/>
      <c r="G23" s="23"/>
      <c r="H23" s="23"/>
    </row>
    <row r="24" spans="2:8" x14ac:dyDescent="0.35">
      <c r="B24" s="10" t="s">
        <v>22</v>
      </c>
      <c r="C24" s="66" t="s">
        <v>23</v>
      </c>
      <c r="D24" s="31"/>
      <c r="E24" s="1"/>
      <c r="F24" s="22"/>
      <c r="G24" s="23"/>
      <c r="H24" s="23"/>
    </row>
    <row r="25" spans="2:8" x14ac:dyDescent="0.35">
      <c r="B25" s="1">
        <v>1</v>
      </c>
      <c r="C25" s="63" t="s">
        <v>90</v>
      </c>
      <c r="D25" s="31"/>
      <c r="E25" s="1" t="s">
        <v>72</v>
      </c>
      <c r="F25" s="57">
        <v>7</v>
      </c>
      <c r="G25" s="23">
        <v>50000</v>
      </c>
      <c r="H25" s="23">
        <f t="shared" si="0"/>
        <v>350000</v>
      </c>
    </row>
    <row r="26" spans="2:8" x14ac:dyDescent="0.3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</row>
    <row r="27" spans="2:8" x14ac:dyDescent="0.35">
      <c r="B27" s="1"/>
      <c r="C27" s="63"/>
      <c r="D27" s="31"/>
      <c r="E27" s="1"/>
      <c r="F27" s="22"/>
      <c r="G27" s="23"/>
      <c r="H27" s="23"/>
    </row>
    <row r="28" spans="2:8" x14ac:dyDescent="0.35">
      <c r="B28" s="10" t="s">
        <v>25</v>
      </c>
      <c r="C28" s="66" t="s">
        <v>26</v>
      </c>
      <c r="D28" s="31"/>
      <c r="E28" s="1"/>
      <c r="F28" s="22"/>
      <c r="G28" s="23"/>
      <c r="H28" s="23"/>
    </row>
    <row r="29" spans="2:8" x14ac:dyDescent="0.3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>
        <v>4637000</v>
      </c>
      <c r="H29" s="23">
        <f t="shared" si="0"/>
        <v>16270769.300000003</v>
      </c>
    </row>
    <row r="30" spans="2:8" x14ac:dyDescent="0.35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>
        <v>4243000</v>
      </c>
      <c r="H30" s="23">
        <f t="shared" si="0"/>
        <v>4512733.5714285718</v>
      </c>
    </row>
    <row r="31" spans="2:8" x14ac:dyDescent="0.3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>
        <v>4272000</v>
      </c>
      <c r="H31" s="23">
        <f t="shared" si="0"/>
        <v>15777226.512000002</v>
      </c>
    </row>
    <row r="32" spans="2:8" x14ac:dyDescent="0.3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>
        <v>4092000</v>
      </c>
      <c r="H32" s="23">
        <f t="shared" si="0"/>
        <v>9634668.3651428558</v>
      </c>
    </row>
    <row r="33" spans="2:10" x14ac:dyDescent="0.35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>
        <v>4361000</v>
      </c>
      <c r="H33" s="23">
        <f t="shared" si="0"/>
        <v>12434457.000000002</v>
      </c>
    </row>
    <row r="34" spans="2:10" x14ac:dyDescent="0.3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>
        <v>0</v>
      </c>
      <c r="H34" s="23">
        <f t="shared" si="0"/>
        <v>0</v>
      </c>
    </row>
    <row r="35" spans="2:10" x14ac:dyDescent="0.3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>
        <v>4798000</v>
      </c>
      <c r="H35" s="23">
        <f t="shared" si="0"/>
        <v>5636584.8440000005</v>
      </c>
    </row>
    <row r="36" spans="2:10" x14ac:dyDescent="0.3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>
        <v>2532000</v>
      </c>
      <c r="H36" s="23">
        <f t="shared" si="0"/>
        <v>11753300.927999998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3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>
        <v>3122000</v>
      </c>
      <c r="H37" s="23">
        <f t="shared" si="0"/>
        <v>22561083.047999997</v>
      </c>
      <c r="I37" s="61"/>
      <c r="J37" s="62"/>
    </row>
    <row r="38" spans="2:10" x14ac:dyDescent="0.3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>
        <v>3212000</v>
      </c>
      <c r="H38" s="23">
        <f>F38*G38</f>
        <v>6870564.3600000003</v>
      </c>
      <c r="I38" s="61">
        <f>(0.6248+14.5301+14.712+14.5618+5.3089)*0.12</f>
        <v>5.9685119999999996</v>
      </c>
      <c r="J38" s="62" t="s">
        <v>218</v>
      </c>
    </row>
    <row r="39" spans="2:10" ht="31" x14ac:dyDescent="0.3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>
        <v>4272000</v>
      </c>
      <c r="H39" s="23">
        <f>F39*G39</f>
        <v>1634040</v>
      </c>
      <c r="I39" s="61"/>
      <c r="J39" s="62"/>
    </row>
    <row r="40" spans="2:10" x14ac:dyDescent="0.3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>
        <v>4361000</v>
      </c>
      <c r="H40" s="23">
        <f>F40*G40</f>
        <v>356260.15384615387</v>
      </c>
      <c r="I40" s="61"/>
      <c r="J40" s="62"/>
    </row>
    <row r="41" spans="2:10" x14ac:dyDescent="0.35">
      <c r="B41" s="1"/>
      <c r="C41" s="63"/>
      <c r="D41" s="34"/>
      <c r="E41" s="1"/>
      <c r="F41" s="22"/>
      <c r="G41" s="23"/>
      <c r="H41" s="23"/>
      <c r="I41" s="61"/>
      <c r="J41" s="62"/>
    </row>
    <row r="42" spans="2:10" x14ac:dyDescent="0.35">
      <c r="B42" s="1"/>
      <c r="C42" s="63"/>
      <c r="D42" s="31"/>
      <c r="E42" s="1"/>
      <c r="F42" s="22"/>
      <c r="G42" s="23"/>
      <c r="H42" s="23">
        <f t="shared" ref="H42:H77" si="1">F42*G42</f>
        <v>0</v>
      </c>
      <c r="I42" s="61">
        <f>(2.5053+1.2613)*0.12</f>
        <v>0.451992</v>
      </c>
      <c r="J42" s="62" t="s">
        <v>219</v>
      </c>
    </row>
    <row r="43" spans="2:10" x14ac:dyDescent="0.3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3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3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>
        <v>169000</v>
      </c>
      <c r="H45" s="23">
        <f t="shared" si="1"/>
        <v>760500</v>
      </c>
    </row>
    <row r="46" spans="2:10" x14ac:dyDescent="0.3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3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>
        <v>151000</v>
      </c>
      <c r="H47" s="23">
        <f t="shared" si="1"/>
        <v>8302792.2089170003</v>
      </c>
    </row>
    <row r="48" spans="2:10" x14ac:dyDescent="0.3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>
        <v>184000</v>
      </c>
      <c r="H48" s="23">
        <f t="shared" si="1"/>
        <v>510253.57694399997</v>
      </c>
    </row>
    <row r="49" spans="2:8" x14ac:dyDescent="0.3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>
        <v>151000</v>
      </c>
      <c r="H49" s="23">
        <f t="shared" si="1"/>
        <v>1447183.6507219004</v>
      </c>
    </row>
    <row r="50" spans="2:8" s="92" customFormat="1" x14ac:dyDescent="0.3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>
        <v>111000</v>
      </c>
      <c r="H50" s="46">
        <f t="shared" si="1"/>
        <v>854700</v>
      </c>
    </row>
    <row r="51" spans="2:8" x14ac:dyDescent="0.3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>
        <v>175000</v>
      </c>
      <c r="H51" s="23">
        <f t="shared" si="1"/>
        <v>446249.99999999994</v>
      </c>
    </row>
    <row r="52" spans="2:8" x14ac:dyDescent="0.3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3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>
        <v>151000</v>
      </c>
      <c r="H53" s="23">
        <f t="shared" si="1"/>
        <v>8286805.9692149004</v>
      </c>
    </row>
    <row r="54" spans="2:8" x14ac:dyDescent="0.3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>
        <v>184000</v>
      </c>
      <c r="H54" s="23">
        <f t="shared" si="1"/>
        <v>510273.4</v>
      </c>
    </row>
    <row r="55" spans="2:8" x14ac:dyDescent="0.3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3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3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3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>
        <v>180000</v>
      </c>
      <c r="H58" s="23">
        <f t="shared" si="1"/>
        <v>2126945.2034160001</v>
      </c>
    </row>
    <row r="59" spans="2:8" x14ac:dyDescent="0.3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>
        <v>116000</v>
      </c>
      <c r="H59" s="23">
        <f t="shared" si="1"/>
        <v>3764794.4304000004</v>
      </c>
    </row>
    <row r="60" spans="2:8" x14ac:dyDescent="0.3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3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>
        <v>180000</v>
      </c>
      <c r="H61" s="23">
        <f t="shared" si="1"/>
        <v>2126945.2034160001</v>
      </c>
    </row>
    <row r="62" spans="2:8" x14ac:dyDescent="0.3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>
        <v>116000</v>
      </c>
      <c r="H62" s="23">
        <f t="shared" si="1"/>
        <v>4248500</v>
      </c>
    </row>
    <row r="63" spans="2:8" x14ac:dyDescent="0.3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3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3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>
        <v>77000</v>
      </c>
      <c r="H65" s="23">
        <f t="shared" si="1"/>
        <v>7656729.0592484996</v>
      </c>
    </row>
    <row r="66" spans="2:8" x14ac:dyDescent="0.3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>
        <v>183000</v>
      </c>
      <c r="H66" s="23">
        <f t="shared" si="1"/>
        <v>21293880</v>
      </c>
    </row>
    <row r="67" spans="2:8" x14ac:dyDescent="0.3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>
        <v>92000</v>
      </c>
      <c r="H67" s="23">
        <f t="shared" si="1"/>
        <v>1402047.8</v>
      </c>
    </row>
    <row r="68" spans="2:8" x14ac:dyDescent="0.3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>
        <v>65000</v>
      </c>
      <c r="H68" s="23">
        <f t="shared" si="1"/>
        <v>5575352.5099999988</v>
      </c>
    </row>
    <row r="69" spans="2:8" x14ac:dyDescent="0.3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3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1" x14ac:dyDescent="0.3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>
        <v>192000</v>
      </c>
      <c r="H71" s="23">
        <f t="shared" si="1"/>
        <v>36446668.799999997</v>
      </c>
    </row>
    <row r="72" spans="2:8" x14ac:dyDescent="0.3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>
        <v>73000</v>
      </c>
      <c r="H72" s="23">
        <f t="shared" si="1"/>
        <v>1438830</v>
      </c>
    </row>
    <row r="73" spans="2:8" x14ac:dyDescent="0.3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>
        <v>42000</v>
      </c>
      <c r="H73" s="23">
        <f t="shared" si="1"/>
        <v>15793950.9</v>
      </c>
    </row>
    <row r="74" spans="2:8" x14ac:dyDescent="0.3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>
        <v>29000</v>
      </c>
      <c r="H74" s="23">
        <f t="shared" si="1"/>
        <v>10017185.799999999</v>
      </c>
    </row>
    <row r="75" spans="2:8" x14ac:dyDescent="0.3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>
        <v>42000</v>
      </c>
      <c r="H75" s="23">
        <f t="shared" si="1"/>
        <v>1728090.0000000002</v>
      </c>
    </row>
    <row r="76" spans="2:8" x14ac:dyDescent="0.3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>
        <v>29000</v>
      </c>
      <c r="H76" s="23">
        <f t="shared" si="1"/>
        <v>1193205</v>
      </c>
    </row>
    <row r="77" spans="2:8" x14ac:dyDescent="0.35">
      <c r="B77" s="1"/>
      <c r="C77" s="63"/>
      <c r="D77" s="31"/>
      <c r="E77" s="1"/>
      <c r="F77" s="22"/>
      <c r="G77" s="23"/>
      <c r="H77" s="23">
        <f t="shared" si="1"/>
        <v>0</v>
      </c>
    </row>
    <row r="78" spans="2:8" x14ac:dyDescent="0.3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3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>
        <v>176000</v>
      </c>
      <c r="H79" s="23">
        <f>F79*G79</f>
        <v>9504000</v>
      </c>
    </row>
    <row r="80" spans="2:8" x14ac:dyDescent="0.3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>
        <v>205000</v>
      </c>
      <c r="H80" s="23">
        <f>F80*G80</f>
        <v>11275000</v>
      </c>
    </row>
    <row r="81" spans="2:8" x14ac:dyDescent="0.35">
      <c r="B81" s="1">
        <v>3</v>
      </c>
      <c r="C81" s="63" t="s">
        <v>138</v>
      </c>
      <c r="D81" s="31"/>
      <c r="E81" s="1" t="s">
        <v>9</v>
      </c>
      <c r="F81" s="22">
        <v>25</v>
      </c>
      <c r="G81" s="23">
        <v>62000</v>
      </c>
      <c r="H81" s="23">
        <f>F81*G81</f>
        <v>1550000</v>
      </c>
    </row>
    <row r="82" spans="2:8" x14ac:dyDescent="0.35">
      <c r="B82" s="1">
        <v>4</v>
      </c>
      <c r="C82" s="63" t="s">
        <v>111</v>
      </c>
      <c r="D82" s="31"/>
      <c r="E82" s="1" t="s">
        <v>9</v>
      </c>
      <c r="F82" s="22">
        <v>5</v>
      </c>
      <c r="G82" s="23">
        <v>67000</v>
      </c>
      <c r="H82" s="23">
        <f t="shared" ref="H82:H149" si="2">F82*G82</f>
        <v>335000</v>
      </c>
    </row>
    <row r="83" spans="2:8" x14ac:dyDescent="0.3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3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3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1" x14ac:dyDescent="0.3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>
        <v>13581000</v>
      </c>
      <c r="H86" s="23">
        <f>F86*G86</f>
        <v>13581000</v>
      </c>
    </row>
    <row r="87" spans="2:8" ht="15" customHeight="1" x14ac:dyDescent="0.35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>
        <v>1487000</v>
      </c>
      <c r="H87" s="23">
        <f t="shared" ref="H87:H95" si="3">F87*G87</f>
        <v>2974000</v>
      </c>
    </row>
    <row r="88" spans="2:8" ht="31" x14ac:dyDescent="0.3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>
        <v>3267000</v>
      </c>
      <c r="H88" s="23">
        <f t="shared" si="3"/>
        <v>3267000</v>
      </c>
    </row>
    <row r="89" spans="2:8" ht="31" x14ac:dyDescent="0.3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>
        <v>6242000</v>
      </c>
      <c r="H89" s="23">
        <f t="shared" si="3"/>
        <v>6242000</v>
      </c>
    </row>
    <row r="90" spans="2:8" ht="31" x14ac:dyDescent="0.3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>
        <v>8624000</v>
      </c>
      <c r="H90" s="23">
        <f t="shared" si="3"/>
        <v>8624000</v>
      </c>
    </row>
    <row r="91" spans="2:8" x14ac:dyDescent="0.35">
      <c r="B91" s="10">
        <v>2</v>
      </c>
      <c r="C91" s="66" t="s">
        <v>116</v>
      </c>
      <c r="D91" s="31"/>
      <c r="E91" s="1"/>
      <c r="F91" s="22"/>
      <c r="G91" s="23"/>
      <c r="H91" s="23">
        <f t="shared" si="3"/>
        <v>0</v>
      </c>
    </row>
    <row r="92" spans="2:8" x14ac:dyDescent="0.3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>
        <v>1815000</v>
      </c>
      <c r="H92" s="23">
        <f t="shared" si="3"/>
        <v>3630000</v>
      </c>
    </row>
    <row r="93" spans="2:8" x14ac:dyDescent="0.35">
      <c r="B93" s="10">
        <v>3</v>
      </c>
      <c r="C93" s="66" t="s">
        <v>49</v>
      </c>
      <c r="D93" s="31"/>
      <c r="E93" s="1"/>
      <c r="F93" s="22"/>
      <c r="G93" s="23"/>
      <c r="H93" s="23">
        <f t="shared" si="3"/>
        <v>0</v>
      </c>
    </row>
    <row r="94" spans="2:8" x14ac:dyDescent="0.3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>
        <v>413000</v>
      </c>
      <c r="H94" s="23">
        <f t="shared" si="3"/>
        <v>826000</v>
      </c>
    </row>
    <row r="95" spans="2:8" x14ac:dyDescent="0.3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>
        <v>87000</v>
      </c>
      <c r="H95" s="23">
        <f t="shared" si="3"/>
        <v>522000</v>
      </c>
    </row>
    <row r="96" spans="2:8" x14ac:dyDescent="0.35">
      <c r="B96" s="1"/>
      <c r="C96" s="63"/>
      <c r="D96" s="31"/>
      <c r="E96" s="1"/>
      <c r="F96" s="22"/>
      <c r="G96" s="23"/>
      <c r="H96" s="23">
        <f t="shared" si="2"/>
        <v>0</v>
      </c>
    </row>
    <row r="97" spans="2:8" x14ac:dyDescent="0.35">
      <c r="B97" s="10" t="s">
        <v>53</v>
      </c>
      <c r="C97" s="66" t="s">
        <v>54</v>
      </c>
      <c r="D97" s="31"/>
      <c r="E97" s="1"/>
      <c r="F97" s="22"/>
      <c r="G97" s="23"/>
      <c r="H97" s="23">
        <f t="shared" si="2"/>
        <v>0</v>
      </c>
    </row>
    <row r="98" spans="2:8" x14ac:dyDescent="0.3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>
        <v>22000</v>
      </c>
      <c r="H98" s="23">
        <f t="shared" si="2"/>
        <v>4492823.148</v>
      </c>
    </row>
    <row r="99" spans="2:8" x14ac:dyDescent="0.3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>
        <v>34000</v>
      </c>
      <c r="H99" s="23">
        <f t="shared" si="2"/>
        <v>2844182.2800000003</v>
      </c>
    </row>
    <row r="100" spans="2:8" x14ac:dyDescent="0.3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>
        <v>22000</v>
      </c>
      <c r="H100" s="23">
        <f t="shared" si="2"/>
        <v>2522909.174071</v>
      </c>
    </row>
    <row r="101" spans="2:8" x14ac:dyDescent="0.3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>
        <v>28000</v>
      </c>
      <c r="H101" s="23">
        <f t="shared" si="2"/>
        <v>140000</v>
      </c>
    </row>
    <row r="102" spans="2:8" x14ac:dyDescent="0.3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>
        <v>34000</v>
      </c>
      <c r="H102" s="23">
        <f t="shared" si="2"/>
        <v>1608769.5</v>
      </c>
    </row>
    <row r="103" spans="2:8" x14ac:dyDescent="0.3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3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3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3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>
        <v>1727000</v>
      </c>
      <c r="H106" s="23">
        <f>F106*G106</f>
        <v>3454000</v>
      </c>
    </row>
    <row r="107" spans="2:8" x14ac:dyDescent="0.3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>
        <v>833000</v>
      </c>
      <c r="H107" s="23">
        <f t="shared" ref="H107:H125" si="4">F107*G107</f>
        <v>1666000</v>
      </c>
    </row>
    <row r="108" spans="2:8" x14ac:dyDescent="0.3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>
        <v>1565000</v>
      </c>
      <c r="H108" s="23">
        <f t="shared" si="4"/>
        <v>3130000</v>
      </c>
    </row>
    <row r="109" spans="2:8" x14ac:dyDescent="0.35">
      <c r="B109" s="45"/>
      <c r="C109" s="63"/>
      <c r="D109" s="31" t="s">
        <v>172</v>
      </c>
      <c r="E109" s="1"/>
      <c r="F109" s="22"/>
      <c r="G109" s="23"/>
      <c r="H109" s="23">
        <f t="shared" si="4"/>
        <v>0</v>
      </c>
    </row>
    <row r="110" spans="2:8" x14ac:dyDescent="0.35">
      <c r="B110" s="45"/>
      <c r="C110" s="63"/>
      <c r="D110" s="31" t="s">
        <v>173</v>
      </c>
      <c r="E110" s="1"/>
      <c r="F110" s="22"/>
      <c r="G110" s="23"/>
      <c r="H110" s="23">
        <f t="shared" si="4"/>
        <v>0</v>
      </c>
    </row>
    <row r="111" spans="2:8" x14ac:dyDescent="0.35">
      <c r="B111" s="45"/>
      <c r="C111" s="63"/>
      <c r="D111" s="31" t="s">
        <v>174</v>
      </c>
      <c r="E111" s="1"/>
      <c r="F111" s="22"/>
      <c r="G111" s="23"/>
      <c r="H111" s="23">
        <f t="shared" si="4"/>
        <v>0</v>
      </c>
    </row>
    <row r="112" spans="2:8" x14ac:dyDescent="0.35">
      <c r="B112" s="45"/>
      <c r="C112" s="63"/>
      <c r="D112" s="31" t="s">
        <v>175</v>
      </c>
      <c r="E112" s="1"/>
      <c r="F112" s="22"/>
      <c r="G112" s="23"/>
      <c r="H112" s="23">
        <f t="shared" si="4"/>
        <v>0</v>
      </c>
    </row>
    <row r="113" spans="2:8" x14ac:dyDescent="0.3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>
        <v>323000</v>
      </c>
      <c r="H113" s="23">
        <f t="shared" si="4"/>
        <v>646000</v>
      </c>
    </row>
    <row r="114" spans="2:8" x14ac:dyDescent="0.3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>
        <v>467000</v>
      </c>
      <c r="H114" s="23">
        <f t="shared" si="4"/>
        <v>934000</v>
      </c>
    </row>
    <row r="115" spans="2:8" x14ac:dyDescent="0.3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>
        <v>352000</v>
      </c>
      <c r="H115" s="23">
        <f t="shared" si="4"/>
        <v>1408000</v>
      </c>
    </row>
    <row r="116" spans="2:8" x14ac:dyDescent="0.35">
      <c r="B116" s="1">
        <v>6</v>
      </c>
      <c r="C116" s="63" t="s">
        <v>63</v>
      </c>
      <c r="D116" s="31"/>
      <c r="E116" s="1"/>
      <c r="F116" s="22"/>
      <c r="G116" s="23"/>
      <c r="H116" s="23">
        <f t="shared" si="4"/>
        <v>0</v>
      </c>
    </row>
    <row r="117" spans="2:8" x14ac:dyDescent="0.3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>
        <v>33000</v>
      </c>
      <c r="H117" s="23">
        <f t="shared" si="4"/>
        <v>1121141.7755999998</v>
      </c>
    </row>
    <row r="118" spans="2:8" x14ac:dyDescent="0.35">
      <c r="B118" s="45">
        <v>7</v>
      </c>
      <c r="C118" s="63" t="s">
        <v>65</v>
      </c>
      <c r="D118" s="31"/>
      <c r="E118" s="1"/>
      <c r="F118" s="22"/>
      <c r="G118" s="23"/>
      <c r="H118" s="23">
        <f t="shared" si="4"/>
        <v>0</v>
      </c>
    </row>
    <row r="119" spans="2:8" x14ac:dyDescent="0.3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>
        <v>27000</v>
      </c>
      <c r="H119" s="23">
        <f t="shared" si="4"/>
        <v>37002.960000000006</v>
      </c>
    </row>
    <row r="120" spans="2:8" x14ac:dyDescent="0.3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>
        <v>33000</v>
      </c>
      <c r="H120" s="23">
        <f t="shared" si="4"/>
        <v>417863.424</v>
      </c>
    </row>
    <row r="121" spans="2:8" x14ac:dyDescent="0.3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>
        <v>39000</v>
      </c>
      <c r="H121" s="23">
        <f t="shared" si="4"/>
        <v>2503547.8415999995</v>
      </c>
    </row>
    <row r="122" spans="2:8" x14ac:dyDescent="0.3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>
        <v>55000</v>
      </c>
      <c r="H122" s="23">
        <f t="shared" si="4"/>
        <v>1556500</v>
      </c>
    </row>
    <row r="123" spans="2:8" x14ac:dyDescent="0.3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>
        <v>347000</v>
      </c>
      <c r="H123" s="23">
        <f t="shared" si="4"/>
        <v>347000</v>
      </c>
    </row>
    <row r="124" spans="2:8" x14ac:dyDescent="0.3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>
        <v>452000</v>
      </c>
      <c r="H124" s="23">
        <f t="shared" si="4"/>
        <v>1356000</v>
      </c>
    </row>
    <row r="125" spans="2:8" x14ac:dyDescent="0.3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>
        <v>755000</v>
      </c>
      <c r="H125" s="23">
        <f t="shared" si="4"/>
        <v>755000</v>
      </c>
    </row>
    <row r="126" spans="2:8" x14ac:dyDescent="0.3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3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3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3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>
        <v>616000</v>
      </c>
      <c r="H129" s="23">
        <f>F129*G129</f>
        <v>16632000</v>
      </c>
      <c r="J129" s="92" t="s">
        <v>227</v>
      </c>
      <c r="K129" s="92" t="s">
        <v>228</v>
      </c>
    </row>
    <row r="130" spans="1:11" ht="28" x14ac:dyDescent="0.3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>
        <v>978000</v>
      </c>
      <c r="H130" s="23">
        <f t="shared" ref="H130:H145" si="5">F130*G130</f>
        <v>1956000</v>
      </c>
    </row>
    <row r="131" spans="1:11" ht="28" x14ac:dyDescent="0.3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>
        <v>450000</v>
      </c>
      <c r="H131" s="23">
        <f t="shared" si="5"/>
        <v>3600000</v>
      </c>
    </row>
    <row r="132" spans="1:11" x14ac:dyDescent="0.3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>
        <v>676000</v>
      </c>
      <c r="H132" s="23">
        <f t="shared" si="5"/>
        <v>676000</v>
      </c>
    </row>
    <row r="133" spans="1:11" x14ac:dyDescent="0.3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>
        <v>545000</v>
      </c>
      <c r="H133" s="23">
        <f t="shared" si="5"/>
        <v>1090000</v>
      </c>
    </row>
    <row r="134" spans="1:11" ht="28" x14ac:dyDescent="0.3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>
        <v>681000</v>
      </c>
      <c r="H134" s="23">
        <f t="shared" si="5"/>
        <v>1362000</v>
      </c>
    </row>
    <row r="135" spans="1:11" x14ac:dyDescent="0.3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>
        <v>57000</v>
      </c>
      <c r="H135" s="23">
        <f t="shared" si="5"/>
        <v>114000</v>
      </c>
    </row>
    <row r="136" spans="1:11" x14ac:dyDescent="0.3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>
        <v>88000</v>
      </c>
      <c r="H136" s="23">
        <f t="shared" si="5"/>
        <v>352000</v>
      </c>
    </row>
    <row r="137" spans="1:11" x14ac:dyDescent="0.3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>
        <v>62000</v>
      </c>
      <c r="H137" s="23">
        <f t="shared" si="5"/>
        <v>124000</v>
      </c>
    </row>
    <row r="138" spans="1:11" x14ac:dyDescent="0.3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>
        <v>77000</v>
      </c>
      <c r="H138" s="23">
        <f t="shared" si="5"/>
        <v>616000</v>
      </c>
    </row>
    <row r="139" spans="1:11" x14ac:dyDescent="0.3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>
        <v>129000</v>
      </c>
      <c r="H139" s="23">
        <f t="shared" si="5"/>
        <v>258000</v>
      </c>
    </row>
    <row r="140" spans="1:11" x14ac:dyDescent="0.3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>
        <v>5400000</v>
      </c>
      <c r="H140" s="23">
        <f t="shared" si="5"/>
        <v>5400000</v>
      </c>
    </row>
    <row r="141" spans="1:11" x14ac:dyDescent="0.3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>
        <v>9440000</v>
      </c>
      <c r="H141" s="23">
        <f t="shared" si="5"/>
        <v>18880000</v>
      </c>
    </row>
    <row r="142" spans="1:11" x14ac:dyDescent="0.35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>
        <v>1178000</v>
      </c>
      <c r="H142" s="23">
        <f t="shared" si="5"/>
        <v>2356000</v>
      </c>
    </row>
    <row r="143" spans="1:11" x14ac:dyDescent="0.35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>
        <v>749000</v>
      </c>
      <c r="H143" s="23">
        <f t="shared" si="5"/>
        <v>749000</v>
      </c>
    </row>
    <row r="144" spans="1:11" x14ac:dyDescent="0.35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>
        <v>1830000</v>
      </c>
      <c r="H144" s="23">
        <f t="shared" si="5"/>
        <v>3660000</v>
      </c>
    </row>
    <row r="145" spans="1:8" x14ac:dyDescent="0.35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>
        <v>217000</v>
      </c>
      <c r="H145" s="23">
        <f t="shared" si="5"/>
        <v>434000</v>
      </c>
    </row>
    <row r="146" spans="1:8" x14ac:dyDescent="0.35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35">
      <c r="A147" s="82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35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>
        <v>4305000</v>
      </c>
      <c r="H148" s="23">
        <f t="shared" si="2"/>
        <v>4305000</v>
      </c>
    </row>
    <row r="149" spans="1:8" x14ac:dyDescent="0.35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>
        <v>3992000</v>
      </c>
      <c r="H149" s="23">
        <f t="shared" si="2"/>
        <v>3992000</v>
      </c>
    </row>
    <row r="150" spans="1:8" x14ac:dyDescent="0.35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>
        <v>728000</v>
      </c>
      <c r="H150" s="23">
        <f t="shared" ref="H150:H159" si="6">F150*G150</f>
        <v>10746452.152800001</v>
      </c>
    </row>
    <row r="151" spans="1:8" x14ac:dyDescent="0.35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>
        <v>74000</v>
      </c>
      <c r="H151" s="23">
        <f t="shared" si="6"/>
        <v>2097160</v>
      </c>
    </row>
    <row r="152" spans="1:8" x14ac:dyDescent="0.35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>
        <v>60000</v>
      </c>
      <c r="H152" s="23">
        <f t="shared" si="6"/>
        <v>498600.00000000006</v>
      </c>
    </row>
    <row r="153" spans="1:8" x14ac:dyDescent="0.3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>
        <v>338000</v>
      </c>
      <c r="H153" s="23">
        <f t="shared" si="6"/>
        <v>676000</v>
      </c>
    </row>
    <row r="154" spans="1:8" x14ac:dyDescent="0.3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>
        <v>34000</v>
      </c>
      <c r="H154" s="23">
        <f t="shared" si="6"/>
        <v>1508580</v>
      </c>
    </row>
    <row r="155" spans="1:8" x14ac:dyDescent="0.3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>
        <v>743000</v>
      </c>
      <c r="H155" s="23">
        <f t="shared" si="6"/>
        <v>743000</v>
      </c>
    </row>
    <row r="156" spans="1:8" x14ac:dyDescent="0.35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>
        <v>5857000</v>
      </c>
      <c r="H156" s="23">
        <f t="shared" si="6"/>
        <v>5857000</v>
      </c>
    </row>
    <row r="157" spans="1:8" x14ac:dyDescent="0.3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>
        <v>194000</v>
      </c>
      <c r="H157" s="23">
        <f t="shared" si="6"/>
        <v>847780</v>
      </c>
    </row>
    <row r="158" spans="1:8" x14ac:dyDescent="0.3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>
        <v>108000</v>
      </c>
      <c r="H158" s="23">
        <f t="shared" si="6"/>
        <v>307800</v>
      </c>
    </row>
    <row r="159" spans="1:8" ht="31" x14ac:dyDescent="0.3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>
        <v>2424000</v>
      </c>
      <c r="H159" s="23">
        <f t="shared" si="6"/>
        <v>2424000</v>
      </c>
    </row>
    <row r="160" spans="1:8" x14ac:dyDescent="0.35">
      <c r="B160" s="33"/>
      <c r="C160" s="147"/>
      <c r="D160" s="71"/>
      <c r="E160" s="33"/>
      <c r="F160" s="33"/>
      <c r="G160" s="23"/>
      <c r="H160" s="23"/>
    </row>
    <row r="161" spans="2:8" x14ac:dyDescent="0.35">
      <c r="B161" s="35"/>
      <c r="C161" s="148"/>
      <c r="D161" s="34"/>
      <c r="E161" s="40"/>
      <c r="F161" s="48"/>
      <c r="G161" s="37" t="s">
        <v>187</v>
      </c>
      <c r="H161" s="39">
        <f>SUM(H7:H159)</f>
        <v>449285454.65290982</v>
      </c>
    </row>
    <row r="162" spans="2:8" x14ac:dyDescent="0.35">
      <c r="B162" s="35"/>
      <c r="C162" s="148"/>
      <c r="D162" s="34"/>
      <c r="E162" s="40"/>
      <c r="F162" s="48"/>
      <c r="G162" s="37" t="s">
        <v>188</v>
      </c>
      <c r="H162" s="39">
        <f>ROUNDDOWN(H161,-5)</f>
        <v>449200000</v>
      </c>
    </row>
    <row r="163" spans="2:8" x14ac:dyDescent="0.35">
      <c r="B163" s="35"/>
      <c r="C163" s="148"/>
      <c r="D163" s="34"/>
      <c r="E163" s="40"/>
      <c r="F163" s="48"/>
      <c r="G163" s="37" t="s">
        <v>141</v>
      </c>
      <c r="H163" s="39">
        <f>H162</f>
        <v>449200000</v>
      </c>
    </row>
    <row r="164" spans="2:8" x14ac:dyDescent="0.35">
      <c r="B164" s="35"/>
      <c r="C164" s="148"/>
      <c r="D164" s="34"/>
      <c r="E164" s="40"/>
      <c r="F164" s="48"/>
      <c r="G164" s="37" t="s">
        <v>189</v>
      </c>
      <c r="H164" s="39">
        <f>H163*0.1</f>
        <v>44920000</v>
      </c>
    </row>
    <row r="165" spans="2:8" x14ac:dyDescent="0.35">
      <c r="B165" s="35"/>
      <c r="C165" s="148"/>
      <c r="D165" s="34"/>
      <c r="E165" s="40"/>
      <c r="F165" s="48"/>
      <c r="G165" s="37" t="s">
        <v>190</v>
      </c>
      <c r="H165" s="39">
        <f>H163+H164</f>
        <v>494120000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view="pageBreakPreview" topLeftCell="C1" zoomScale="85" zoomScaleNormal="70" zoomScaleSheetLayoutView="85" workbookViewId="0">
      <selection activeCell="D30" sqref="D30"/>
    </sheetView>
  </sheetViews>
  <sheetFormatPr defaultColWidth="9.1796875" defaultRowHeight="14.5" x14ac:dyDescent="0.35"/>
  <cols>
    <col min="1" max="1" width="5" style="80" customWidth="1"/>
    <col min="2" max="2" width="9.1796875" style="78"/>
    <col min="3" max="3" width="51" style="78" bestFit="1" customWidth="1"/>
    <col min="4" max="4" width="80.54296875" style="78" customWidth="1"/>
    <col min="5" max="5" width="9.1796875" style="91"/>
    <col min="6" max="6" width="16" style="78" customWidth="1"/>
    <col min="7" max="7" width="17.1796875" style="78" customWidth="1"/>
    <col min="8" max="8" width="13.26953125" style="78" customWidth="1"/>
    <col min="9" max="9" width="16" style="78" customWidth="1"/>
    <col min="10" max="10" width="24" style="79" bestFit="1" customWidth="1"/>
    <col min="11" max="16384" width="9.1796875" style="80"/>
  </cols>
  <sheetData>
    <row r="1" spans="2:10" ht="15" thickBot="1" x14ac:dyDescent="0.4"/>
    <row r="2" spans="2:10" ht="18" x14ac:dyDescent="0.35">
      <c r="B2" s="96" t="s">
        <v>0</v>
      </c>
      <c r="C2" s="97"/>
      <c r="D2" s="98"/>
      <c r="E2" s="99"/>
      <c r="F2" s="100"/>
      <c r="G2" s="100"/>
      <c r="H2" s="100"/>
      <c r="I2" s="100"/>
      <c r="J2" s="101"/>
    </row>
    <row r="3" spans="2:10" ht="15.5" x14ac:dyDescent="0.35">
      <c r="B3" s="102" t="s">
        <v>258</v>
      </c>
      <c r="C3" s="103"/>
      <c r="D3" s="104"/>
      <c r="E3" s="64"/>
      <c r="F3" s="106"/>
      <c r="G3" s="106"/>
      <c r="H3" s="105"/>
      <c r="I3" s="105"/>
      <c r="J3" s="107"/>
    </row>
    <row r="4" spans="2:10" ht="18" x14ac:dyDescent="0.35">
      <c r="B4" s="108" t="s">
        <v>1</v>
      </c>
      <c r="C4" s="103"/>
      <c r="D4" s="104"/>
      <c r="E4" s="64"/>
      <c r="F4" s="109"/>
      <c r="G4" s="109"/>
      <c r="H4" s="6"/>
      <c r="I4" s="105"/>
      <c r="J4" s="107"/>
    </row>
    <row r="5" spans="2:10" ht="15" thickBot="1" x14ac:dyDescent="0.4">
      <c r="B5" s="110"/>
      <c r="C5" s="104"/>
      <c r="D5" s="104"/>
      <c r="E5" s="64"/>
      <c r="F5" s="58">
        <v>3</v>
      </c>
      <c r="G5" s="58">
        <v>1</v>
      </c>
      <c r="H5" s="6" t="s">
        <v>141</v>
      </c>
      <c r="I5" s="8"/>
      <c r="J5" s="107"/>
    </row>
    <row r="6" spans="2:10" ht="24" customHeight="1" thickTop="1" x14ac:dyDescent="0.35">
      <c r="B6" s="153" t="s">
        <v>2</v>
      </c>
      <c r="C6" s="156" t="s">
        <v>3</v>
      </c>
      <c r="D6" s="156" t="s">
        <v>146</v>
      </c>
      <c r="E6" s="159" t="s">
        <v>4</v>
      </c>
      <c r="F6" s="15" t="s">
        <v>147</v>
      </c>
      <c r="G6" s="15" t="s">
        <v>147</v>
      </c>
      <c r="H6" s="74" t="s">
        <v>147</v>
      </c>
      <c r="I6" s="17" t="s">
        <v>199</v>
      </c>
      <c r="J6" s="111" t="s">
        <v>144</v>
      </c>
    </row>
    <row r="7" spans="2:10" ht="24" customHeight="1" x14ac:dyDescent="0.35">
      <c r="B7" s="154"/>
      <c r="C7" s="157"/>
      <c r="D7" s="157"/>
      <c r="E7" s="160"/>
      <c r="F7" s="73" t="s">
        <v>239</v>
      </c>
      <c r="G7" s="73" t="s">
        <v>249</v>
      </c>
      <c r="H7" s="75" t="s">
        <v>143</v>
      </c>
      <c r="I7" s="18" t="s">
        <v>200</v>
      </c>
      <c r="J7" s="112" t="s">
        <v>199</v>
      </c>
    </row>
    <row r="8" spans="2:10" ht="24" customHeight="1" thickBot="1" x14ac:dyDescent="0.4">
      <c r="B8" s="155"/>
      <c r="C8" s="158"/>
      <c r="D8" s="158"/>
      <c r="E8" s="161"/>
      <c r="F8" s="16" t="s">
        <v>240</v>
      </c>
      <c r="G8" s="16" t="s">
        <v>270</v>
      </c>
      <c r="H8" s="11"/>
      <c r="I8" s="76"/>
      <c r="J8" s="113"/>
    </row>
    <row r="9" spans="2:10" ht="16" thickTop="1" x14ac:dyDescent="0.35">
      <c r="B9" s="114"/>
      <c r="C9" s="3"/>
      <c r="D9" s="3"/>
      <c r="E9" s="2"/>
      <c r="F9" s="5"/>
      <c r="G9" s="5"/>
      <c r="H9" s="5"/>
      <c r="I9" s="5"/>
      <c r="J9" s="115"/>
    </row>
    <row r="10" spans="2:10" ht="15.5" x14ac:dyDescent="0.35">
      <c r="B10" s="116" t="s">
        <v>6</v>
      </c>
      <c r="C10" s="20" t="s">
        <v>7</v>
      </c>
      <c r="D10" s="20"/>
      <c r="E10" s="1"/>
      <c r="F10" s="5"/>
      <c r="G10" s="5"/>
      <c r="H10" s="5"/>
      <c r="I10" s="5"/>
      <c r="J10" s="117"/>
    </row>
    <row r="11" spans="2:10" ht="15.5" x14ac:dyDescent="0.35">
      <c r="B11" s="118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>
        <f>+' Ruko 2 Lantai Kombinasi'!G9</f>
        <v>44000</v>
      </c>
      <c r="J11" s="117">
        <f>H11*I11</f>
        <v>7568000</v>
      </c>
    </row>
    <row r="12" spans="2:10" ht="15.5" x14ac:dyDescent="0.35">
      <c r="B12" s="118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>
        <f>+' Ruko 2 Lantai Kombinasi'!G10</f>
        <v>6000000</v>
      </c>
      <c r="J12" s="117">
        <f t="shared" ref="J12:J14" si="0">H12*I12</f>
        <v>24000000</v>
      </c>
    </row>
    <row r="13" spans="2:10" ht="15.5" x14ac:dyDescent="0.35">
      <c r="B13" s="118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>
        <f>+' Ruko 2 Lantai Kombinasi'!G11</f>
        <v>2100000</v>
      </c>
      <c r="J13" s="117">
        <f t="shared" si="0"/>
        <v>8400000</v>
      </c>
    </row>
    <row r="14" spans="2:10" ht="15.5" x14ac:dyDescent="0.35">
      <c r="B14" s="118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>
        <f>+' Ruko 2 Lantai Kombinasi'!G12</f>
        <v>1875000</v>
      </c>
      <c r="J14" s="117">
        <f t="shared" si="0"/>
        <v>7500000</v>
      </c>
    </row>
    <row r="15" spans="2:10" ht="15.5" x14ac:dyDescent="0.35">
      <c r="B15" s="118">
        <v>5</v>
      </c>
      <c r="C15" s="21" t="s">
        <v>87</v>
      </c>
      <c r="D15" s="21"/>
      <c r="E15" s="1"/>
      <c r="F15" s="7"/>
      <c r="G15" s="7"/>
      <c r="H15" s="7"/>
      <c r="I15" s="46"/>
      <c r="J15" s="117"/>
    </row>
    <row r="16" spans="2:10" ht="15.5" x14ac:dyDescent="0.35">
      <c r="B16" s="119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>
        <f>+' Ruko 2 Lantai Kombinasi'!G14</f>
        <v>10000</v>
      </c>
      <c r="J16" s="117">
        <f t="shared" ref="J16" si="1">H16*I16</f>
        <v>4707200</v>
      </c>
    </row>
    <row r="17" spans="2:10" ht="6" customHeight="1" x14ac:dyDescent="0.35">
      <c r="B17" s="120"/>
      <c r="C17" s="24"/>
      <c r="D17" s="24"/>
      <c r="E17" s="1"/>
      <c r="F17" s="7"/>
      <c r="G17" s="7"/>
      <c r="H17" s="7"/>
      <c r="I17" s="23"/>
      <c r="J17" s="117"/>
    </row>
    <row r="18" spans="2:10" ht="15.5" x14ac:dyDescent="0.35">
      <c r="B18" s="121" t="s">
        <v>16</v>
      </c>
      <c r="C18" s="25" t="s">
        <v>17</v>
      </c>
      <c r="D18" s="25"/>
      <c r="E18" s="1"/>
      <c r="F18" s="7"/>
      <c r="G18" s="7"/>
      <c r="H18" s="7"/>
      <c r="I18" s="23"/>
      <c r="J18" s="117"/>
    </row>
    <row r="19" spans="2:10" ht="15.5" x14ac:dyDescent="0.35">
      <c r="B19" s="120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>
        <f>+' Ruko 2 Lantai Kombinasi'!G17</f>
        <v>110000</v>
      </c>
      <c r="J19" s="117">
        <f t="shared" ref="J19:J24" si="3">H19*I19</f>
        <v>3866257.9999999995</v>
      </c>
    </row>
    <row r="20" spans="2:10" ht="15.5" x14ac:dyDescent="0.35">
      <c r="B20" s="120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>
        <f>+' Ruko 2 Lantai Kombinasi'!G18</f>
        <v>44000</v>
      </c>
      <c r="J20" s="117">
        <f t="shared" si="3"/>
        <v>733985.37142857106</v>
      </c>
    </row>
    <row r="21" spans="2:10" ht="15.5" x14ac:dyDescent="0.35">
      <c r="B21" s="120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>
        <f>+' Ruko 2 Lantai Kombinasi'!G19</f>
        <v>269000</v>
      </c>
      <c r="J21" s="117">
        <f t="shared" si="3"/>
        <v>21071342.969999999</v>
      </c>
    </row>
    <row r="22" spans="2:10" ht="15.5" x14ac:dyDescent="0.35">
      <c r="B22" s="120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>
        <f>+' Ruko 2 Lantai Kombinasi'!G20</f>
        <v>0</v>
      </c>
      <c r="J22" s="117">
        <f t="shared" si="3"/>
        <v>0</v>
      </c>
    </row>
    <row r="23" spans="2:10" ht="15.5" x14ac:dyDescent="0.35">
      <c r="B23" s="120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>
        <f>+' Ruko 2 Lantai Kombinasi'!G21</f>
        <v>727000</v>
      </c>
      <c r="J23" s="117">
        <f t="shared" si="3"/>
        <v>1527208.9000000001</v>
      </c>
    </row>
    <row r="24" spans="2:10" ht="15.5" x14ac:dyDescent="0.35">
      <c r="B24" s="120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>
        <f>+' Ruko 2 Lantai Kombinasi'!G22</f>
        <v>0</v>
      </c>
      <c r="J24" s="117">
        <f t="shared" si="3"/>
        <v>0</v>
      </c>
    </row>
    <row r="25" spans="2:10" ht="5.25" customHeight="1" x14ac:dyDescent="0.35">
      <c r="B25" s="120"/>
      <c r="C25" s="24"/>
      <c r="D25" s="24"/>
      <c r="E25" s="1"/>
      <c r="F25" s="7"/>
      <c r="G25" s="7"/>
      <c r="H25" s="7"/>
      <c r="I25" s="7"/>
      <c r="J25" s="117"/>
    </row>
    <row r="26" spans="2:10" ht="15.5" x14ac:dyDescent="0.35">
      <c r="B26" s="121" t="s">
        <v>22</v>
      </c>
      <c r="C26" s="27" t="s">
        <v>23</v>
      </c>
      <c r="D26" s="27"/>
      <c r="E26" s="1"/>
      <c r="F26" s="7"/>
      <c r="G26" s="7"/>
      <c r="H26" s="7"/>
      <c r="I26" s="7"/>
      <c r="J26" s="117"/>
    </row>
    <row r="27" spans="2:10" ht="15.5" x14ac:dyDescent="0.35">
      <c r="B27" s="120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>
        <f>' Ruko 2 Lantai Tengah'!G25</f>
        <v>50000</v>
      </c>
      <c r="J27" s="117">
        <f t="shared" ref="J27" si="4">H27*I27</f>
        <v>1450000</v>
      </c>
    </row>
    <row r="28" spans="2:10" ht="6" customHeight="1" x14ac:dyDescent="0.35">
      <c r="B28" s="120"/>
      <c r="C28" s="24"/>
      <c r="D28" s="24"/>
      <c r="E28" s="1"/>
      <c r="F28" s="7"/>
      <c r="G28" s="7"/>
      <c r="H28" s="7"/>
      <c r="I28" s="7"/>
      <c r="J28" s="117"/>
    </row>
    <row r="29" spans="2:10" ht="15.5" x14ac:dyDescent="0.35">
      <c r="B29" s="121" t="s">
        <v>25</v>
      </c>
      <c r="C29" s="27" t="s">
        <v>26</v>
      </c>
      <c r="D29" s="27"/>
      <c r="E29" s="1"/>
      <c r="F29" s="7"/>
      <c r="G29" s="7"/>
      <c r="H29" s="7"/>
      <c r="I29" s="7"/>
      <c r="J29" s="117"/>
    </row>
    <row r="30" spans="2:10" ht="15.5" x14ac:dyDescent="0.35">
      <c r="B30" s="120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>
        <f>' Ruko 2 Lantai Tengah'!G29</f>
        <v>4637000</v>
      </c>
      <c r="J30" s="117">
        <f t="shared" ref="J30:J40" si="6">H30*I30</f>
        <v>65083077.20000001</v>
      </c>
    </row>
    <row r="31" spans="2:10" ht="15.5" x14ac:dyDescent="0.35">
      <c r="B31" s="120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46">
        <f>' Ruko 2 Lantai Tengah'!G30</f>
        <v>4243000</v>
      </c>
      <c r="J31" s="117">
        <f t="shared" si="6"/>
        <v>18799520.714285716</v>
      </c>
    </row>
    <row r="32" spans="2:10" ht="15.5" x14ac:dyDescent="0.35">
      <c r="B32" s="120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>
        <f>' Ruko 2 Lantai Tengah'!G31</f>
        <v>4272000</v>
      </c>
      <c r="J32" s="117">
        <f t="shared" si="6"/>
        <v>63108906.048000008</v>
      </c>
    </row>
    <row r="33" spans="2:10" ht="15.5" x14ac:dyDescent="0.35">
      <c r="B33" s="120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>
        <f>' Ruko 2 Lantai Tengah'!G32</f>
        <v>4092000</v>
      </c>
      <c r="J33" s="117">
        <f t="shared" si="6"/>
        <v>38538673.460571446</v>
      </c>
    </row>
    <row r="34" spans="2:10" ht="15.5" x14ac:dyDescent="0.35">
      <c r="B34" s="120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>
        <f>' Ruko 2 Lantai Tengah'!G33</f>
        <v>4361000</v>
      </c>
      <c r="J34" s="117">
        <f t="shared" si="6"/>
        <v>51219322</v>
      </c>
    </row>
    <row r="35" spans="2:10" ht="15.5" x14ac:dyDescent="0.35">
      <c r="B35" s="120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>
        <f>' Ruko 2 Lantai Tengah'!G34</f>
        <v>0</v>
      </c>
      <c r="J35" s="117">
        <f t="shared" si="6"/>
        <v>0</v>
      </c>
    </row>
    <row r="36" spans="2:10" ht="15.5" x14ac:dyDescent="0.35">
      <c r="B36" s="120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>
        <f>' Ruko 2 Lantai Tengah'!G35</f>
        <v>4798000</v>
      </c>
      <c r="J36" s="117">
        <f t="shared" si="6"/>
        <v>22546339.376000002</v>
      </c>
    </row>
    <row r="37" spans="2:10" ht="15.5" x14ac:dyDescent="0.35">
      <c r="B37" s="120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>
        <f>+' Ruko 2 Lantai Kombinasi'!G36</f>
        <v>2532000</v>
      </c>
      <c r="J37" s="117">
        <f t="shared" si="6"/>
        <v>120203033.66399999</v>
      </c>
    </row>
    <row r="38" spans="2:10" ht="15.5" x14ac:dyDescent="0.35">
      <c r="B38" s="120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7">
        <f t="shared" si="6"/>
        <v>0</v>
      </c>
    </row>
    <row r="39" spans="2:10" ht="31" x14ac:dyDescent="0.35">
      <c r="B39" s="118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46">
        <f>+' Ruko 2 Lantai Kombinasi'!G39</f>
        <v>4272000</v>
      </c>
      <c r="J39" s="117">
        <f t="shared" si="6"/>
        <v>6536160</v>
      </c>
    </row>
    <row r="40" spans="2:10" ht="15.5" x14ac:dyDescent="0.35">
      <c r="B40" s="118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46">
        <f>+' Ruko 2 Lantai Kombinasi'!G40</f>
        <v>4361000</v>
      </c>
      <c r="J40" s="117">
        <f t="shared" si="6"/>
        <v>1425040.6153846155</v>
      </c>
    </row>
    <row r="41" spans="2:10" ht="6" customHeight="1" x14ac:dyDescent="0.35">
      <c r="B41" s="120"/>
      <c r="C41" s="24"/>
      <c r="D41" s="26"/>
      <c r="E41" s="1"/>
      <c r="F41" s="7"/>
      <c r="G41" s="7"/>
      <c r="H41" s="7"/>
      <c r="I41" s="7"/>
      <c r="J41" s="117"/>
    </row>
    <row r="42" spans="2:10" ht="15.5" x14ac:dyDescent="0.35">
      <c r="B42" s="121" t="s">
        <v>28</v>
      </c>
      <c r="C42" s="27" t="s">
        <v>29</v>
      </c>
      <c r="D42" s="27"/>
      <c r="E42" s="1"/>
      <c r="F42" s="7"/>
      <c r="G42" s="7"/>
      <c r="H42" s="7"/>
      <c r="I42" s="7"/>
      <c r="J42" s="117"/>
    </row>
    <row r="43" spans="2:10" ht="15.5" x14ac:dyDescent="0.35">
      <c r="B43" s="121"/>
      <c r="C43" s="27" t="s">
        <v>99</v>
      </c>
      <c r="D43" s="27"/>
      <c r="E43" s="1"/>
      <c r="F43" s="7"/>
      <c r="G43" s="7"/>
      <c r="H43" s="7"/>
      <c r="I43" s="7"/>
      <c r="J43" s="117"/>
    </row>
    <row r="44" spans="2:10" ht="15.5" x14ac:dyDescent="0.35">
      <c r="B44" s="120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>
        <f>+' Ruko 2 Lantai Kombinasi'!G45</f>
        <v>169000</v>
      </c>
      <c r="J44" s="117">
        <f t="shared" ref="J44:J57" si="7">H44*I44</f>
        <v>3042000</v>
      </c>
    </row>
    <row r="45" spans="2:10" ht="15.5" x14ac:dyDescent="0.35">
      <c r="B45" s="120">
        <v>2</v>
      </c>
      <c r="C45" s="24" t="s">
        <v>101</v>
      </c>
      <c r="D45" s="26"/>
      <c r="E45" s="1"/>
      <c r="F45" s="7"/>
      <c r="G45" s="7"/>
      <c r="H45" s="7"/>
      <c r="I45" s="28">
        <f>+' Ruko 2 Lantai Kombinasi'!G46</f>
        <v>0</v>
      </c>
      <c r="J45" s="117"/>
    </row>
    <row r="46" spans="2:10" ht="15.5" x14ac:dyDescent="0.35">
      <c r="B46" s="120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>
        <f>+' Ruko 2 Lantai Kombinasi'!G47</f>
        <v>151000</v>
      </c>
      <c r="J46" s="117">
        <f t="shared" si="7"/>
        <v>33211168.835668001</v>
      </c>
    </row>
    <row r="47" spans="2:10" ht="15.5" x14ac:dyDescent="0.35">
      <c r="B47" s="120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>
        <f>+' Ruko 2 Lantai Kombinasi'!G48</f>
        <v>184000</v>
      </c>
      <c r="J47" s="117">
        <f t="shared" si="7"/>
        <v>2041014.3077759999</v>
      </c>
    </row>
    <row r="48" spans="2:10" ht="15.5" x14ac:dyDescent="0.35">
      <c r="B48" s="120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>
        <f>+' Ruko 2 Lantai Kombinasi'!G49</f>
        <v>151000</v>
      </c>
      <c r="J48" s="117">
        <f t="shared" si="7"/>
        <v>5788734.6028876016</v>
      </c>
    </row>
    <row r="49" spans="2:10" s="92" customFormat="1" ht="31" x14ac:dyDescent="0.35">
      <c r="B49" s="122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>
        <f>+' Ruko 2 Lantai Kombinasi'!G50</f>
        <v>111000</v>
      </c>
      <c r="J49" s="126">
        <f t="shared" si="7"/>
        <v>3418800</v>
      </c>
    </row>
    <row r="50" spans="2:10" s="92" customFormat="1" ht="18" customHeight="1" x14ac:dyDescent="0.35">
      <c r="B50" s="122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>
        <f>+' Ruko 2 Lantai Kombinasi'!G51</f>
        <v>175000</v>
      </c>
      <c r="J50" s="126">
        <f t="shared" si="7"/>
        <v>1784999.9999999998</v>
      </c>
    </row>
    <row r="51" spans="2:10" ht="15.5" x14ac:dyDescent="0.35">
      <c r="B51" s="121"/>
      <c r="C51" s="27" t="s">
        <v>105</v>
      </c>
      <c r="D51" s="27"/>
      <c r="E51" s="1"/>
      <c r="F51" s="7"/>
      <c r="G51" s="7"/>
      <c r="H51" s="7"/>
      <c r="I51" s="28">
        <f>+' Ruko 2 Lantai Kombinasi'!G52</f>
        <v>0</v>
      </c>
      <c r="J51" s="117"/>
    </row>
    <row r="52" spans="2:10" ht="15.5" x14ac:dyDescent="0.35">
      <c r="B52" s="120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>
        <f>+' Ruko 2 Lantai Kombinasi'!G53</f>
        <v>151000</v>
      </c>
      <c r="J52" s="117">
        <f t="shared" si="7"/>
        <v>33147223.876859602</v>
      </c>
    </row>
    <row r="53" spans="2:10" ht="15.5" x14ac:dyDescent="0.35">
      <c r="B53" s="120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>
        <f>+' Ruko 2 Lantai Kombinasi'!G54</f>
        <v>184000</v>
      </c>
      <c r="J53" s="117">
        <f t="shared" si="7"/>
        <v>2041093.6</v>
      </c>
    </row>
    <row r="54" spans="2:10" ht="15.5" x14ac:dyDescent="0.35">
      <c r="B54" s="120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>
        <f>+' Ruko 2 Lantai Kombinasi'!G55</f>
        <v>0</v>
      </c>
      <c r="J54" s="117">
        <f t="shared" si="7"/>
        <v>0</v>
      </c>
    </row>
    <row r="55" spans="2:10" ht="15.5" x14ac:dyDescent="0.35">
      <c r="B55" s="123"/>
      <c r="C55" s="30" t="s">
        <v>136</v>
      </c>
      <c r="D55" s="30"/>
      <c r="E55" s="1"/>
      <c r="F55" s="7"/>
      <c r="G55" s="7"/>
      <c r="H55" s="7"/>
      <c r="I55" s="28">
        <f>+' Ruko 2 Lantai Kombinasi'!G56</f>
        <v>0</v>
      </c>
      <c r="J55" s="117"/>
    </row>
    <row r="56" spans="2:10" ht="15.5" x14ac:dyDescent="0.35">
      <c r="B56" s="124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7">
        <f t="shared" si="7"/>
        <v>0</v>
      </c>
    </row>
    <row r="57" spans="2:10" ht="15.5" x14ac:dyDescent="0.35">
      <c r="B57" s="124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7">
        <f t="shared" si="7"/>
        <v>0</v>
      </c>
    </row>
    <row r="58" spans="2:10" ht="5.25" customHeight="1" x14ac:dyDescent="0.35">
      <c r="B58" s="120"/>
      <c r="C58" s="24"/>
      <c r="D58" s="24"/>
      <c r="E58" s="1"/>
      <c r="F58" s="81"/>
      <c r="G58" s="81"/>
      <c r="H58" s="7"/>
      <c r="I58" s="29"/>
      <c r="J58" s="117"/>
    </row>
    <row r="59" spans="2:10" ht="15.5" x14ac:dyDescent="0.35">
      <c r="B59" s="121" t="s">
        <v>30</v>
      </c>
      <c r="C59" s="27" t="s">
        <v>31</v>
      </c>
      <c r="D59" s="27"/>
      <c r="E59" s="1"/>
      <c r="F59" s="81"/>
      <c r="G59" s="81"/>
      <c r="H59" s="7"/>
      <c r="I59" s="29"/>
      <c r="J59" s="117"/>
    </row>
    <row r="60" spans="2:10" ht="15.5" x14ac:dyDescent="0.35">
      <c r="B60" s="121"/>
      <c r="C60" s="27" t="s">
        <v>99</v>
      </c>
      <c r="D60" s="27"/>
      <c r="E60" s="1"/>
      <c r="F60" s="81"/>
      <c r="G60" s="81"/>
      <c r="H60" s="7"/>
      <c r="I60" s="29"/>
      <c r="J60" s="117"/>
    </row>
    <row r="61" spans="2:10" ht="15.5" x14ac:dyDescent="0.35">
      <c r="B61" s="120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>
        <f>+' Ruko 2 Lantai Kombinasi'!G58</f>
        <v>180000</v>
      </c>
      <c r="J61" s="117">
        <f t="shared" ref="J61:J68" si="8">H61*I61</f>
        <v>8507780.8136640005</v>
      </c>
    </row>
    <row r="62" spans="2:10" ht="15.5" x14ac:dyDescent="0.35">
      <c r="B62" s="120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>
        <f>+' Ruko 2 Lantai Kombinasi'!G59</f>
        <v>116000</v>
      </c>
      <c r="J62" s="117">
        <f t="shared" si="8"/>
        <v>15059177.721600002</v>
      </c>
    </row>
    <row r="63" spans="2:10" ht="15.5" x14ac:dyDescent="0.35">
      <c r="B63" s="121"/>
      <c r="C63" s="27" t="s">
        <v>105</v>
      </c>
      <c r="D63" s="27"/>
      <c r="E63" s="1"/>
      <c r="F63" s="7"/>
      <c r="G63" s="7"/>
      <c r="H63" s="7"/>
      <c r="I63" s="28">
        <f>+' Ruko 2 Lantai Kombinasi'!G60</f>
        <v>0</v>
      </c>
      <c r="J63" s="117"/>
    </row>
    <row r="64" spans="2:10" ht="15.5" x14ac:dyDescent="0.35">
      <c r="B64" s="120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>
        <f>+' Ruko 2 Lantai Kombinasi'!G61</f>
        <v>180000</v>
      </c>
      <c r="J64" s="117">
        <f t="shared" si="8"/>
        <v>8507780.8136640005</v>
      </c>
    </row>
    <row r="65" spans="2:10" ht="15.5" x14ac:dyDescent="0.35">
      <c r="B65" s="120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>
        <f>+' Ruko 2 Lantai Kombinasi'!G62</f>
        <v>116000</v>
      </c>
      <c r="J65" s="117">
        <f t="shared" si="8"/>
        <v>16994000</v>
      </c>
    </row>
    <row r="66" spans="2:10" ht="15.5" x14ac:dyDescent="0.35">
      <c r="B66" s="121"/>
      <c r="C66" s="27" t="s">
        <v>136</v>
      </c>
      <c r="D66" s="27"/>
      <c r="E66" s="1"/>
      <c r="F66" s="7"/>
      <c r="G66" s="7"/>
      <c r="H66" s="7"/>
      <c r="I66" s="28">
        <f>+' Ruko 2 Lantai Kombinasi'!G63</f>
        <v>0</v>
      </c>
      <c r="J66" s="117"/>
    </row>
    <row r="67" spans="2:10" ht="15.5" x14ac:dyDescent="0.35">
      <c r="B67" s="120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7">
        <f t="shared" si="8"/>
        <v>0</v>
      </c>
    </row>
    <row r="68" spans="2:10" ht="15.5" x14ac:dyDescent="0.35">
      <c r="B68" s="120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7">
        <f t="shared" si="8"/>
        <v>0</v>
      </c>
    </row>
    <row r="69" spans="2:10" ht="7.5" customHeight="1" x14ac:dyDescent="0.35">
      <c r="B69" s="120"/>
      <c r="C69" s="24"/>
      <c r="D69" s="24"/>
      <c r="E69" s="1"/>
      <c r="F69" s="7"/>
      <c r="G69" s="7"/>
      <c r="H69" s="7"/>
      <c r="I69" s="28"/>
      <c r="J69" s="117"/>
    </row>
    <row r="70" spans="2:10" ht="7.5" customHeight="1" x14ac:dyDescent="0.35">
      <c r="B70" s="120"/>
      <c r="C70" s="24"/>
      <c r="D70" s="24"/>
      <c r="E70" s="1"/>
      <c r="F70" s="7"/>
      <c r="G70" s="7"/>
      <c r="H70" s="7"/>
      <c r="I70" s="28"/>
      <c r="J70" s="117"/>
    </row>
    <row r="71" spans="2:10" ht="5.25" customHeight="1" x14ac:dyDescent="0.35">
      <c r="B71" s="120"/>
      <c r="C71" s="24"/>
      <c r="D71" s="24"/>
      <c r="E71" s="1"/>
      <c r="F71" s="7"/>
      <c r="G71" s="7"/>
      <c r="H71" s="7"/>
      <c r="I71" s="28"/>
      <c r="J71" s="117"/>
    </row>
    <row r="72" spans="2:10" ht="15.5" x14ac:dyDescent="0.35">
      <c r="B72" s="121" t="s">
        <v>32</v>
      </c>
      <c r="C72" s="27" t="s">
        <v>33</v>
      </c>
      <c r="D72" s="27"/>
      <c r="E72" s="1"/>
      <c r="F72" s="7"/>
      <c r="G72" s="7"/>
      <c r="H72" s="7"/>
      <c r="I72" s="28"/>
      <c r="J72" s="117"/>
    </row>
    <row r="73" spans="2:10" ht="15.5" x14ac:dyDescent="0.35">
      <c r="B73" s="125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>
        <f>+' Ruko 2 Lantai Kombinasi'!G65</f>
        <v>77000</v>
      </c>
      <c r="J73" s="117">
        <f t="shared" ref="J73:J76" si="9">H73*I73</f>
        <v>30626916.236993998</v>
      </c>
    </row>
    <row r="74" spans="2:10" ht="15.5" x14ac:dyDescent="0.35">
      <c r="B74" s="120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>
        <f>+' Ruko 2 Lantai Kombinasi'!G66</f>
        <v>183000</v>
      </c>
      <c r="J74" s="117">
        <f t="shared" si="9"/>
        <v>85175520</v>
      </c>
    </row>
    <row r="75" spans="2:10" ht="15.5" x14ac:dyDescent="0.35">
      <c r="B75" s="125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>
        <f>+' Ruko 2 Lantai Kombinasi'!G67</f>
        <v>92000</v>
      </c>
      <c r="J75" s="117">
        <f t="shared" si="9"/>
        <v>5608191.2000000002</v>
      </c>
    </row>
    <row r="76" spans="2:10" ht="15.5" x14ac:dyDescent="0.35">
      <c r="B76" s="120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>
        <f>+' Ruko 2 Lantai Kombinasi'!G68</f>
        <v>65000</v>
      </c>
      <c r="J76" s="117">
        <f t="shared" si="9"/>
        <v>22301410.039999995</v>
      </c>
    </row>
    <row r="77" spans="2:10" ht="5.25" customHeight="1" x14ac:dyDescent="0.35">
      <c r="B77" s="120"/>
      <c r="C77" s="24"/>
      <c r="D77" s="24"/>
      <c r="E77" s="1"/>
      <c r="F77" s="7"/>
      <c r="G77" s="7"/>
      <c r="H77" s="7"/>
      <c r="I77" s="28"/>
      <c r="J77" s="117"/>
    </row>
    <row r="78" spans="2:10" ht="15.5" x14ac:dyDescent="0.35">
      <c r="B78" s="121" t="s">
        <v>37</v>
      </c>
      <c r="C78" s="27" t="s">
        <v>38</v>
      </c>
      <c r="D78" s="27"/>
      <c r="E78" s="1"/>
      <c r="F78" s="7"/>
      <c r="G78" s="7"/>
      <c r="H78" s="7"/>
      <c r="I78" s="28"/>
      <c r="J78" s="117"/>
    </row>
    <row r="79" spans="2:10" s="92" customFormat="1" ht="31" x14ac:dyDescent="0.35">
      <c r="B79" s="118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>
        <f>+' Ruko 2 Lantai Kombinasi'!G71</f>
        <v>192000</v>
      </c>
      <c r="J79" s="126">
        <f t="shared" ref="J79:J84" si="11">H79*I79</f>
        <v>145786675.19999999</v>
      </c>
    </row>
    <row r="80" spans="2:10" ht="15.5" x14ac:dyDescent="0.35">
      <c r="B80" s="120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>
        <f>+' Ruko 2 Lantai Kombinasi'!G72</f>
        <v>73000</v>
      </c>
      <c r="J80" s="117">
        <f t="shared" si="11"/>
        <v>5755320</v>
      </c>
    </row>
    <row r="81" spans="2:10" ht="15.5" x14ac:dyDescent="0.35">
      <c r="B81" s="120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>
        <f>+' Ruko 2 Lantai Kombinasi'!G73</f>
        <v>42000</v>
      </c>
      <c r="J81" s="117">
        <f t="shared" si="11"/>
        <v>63175803.600000001</v>
      </c>
    </row>
    <row r="82" spans="2:10" ht="15.5" x14ac:dyDescent="0.35">
      <c r="B82" s="120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>
        <f>+' Ruko 2 Lantai Kombinasi'!G74</f>
        <v>29000</v>
      </c>
      <c r="J82" s="117">
        <f t="shared" si="11"/>
        <v>40068743.199999996</v>
      </c>
    </row>
    <row r="83" spans="2:10" ht="15.5" x14ac:dyDescent="0.35">
      <c r="B83" s="120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>
        <f>+' Ruko 2 Lantai Kombinasi'!G75</f>
        <v>42000</v>
      </c>
      <c r="J83" s="117">
        <f t="shared" si="11"/>
        <v>6912360.0000000009</v>
      </c>
    </row>
    <row r="84" spans="2:10" ht="15.5" x14ac:dyDescent="0.35">
      <c r="B84" s="120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>
        <f>+' Ruko 2 Lantai Kombinasi'!G76</f>
        <v>29000</v>
      </c>
      <c r="J84" s="117">
        <f t="shared" si="11"/>
        <v>4772820</v>
      </c>
    </row>
    <row r="85" spans="2:10" ht="6" customHeight="1" x14ac:dyDescent="0.35">
      <c r="B85" s="120"/>
      <c r="C85" s="24"/>
      <c r="D85" s="24"/>
      <c r="E85" s="1"/>
      <c r="F85" s="7"/>
      <c r="G85" s="7"/>
      <c r="H85" s="7"/>
      <c r="I85" s="7"/>
      <c r="J85" s="117"/>
    </row>
    <row r="86" spans="2:10" ht="15.5" x14ac:dyDescent="0.35">
      <c r="B86" s="121" t="s">
        <v>42</v>
      </c>
      <c r="C86" s="27" t="s">
        <v>43</v>
      </c>
      <c r="D86" s="27"/>
      <c r="E86" s="1"/>
      <c r="F86" s="7"/>
      <c r="G86" s="7"/>
      <c r="H86" s="7"/>
      <c r="I86" s="7"/>
      <c r="J86" s="117"/>
    </row>
    <row r="87" spans="2:10" ht="15.5" x14ac:dyDescent="0.35">
      <c r="B87" s="120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>
        <f>+' Ruko 2 Lantai Kombinasi'!G79</f>
        <v>176000</v>
      </c>
      <c r="J87" s="117">
        <f t="shared" ref="J87:J91" si="12">H87*I87</f>
        <v>38016000</v>
      </c>
    </row>
    <row r="88" spans="2:10" ht="15.5" x14ac:dyDescent="0.35">
      <c r="B88" s="120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>
        <f>+' Ruko 2 Lantai Kombinasi'!G80</f>
        <v>205000</v>
      </c>
      <c r="J88" s="117">
        <f t="shared" si="12"/>
        <v>45100000</v>
      </c>
    </row>
    <row r="89" spans="2:10" ht="15.5" x14ac:dyDescent="0.35">
      <c r="B89" s="120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>
        <f>+' Ruko 2 Lantai Kombinasi'!G81</f>
        <v>62000</v>
      </c>
      <c r="J89" s="117">
        <f t="shared" si="12"/>
        <v>6200000</v>
      </c>
    </row>
    <row r="90" spans="2:10" ht="15.5" x14ac:dyDescent="0.35">
      <c r="B90" s="120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>
        <f>+' Ruko 2 Lantai Kombinasi'!G82</f>
        <v>67000</v>
      </c>
      <c r="J90" s="117">
        <f t="shared" si="12"/>
        <v>1340000</v>
      </c>
    </row>
    <row r="91" spans="2:10" ht="15.5" x14ac:dyDescent="0.35">
      <c r="B91" s="120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>
        <f>+' Ruko 2 Lantai Kombinasi'!G83</f>
        <v>0</v>
      </c>
      <c r="J91" s="117">
        <f t="shared" si="12"/>
        <v>0</v>
      </c>
    </row>
    <row r="92" spans="2:10" ht="8.25" customHeight="1" x14ac:dyDescent="0.35">
      <c r="B92" s="120"/>
      <c r="C92" s="24"/>
      <c r="D92" s="24"/>
      <c r="E92" s="1"/>
      <c r="F92" s="7"/>
      <c r="G92" s="7"/>
      <c r="H92" s="7"/>
      <c r="I92" s="7"/>
      <c r="J92" s="117"/>
    </row>
    <row r="93" spans="2:10" ht="15.5" x14ac:dyDescent="0.35">
      <c r="B93" s="121" t="s">
        <v>45</v>
      </c>
      <c r="C93" s="27" t="s">
        <v>46</v>
      </c>
      <c r="D93" s="27"/>
      <c r="E93" s="1"/>
      <c r="F93" s="7"/>
      <c r="G93" s="7"/>
      <c r="H93" s="7"/>
      <c r="I93" s="7"/>
      <c r="J93" s="117"/>
    </row>
    <row r="94" spans="2:10" ht="15.5" x14ac:dyDescent="0.35">
      <c r="B94" s="121">
        <v>1</v>
      </c>
      <c r="C94" s="27" t="s">
        <v>112</v>
      </c>
      <c r="D94" s="27"/>
      <c r="E94" s="1"/>
      <c r="F94" s="7"/>
      <c r="G94" s="7"/>
      <c r="H94" s="7"/>
      <c r="I94" s="7"/>
      <c r="J94" s="117"/>
    </row>
    <row r="95" spans="2:10" ht="15.5" x14ac:dyDescent="0.35">
      <c r="B95" s="121"/>
      <c r="C95" s="27" t="s">
        <v>140</v>
      </c>
      <c r="D95" s="27"/>
      <c r="E95" s="1"/>
      <c r="F95" s="7"/>
      <c r="G95" s="7"/>
      <c r="H95" s="7"/>
      <c r="I95" s="7"/>
      <c r="J95" s="117"/>
    </row>
    <row r="96" spans="2:10" ht="31" x14ac:dyDescent="0.35">
      <c r="B96" s="122"/>
      <c r="C96" s="33" t="s">
        <v>113</v>
      </c>
      <c r="D96" s="34" t="s">
        <v>244</v>
      </c>
      <c r="E96" s="56" t="s">
        <v>48</v>
      </c>
      <c r="F96" s="77">
        <f>+' Ruko 2 Lantai Kombinasi'!F86*$F$5</f>
        <v>3</v>
      </c>
      <c r="G96" s="77">
        <f>+' Ruko 2 Lantai Tengah'!F86*'Volume overall (AR01)'!$G$5</f>
        <v>1</v>
      </c>
      <c r="H96" s="77">
        <f>SUM(F96:G96)</f>
        <v>4</v>
      </c>
      <c r="I96" s="28">
        <f>+' Ruko 2 Lantai Kombinasi'!G86</f>
        <v>13581000</v>
      </c>
      <c r="J96" s="117">
        <f t="shared" ref="J96:J100" si="13">H96*I96</f>
        <v>54324000</v>
      </c>
    </row>
    <row r="97" spans="2:10" ht="15" customHeight="1" x14ac:dyDescent="0.35">
      <c r="B97" s="127"/>
      <c r="C97" s="29" t="s">
        <v>86</v>
      </c>
      <c r="D97" s="34" t="s">
        <v>245</v>
      </c>
      <c r="E97" s="56" t="s">
        <v>48</v>
      </c>
      <c r="F97" s="77">
        <f>+' Ruko 2 Lantai Kombinasi'!F87*$F$5</f>
        <v>6</v>
      </c>
      <c r="G97" s="77">
        <f>+' Ruko 2 Lantai Tengah'!F87*'Volume overall (AR01)'!$G$5</f>
        <v>2</v>
      </c>
      <c r="H97" s="77">
        <f>SUM(F97:G97)</f>
        <v>8</v>
      </c>
      <c r="I97" s="28">
        <f>+' Ruko 2 Lantai Kombinasi'!G87</f>
        <v>1487000</v>
      </c>
      <c r="J97" s="117">
        <f t="shared" si="13"/>
        <v>11896000</v>
      </c>
    </row>
    <row r="98" spans="2:10" ht="31" x14ac:dyDescent="0.35">
      <c r="B98" s="122"/>
      <c r="C98" s="33" t="s">
        <v>114</v>
      </c>
      <c r="D98" s="34" t="s">
        <v>241</v>
      </c>
      <c r="E98" s="56" t="s">
        <v>48</v>
      </c>
      <c r="F98" s="77">
        <f>+' Ruko 2 Lantai Kombinasi'!F88*$F$5</f>
        <v>3</v>
      </c>
      <c r="G98" s="77">
        <f>+' Ruko 2 Lantai Tengah'!F88*'Volume overall (AR01)'!$G$5</f>
        <v>1</v>
      </c>
      <c r="H98" s="77">
        <f>SUM(F98:G98)</f>
        <v>4</v>
      </c>
      <c r="I98" s="28">
        <f>+' Ruko 2 Lantai Kombinasi'!G88</f>
        <v>3267000</v>
      </c>
      <c r="J98" s="117">
        <f t="shared" si="13"/>
        <v>13068000</v>
      </c>
    </row>
    <row r="99" spans="2:10" ht="31" x14ac:dyDescent="0.35">
      <c r="B99" s="122"/>
      <c r="C99" s="33" t="s">
        <v>115</v>
      </c>
      <c r="D99" s="34" t="s">
        <v>246</v>
      </c>
      <c r="E99" s="56" t="s">
        <v>48</v>
      </c>
      <c r="F99" s="77">
        <f>+' Ruko 2 Lantai Kombinasi'!F89*$F$5</f>
        <v>3</v>
      </c>
      <c r="G99" s="77">
        <f>+' Ruko 2 Lantai Tengah'!F89*'Volume overall (AR01)'!$G$5</f>
        <v>1</v>
      </c>
      <c r="H99" s="77">
        <f>SUM(F99:G99)</f>
        <v>4</v>
      </c>
      <c r="I99" s="28">
        <f>+' Ruko 2 Lantai Kombinasi'!G89</f>
        <v>6242000</v>
      </c>
      <c r="J99" s="117">
        <f t="shared" si="13"/>
        <v>24968000</v>
      </c>
    </row>
    <row r="100" spans="2:10" ht="31" x14ac:dyDescent="0.35">
      <c r="B100" s="122"/>
      <c r="C100" s="33" t="s">
        <v>134</v>
      </c>
      <c r="D100" s="34" t="s">
        <v>247</v>
      </c>
      <c r="E100" s="56" t="s">
        <v>48</v>
      </c>
      <c r="F100" s="77">
        <f>+' Ruko 2 Lantai Kombinasi'!F90*$F$5</f>
        <v>3</v>
      </c>
      <c r="G100" s="77">
        <f>+' Ruko 2 Lantai Tengah'!F90*'Volume overall (AR01)'!$G$5</f>
        <v>1</v>
      </c>
      <c r="H100" s="77">
        <f>SUM(F100:G100)</f>
        <v>4</v>
      </c>
      <c r="I100" s="28">
        <f>+' Ruko 2 Lantai Kombinasi'!G90</f>
        <v>8624000</v>
      </c>
      <c r="J100" s="117">
        <f t="shared" si="13"/>
        <v>34496000</v>
      </c>
    </row>
    <row r="101" spans="2:10" ht="15.5" x14ac:dyDescent="0.35">
      <c r="B101" s="121">
        <v>2</v>
      </c>
      <c r="C101" s="27" t="s">
        <v>116</v>
      </c>
      <c r="D101" s="27"/>
      <c r="E101" s="1"/>
      <c r="F101" s="7"/>
      <c r="G101" s="7"/>
      <c r="H101" s="7"/>
      <c r="I101" s="28">
        <f>+' Ruko 2 Lantai Kombinasi'!G91</f>
        <v>0</v>
      </c>
      <c r="J101" s="117"/>
    </row>
    <row r="102" spans="2:10" ht="15.5" x14ac:dyDescent="0.35">
      <c r="B102" s="120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>
        <f>+' Ruko 2 Lantai Kombinasi'!G92</f>
        <v>1815000</v>
      </c>
      <c r="J102" s="117">
        <f t="shared" ref="J102:J105" si="14">H102*I102</f>
        <v>14520000</v>
      </c>
    </row>
    <row r="103" spans="2:10" ht="15.5" x14ac:dyDescent="0.35">
      <c r="B103" s="121">
        <v>3</v>
      </c>
      <c r="C103" s="27" t="s">
        <v>49</v>
      </c>
      <c r="D103" s="27"/>
      <c r="E103" s="1"/>
      <c r="F103" s="7"/>
      <c r="G103" s="7"/>
      <c r="H103" s="7"/>
      <c r="I103" s="28">
        <f>+' Ruko 2 Lantai Kombinasi'!G93</f>
        <v>0</v>
      </c>
      <c r="J103" s="117"/>
    </row>
    <row r="104" spans="2:10" ht="15.5" x14ac:dyDescent="0.35">
      <c r="B104" s="128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>
        <f>+' Ruko 2 Lantai Kombinasi'!G94</f>
        <v>413000</v>
      </c>
      <c r="J104" s="117">
        <f t="shared" si="14"/>
        <v>3304000</v>
      </c>
    </row>
    <row r="105" spans="2:10" ht="15.5" x14ac:dyDescent="0.35">
      <c r="B105" s="128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>
        <f>+' Ruko 2 Lantai Kombinasi'!G95</f>
        <v>87000</v>
      </c>
      <c r="J105" s="117">
        <f t="shared" si="14"/>
        <v>2088000</v>
      </c>
    </row>
    <row r="106" spans="2:10" ht="7.5" customHeight="1" x14ac:dyDescent="0.35">
      <c r="B106" s="120"/>
      <c r="C106" s="24"/>
      <c r="D106" s="24"/>
      <c r="E106" s="1"/>
      <c r="F106" s="7"/>
      <c r="G106" s="7"/>
      <c r="H106" s="7"/>
      <c r="I106" s="28"/>
      <c r="J106" s="117"/>
    </row>
    <row r="107" spans="2:10" ht="15.5" x14ac:dyDescent="0.35">
      <c r="B107" s="121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7"/>
    </row>
    <row r="108" spans="2:10" ht="15.5" x14ac:dyDescent="0.35">
      <c r="B108" s="120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>
        <f>+' Ruko 2 Lantai Kombinasi'!G98</f>
        <v>22000</v>
      </c>
      <c r="J108" s="117">
        <f t="shared" ref="J108:J112" si="15">H108*I108</f>
        <v>17971292.592</v>
      </c>
    </row>
    <row r="109" spans="2:10" ht="15.5" x14ac:dyDescent="0.35">
      <c r="B109" s="120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>
        <f>+' Ruko 2 Lantai Kombinasi'!G99</f>
        <v>34000</v>
      </c>
      <c r="J109" s="117">
        <f t="shared" si="15"/>
        <v>11376729.120000001</v>
      </c>
    </row>
    <row r="110" spans="2:10" ht="15.5" x14ac:dyDescent="0.35">
      <c r="B110" s="120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>
        <f>+' Ruko 2 Lantai Kombinasi'!G100</f>
        <v>22000</v>
      </c>
      <c r="J110" s="117">
        <f t="shared" si="15"/>
        <v>10091636.696284</v>
      </c>
    </row>
    <row r="111" spans="2:10" ht="15.5" x14ac:dyDescent="0.35">
      <c r="B111" s="120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>
        <f>+' Ruko 2 Lantai Kombinasi'!G101</f>
        <v>28000</v>
      </c>
      <c r="J111" s="117">
        <f t="shared" si="15"/>
        <v>560000</v>
      </c>
    </row>
    <row r="112" spans="2:10" ht="15.5" x14ac:dyDescent="0.35">
      <c r="B112" s="120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>
        <f>+' Ruko 2 Lantai Kombinasi'!G102</f>
        <v>34000</v>
      </c>
      <c r="J112" s="117">
        <f t="shared" si="15"/>
        <v>6435078</v>
      </c>
    </row>
    <row r="113" spans="2:10" ht="8.25" customHeight="1" x14ac:dyDescent="0.35">
      <c r="B113" s="120"/>
      <c r="C113" s="24"/>
      <c r="D113" s="24"/>
      <c r="E113" s="1"/>
      <c r="F113" s="7"/>
      <c r="G113" s="7"/>
      <c r="H113" s="7"/>
      <c r="I113" s="7"/>
      <c r="J113" s="117"/>
    </row>
    <row r="114" spans="2:10" ht="15.5" x14ac:dyDescent="0.35">
      <c r="B114" s="121" t="s">
        <v>58</v>
      </c>
      <c r="C114" s="27" t="s">
        <v>59</v>
      </c>
      <c r="D114" s="27"/>
      <c r="E114" s="1"/>
      <c r="F114" s="7"/>
      <c r="G114" s="7"/>
      <c r="H114" s="7"/>
      <c r="I114" s="7"/>
      <c r="J114" s="117"/>
    </row>
    <row r="115" spans="2:10" ht="15.5" x14ac:dyDescent="0.35">
      <c r="B115" s="120">
        <v>1</v>
      </c>
      <c r="C115" s="24" t="s">
        <v>118</v>
      </c>
      <c r="D115" s="24"/>
      <c r="E115" s="1"/>
      <c r="F115" s="7"/>
      <c r="G115" s="7"/>
      <c r="H115" s="7"/>
      <c r="I115" s="7"/>
      <c r="J115" s="117"/>
    </row>
    <row r="116" spans="2:10" ht="15.5" x14ac:dyDescent="0.35">
      <c r="B116" s="128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>
        <f>+' Ruko 2 Lantai Kombinasi'!G106</f>
        <v>1727000</v>
      </c>
      <c r="J116" s="117">
        <f t="shared" ref="J116:J118" si="16">H116*I116</f>
        <v>13816000</v>
      </c>
    </row>
    <row r="117" spans="2:10" ht="15.5" x14ac:dyDescent="0.35">
      <c r="B117" s="128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>
        <f>+' Ruko 2 Lantai Kombinasi'!G107</f>
        <v>833000</v>
      </c>
      <c r="J117" s="117">
        <f t="shared" si="16"/>
        <v>6664000</v>
      </c>
    </row>
    <row r="118" spans="2:10" ht="15.5" x14ac:dyDescent="0.35">
      <c r="B118" s="128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>
        <f>+' Ruko 2 Lantai Kombinasi'!G108</f>
        <v>1565000</v>
      </c>
      <c r="J118" s="117">
        <f t="shared" si="16"/>
        <v>12520000</v>
      </c>
    </row>
    <row r="119" spans="2:10" ht="15.5" x14ac:dyDescent="0.35">
      <c r="B119" s="128"/>
      <c r="C119" s="24"/>
      <c r="D119" s="24" t="s">
        <v>172</v>
      </c>
      <c r="E119" s="1"/>
      <c r="F119" s="7"/>
      <c r="G119" s="7"/>
      <c r="H119" s="7"/>
      <c r="I119" s="28">
        <f>+' Ruko 2 Lantai Kombinasi'!G109</f>
        <v>0</v>
      </c>
      <c r="J119" s="117"/>
    </row>
    <row r="120" spans="2:10" ht="15.5" x14ac:dyDescent="0.35">
      <c r="B120" s="128"/>
      <c r="C120" s="24"/>
      <c r="D120" s="24" t="s">
        <v>173</v>
      </c>
      <c r="E120" s="1"/>
      <c r="F120" s="7"/>
      <c r="G120" s="7"/>
      <c r="H120" s="7"/>
      <c r="I120" s="28">
        <f>+' Ruko 2 Lantai Kombinasi'!G110</f>
        <v>0</v>
      </c>
      <c r="J120" s="117"/>
    </row>
    <row r="121" spans="2:10" ht="15.5" x14ac:dyDescent="0.35">
      <c r="B121" s="128"/>
      <c r="C121" s="24"/>
      <c r="D121" s="24" t="s">
        <v>174</v>
      </c>
      <c r="E121" s="1"/>
      <c r="F121" s="7"/>
      <c r="G121" s="7"/>
      <c r="H121" s="7"/>
      <c r="I121" s="28">
        <f>+' Ruko 2 Lantai Kombinasi'!G111</f>
        <v>0</v>
      </c>
      <c r="J121" s="117"/>
    </row>
    <row r="122" spans="2:10" ht="15.5" x14ac:dyDescent="0.35">
      <c r="B122" s="128"/>
      <c r="C122" s="24"/>
      <c r="D122" s="24" t="s">
        <v>175</v>
      </c>
      <c r="E122" s="1"/>
      <c r="F122" s="7"/>
      <c r="G122" s="7"/>
      <c r="H122" s="7"/>
      <c r="I122" s="28">
        <f>+' Ruko 2 Lantai Kombinasi'!G112</f>
        <v>0</v>
      </c>
      <c r="J122" s="117"/>
    </row>
    <row r="123" spans="2:10" ht="15.5" x14ac:dyDescent="0.35">
      <c r="B123" s="128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>
        <f>+' Ruko 2 Lantai Kombinasi'!G113</f>
        <v>323000</v>
      </c>
      <c r="J123" s="117">
        <f t="shared" ref="J123:J135" si="17">H123*I123</f>
        <v>2584000</v>
      </c>
    </row>
    <row r="124" spans="2:10" ht="15.5" x14ac:dyDescent="0.35">
      <c r="B124" s="128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>
        <f>+' Ruko 2 Lantai Kombinasi'!G114</f>
        <v>467000</v>
      </c>
      <c r="J124" s="117">
        <f t="shared" si="17"/>
        <v>3736000</v>
      </c>
    </row>
    <row r="125" spans="2:10" ht="15.5" x14ac:dyDescent="0.35">
      <c r="B125" s="128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>
        <f>+' Ruko 2 Lantai Kombinasi'!G115</f>
        <v>352000</v>
      </c>
      <c r="J125" s="117">
        <f t="shared" si="17"/>
        <v>5632000</v>
      </c>
    </row>
    <row r="126" spans="2:10" ht="15.5" x14ac:dyDescent="0.35">
      <c r="B126" s="120">
        <v>6</v>
      </c>
      <c r="C126" s="24" t="s">
        <v>63</v>
      </c>
      <c r="D126" s="24"/>
      <c r="E126" s="1"/>
      <c r="F126" s="7"/>
      <c r="G126" s="7"/>
      <c r="H126" s="7"/>
      <c r="I126" s="28">
        <f>+' Ruko 2 Lantai Kombinasi'!G116</f>
        <v>0</v>
      </c>
      <c r="J126" s="117"/>
    </row>
    <row r="127" spans="2:10" ht="15.5" x14ac:dyDescent="0.35">
      <c r="B127" s="128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>
        <f>+' Ruko 2 Lantai Kombinasi'!G117</f>
        <v>33000</v>
      </c>
      <c r="J127" s="117">
        <f t="shared" si="17"/>
        <v>4484567.1023999993</v>
      </c>
    </row>
    <row r="128" spans="2:10" ht="15.5" x14ac:dyDescent="0.35">
      <c r="B128" s="128">
        <v>7</v>
      </c>
      <c r="C128" s="24" t="s">
        <v>65</v>
      </c>
      <c r="D128" s="60"/>
      <c r="E128" s="1"/>
      <c r="F128" s="7"/>
      <c r="G128" s="7"/>
      <c r="H128" s="7"/>
      <c r="I128" s="28">
        <f>+' Ruko 2 Lantai Kombinasi'!G118</f>
        <v>0</v>
      </c>
      <c r="J128" s="117"/>
    </row>
    <row r="129" spans="2:10" ht="15.5" x14ac:dyDescent="0.35">
      <c r="B129" s="128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>
        <f>+' Ruko 2 Lantai Kombinasi'!G119</f>
        <v>27000</v>
      </c>
      <c r="J129" s="117">
        <f t="shared" si="17"/>
        <v>148011.84000000003</v>
      </c>
    </row>
    <row r="130" spans="2:10" ht="15.5" x14ac:dyDescent="0.35">
      <c r="B130" s="128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>
        <f>+' Ruko 2 Lantai Kombinasi'!G120</f>
        <v>33000</v>
      </c>
      <c r="J130" s="117">
        <f t="shared" si="17"/>
        <v>1671453.696</v>
      </c>
    </row>
    <row r="131" spans="2:10" ht="15.5" x14ac:dyDescent="0.35">
      <c r="B131" s="128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>
        <f>+' Ruko 2 Lantai Kombinasi'!G121</f>
        <v>39000</v>
      </c>
      <c r="J131" s="117">
        <f t="shared" si="17"/>
        <v>10014191.366399998</v>
      </c>
    </row>
    <row r="132" spans="2:10" ht="15.5" x14ac:dyDescent="0.35">
      <c r="B132" s="128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>
        <f>+' Ruko 2 Lantai Kombinasi'!G122</f>
        <v>55000</v>
      </c>
      <c r="J132" s="117">
        <f t="shared" si="17"/>
        <v>6226000</v>
      </c>
    </row>
    <row r="133" spans="2:10" ht="15.5" x14ac:dyDescent="0.35">
      <c r="B133" s="128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>
        <f>+' Ruko 2 Lantai Kombinasi'!G123</f>
        <v>347000</v>
      </c>
      <c r="J133" s="117">
        <f t="shared" si="17"/>
        <v>1388000</v>
      </c>
    </row>
    <row r="134" spans="2:10" ht="15.5" x14ac:dyDescent="0.35">
      <c r="B134" s="128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>
        <f>+' Ruko 2 Lantai Kombinasi'!G124</f>
        <v>452000</v>
      </c>
      <c r="J134" s="117">
        <f t="shared" si="17"/>
        <v>5424000</v>
      </c>
    </row>
    <row r="135" spans="2:10" ht="15.5" x14ac:dyDescent="0.35">
      <c r="B135" s="128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>
        <f>+' Ruko 2 Lantai Kombinasi'!G125</f>
        <v>755000</v>
      </c>
      <c r="J135" s="117">
        <f t="shared" si="17"/>
        <v>3020000</v>
      </c>
    </row>
    <row r="136" spans="2:10" ht="5.25" customHeight="1" x14ac:dyDescent="0.35">
      <c r="B136" s="120"/>
      <c r="C136" s="24"/>
      <c r="D136" s="24"/>
      <c r="E136" s="1"/>
      <c r="F136" s="7"/>
      <c r="G136" s="7"/>
      <c r="H136" s="7"/>
      <c r="I136" s="28">
        <f>+' Ruko 2 Lantai Kombinasi'!G126</f>
        <v>0</v>
      </c>
      <c r="J136" s="117"/>
    </row>
    <row r="137" spans="2:10" ht="15.5" x14ac:dyDescent="0.35">
      <c r="B137" s="121" t="s">
        <v>70</v>
      </c>
      <c r="C137" s="27" t="s">
        <v>71</v>
      </c>
      <c r="D137" s="27"/>
      <c r="E137" s="1"/>
      <c r="F137" s="7"/>
      <c r="G137" s="7"/>
      <c r="H137" s="7"/>
      <c r="I137" s="7"/>
      <c r="J137" s="117"/>
    </row>
    <row r="138" spans="2:10" ht="7.5" customHeight="1" x14ac:dyDescent="0.35">
      <c r="B138" s="120"/>
      <c r="C138" s="24"/>
      <c r="D138" s="24"/>
      <c r="E138" s="1"/>
      <c r="F138" s="7"/>
      <c r="G138" s="7"/>
      <c r="H138" s="7"/>
      <c r="I138" s="7"/>
      <c r="J138" s="117"/>
    </row>
    <row r="139" spans="2:10" ht="28" x14ac:dyDescent="0.35">
      <c r="B139" s="125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>
        <f>+' Ruko 2 Lantai Kombinasi'!G129</f>
        <v>616000</v>
      </c>
      <c r="J139" s="117">
        <f t="shared" ref="J139:J155" si="20">H139*I139</f>
        <v>66528000</v>
      </c>
    </row>
    <row r="140" spans="2:10" ht="28" x14ac:dyDescent="0.35">
      <c r="B140" s="120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>
        <f>+' Ruko 2 Lantai Kombinasi'!G130</f>
        <v>978000</v>
      </c>
      <c r="J140" s="117">
        <f t="shared" si="20"/>
        <v>7824000</v>
      </c>
    </row>
    <row r="141" spans="2:10" ht="28" x14ac:dyDescent="0.35">
      <c r="B141" s="125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>
        <f>+' Ruko 2 Lantai Kombinasi'!G131</f>
        <v>450000</v>
      </c>
      <c r="J141" s="117">
        <f t="shared" si="20"/>
        <v>14400000</v>
      </c>
    </row>
    <row r="142" spans="2:10" ht="15.5" x14ac:dyDescent="0.35">
      <c r="B142" s="120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>
        <f>+' Ruko 2 Lantai Kombinasi'!G132</f>
        <v>676000</v>
      </c>
      <c r="J142" s="117">
        <f t="shared" si="20"/>
        <v>2704000</v>
      </c>
    </row>
    <row r="143" spans="2:10" ht="15.5" x14ac:dyDescent="0.35">
      <c r="B143" s="125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>
        <f>+' Ruko 2 Lantai Kombinasi'!G133</f>
        <v>545000</v>
      </c>
      <c r="J143" s="117">
        <f t="shared" si="20"/>
        <v>4360000</v>
      </c>
    </row>
    <row r="144" spans="2:10" ht="28" x14ac:dyDescent="0.35">
      <c r="B144" s="120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>
        <f>+' Ruko 2 Lantai Kombinasi'!G134</f>
        <v>681000</v>
      </c>
      <c r="J144" s="117">
        <f t="shared" si="20"/>
        <v>5448000</v>
      </c>
    </row>
    <row r="145" spans="1:10" ht="21" customHeight="1" x14ac:dyDescent="0.35">
      <c r="B145" s="125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>
        <f>+' Ruko 2 Lantai Kombinasi'!G135</f>
        <v>57000</v>
      </c>
      <c r="J145" s="117">
        <f t="shared" si="20"/>
        <v>456000</v>
      </c>
    </row>
    <row r="146" spans="1:10" ht="15.5" x14ac:dyDescent="0.35">
      <c r="B146" s="120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>
        <f>+' Ruko 2 Lantai Kombinasi'!G136</f>
        <v>88000</v>
      </c>
      <c r="J146" s="117">
        <f t="shared" si="20"/>
        <v>1408000</v>
      </c>
    </row>
    <row r="147" spans="1:10" ht="15.5" x14ac:dyDescent="0.35">
      <c r="B147" s="125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>
        <f>+' Ruko 2 Lantai Kombinasi'!G137</f>
        <v>62000</v>
      </c>
      <c r="J147" s="117">
        <f t="shared" si="20"/>
        <v>496000</v>
      </c>
    </row>
    <row r="148" spans="1:10" ht="15.5" x14ac:dyDescent="0.35">
      <c r="B148" s="120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>
        <f>+' Ruko 2 Lantai Kombinasi'!G138</f>
        <v>77000</v>
      </c>
      <c r="J148" s="117">
        <f t="shared" si="20"/>
        <v>2464000</v>
      </c>
    </row>
    <row r="149" spans="1:10" ht="15.5" x14ac:dyDescent="0.35">
      <c r="B149" s="125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>
        <f>+' Ruko 2 Lantai Kombinasi'!G139</f>
        <v>129000</v>
      </c>
      <c r="J149" s="117">
        <f t="shared" si="20"/>
        <v>1032000</v>
      </c>
    </row>
    <row r="150" spans="1:10" ht="15.5" x14ac:dyDescent="0.35">
      <c r="B150" s="120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>
        <f>+' Ruko 2 Lantai Kombinasi'!G140</f>
        <v>5400000</v>
      </c>
      <c r="J150" s="117">
        <f t="shared" si="20"/>
        <v>21600000</v>
      </c>
    </row>
    <row r="151" spans="1:10" ht="28" x14ac:dyDescent="0.35">
      <c r="B151" s="125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>
        <f>+' Ruko 2 Lantai Kombinasi'!G141</f>
        <v>9440000</v>
      </c>
      <c r="J151" s="117">
        <f t="shared" si="20"/>
        <v>75520000</v>
      </c>
    </row>
    <row r="152" spans="1:10" ht="15.5" x14ac:dyDescent="0.35">
      <c r="A152" s="82"/>
      <c r="B152" s="120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>
        <f>+' Ruko 2 Lantai Kombinasi'!G142</f>
        <v>1178000</v>
      </c>
      <c r="J152" s="117">
        <f t="shared" si="20"/>
        <v>9424000</v>
      </c>
    </row>
    <row r="153" spans="1:10" ht="15.5" x14ac:dyDescent="0.35">
      <c r="A153" s="82"/>
      <c r="B153" s="125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>
        <f>+' Ruko 2 Lantai Kombinasi'!G143</f>
        <v>749000</v>
      </c>
      <c r="J153" s="117">
        <f t="shared" si="20"/>
        <v>2996000</v>
      </c>
    </row>
    <row r="154" spans="1:10" ht="15.5" x14ac:dyDescent="0.35">
      <c r="A154" s="82"/>
      <c r="B154" s="120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>
        <f>+' Ruko 2 Lantai Kombinasi'!G144</f>
        <v>1830000</v>
      </c>
      <c r="J154" s="117">
        <f t="shared" si="20"/>
        <v>14640000</v>
      </c>
    </row>
    <row r="155" spans="1:10" ht="15.5" x14ac:dyDescent="0.35">
      <c r="A155" s="82"/>
      <c r="B155" s="125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>
        <f>+' Ruko 2 Lantai Kombinasi'!G145</f>
        <v>217000</v>
      </c>
      <c r="J155" s="117">
        <f t="shared" si="20"/>
        <v>1736000</v>
      </c>
    </row>
    <row r="156" spans="1:10" ht="3" customHeight="1" x14ac:dyDescent="0.35">
      <c r="A156" s="82"/>
      <c r="B156" s="120"/>
      <c r="C156" s="24"/>
      <c r="D156" s="24"/>
      <c r="E156" s="1"/>
      <c r="F156" s="7"/>
      <c r="G156" s="7"/>
      <c r="H156" s="7"/>
      <c r="I156" s="28">
        <f>+' Ruko 2 Lantai Kombinasi'!G146</f>
        <v>0</v>
      </c>
      <c r="J156" s="117"/>
    </row>
    <row r="157" spans="1:10" ht="15.5" x14ac:dyDescent="0.35">
      <c r="A157" s="82"/>
      <c r="B157" s="121" t="s">
        <v>81</v>
      </c>
      <c r="C157" s="27" t="s">
        <v>82</v>
      </c>
      <c r="D157" s="27"/>
      <c r="E157" s="1"/>
      <c r="F157" s="7"/>
      <c r="G157" s="7"/>
      <c r="H157" s="7"/>
      <c r="I157" s="28">
        <f>+' Ruko 2 Lantai Kombinasi'!G147</f>
        <v>0</v>
      </c>
      <c r="J157" s="117"/>
    </row>
    <row r="158" spans="1:10" ht="15.5" x14ac:dyDescent="0.35">
      <c r="A158" s="82"/>
      <c r="B158" s="120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>
        <f>+' Ruko 2 Lantai Kombinasi'!G148</f>
        <v>4305000</v>
      </c>
      <c r="J158" s="117">
        <f t="shared" ref="J158:J169" si="22">H158*I158</f>
        <v>17220000</v>
      </c>
    </row>
    <row r="159" spans="1:10" ht="15.5" x14ac:dyDescent="0.35">
      <c r="A159" s="82"/>
      <c r="B159" s="120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>
        <f>+' Ruko 2 Lantai Kombinasi'!G149</f>
        <v>3992000</v>
      </c>
      <c r="J159" s="117">
        <f t="shared" si="22"/>
        <v>15968000</v>
      </c>
    </row>
    <row r="160" spans="1:10" ht="15.5" x14ac:dyDescent="0.35">
      <c r="A160" s="82"/>
      <c r="B160" s="120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>
        <f>+' Ruko 2 Lantai Kombinasi'!G150</f>
        <v>728000</v>
      </c>
      <c r="J160" s="117">
        <f t="shared" si="22"/>
        <v>42985808.611200005</v>
      </c>
    </row>
    <row r="161" spans="1:10" ht="15.5" x14ac:dyDescent="0.35">
      <c r="A161" s="82"/>
      <c r="B161" s="120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>
        <f>+' Ruko 2 Lantai Kombinasi'!G151</f>
        <v>74000</v>
      </c>
      <c r="J161" s="117">
        <f t="shared" si="22"/>
        <v>8388640</v>
      </c>
    </row>
    <row r="162" spans="1:10" ht="15.5" x14ac:dyDescent="0.35">
      <c r="A162" s="82"/>
      <c r="B162" s="120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>
        <f>+' Ruko 2 Lantai Kombinasi'!G152</f>
        <v>60000</v>
      </c>
      <c r="J162" s="117">
        <f t="shared" si="22"/>
        <v>1994400.0000000002</v>
      </c>
    </row>
    <row r="163" spans="1:10" ht="15.5" x14ac:dyDescent="0.35">
      <c r="A163" s="4"/>
      <c r="B163" s="120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>
        <f>+' Ruko 2 Lantai Kombinasi'!G153</f>
        <v>338000</v>
      </c>
      <c r="J163" s="117">
        <f t="shared" si="22"/>
        <v>2704000</v>
      </c>
    </row>
    <row r="164" spans="1:10" ht="15.5" x14ac:dyDescent="0.35">
      <c r="A164" s="4"/>
      <c r="B164" s="120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>
        <f>+' Ruko 2 Lantai Kombinasi'!G154</f>
        <v>34000</v>
      </c>
      <c r="J164" s="117">
        <f t="shared" si="22"/>
        <v>6034320</v>
      </c>
    </row>
    <row r="165" spans="1:10" ht="15.5" x14ac:dyDescent="0.35">
      <c r="A165" s="4"/>
      <c r="B165" s="120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>
        <f>+' Ruko 2 Lantai Kombinasi'!G155</f>
        <v>743000</v>
      </c>
      <c r="J165" s="117">
        <f t="shared" si="22"/>
        <v>2972000</v>
      </c>
    </row>
    <row r="166" spans="1:10" ht="15.5" x14ac:dyDescent="0.35">
      <c r="A166" s="4"/>
      <c r="B166" s="125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>
        <f>+' Ruko 2 Lantai Kombinasi'!G156</f>
        <v>5857000</v>
      </c>
      <c r="J166" s="117">
        <f t="shared" si="22"/>
        <v>23428000</v>
      </c>
    </row>
    <row r="167" spans="1:10" ht="15.5" x14ac:dyDescent="0.35">
      <c r="A167" s="4"/>
      <c r="B167" s="120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>
        <f>+' Ruko 2 Lantai Kombinasi'!G157</f>
        <v>194000</v>
      </c>
      <c r="J167" s="117">
        <f t="shared" si="22"/>
        <v>3391120</v>
      </c>
    </row>
    <row r="168" spans="1:10" ht="15.5" x14ac:dyDescent="0.35">
      <c r="A168" s="4"/>
      <c r="B168" s="125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>
        <f>+' Ruko 2 Lantai Kombinasi'!G158</f>
        <v>108000</v>
      </c>
      <c r="J168" s="117">
        <f t="shared" si="22"/>
        <v>1231200</v>
      </c>
    </row>
    <row r="169" spans="1:10" ht="31" x14ac:dyDescent="0.35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>
        <f>+' Ruko 2 Lantai Kombinasi'!G159</f>
        <v>2424000</v>
      </c>
      <c r="J169" s="117">
        <f t="shared" si="22"/>
        <v>9696000</v>
      </c>
    </row>
    <row r="170" spans="1:10" ht="15.5" x14ac:dyDescent="0.35">
      <c r="B170" s="129"/>
      <c r="C170" s="83"/>
      <c r="D170" s="83"/>
      <c r="E170" s="84"/>
      <c r="F170" s="83"/>
      <c r="G170" s="83"/>
      <c r="H170" s="83"/>
      <c r="I170" s="83"/>
      <c r="J170" s="130"/>
    </row>
    <row r="171" spans="1:10" ht="15.5" x14ac:dyDescent="0.35">
      <c r="B171" s="131"/>
      <c r="C171" s="85"/>
      <c r="D171" s="85"/>
      <c r="E171" s="86"/>
      <c r="F171" s="85"/>
      <c r="G171" s="85"/>
      <c r="H171" s="85"/>
      <c r="I171" s="87" t="s">
        <v>196</v>
      </c>
      <c r="J171" s="132">
        <f>SUM(J11:J169)</f>
        <v>1754144051.3930676</v>
      </c>
    </row>
    <row r="172" spans="1:10" ht="15.5" x14ac:dyDescent="0.35">
      <c r="B172" s="131"/>
      <c r="C172" s="85"/>
      <c r="D172" s="85"/>
      <c r="E172" s="86"/>
      <c r="F172" s="85"/>
      <c r="G172" s="85"/>
      <c r="H172" s="85"/>
      <c r="I172" s="87" t="s">
        <v>242</v>
      </c>
      <c r="J172" s="132">
        <f>ROUNDDOWN(J171,-5)</f>
        <v>1754100000</v>
      </c>
    </row>
    <row r="173" spans="1:10" ht="15.5" x14ac:dyDescent="0.35">
      <c r="B173" s="131"/>
      <c r="C173" s="85"/>
      <c r="D173" s="85"/>
      <c r="E173" s="86"/>
      <c r="F173" s="85"/>
      <c r="G173" s="85"/>
      <c r="H173" s="85"/>
      <c r="I173" s="87" t="s">
        <v>243</v>
      </c>
      <c r="J173" s="133"/>
    </row>
    <row r="174" spans="1:10" ht="15.5" x14ac:dyDescent="0.35">
      <c r="B174" s="131"/>
      <c r="C174" s="85"/>
      <c r="D174" s="85"/>
      <c r="E174" s="86"/>
      <c r="F174" s="85"/>
      <c r="G174" s="85"/>
      <c r="H174" s="85"/>
      <c r="I174" s="87" t="s">
        <v>143</v>
      </c>
      <c r="J174" s="133">
        <f>J172-J173</f>
        <v>1754100000</v>
      </c>
    </row>
    <row r="175" spans="1:10" ht="15.5" x14ac:dyDescent="0.35">
      <c r="B175" s="131"/>
      <c r="C175" s="85"/>
      <c r="D175" s="85"/>
      <c r="E175" s="86"/>
      <c r="F175" s="85"/>
      <c r="G175" s="85"/>
      <c r="H175" s="85"/>
      <c r="I175" s="85" t="s">
        <v>189</v>
      </c>
      <c r="J175" s="134">
        <f>J174*0.1</f>
        <v>175410000</v>
      </c>
    </row>
    <row r="176" spans="1:10" ht="15.5" x14ac:dyDescent="0.35">
      <c r="B176" s="131"/>
      <c r="C176" s="85"/>
      <c r="D176" s="85"/>
      <c r="E176" s="86"/>
      <c r="F176" s="85"/>
      <c r="G176" s="85"/>
      <c r="H176" s="85"/>
      <c r="I176" s="85" t="s">
        <v>143</v>
      </c>
      <c r="J176" s="134">
        <f>J174+J175</f>
        <v>1929510000</v>
      </c>
    </row>
    <row r="177" spans="2:10" ht="15.5" x14ac:dyDescent="0.35">
      <c r="B177" s="131"/>
      <c r="C177" s="85"/>
      <c r="D177" s="85"/>
      <c r="E177" s="86"/>
      <c r="F177" s="85"/>
      <c r="G177" s="85"/>
      <c r="H177" s="85"/>
      <c r="I177" s="85" t="s">
        <v>197</v>
      </c>
      <c r="J177" s="135">
        <f>131*4</f>
        <v>524</v>
      </c>
    </row>
    <row r="178" spans="2:10" ht="16" thickBot="1" x14ac:dyDescent="0.4">
      <c r="B178" s="136"/>
      <c r="C178" s="88"/>
      <c r="D178" s="88"/>
      <c r="E178" s="89"/>
      <c r="F178" s="88"/>
      <c r="G178" s="88"/>
      <c r="H178" s="88"/>
      <c r="I178" s="90" t="s">
        <v>198</v>
      </c>
      <c r="J178" s="137">
        <f>J171/J177</f>
        <v>3347603.1515134876</v>
      </c>
    </row>
    <row r="179" spans="2:10" ht="8.25" customHeight="1" thickTop="1" x14ac:dyDescent="0.35">
      <c r="B179" s="138"/>
      <c r="C179" s="93"/>
      <c r="D179" s="93"/>
      <c r="E179" s="94"/>
      <c r="F179" s="93"/>
      <c r="G179" s="93"/>
      <c r="H179" s="93"/>
      <c r="I179" s="95"/>
      <c r="J179" s="139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Windows User</cp:lastModifiedBy>
  <cp:lastPrinted>2020-02-14T12:45:42Z</cp:lastPrinted>
  <dcterms:created xsi:type="dcterms:W3CDTF">2018-02-21T01:25:23Z</dcterms:created>
  <dcterms:modified xsi:type="dcterms:W3CDTF">2020-02-15T08:31:27Z</dcterms:modified>
</cp:coreProperties>
</file>