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60" activeTab="1"/>
  </bookViews>
  <sheets>
    <sheet name=" Ruko 2 Lantai Kombinasi" sheetId="9" r:id="rId1"/>
    <sheet name=" Ruko 2 Lantai Tengah" sheetId="2" r:id="rId2"/>
    <sheet name="Volume overall (AR01)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 localSheetId="0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 localSheetId="0">#REF!</definedName>
    <definedName name="\O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WQ" localSheetId="0">'[1]BAG-2'!#REF!</definedName>
    <definedName name="\WQ">'[1]BAG-2'!#REF!</definedName>
    <definedName name="\X" localSheetId="0">#REF!</definedName>
    <definedName name="\X">#REF!</definedName>
    <definedName name="\Y" localSheetId="0">#REF!</definedName>
    <definedName name="\Y">#REF!</definedName>
    <definedName name="\Z" localSheetId="0">#REF!</definedName>
    <definedName name="\Z">#REF!</definedName>
    <definedName name="___1A" localSheetId="0">'[2]I-KAMAR'!#REF!</definedName>
    <definedName name="___1A">'[2]I-KAMAR'!#REF!</definedName>
    <definedName name="___abs100" localSheetId="0">#REF!</definedName>
    <definedName name="___abs100">#REF!</definedName>
    <definedName name="___ahu100" localSheetId="0">#REF!</definedName>
    <definedName name="___ahu100">#REF!</definedName>
    <definedName name="___ahu150" localSheetId="0">#REF!</definedName>
    <definedName name="___ahu150">#REF!</definedName>
    <definedName name="___ako100" localSheetId="0">#REF!</definedName>
    <definedName name="___ako100">#REF!</definedName>
    <definedName name="___ako150" localSheetId="0">#REF!</definedName>
    <definedName name="___ako150">#REF!</definedName>
    <definedName name="___ako50" localSheetId="0">#REF!</definedName>
    <definedName name="___ako50">#REF!</definedName>
    <definedName name="___ako80" localSheetId="0">#REF!</definedName>
    <definedName name="___ako80">#REF!</definedName>
    <definedName name="___aku100" localSheetId="0">#REF!</definedName>
    <definedName name="___aku100">#REF!</definedName>
    <definedName name="___aku150" localSheetId="0">#REF!</definedName>
    <definedName name="___aku150">#REF!</definedName>
    <definedName name="___bcv100" localSheetId="0">#REF!</definedName>
    <definedName name="___bcv100">#REF!</definedName>
    <definedName name="___bcv125" localSheetId="0">#REF!</definedName>
    <definedName name="___bcv125">#REF!</definedName>
    <definedName name="___bcv150" localSheetId="0">#REF!</definedName>
    <definedName name="___bcv150">#REF!</definedName>
    <definedName name="___cas80" localSheetId="0">#REF!</definedName>
    <definedName name="___cas80">#REF!</definedName>
    <definedName name="___cvd100" localSheetId="0">#REF!</definedName>
    <definedName name="___cvd100">#REF!</definedName>
    <definedName name="___cvd15" localSheetId="0">#REF!</definedName>
    <definedName name="___cvd15">#REF!</definedName>
    <definedName name="___cvd150" localSheetId="0">#REF!</definedName>
    <definedName name="___cvd150">#REF!</definedName>
    <definedName name="___cvd50" localSheetId="0">#REF!</definedName>
    <definedName name="___cvd50">#REF!</definedName>
    <definedName name="___cvd65" localSheetId="0">#REF!</definedName>
    <definedName name="___cvd65">#REF!</definedName>
    <definedName name="___daf1" localSheetId="0">#REF!</definedName>
    <definedName name="___daf1">#REF!</definedName>
    <definedName name="___daf2" localSheetId="0">#REF!</definedName>
    <definedName name="___daf2">#REF!</definedName>
    <definedName name="___daf31" localSheetId="0">#REF!</definedName>
    <definedName name="___daf31">#REF!</definedName>
    <definedName name="___daf32" localSheetId="0">#REF!</definedName>
    <definedName name="___daf32">#REF!</definedName>
    <definedName name="___daf33" localSheetId="0">#REF!</definedName>
    <definedName name="___daf33">#REF!</definedName>
    <definedName name="___dia6" localSheetId="0">#REF!</definedName>
    <definedName name="___dia6">#REF!</definedName>
    <definedName name="___fjd100" localSheetId="0">#REF!</definedName>
    <definedName name="___fjd100">#REF!</definedName>
    <definedName name="___fjd150" localSheetId="0">#REF!</definedName>
    <definedName name="___fjd150">#REF!</definedName>
    <definedName name="___fjd50" localSheetId="0">#REF!</definedName>
    <definedName name="___fjd50">#REF!</definedName>
    <definedName name="___fjd65" localSheetId="0">#REF!</definedName>
    <definedName name="___fjd65">#REF!</definedName>
    <definedName name="___fmd150" localSheetId="0">#REF!</definedName>
    <definedName name="___fmd150">#REF!</definedName>
    <definedName name="___grc1" localSheetId="0">#REF!</definedName>
    <definedName name="___grc1">#REF!</definedName>
    <definedName name="___gti50" localSheetId="0">#REF!</definedName>
    <definedName name="___gti50">#REF!</definedName>
    <definedName name="___gti60" localSheetId="0">#REF!</definedName>
    <definedName name="___gti60">#REF!</definedName>
    <definedName name="___gvd100" localSheetId="0">#REF!</definedName>
    <definedName name="___gvd100">#REF!</definedName>
    <definedName name="___gvd15" localSheetId="0">#REF!</definedName>
    <definedName name="___gvd15">#REF!</definedName>
    <definedName name="___gvd150" localSheetId="0">#REF!</definedName>
    <definedName name="___gvd150">#REF!</definedName>
    <definedName name="___gvd25" localSheetId="0">#REF!</definedName>
    <definedName name="___gvd25">#REF!</definedName>
    <definedName name="___gvd50" localSheetId="0">#REF!</definedName>
    <definedName name="___gvd50">#REF!</definedName>
    <definedName name="___gvd65" localSheetId="0">#REF!</definedName>
    <definedName name="___gvd65">#REF!</definedName>
    <definedName name="___hdw1" localSheetId="0">#REF!</definedName>
    <definedName name="___hdw1">#REF!</definedName>
    <definedName name="___jum1" localSheetId="0">#REF!</definedName>
    <definedName name="___jum1">#REF!</definedName>
    <definedName name="___jum10" localSheetId="0">#REF!</definedName>
    <definedName name="___jum10">#REF!</definedName>
    <definedName name="___jum2" localSheetId="0">#REF!</definedName>
    <definedName name="___jum2">#REF!</definedName>
    <definedName name="___jum3" localSheetId="0">#REF!</definedName>
    <definedName name="___jum3">#REF!</definedName>
    <definedName name="___jum4" localSheetId="0">#REF!</definedName>
    <definedName name="___jum4">#REF!</definedName>
    <definedName name="___jum5" localSheetId="0">#REF!</definedName>
    <definedName name="___jum5">#REF!</definedName>
    <definedName name="___jum6" localSheetId="0">#REF!</definedName>
    <definedName name="___jum6">#REF!</definedName>
    <definedName name="___jum7" localSheetId="0">#REF!</definedName>
    <definedName name="___jum7">#REF!</definedName>
    <definedName name="___jum8" localSheetId="0">#REF!</definedName>
    <definedName name="___jum8">#REF!</definedName>
    <definedName name="___jum9" localSheetId="0">#REF!</definedName>
    <definedName name="___jum9">#REF!</definedName>
    <definedName name="___kof1">[3]Analisa!$AB$17</definedName>
    <definedName name="___pab100" localSheetId="0">#REF!</definedName>
    <definedName name="___pab100">#REF!</definedName>
    <definedName name="___pab125" localSheetId="0">#REF!</definedName>
    <definedName name="___pab125">#REF!</definedName>
    <definedName name="___pab15" localSheetId="0">#REF!</definedName>
    <definedName name="___pab15">#REF!</definedName>
    <definedName name="___pab150" localSheetId="0">#REF!</definedName>
    <definedName name="___pab150">#REF!</definedName>
    <definedName name="___pab2" localSheetId="0">#REF!</definedName>
    <definedName name="___pab2">#REF!</definedName>
    <definedName name="___pab20" localSheetId="0">#REF!</definedName>
    <definedName name="___pab20">#REF!</definedName>
    <definedName name="___pab25" localSheetId="0">#REF!</definedName>
    <definedName name="___pab25">#REF!</definedName>
    <definedName name="___pab32" localSheetId="0">#REF!</definedName>
    <definedName name="___pab32">#REF!</definedName>
    <definedName name="___pab4" localSheetId="0">#REF!</definedName>
    <definedName name="___pab4">#REF!</definedName>
    <definedName name="___pab40" localSheetId="0">#REF!</definedName>
    <definedName name="___pab40">#REF!</definedName>
    <definedName name="___pab50" localSheetId="0">#REF!</definedName>
    <definedName name="___pab50">#REF!</definedName>
    <definedName name="___pab6" localSheetId="0">#REF!</definedName>
    <definedName name="___pab6">#REF!</definedName>
    <definedName name="___pab65" localSheetId="0">#REF!</definedName>
    <definedName name="___pab65">#REF!</definedName>
    <definedName name="___pab80" localSheetId="0">#REF!</definedName>
    <definedName name="___pab80">#REF!</definedName>
    <definedName name="___pah150" localSheetId="0">#REF!</definedName>
    <definedName name="___pah150">#REF!</definedName>
    <definedName name="___pak100" localSheetId="0">#REF!</definedName>
    <definedName name="___pak100">#REF!</definedName>
    <definedName name="___pak150" localSheetId="0">#REF!</definedName>
    <definedName name="___pak150">#REF!</definedName>
    <definedName name="___pak50" localSheetId="0">#REF!</definedName>
    <definedName name="___pak50">#REF!</definedName>
    <definedName name="___pak80" localSheetId="0">#REF!</definedName>
    <definedName name="___pak80">#REF!</definedName>
    <definedName name="___pbs100" localSheetId="0">#REF!</definedName>
    <definedName name="___pbs100">#REF!</definedName>
    <definedName name="___pbs15" localSheetId="0">#REF!</definedName>
    <definedName name="___pbs15">#REF!</definedName>
    <definedName name="___pbs150" localSheetId="0">#REF!</definedName>
    <definedName name="___pbs150">#REF!</definedName>
    <definedName name="___pbs40" localSheetId="0">#REF!</definedName>
    <definedName name="___pbs40">#REF!</definedName>
    <definedName name="___pbs50" localSheetId="0">#REF!</definedName>
    <definedName name="___pbs50">#REF!</definedName>
    <definedName name="___pbs65" localSheetId="0">#REF!</definedName>
    <definedName name="___pbs65">#REF!</definedName>
    <definedName name="___pbs80" localSheetId="0">#REF!</definedName>
    <definedName name="___pbs80">#REF!</definedName>
    <definedName name="___pc50" localSheetId="0">#REF!</definedName>
    <definedName name="___pc50">#REF!</definedName>
    <definedName name="___pc80" localSheetId="0">#REF!</definedName>
    <definedName name="___pc80">#REF!</definedName>
    <definedName name="___pcf80" localSheetId="0">#REF!</definedName>
    <definedName name="___pcf80">#REF!</definedName>
    <definedName name="___ph100" localSheetId="0">#REF!</definedName>
    <definedName name="___ph100">#REF!</definedName>
    <definedName name="___ph150" localSheetId="0">#REF!</definedName>
    <definedName name="___ph150">#REF!</definedName>
    <definedName name="___phf100" localSheetId="0">#REF!</definedName>
    <definedName name="___phf100">#REF!</definedName>
    <definedName name="___phf150" localSheetId="0">#REF!</definedName>
    <definedName name="___phf150">#REF!</definedName>
    <definedName name="___pv100" localSheetId="0">#REF!</definedName>
    <definedName name="___pv100">#REF!</definedName>
    <definedName name="___pv40" localSheetId="0">#REF!</definedName>
    <definedName name="___pv40">#REF!</definedName>
    <definedName name="___pv50" localSheetId="0">#REF!</definedName>
    <definedName name="___pv50">#REF!</definedName>
    <definedName name="___pv80" localSheetId="0">#REF!</definedName>
    <definedName name="___pv80">#REF!</definedName>
    <definedName name="___pvf100" localSheetId="0">#REF!</definedName>
    <definedName name="___pvf100">#REF!</definedName>
    <definedName name="___pvf80" localSheetId="0">#REF!</definedName>
    <definedName name="___pvf80">#REF!</definedName>
    <definedName name="___rk100" localSheetId="0">#REF!</definedName>
    <definedName name="___rk100">#REF!</definedName>
    <definedName name="___rk200" localSheetId="0">#REF!</definedName>
    <definedName name="___rk200">#REF!</definedName>
    <definedName name="___rk300" localSheetId="0">#REF!</definedName>
    <definedName name="___rk300">#REF!</definedName>
    <definedName name="___rk600" localSheetId="0">#REF!</definedName>
    <definedName name="___rk600">#REF!</definedName>
    <definedName name="___rkl1000" localSheetId="0">#REF!</definedName>
    <definedName name="___rkl1000">#REF!</definedName>
    <definedName name="___rkl1200" localSheetId="0">#REF!</definedName>
    <definedName name="___rkl1200">#REF!</definedName>
    <definedName name="___rkl200" localSheetId="0">#REF!</definedName>
    <definedName name="___rkl200">#REF!</definedName>
    <definedName name="___rkl300" localSheetId="0">#REF!</definedName>
    <definedName name="___rkl300">#REF!</definedName>
    <definedName name="___rkl400" localSheetId="0">#REF!</definedName>
    <definedName name="___rkl400">#REF!</definedName>
    <definedName name="___rkl500" localSheetId="0">#REF!</definedName>
    <definedName name="___rkl500">#REF!</definedName>
    <definedName name="___rkl600" localSheetId="0">#REF!</definedName>
    <definedName name="___rkl600">#REF!</definedName>
    <definedName name="___rkl700" localSheetId="0">#REF!</definedName>
    <definedName name="___rkl700">#REF!</definedName>
    <definedName name="___rkl800" localSheetId="0">#REF!</definedName>
    <definedName name="___rkl800">#REF!</definedName>
    <definedName name="___sfv150" localSheetId="0">#REF!</definedName>
    <definedName name="___sfv150">#REF!</definedName>
    <definedName name="___std100" localSheetId="0">#REF!</definedName>
    <definedName name="___std100">#REF!</definedName>
    <definedName name="___std150" localSheetId="0">#REF!</definedName>
    <definedName name="___std150">#REF!</definedName>
    <definedName name="___STD4" localSheetId="0">#REF!</definedName>
    <definedName name="___STD4">#REF!</definedName>
    <definedName name="___std50" localSheetId="0">#REF!</definedName>
    <definedName name="___std50">#REF!</definedName>
    <definedName name="___std65" localSheetId="0">#REF!</definedName>
    <definedName name="___std65">#REF!</definedName>
    <definedName name="___tlc20" localSheetId="0">#REF!</definedName>
    <definedName name="___tlc20">#REF!</definedName>
    <definedName name="___tsv25" localSheetId="0">#REF!</definedName>
    <definedName name="___tsv25">#REF!</definedName>
    <definedName name="___vnt100" localSheetId="0">#REF!</definedName>
    <definedName name="___vnt100">#REF!</definedName>
    <definedName name="___vnt40" localSheetId="0">#REF!</definedName>
    <definedName name="___vnt40">#REF!</definedName>
    <definedName name="___vnt50" localSheetId="0">#REF!</definedName>
    <definedName name="___vnt50">#REF!</definedName>
    <definedName name="___vnt80" localSheetId="0">#REF!</definedName>
    <definedName name="___vnt80">#REF!</definedName>
    <definedName name="__123Graph_D" hidden="1">[4]SEX!$P$7:$P$7</definedName>
    <definedName name="__123Graph_F" localSheetId="0" hidden="1">[5]ESCON!#REF!</definedName>
    <definedName name="__123Graph_F" hidden="1">[5]ESCON!#REF!</definedName>
    <definedName name="__1A" localSheetId="0">'[2]I-KAMAR'!#REF!</definedName>
    <definedName name="__1A">'[2]I-KAMAR'!#REF!</definedName>
    <definedName name="__abs100" localSheetId="0">#REF!</definedName>
    <definedName name="__abs100">#REF!</definedName>
    <definedName name="__ahu100" localSheetId="0">#REF!</definedName>
    <definedName name="__ahu100">#REF!</definedName>
    <definedName name="__ahu150" localSheetId="0">#REF!</definedName>
    <definedName name="__ahu150">#REF!</definedName>
    <definedName name="__ako100" localSheetId="0">#REF!</definedName>
    <definedName name="__ako100">#REF!</definedName>
    <definedName name="__ako150" localSheetId="0">#REF!</definedName>
    <definedName name="__ako150">#REF!</definedName>
    <definedName name="__ako50" localSheetId="0">#REF!</definedName>
    <definedName name="__ako50">#REF!</definedName>
    <definedName name="__ako80" localSheetId="0">#REF!</definedName>
    <definedName name="__ako80">#REF!</definedName>
    <definedName name="__aku100" localSheetId="0">#REF!</definedName>
    <definedName name="__aku100">#REF!</definedName>
    <definedName name="__aku150" localSheetId="0">#REF!</definedName>
    <definedName name="__aku150">#REF!</definedName>
    <definedName name="__bcv100" localSheetId="0">#REF!</definedName>
    <definedName name="__bcv100">#REF!</definedName>
    <definedName name="__bcv125" localSheetId="0">#REF!</definedName>
    <definedName name="__bcv125">#REF!</definedName>
    <definedName name="__bcv150" localSheetId="0">#REF!</definedName>
    <definedName name="__bcv150">#REF!</definedName>
    <definedName name="__cas80" localSheetId="0">#REF!</definedName>
    <definedName name="__cas80">#REF!</definedName>
    <definedName name="__cvd100" localSheetId="0">#REF!</definedName>
    <definedName name="__cvd100">#REF!</definedName>
    <definedName name="__cvd15" localSheetId="0">#REF!</definedName>
    <definedName name="__cvd15">#REF!</definedName>
    <definedName name="__cvd150" localSheetId="0">#REF!</definedName>
    <definedName name="__cvd150">#REF!</definedName>
    <definedName name="__cvd50" localSheetId="0">#REF!</definedName>
    <definedName name="__cvd50">#REF!</definedName>
    <definedName name="__cvd65" localSheetId="0">#REF!</definedName>
    <definedName name="__cvd65">#REF!</definedName>
    <definedName name="__daf1" localSheetId="0">#REF!</definedName>
    <definedName name="__daf1">#REF!</definedName>
    <definedName name="__daf2" localSheetId="0">#REF!</definedName>
    <definedName name="__daf2">#REF!</definedName>
    <definedName name="__daf31" localSheetId="0">#REF!</definedName>
    <definedName name="__daf31">#REF!</definedName>
    <definedName name="__daf32" localSheetId="0">#REF!</definedName>
    <definedName name="__daf32">#REF!</definedName>
    <definedName name="__daf33" localSheetId="0">#REF!</definedName>
    <definedName name="__daf33">#REF!</definedName>
    <definedName name="__dia6" localSheetId="0">#REF!</definedName>
    <definedName name="__dia6">#REF!</definedName>
    <definedName name="__fjd100" localSheetId="0">#REF!</definedName>
    <definedName name="__fjd100">#REF!</definedName>
    <definedName name="__fjd150" localSheetId="0">#REF!</definedName>
    <definedName name="__fjd150">#REF!</definedName>
    <definedName name="__fjd50" localSheetId="0">#REF!</definedName>
    <definedName name="__fjd50">#REF!</definedName>
    <definedName name="__fjd65" localSheetId="0">#REF!</definedName>
    <definedName name="__fjd65">#REF!</definedName>
    <definedName name="__fmd150" localSheetId="0">#REF!</definedName>
    <definedName name="__fmd150">#REF!</definedName>
    <definedName name="__grc1" localSheetId="0">#REF!</definedName>
    <definedName name="__grc1">#REF!</definedName>
    <definedName name="__gti50" localSheetId="0">#REF!</definedName>
    <definedName name="__gti50">#REF!</definedName>
    <definedName name="__gti60" localSheetId="0">#REF!</definedName>
    <definedName name="__gti60">#REF!</definedName>
    <definedName name="__gvd100" localSheetId="0">#REF!</definedName>
    <definedName name="__gvd100">#REF!</definedName>
    <definedName name="__gvd15" localSheetId="0">#REF!</definedName>
    <definedName name="__gvd15">#REF!</definedName>
    <definedName name="__gvd150" localSheetId="0">#REF!</definedName>
    <definedName name="__gvd150">#REF!</definedName>
    <definedName name="__gvd25" localSheetId="0">#REF!</definedName>
    <definedName name="__gvd25">#REF!</definedName>
    <definedName name="__gvd50" localSheetId="0">#REF!</definedName>
    <definedName name="__gvd50">#REF!</definedName>
    <definedName name="__gvd65" localSheetId="0">#REF!</definedName>
    <definedName name="__gvd65">#REF!</definedName>
    <definedName name="__hdw1" localSheetId="0">#REF!</definedName>
    <definedName name="__hdw1">#REF!</definedName>
    <definedName name="__jum1" localSheetId="0">#REF!</definedName>
    <definedName name="__jum1">#REF!</definedName>
    <definedName name="__jum10" localSheetId="0">#REF!</definedName>
    <definedName name="__jum10">#REF!</definedName>
    <definedName name="__jum2" localSheetId="0">#REF!</definedName>
    <definedName name="__jum2">#REF!</definedName>
    <definedName name="__jum3" localSheetId="0">#REF!</definedName>
    <definedName name="__jum3">#REF!</definedName>
    <definedName name="__jum4" localSheetId="0">#REF!</definedName>
    <definedName name="__jum4">#REF!</definedName>
    <definedName name="__jum5" localSheetId="0">#REF!</definedName>
    <definedName name="__jum5">#REF!</definedName>
    <definedName name="__jum6" localSheetId="0">#REF!</definedName>
    <definedName name="__jum6">#REF!</definedName>
    <definedName name="__jum7" localSheetId="0">#REF!</definedName>
    <definedName name="__jum7">#REF!</definedName>
    <definedName name="__jum8" localSheetId="0">#REF!</definedName>
    <definedName name="__jum8">#REF!</definedName>
    <definedName name="__jum9" localSheetId="0">#REF!</definedName>
    <definedName name="__jum9">#REF!</definedName>
    <definedName name="__kof1">[3]Analisa!$AB$17</definedName>
    <definedName name="__pab100" localSheetId="0">#REF!</definedName>
    <definedName name="__pab100">#REF!</definedName>
    <definedName name="__pab125" localSheetId="0">#REF!</definedName>
    <definedName name="__pab125">#REF!</definedName>
    <definedName name="__pab15" localSheetId="0">#REF!</definedName>
    <definedName name="__pab15">#REF!</definedName>
    <definedName name="__pab150" localSheetId="0">#REF!</definedName>
    <definedName name="__pab150">#REF!</definedName>
    <definedName name="__pab2" localSheetId="0">#REF!</definedName>
    <definedName name="__pab2">#REF!</definedName>
    <definedName name="__pab20" localSheetId="0">#REF!</definedName>
    <definedName name="__pab20">#REF!</definedName>
    <definedName name="__pab25" localSheetId="0">#REF!</definedName>
    <definedName name="__pab25">#REF!</definedName>
    <definedName name="__pab32" localSheetId="0">#REF!</definedName>
    <definedName name="__pab32">#REF!</definedName>
    <definedName name="__pab4" localSheetId="0">#REF!</definedName>
    <definedName name="__pab4">#REF!</definedName>
    <definedName name="__pab40" localSheetId="0">#REF!</definedName>
    <definedName name="__pab40">#REF!</definedName>
    <definedName name="__pab50" localSheetId="0">#REF!</definedName>
    <definedName name="__pab50">#REF!</definedName>
    <definedName name="__pab6" localSheetId="0">#REF!</definedName>
    <definedName name="__pab6">#REF!</definedName>
    <definedName name="__pab65" localSheetId="0">#REF!</definedName>
    <definedName name="__pab65">#REF!</definedName>
    <definedName name="__pab80" localSheetId="0">#REF!</definedName>
    <definedName name="__pab80">#REF!</definedName>
    <definedName name="__pah150" localSheetId="0">#REF!</definedName>
    <definedName name="__pah150">#REF!</definedName>
    <definedName name="__pak100" localSheetId="0">#REF!</definedName>
    <definedName name="__pak100">#REF!</definedName>
    <definedName name="__pak150" localSheetId="0">#REF!</definedName>
    <definedName name="__pak150">#REF!</definedName>
    <definedName name="__pak50" localSheetId="0">#REF!</definedName>
    <definedName name="__pak50">#REF!</definedName>
    <definedName name="__pak80" localSheetId="0">#REF!</definedName>
    <definedName name="__pak80">#REF!</definedName>
    <definedName name="__pbs100" localSheetId="0">#REF!</definedName>
    <definedName name="__pbs100">#REF!</definedName>
    <definedName name="__pbs15" localSheetId="0">#REF!</definedName>
    <definedName name="__pbs15">#REF!</definedName>
    <definedName name="__pbs150" localSheetId="0">#REF!</definedName>
    <definedName name="__pbs150">#REF!</definedName>
    <definedName name="__pbs40" localSheetId="0">#REF!</definedName>
    <definedName name="__pbs40">#REF!</definedName>
    <definedName name="__pbs50" localSheetId="0">#REF!</definedName>
    <definedName name="__pbs50">#REF!</definedName>
    <definedName name="__pbs65" localSheetId="0">#REF!</definedName>
    <definedName name="__pbs65">#REF!</definedName>
    <definedName name="__pbs80" localSheetId="0">#REF!</definedName>
    <definedName name="__pbs80">#REF!</definedName>
    <definedName name="__pc50" localSheetId="0">#REF!</definedName>
    <definedName name="__pc50">#REF!</definedName>
    <definedName name="__pc80" localSheetId="0">#REF!</definedName>
    <definedName name="__pc80">#REF!</definedName>
    <definedName name="__pcf80" localSheetId="0">#REF!</definedName>
    <definedName name="__pcf80">#REF!</definedName>
    <definedName name="__ph100" localSheetId="0">#REF!</definedName>
    <definedName name="__ph100">#REF!</definedName>
    <definedName name="__ph150" localSheetId="0">#REF!</definedName>
    <definedName name="__ph150">#REF!</definedName>
    <definedName name="__phf100" localSheetId="0">#REF!</definedName>
    <definedName name="__phf100">#REF!</definedName>
    <definedName name="__phf150" localSheetId="0">#REF!</definedName>
    <definedName name="__phf150">#REF!</definedName>
    <definedName name="__pv100" localSheetId="0">#REF!</definedName>
    <definedName name="__pv100">#REF!</definedName>
    <definedName name="__pv40" localSheetId="0">#REF!</definedName>
    <definedName name="__pv40">#REF!</definedName>
    <definedName name="__pv50" localSheetId="0">#REF!</definedName>
    <definedName name="__pv50">#REF!</definedName>
    <definedName name="__pv80" localSheetId="0">#REF!</definedName>
    <definedName name="__pv80">#REF!</definedName>
    <definedName name="__pvf100" localSheetId="0">#REF!</definedName>
    <definedName name="__pvf100">#REF!</definedName>
    <definedName name="__pvf80" localSheetId="0">#REF!</definedName>
    <definedName name="__pvf80">#REF!</definedName>
    <definedName name="__rk100" localSheetId="0">#REF!</definedName>
    <definedName name="__rk100">#REF!</definedName>
    <definedName name="__rk200" localSheetId="0">#REF!</definedName>
    <definedName name="__rk200">#REF!</definedName>
    <definedName name="__rk300" localSheetId="0">#REF!</definedName>
    <definedName name="__rk300">#REF!</definedName>
    <definedName name="__rk600" localSheetId="0">#REF!</definedName>
    <definedName name="__rk600">#REF!</definedName>
    <definedName name="__rkl1000" localSheetId="0">#REF!</definedName>
    <definedName name="__rkl1000">#REF!</definedName>
    <definedName name="__rkl1200" localSheetId="0">#REF!</definedName>
    <definedName name="__rkl1200">#REF!</definedName>
    <definedName name="__rkl200" localSheetId="0">#REF!</definedName>
    <definedName name="__rkl200">#REF!</definedName>
    <definedName name="__rkl300" localSheetId="0">#REF!</definedName>
    <definedName name="__rkl300">#REF!</definedName>
    <definedName name="__rkl400" localSheetId="0">#REF!</definedName>
    <definedName name="__rkl400">#REF!</definedName>
    <definedName name="__rkl500" localSheetId="0">#REF!</definedName>
    <definedName name="__rkl500">#REF!</definedName>
    <definedName name="__rkl600" localSheetId="0">#REF!</definedName>
    <definedName name="__rkl600">#REF!</definedName>
    <definedName name="__rkl700" localSheetId="0">#REF!</definedName>
    <definedName name="__rkl700">#REF!</definedName>
    <definedName name="__rkl800" localSheetId="0">#REF!</definedName>
    <definedName name="__rkl800">#REF!</definedName>
    <definedName name="__sfv150" localSheetId="0">#REF!</definedName>
    <definedName name="__sfv150">#REF!</definedName>
    <definedName name="__std100" localSheetId="0">#REF!</definedName>
    <definedName name="__std100">#REF!</definedName>
    <definedName name="__std150" localSheetId="0">#REF!</definedName>
    <definedName name="__std150">#REF!</definedName>
    <definedName name="__STD4" localSheetId="0">#REF!</definedName>
    <definedName name="__STD4">#REF!</definedName>
    <definedName name="__std50" localSheetId="0">#REF!</definedName>
    <definedName name="__std50">#REF!</definedName>
    <definedName name="__std65" localSheetId="0">#REF!</definedName>
    <definedName name="__std65">#REF!</definedName>
    <definedName name="__tlc20" localSheetId="0">#REF!</definedName>
    <definedName name="__tlc20">#REF!</definedName>
    <definedName name="__tsv25" localSheetId="0">#REF!</definedName>
    <definedName name="__tsv25">#REF!</definedName>
    <definedName name="__vnt100" localSheetId="0">#REF!</definedName>
    <definedName name="__vnt100">#REF!</definedName>
    <definedName name="__vnt40" localSheetId="0">#REF!</definedName>
    <definedName name="__vnt40">#REF!</definedName>
    <definedName name="__vnt50" localSheetId="0">#REF!</definedName>
    <definedName name="__vnt50">#REF!</definedName>
    <definedName name="__vnt80" localSheetId="0">#REF!</definedName>
    <definedName name="__vnt80">#REF!</definedName>
    <definedName name="_1A" localSheetId="0">'[2]I-KAMAR'!#REF!</definedName>
    <definedName name="_1A">'[2]I-KAMAR'!#REF!</definedName>
    <definedName name="_2Excel_BuiltIn_Print_Titles_14_1" localSheetId="0">#REF!</definedName>
    <definedName name="_2Excel_BuiltIn_Print_Titles_14_1">#REF!</definedName>
    <definedName name="_2Excel_BuiltIn_Print_Titles_3_1_1" localSheetId="0">#REF!</definedName>
    <definedName name="_2Excel_BuiltIn_Print_Titles_3_1_1">#REF!</definedName>
    <definedName name="_3Excel_BuiltIn_Print_Area_1_1_1" localSheetId="0">#REF!</definedName>
    <definedName name="_3Excel_BuiltIn_Print_Area_1_1_1">#REF!</definedName>
    <definedName name="_750_KVA_X_64__" localSheetId="0">#REF!</definedName>
    <definedName name="_750_KVA_X_64__">#REF!</definedName>
    <definedName name="_A" localSheetId="0">#REF!</definedName>
    <definedName name="_A">#REF!</definedName>
    <definedName name="_A_1" localSheetId="0">[2]I_KAMAR!#REF!</definedName>
    <definedName name="_A_1">[2]I_KAMAR!#REF!</definedName>
    <definedName name="_aaa1" localSheetId="0">#REF!</definedName>
    <definedName name="_aaa1">#REF!</definedName>
    <definedName name="_abs100" localSheetId="0">#REF!</definedName>
    <definedName name="_abs100">#REF!</definedName>
    <definedName name="_ahu100" localSheetId="0">#REF!</definedName>
    <definedName name="_ahu100">#REF!</definedName>
    <definedName name="_ahu150" localSheetId="0">#REF!</definedName>
    <definedName name="_ahu150">#REF!</definedName>
    <definedName name="_ako100" localSheetId="0">#REF!</definedName>
    <definedName name="_ako100">#REF!</definedName>
    <definedName name="_ako150" localSheetId="0">#REF!</definedName>
    <definedName name="_ako150">#REF!</definedName>
    <definedName name="_ako50" localSheetId="0">#REF!</definedName>
    <definedName name="_ako50">#REF!</definedName>
    <definedName name="_ako80" localSheetId="0">#REF!</definedName>
    <definedName name="_ako80">#REF!</definedName>
    <definedName name="_aku100" localSheetId="0">#REF!</definedName>
    <definedName name="_aku100">#REF!</definedName>
    <definedName name="_aku150" localSheetId="0">#REF!</definedName>
    <definedName name="_aku150">#REF!</definedName>
    <definedName name="_ana1" localSheetId="0">#REF!</definedName>
    <definedName name="_ana1">#REF!</definedName>
    <definedName name="_ana10" localSheetId="0">#REF!</definedName>
    <definedName name="_ana10">#REF!</definedName>
    <definedName name="_ana100" localSheetId="0">#REF!</definedName>
    <definedName name="_ana100">#REF!</definedName>
    <definedName name="_ana101" localSheetId="0">#REF!</definedName>
    <definedName name="_ana101">#REF!</definedName>
    <definedName name="_ana102" localSheetId="0">#REF!</definedName>
    <definedName name="_ana102">#REF!</definedName>
    <definedName name="_ana103" localSheetId="0">#REF!</definedName>
    <definedName name="_ana103">#REF!</definedName>
    <definedName name="_ana104" localSheetId="0">#REF!</definedName>
    <definedName name="_ana104">#REF!</definedName>
    <definedName name="_ana105" localSheetId="0">#REF!</definedName>
    <definedName name="_ana105">#REF!</definedName>
    <definedName name="_ana106" localSheetId="0">#REF!</definedName>
    <definedName name="_ana106">#REF!</definedName>
    <definedName name="_ana107" localSheetId="0">#REF!</definedName>
    <definedName name="_ana107">#REF!</definedName>
    <definedName name="_ana108" localSheetId="0">#REF!</definedName>
    <definedName name="_ana108">#REF!</definedName>
    <definedName name="_ana109" localSheetId="0">#REF!</definedName>
    <definedName name="_ana109">#REF!</definedName>
    <definedName name="_ana11" localSheetId="0">#REF!</definedName>
    <definedName name="_ana11">#REF!</definedName>
    <definedName name="_ana110" localSheetId="0">#REF!</definedName>
    <definedName name="_ana110">#REF!</definedName>
    <definedName name="_ana111" localSheetId="0">#REF!</definedName>
    <definedName name="_ana111">#REF!</definedName>
    <definedName name="_ana112" localSheetId="0">#REF!</definedName>
    <definedName name="_ana112">#REF!</definedName>
    <definedName name="_ana113" localSheetId="0">#REF!</definedName>
    <definedName name="_ana113">#REF!</definedName>
    <definedName name="_ana114" localSheetId="0">#REF!</definedName>
    <definedName name="_ana114">#REF!</definedName>
    <definedName name="_ana115" localSheetId="0">#REF!</definedName>
    <definedName name="_ana115">#REF!</definedName>
    <definedName name="_ana116" localSheetId="0">#REF!</definedName>
    <definedName name="_ana116">#REF!</definedName>
    <definedName name="_ana117" localSheetId="0">#REF!</definedName>
    <definedName name="_ana117">#REF!</definedName>
    <definedName name="_ana118" localSheetId="0">#REF!</definedName>
    <definedName name="_ana118">#REF!</definedName>
    <definedName name="_ana119" localSheetId="0">#REF!</definedName>
    <definedName name="_ana119">#REF!</definedName>
    <definedName name="_ana12" localSheetId="0">#REF!</definedName>
    <definedName name="_ana12">#REF!</definedName>
    <definedName name="_ana120" localSheetId="0">#REF!</definedName>
    <definedName name="_ana120">#REF!</definedName>
    <definedName name="_ana121" localSheetId="0">#REF!</definedName>
    <definedName name="_ana121">#REF!</definedName>
    <definedName name="_ana122" localSheetId="0">#REF!</definedName>
    <definedName name="_ana122">#REF!</definedName>
    <definedName name="_ana123" localSheetId="0">#REF!</definedName>
    <definedName name="_ana123">#REF!</definedName>
    <definedName name="_ana124" localSheetId="0">#REF!</definedName>
    <definedName name="_ana124">#REF!</definedName>
    <definedName name="_ana13" localSheetId="0">#REF!</definedName>
    <definedName name="_ana13">#REF!</definedName>
    <definedName name="_ana14" localSheetId="0">#REF!</definedName>
    <definedName name="_ana14">#REF!</definedName>
    <definedName name="_ana15" localSheetId="0">#REF!</definedName>
    <definedName name="_ana15">#REF!</definedName>
    <definedName name="_ana16" localSheetId="0">#REF!</definedName>
    <definedName name="_ana16">#REF!</definedName>
    <definedName name="_ana17" localSheetId="0">#REF!</definedName>
    <definedName name="_ana17">#REF!</definedName>
    <definedName name="_ana18" localSheetId="0">#REF!</definedName>
    <definedName name="_ana18">#REF!</definedName>
    <definedName name="_ana19" localSheetId="0">#REF!</definedName>
    <definedName name="_ana19">#REF!</definedName>
    <definedName name="_ana2" localSheetId="0">#REF!</definedName>
    <definedName name="_ana2">#REF!</definedName>
    <definedName name="_ana20" localSheetId="0">#REF!</definedName>
    <definedName name="_ana20">#REF!</definedName>
    <definedName name="_ana21" localSheetId="0">#REF!</definedName>
    <definedName name="_ana21">#REF!</definedName>
    <definedName name="_ana22" localSheetId="0">#REF!</definedName>
    <definedName name="_ana22">#REF!</definedName>
    <definedName name="_ana23" localSheetId="0">#REF!</definedName>
    <definedName name="_ana23">#REF!</definedName>
    <definedName name="_ana24" localSheetId="0">#REF!</definedName>
    <definedName name="_ana24">#REF!</definedName>
    <definedName name="_ana25" localSheetId="0">#REF!</definedName>
    <definedName name="_ana25">#REF!</definedName>
    <definedName name="_ana26" localSheetId="0">#REF!</definedName>
    <definedName name="_ana26">#REF!</definedName>
    <definedName name="_ana27" localSheetId="0">#REF!</definedName>
    <definedName name="_ana27">#REF!</definedName>
    <definedName name="_ana28" localSheetId="0">#REF!</definedName>
    <definedName name="_ana28">#REF!</definedName>
    <definedName name="_ana29" localSheetId="0">#REF!</definedName>
    <definedName name="_ana29">#REF!</definedName>
    <definedName name="_ana3" localSheetId="0">#REF!</definedName>
    <definedName name="_ana3">#REF!</definedName>
    <definedName name="_ana30" localSheetId="0">#REF!</definedName>
    <definedName name="_ana30">#REF!</definedName>
    <definedName name="_ana31" localSheetId="0">#REF!</definedName>
    <definedName name="_ana31">#REF!</definedName>
    <definedName name="_ana32" localSheetId="0">#REF!</definedName>
    <definedName name="_ana32">#REF!</definedName>
    <definedName name="_ana33" localSheetId="0">#REF!</definedName>
    <definedName name="_ana33">#REF!</definedName>
    <definedName name="_ana34" localSheetId="0">#REF!</definedName>
    <definedName name="_ana34">#REF!</definedName>
    <definedName name="_ana35" localSheetId="0">#REF!</definedName>
    <definedName name="_ana35">#REF!</definedName>
    <definedName name="_ana36" localSheetId="0">#REF!</definedName>
    <definedName name="_ana36">#REF!</definedName>
    <definedName name="_ana37" localSheetId="0">#REF!</definedName>
    <definedName name="_ana37">#REF!</definedName>
    <definedName name="_ana38" localSheetId="0">#REF!</definedName>
    <definedName name="_ana38">#REF!</definedName>
    <definedName name="_ana39" localSheetId="0">#REF!</definedName>
    <definedName name="_ana39">#REF!</definedName>
    <definedName name="_ana4" localSheetId="0">#REF!</definedName>
    <definedName name="_ana4">#REF!</definedName>
    <definedName name="_ana40" localSheetId="0">#REF!</definedName>
    <definedName name="_ana40">#REF!</definedName>
    <definedName name="_ana41" localSheetId="0">#REF!</definedName>
    <definedName name="_ana41">#REF!</definedName>
    <definedName name="_ana42" localSheetId="0">#REF!</definedName>
    <definedName name="_ana42">#REF!</definedName>
    <definedName name="_ana43" localSheetId="0">#REF!</definedName>
    <definedName name="_ana43">#REF!</definedName>
    <definedName name="_ana44" localSheetId="0">#REF!</definedName>
    <definedName name="_ana44">#REF!</definedName>
    <definedName name="_ana45" localSheetId="0">#REF!</definedName>
    <definedName name="_ana45">#REF!</definedName>
    <definedName name="_ana46" localSheetId="0">#REF!</definedName>
    <definedName name="_ana46">#REF!</definedName>
    <definedName name="_ana47" localSheetId="0">#REF!</definedName>
    <definedName name="_ana47">#REF!</definedName>
    <definedName name="_ana48" localSheetId="0">#REF!</definedName>
    <definedName name="_ana48">#REF!</definedName>
    <definedName name="_ana49" localSheetId="0">#REF!</definedName>
    <definedName name="_ana49">#REF!</definedName>
    <definedName name="_ana5" localSheetId="0">#REF!</definedName>
    <definedName name="_ana5">#REF!</definedName>
    <definedName name="_ana50" localSheetId="0">#REF!</definedName>
    <definedName name="_ana50">#REF!</definedName>
    <definedName name="_ana51" localSheetId="0">#REF!</definedName>
    <definedName name="_ana51">#REF!</definedName>
    <definedName name="_ana52" localSheetId="0">#REF!</definedName>
    <definedName name="_ana52">#REF!</definedName>
    <definedName name="_ana53" localSheetId="0">#REF!</definedName>
    <definedName name="_ana53">#REF!</definedName>
    <definedName name="_ana54" localSheetId="0">#REF!</definedName>
    <definedName name="_ana54">#REF!</definedName>
    <definedName name="_ana55" localSheetId="0">#REF!</definedName>
    <definedName name="_ana55">#REF!</definedName>
    <definedName name="_ana56" localSheetId="0">#REF!</definedName>
    <definedName name="_ana56">#REF!</definedName>
    <definedName name="_ana57" localSheetId="0">#REF!</definedName>
    <definedName name="_ana57">#REF!</definedName>
    <definedName name="_ana58" localSheetId="0">#REF!</definedName>
    <definedName name="_ana58">#REF!</definedName>
    <definedName name="_ana59" localSheetId="0">#REF!</definedName>
    <definedName name="_ana59">#REF!</definedName>
    <definedName name="_ana6" localSheetId="0">#REF!</definedName>
    <definedName name="_ana6">#REF!</definedName>
    <definedName name="_ana60" localSheetId="0">#REF!</definedName>
    <definedName name="_ana60">#REF!</definedName>
    <definedName name="_ana61" localSheetId="0">#REF!</definedName>
    <definedName name="_ana61">#REF!</definedName>
    <definedName name="_ana62" localSheetId="0">#REF!</definedName>
    <definedName name="_ana62">#REF!</definedName>
    <definedName name="_ana63" localSheetId="0">#REF!</definedName>
    <definedName name="_ana63">#REF!</definedName>
    <definedName name="_ana64" localSheetId="0">#REF!</definedName>
    <definedName name="_ana64">#REF!</definedName>
    <definedName name="_ana65" localSheetId="0">#REF!</definedName>
    <definedName name="_ana65">#REF!</definedName>
    <definedName name="_ana66" localSheetId="0">#REF!</definedName>
    <definedName name="_ana66">#REF!</definedName>
    <definedName name="_ana67" localSheetId="0">#REF!</definedName>
    <definedName name="_ana67">#REF!</definedName>
    <definedName name="_ana68" localSheetId="0">#REF!</definedName>
    <definedName name="_ana68">#REF!</definedName>
    <definedName name="_ana69" localSheetId="0">#REF!</definedName>
    <definedName name="_ana69">#REF!</definedName>
    <definedName name="_ana7" localSheetId="0">#REF!</definedName>
    <definedName name="_ana7">#REF!</definedName>
    <definedName name="_ana70" localSheetId="0">#REF!</definedName>
    <definedName name="_ana70">#REF!</definedName>
    <definedName name="_ana71" localSheetId="0">#REF!</definedName>
    <definedName name="_ana71">#REF!</definedName>
    <definedName name="_ana72" localSheetId="0">#REF!</definedName>
    <definedName name="_ana72">#REF!</definedName>
    <definedName name="_ana73" localSheetId="0">#REF!</definedName>
    <definedName name="_ana73">#REF!</definedName>
    <definedName name="_ana74" localSheetId="0">#REF!</definedName>
    <definedName name="_ana74">#REF!</definedName>
    <definedName name="_ana75" localSheetId="0">#REF!</definedName>
    <definedName name="_ana75">#REF!</definedName>
    <definedName name="_ana76" localSheetId="0">#REF!</definedName>
    <definedName name="_ana76">#REF!</definedName>
    <definedName name="_ana77" localSheetId="0">#REF!</definedName>
    <definedName name="_ana77">#REF!</definedName>
    <definedName name="_ana78" localSheetId="0">#REF!</definedName>
    <definedName name="_ana78">#REF!</definedName>
    <definedName name="_ana79" localSheetId="0">#REF!</definedName>
    <definedName name="_ana79">#REF!</definedName>
    <definedName name="_ana8" localSheetId="0">#REF!</definedName>
    <definedName name="_ana8">#REF!</definedName>
    <definedName name="_ana80" localSheetId="0">#REF!</definedName>
    <definedName name="_ana80">#REF!</definedName>
    <definedName name="_ana81" localSheetId="0">#REF!</definedName>
    <definedName name="_ana81">#REF!</definedName>
    <definedName name="_ana82" localSheetId="0">#REF!</definedName>
    <definedName name="_ana82">#REF!</definedName>
    <definedName name="_ana83" localSheetId="0">#REF!</definedName>
    <definedName name="_ana83">#REF!</definedName>
    <definedName name="_ana84" localSheetId="0">#REF!</definedName>
    <definedName name="_ana84">#REF!</definedName>
    <definedName name="_ana85" localSheetId="0">#REF!</definedName>
    <definedName name="_ana85">#REF!</definedName>
    <definedName name="_ana86" localSheetId="0">#REF!</definedName>
    <definedName name="_ana86">#REF!</definedName>
    <definedName name="_ana87" localSheetId="0">#REF!</definedName>
    <definedName name="_ana87">#REF!</definedName>
    <definedName name="_ana88" localSheetId="0">#REF!</definedName>
    <definedName name="_ana88">#REF!</definedName>
    <definedName name="_ana89" localSheetId="0">#REF!</definedName>
    <definedName name="_ana89">#REF!</definedName>
    <definedName name="_ana9" localSheetId="0">#REF!</definedName>
    <definedName name="_ana9">#REF!</definedName>
    <definedName name="_ana90" localSheetId="0">#REF!</definedName>
    <definedName name="_ana90">#REF!</definedName>
    <definedName name="_ana91" localSheetId="0">#REF!</definedName>
    <definedName name="_ana91">#REF!</definedName>
    <definedName name="_ana92" localSheetId="0">#REF!</definedName>
    <definedName name="_ana92">#REF!</definedName>
    <definedName name="_ana93" localSheetId="0">#REF!</definedName>
    <definedName name="_ana93">#REF!</definedName>
    <definedName name="_ana94" localSheetId="0">#REF!</definedName>
    <definedName name="_ana94">#REF!</definedName>
    <definedName name="_ana95" localSheetId="0">#REF!</definedName>
    <definedName name="_ana95">#REF!</definedName>
    <definedName name="_ana96" localSheetId="0">#REF!</definedName>
    <definedName name="_ana96">#REF!</definedName>
    <definedName name="_ana97" localSheetId="0">#REF!</definedName>
    <definedName name="_ana97">#REF!</definedName>
    <definedName name="_ana98" localSheetId="0">#REF!</definedName>
    <definedName name="_ana98">#REF!</definedName>
    <definedName name="_ana99" localSheetId="0">#REF!</definedName>
    <definedName name="_ana99">#REF!</definedName>
    <definedName name="_B" localSheetId="0">#REF!</definedName>
    <definedName name="_B">#REF!</definedName>
    <definedName name="_bcv100" localSheetId="0">#REF!</definedName>
    <definedName name="_bcv100">#REF!</definedName>
    <definedName name="_bcv125" localSheetId="0">#REF!</definedName>
    <definedName name="_bcv125">#REF!</definedName>
    <definedName name="_bcv150" localSheetId="0">#REF!</definedName>
    <definedName name="_bcv150">#REF!</definedName>
    <definedName name="_Bjl28">'[6]Bahan '!$F$281</definedName>
    <definedName name="_C" localSheetId="0">#REF!</definedName>
    <definedName name="_C">#REF!</definedName>
    <definedName name="_cas80" localSheetId="0">#REF!</definedName>
    <definedName name="_cas80">#REF!</definedName>
    <definedName name="_CH1..H1___C__R" localSheetId="0">[7]BQ!#REF!</definedName>
    <definedName name="_CH1..H1___C__R">[7]BQ!#REF!</definedName>
    <definedName name="_CH11..H11___C_" localSheetId="0">[7]BQ!#REF!</definedName>
    <definedName name="_CH11..H11___C_">[7]BQ!#REF!</definedName>
    <definedName name="_CH13..H13___C_" localSheetId="0">[7]BQ!#REF!</definedName>
    <definedName name="_CH13..H13___C_">[7]BQ!#REF!</definedName>
    <definedName name="_CH15..H15___C_" localSheetId="0">[7]BQ!#REF!</definedName>
    <definedName name="_CH15..H15___C_">[7]BQ!#REF!</definedName>
    <definedName name="_CH17..H17___C_" localSheetId="0">[7]BQ!#REF!</definedName>
    <definedName name="_CH17..H17___C_">[7]BQ!#REF!</definedName>
    <definedName name="_CH19..H19___C_" localSheetId="0">[7]BQ!#REF!</definedName>
    <definedName name="_CH19..H19___C_">[7]BQ!#REF!</definedName>
    <definedName name="_CH21..H21___C_" localSheetId="0">[7]BQ!#REF!</definedName>
    <definedName name="_CH21..H21___C_">[7]BQ!#REF!</definedName>
    <definedName name="_CH23..H23___C_" localSheetId="0">[7]BQ!#REF!</definedName>
    <definedName name="_CH23..H23___C_">[7]BQ!#REF!</definedName>
    <definedName name="_CH25..H25___C_" localSheetId="0">[7]BQ!#REF!</definedName>
    <definedName name="_CH25..H25___C_">[7]BQ!#REF!</definedName>
    <definedName name="_CH27..H27___C_" localSheetId="0">[7]BQ!#REF!</definedName>
    <definedName name="_CH27..H27___C_">[7]BQ!#REF!</definedName>
    <definedName name="_CH29..H29___C_" localSheetId="0">[7]BQ!#REF!</definedName>
    <definedName name="_CH29..H29___C_">[7]BQ!#REF!</definedName>
    <definedName name="_CH3..H3___C__R" localSheetId="0">[7]BQ!#REF!</definedName>
    <definedName name="_CH3..H3___C__R">[7]BQ!#REF!</definedName>
    <definedName name="_CH31..H31___C_" localSheetId="0">[7]BQ!#REF!</definedName>
    <definedName name="_CH31..H31___C_">[7]BQ!#REF!</definedName>
    <definedName name="_CH33..H33___C_" localSheetId="0">[7]BQ!#REF!</definedName>
    <definedName name="_CH33..H33___C_">[7]BQ!#REF!</definedName>
    <definedName name="_CH35..H35___C_" localSheetId="0">[7]BQ!#REF!</definedName>
    <definedName name="_CH35..H35___C_">[7]BQ!#REF!</definedName>
    <definedName name="_CH37..H37___C_" localSheetId="0">[7]BQ!#REF!</definedName>
    <definedName name="_CH37..H37___C_">[7]BQ!#REF!</definedName>
    <definedName name="_CH39..H39___C_" localSheetId="0">[7]BQ!#REF!</definedName>
    <definedName name="_CH39..H39___C_">[7]BQ!#REF!</definedName>
    <definedName name="_CH41..H41___C_" localSheetId="0">[7]BQ!#REF!</definedName>
    <definedName name="_CH41..H41___C_">[7]BQ!#REF!</definedName>
    <definedName name="_CH43..H43___C_" localSheetId="0">[7]BQ!#REF!</definedName>
    <definedName name="_CH43..H43___C_">[7]BQ!#REF!</definedName>
    <definedName name="_CH45..H45___C_" localSheetId="0">[7]BQ!#REF!</definedName>
    <definedName name="_CH45..H45___C_">[7]BQ!#REF!</definedName>
    <definedName name="_CH5..H5___C__R" localSheetId="0">[7]BQ!#REF!</definedName>
    <definedName name="_CH5..H5___C__R">[7]BQ!#REF!</definedName>
    <definedName name="_CH7..H7___C__R" localSheetId="0">[7]BQ!#REF!</definedName>
    <definedName name="_CH7..H7___C__R">[7]BQ!#REF!</definedName>
    <definedName name="_CH9..H9___C__R" localSheetId="0">[7]BQ!#REF!</definedName>
    <definedName name="_CH9..H9___C__R">[7]BQ!#REF!</definedName>
    <definedName name="_cvd100" localSheetId="0">#REF!</definedName>
    <definedName name="_cvd100">#REF!</definedName>
    <definedName name="_cvd15" localSheetId="0">#REF!</definedName>
    <definedName name="_cvd15">#REF!</definedName>
    <definedName name="_cvd150" localSheetId="0">#REF!</definedName>
    <definedName name="_cvd150">#REF!</definedName>
    <definedName name="_cvd50" localSheetId="0">#REF!</definedName>
    <definedName name="_cvd50">#REF!</definedName>
    <definedName name="_cvd65" localSheetId="0">#REF!</definedName>
    <definedName name="_cvd65">#REF!</definedName>
    <definedName name="_D" localSheetId="0">#REF!</definedName>
    <definedName name="_D">#REF!</definedName>
    <definedName name="_daf1" localSheetId="0">#REF!</definedName>
    <definedName name="_daf1">#REF!</definedName>
    <definedName name="_daf2" localSheetId="0">#REF!</definedName>
    <definedName name="_daf2">#REF!</definedName>
    <definedName name="_daf31" localSheetId="0">#REF!</definedName>
    <definedName name="_daf31">#REF!</definedName>
    <definedName name="_daf32" localSheetId="0">#REF!</definedName>
    <definedName name="_daf32">#REF!</definedName>
    <definedName name="_daf33" localSheetId="0">#REF!</definedName>
    <definedName name="_daf33">#REF!</definedName>
    <definedName name="_dia6" localSheetId="0">#REF!</definedName>
    <definedName name="_dia6">#REF!</definedName>
    <definedName name="_Dlk10">'[6]Bahan '!$F$125</definedName>
    <definedName name="_E" localSheetId="0">#REF!</definedName>
    <definedName name="_E">#REF!</definedName>
    <definedName name="_F" localSheetId="0">#REF!</definedName>
    <definedName name="_F">#REF!</definedName>
    <definedName name="_Fill" localSheetId="0" hidden="1">#REF!</definedName>
    <definedName name="_Fill" hidden="1">#REF!</definedName>
    <definedName name="_fjd100" localSheetId="0">#REF!</definedName>
    <definedName name="_fjd100">#REF!</definedName>
    <definedName name="_fjd150" localSheetId="0">#REF!</definedName>
    <definedName name="_fjd150">#REF!</definedName>
    <definedName name="_fjd50" localSheetId="0">#REF!</definedName>
    <definedName name="_fjd50">#REF!</definedName>
    <definedName name="_fjd65" localSheetId="0">#REF!</definedName>
    <definedName name="_fjd65">#REF!</definedName>
    <definedName name="_fmd150" localSheetId="0">#REF!</definedName>
    <definedName name="_fmd150">#REF!</definedName>
    <definedName name="_G" localSheetId="0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NB1">'[6]Bahan '!$F$443</definedName>
    <definedName name="_grc1" localSheetId="0">#REF!</definedName>
    <definedName name="_grc1">#REF!</definedName>
    <definedName name="_gti50" localSheetId="0">#REF!</definedName>
    <definedName name="_gti50">#REF!</definedName>
    <definedName name="_gti60" localSheetId="0">#REF!</definedName>
    <definedName name="_gti60">#REF!</definedName>
    <definedName name="_gvd100" localSheetId="0">#REF!</definedName>
    <definedName name="_gvd100">#REF!</definedName>
    <definedName name="_gvd15" localSheetId="0">#REF!</definedName>
    <definedName name="_gvd15">#REF!</definedName>
    <definedName name="_gvd150" localSheetId="0">#REF!</definedName>
    <definedName name="_gvd150">#REF!</definedName>
    <definedName name="_gvd25" localSheetId="0">#REF!</definedName>
    <definedName name="_gvd25">#REF!</definedName>
    <definedName name="_gvd50" localSheetId="0">#REF!</definedName>
    <definedName name="_gvd50">#REF!</definedName>
    <definedName name="_gvd65" localSheetId="0">#REF!</definedName>
    <definedName name="_gvd65">#REF!</definedName>
    <definedName name="_H" localSheetId="0">#REF!</definedName>
    <definedName name="_H">#REF!</definedName>
    <definedName name="_hdw1" localSheetId="0">#REF!</definedName>
    <definedName name="_hdw1">#REF!</definedName>
    <definedName name="_I" localSheetId="0">#REF!</definedName>
    <definedName name="_I">#REF!</definedName>
    <definedName name="_J" localSheetId="0">#REF!</definedName>
    <definedName name="_J">#REF!</definedName>
    <definedName name="_jum1" localSheetId="0">#REF!</definedName>
    <definedName name="_jum1">#REF!</definedName>
    <definedName name="_jum10" localSheetId="0">#REF!</definedName>
    <definedName name="_jum10">#REF!</definedName>
    <definedName name="_jum2" localSheetId="0">#REF!</definedName>
    <definedName name="_jum2">#REF!</definedName>
    <definedName name="_jum3" localSheetId="0">#REF!</definedName>
    <definedName name="_jum3">#REF!</definedName>
    <definedName name="_jum4" localSheetId="0">#REF!</definedName>
    <definedName name="_jum4">#REF!</definedName>
    <definedName name="_jum5" localSheetId="0">#REF!</definedName>
    <definedName name="_jum5">#REF!</definedName>
    <definedName name="_jum6" localSheetId="0">#REF!</definedName>
    <definedName name="_jum6">#REF!</definedName>
    <definedName name="_jum7" localSheetId="0">#REF!</definedName>
    <definedName name="_jum7">#REF!</definedName>
    <definedName name="_jum8" localSheetId="0">#REF!</definedName>
    <definedName name="_jum8">#REF!</definedName>
    <definedName name="_jum9" localSheetId="0">#REF!</definedName>
    <definedName name="_jum9">#REF!</definedName>
    <definedName name="_K" localSheetId="0">#REF!</definedName>
    <definedName name="_K">#REF!</definedName>
    <definedName name="_ke1" localSheetId="0">#REF!</definedName>
    <definedName name="_ke1">#REF!</definedName>
    <definedName name="_ke2" localSheetId="0">#REF!</definedName>
    <definedName name="_ke2">#REF!</definedName>
    <definedName name="_ke3" localSheetId="0">#REF!</definedName>
    <definedName name="_ke3">#REF!</definedName>
    <definedName name="_ke4" localSheetId="0">#REF!</definedName>
    <definedName name="_ke4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0">#REF!</definedName>
    <definedName name="_L">#REF!</definedName>
    <definedName name="_Lad1">[6]Upah!$E$8</definedName>
    <definedName name="_Lad2">[6]Upah!$E$9</definedName>
    <definedName name="_Lad3">[6]Upah!$E$10</definedName>
    <definedName name="_Lpk02">'[6]Bahan '!$F$127</definedName>
    <definedName name="_Lpk10">'[6]Bahan '!$F$130</definedName>
    <definedName name="_M" localSheetId="0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l12" localSheetId="0">#REF!</definedName>
    <definedName name="_mul12">#REF!</definedName>
    <definedName name="_mul9" localSheetId="0">#REF!</definedName>
    <definedName name="_mul9">#REF!</definedName>
    <definedName name="_N" localSheetId="0">#REF!</definedName>
    <definedName name="_N">#REF!</definedName>
    <definedName name="_O" localSheetId="0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0">#REF!</definedName>
    <definedName name="_P">#REF!</definedName>
    <definedName name="_pab100" localSheetId="0">#REF!</definedName>
    <definedName name="_pab100">#REF!</definedName>
    <definedName name="_pab125" localSheetId="0">#REF!</definedName>
    <definedName name="_pab125">#REF!</definedName>
    <definedName name="_pab15" localSheetId="0">#REF!</definedName>
    <definedName name="_pab15">#REF!</definedName>
    <definedName name="_pab150" localSheetId="0">#REF!</definedName>
    <definedName name="_pab150">#REF!</definedName>
    <definedName name="_pab2" localSheetId="0">#REF!</definedName>
    <definedName name="_pab2">#REF!</definedName>
    <definedName name="_pab20" localSheetId="0">#REF!</definedName>
    <definedName name="_pab20">#REF!</definedName>
    <definedName name="_pab25" localSheetId="0">#REF!</definedName>
    <definedName name="_pab25">#REF!</definedName>
    <definedName name="_pab32" localSheetId="0">#REF!</definedName>
    <definedName name="_pab32">#REF!</definedName>
    <definedName name="_pab4" localSheetId="0">#REF!</definedName>
    <definedName name="_pab4">#REF!</definedName>
    <definedName name="_pab40" localSheetId="0">#REF!</definedName>
    <definedName name="_pab40">#REF!</definedName>
    <definedName name="_pab50" localSheetId="0">#REF!</definedName>
    <definedName name="_pab50">#REF!</definedName>
    <definedName name="_pab6" localSheetId="0">#REF!</definedName>
    <definedName name="_pab6">#REF!</definedName>
    <definedName name="_pab65" localSheetId="0">#REF!</definedName>
    <definedName name="_pab65">#REF!</definedName>
    <definedName name="_pab80" localSheetId="0">#REF!</definedName>
    <definedName name="_pab80">#REF!</definedName>
    <definedName name="_pah150" localSheetId="0">#REF!</definedName>
    <definedName name="_pah150">#REF!</definedName>
    <definedName name="_pak100" localSheetId="0">#REF!</definedName>
    <definedName name="_pak100">#REF!</definedName>
    <definedName name="_pak150" localSheetId="0">#REF!</definedName>
    <definedName name="_pak150">#REF!</definedName>
    <definedName name="_pak50" localSheetId="0">#REF!</definedName>
    <definedName name="_pak50">#REF!</definedName>
    <definedName name="_pak80" localSheetId="0">#REF!</definedName>
    <definedName name="_pak80">#REF!</definedName>
    <definedName name="_pam120">[8]Ahs.1!$N$1163</definedName>
    <definedName name="_PBK175" localSheetId="0">#REF!</definedName>
    <definedName name="_PBK175">#REF!</definedName>
    <definedName name="_PBK225" localSheetId="0">#REF!</definedName>
    <definedName name="_PBK225">#REF!</definedName>
    <definedName name="_pbs100" localSheetId="0">#REF!</definedName>
    <definedName name="_pbs100">#REF!</definedName>
    <definedName name="_pbs15" localSheetId="0">#REF!</definedName>
    <definedName name="_pbs15">#REF!</definedName>
    <definedName name="_pbs150" localSheetId="0">#REF!</definedName>
    <definedName name="_pbs150">#REF!</definedName>
    <definedName name="_pbs40" localSheetId="0">#REF!</definedName>
    <definedName name="_pbs40">#REF!</definedName>
    <definedName name="_pbs50" localSheetId="0">#REF!</definedName>
    <definedName name="_pbs50">#REF!</definedName>
    <definedName name="_pbs65" localSheetId="0">#REF!</definedName>
    <definedName name="_pbs65">#REF!</definedName>
    <definedName name="_pbs80" localSheetId="0">#REF!</definedName>
    <definedName name="_pbs80">#REF!</definedName>
    <definedName name="_pc50" localSheetId="0">#REF!</definedName>
    <definedName name="_pc50">#REF!</definedName>
    <definedName name="_pc80" localSheetId="0">#REF!</definedName>
    <definedName name="_pc80">#REF!</definedName>
    <definedName name="_pcf80" localSheetId="0">#REF!</definedName>
    <definedName name="_pcf80">#REF!</definedName>
    <definedName name="_ph100" localSheetId="0">#REF!</definedName>
    <definedName name="_ph100">#REF!</definedName>
    <definedName name="_ph150" localSheetId="0">#REF!</definedName>
    <definedName name="_ph150">#REF!</definedName>
    <definedName name="_phf100" localSheetId="0">#REF!</definedName>
    <definedName name="_phf100">#REF!</definedName>
    <definedName name="_phf150" localSheetId="0">#REF!</definedName>
    <definedName name="_phf150">#REF!</definedName>
    <definedName name="_pv100" localSheetId="0">#REF!</definedName>
    <definedName name="_pv100">#REF!</definedName>
    <definedName name="_pv40" localSheetId="0">#REF!</definedName>
    <definedName name="_pv40">#REF!</definedName>
    <definedName name="_pv50" localSheetId="0">#REF!</definedName>
    <definedName name="_pv50">#REF!</definedName>
    <definedName name="_pv80" localSheetId="0">#REF!</definedName>
    <definedName name="_pv80">#REF!</definedName>
    <definedName name="_pvf100" localSheetId="0">#REF!</definedName>
    <definedName name="_pvf100">#REF!</definedName>
    <definedName name="_pvf80" localSheetId="0">#REF!</definedName>
    <definedName name="_pvf80">#REF!</definedName>
    <definedName name="_Q" localSheetId="0">#REF!</definedName>
    <definedName name="_Q">#REF!</definedName>
    <definedName name="_Q_1" localSheetId="0">#REF!</definedName>
    <definedName name="_Q_1">#REF!</definedName>
    <definedName name="_Q_2" localSheetId="0">#REF!</definedName>
    <definedName name="_Q_2">#REF!</definedName>
    <definedName name="_R" localSheetId="0">#REF!</definedName>
    <definedName name="_R">#REF!</definedName>
    <definedName name="_rd1" localSheetId="0">#REF!</definedName>
    <definedName name="_rd1">#REF!</definedName>
    <definedName name="_rd2" localSheetId="0">#REF!</definedName>
    <definedName name="_rd2">#REF!</definedName>
    <definedName name="_rd3" localSheetId="0">#REF!</definedName>
    <definedName name="_rd3">#REF!</definedName>
    <definedName name="_rk100" localSheetId="0">#REF!</definedName>
    <definedName name="_rk100">#REF!</definedName>
    <definedName name="_rk200" localSheetId="0">#REF!</definedName>
    <definedName name="_rk200">#REF!</definedName>
    <definedName name="_rk300" localSheetId="0">#REF!</definedName>
    <definedName name="_rk300">#REF!</definedName>
    <definedName name="_rk600" localSheetId="0">#REF!</definedName>
    <definedName name="_rk600">#REF!</definedName>
    <definedName name="_rkl1000" localSheetId="0">#REF!</definedName>
    <definedName name="_rkl1000">#REF!</definedName>
    <definedName name="_rkl1200" localSheetId="0">#REF!</definedName>
    <definedName name="_rkl1200">#REF!</definedName>
    <definedName name="_rkl200" localSheetId="0">#REF!</definedName>
    <definedName name="_rkl200">#REF!</definedName>
    <definedName name="_rkl300" localSheetId="0">#REF!</definedName>
    <definedName name="_rkl300">#REF!</definedName>
    <definedName name="_rkl400" localSheetId="0">#REF!</definedName>
    <definedName name="_rkl400">#REF!</definedName>
    <definedName name="_rkl500" localSheetId="0">#REF!</definedName>
    <definedName name="_rkl500">#REF!</definedName>
    <definedName name="_rkl600" localSheetId="0">#REF!</definedName>
    <definedName name="_rkl600">#REF!</definedName>
    <definedName name="_rkl700" localSheetId="0">#REF!</definedName>
    <definedName name="_rkl700">#REF!</definedName>
    <definedName name="_rkl800" localSheetId="0">#REF!</definedName>
    <definedName name="_rkl800">#REF!</definedName>
    <definedName name="_S" localSheetId="0">#REF!</definedName>
    <definedName name="_S">#REF!</definedName>
    <definedName name="_S_1" localSheetId="0">#REF!</definedName>
    <definedName name="_S_1">#REF!</definedName>
    <definedName name="_S_2" localSheetId="0">#REF!</definedName>
    <definedName name="_S_2">#REF!</definedName>
    <definedName name="_sfv150" localSheetId="0">#REF!</definedName>
    <definedName name="_sfv150">#REF!</definedName>
    <definedName name="_Sort" localSheetId="0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0">#REF!</definedName>
    <definedName name="_st1">#REF!</definedName>
    <definedName name="_st2" localSheetId="0">#REF!</definedName>
    <definedName name="_st2">#REF!</definedName>
    <definedName name="_st3" localSheetId="0">#REF!</definedName>
    <definedName name="_st3">#REF!</definedName>
    <definedName name="_std100" localSheetId="0">#REF!</definedName>
    <definedName name="_std100">#REF!</definedName>
    <definedName name="_std150" localSheetId="0">#REF!</definedName>
    <definedName name="_std150">#REF!</definedName>
    <definedName name="_STD4" localSheetId="0">#REF!</definedName>
    <definedName name="_STD4">#REF!</definedName>
    <definedName name="_std50" localSheetId="0">#REF!</definedName>
    <definedName name="_std50">#REF!</definedName>
    <definedName name="_std65" localSheetId="0">#REF!</definedName>
    <definedName name="_std65">#REF!</definedName>
    <definedName name="_T" localSheetId="0">#REF!</definedName>
    <definedName name="_T">#REF!</definedName>
    <definedName name="_TA01" localSheetId="0">#REF!</definedName>
    <definedName name="_TA01">#REF!</definedName>
    <definedName name="_TA67" localSheetId="0">#REF!</definedName>
    <definedName name="_TA67">#REF!</definedName>
    <definedName name="_TA78" localSheetId="0">#REF!</definedName>
    <definedName name="_TA78">#REF!</definedName>
    <definedName name="_TA89" localSheetId="0">#REF!</definedName>
    <definedName name="_TA89">#REF!</definedName>
    <definedName name="_TA90" localSheetId="0">#REF!</definedName>
    <definedName name="_TA90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ky1">[6]Upah!$E$14</definedName>
    <definedName name="_Tky2">[6]Upah!$E$15</definedName>
    <definedName name="_tlc20" localSheetId="0">#REF!</definedName>
    <definedName name="_tlc20">#REF!</definedName>
    <definedName name="_Tpk03">'[6]Bahan '!$F$150</definedName>
    <definedName name="_Tpk04">'[6]Bahan '!$F$151</definedName>
    <definedName name="_Tpk06">'[6]Bahan '!$F$153</definedName>
    <definedName name="_tsv25" localSheetId="0">#REF!</definedName>
    <definedName name="_tsv25">#REF!</definedName>
    <definedName name="_Twd04">'[6]Bahan '!$F$165</definedName>
    <definedName name="_U" localSheetId="0">#REF!</definedName>
    <definedName name="_U">#REF!</definedName>
    <definedName name="_ups10">[8]Ahs.2!$L$525</definedName>
    <definedName name="_V" localSheetId="0">#REF!</definedName>
    <definedName name="_V">#REF!</definedName>
    <definedName name="_vnt100" localSheetId="0">#REF!</definedName>
    <definedName name="_vnt100">#REF!</definedName>
    <definedName name="_vnt40" localSheetId="0">#REF!</definedName>
    <definedName name="_vnt40">#REF!</definedName>
    <definedName name="_vnt50" localSheetId="0">#REF!</definedName>
    <definedName name="_vnt50">#REF!</definedName>
    <definedName name="_vnt80" localSheetId="0">#REF!</definedName>
    <definedName name="_vnt80">#REF!</definedName>
    <definedName name="_W" localSheetId="0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0">#REF!</definedName>
    <definedName name="_X">#REF!</definedName>
    <definedName name="_Y" localSheetId="0">#REF!</definedName>
    <definedName name="_Y">#REF!</definedName>
    <definedName name="_Z" localSheetId="0">#REF!</definedName>
    <definedName name="_Z">#REF!</definedName>
    <definedName name="A" localSheetId="0">#REF!</definedName>
    <definedName name="A">#REF!</definedName>
    <definedName name="A_1" localSheetId="0">#REF!</definedName>
    <definedName name="A_1">#REF!</definedName>
    <definedName name="A_2" localSheetId="0">#REF!</definedName>
    <definedName name="A_2">#REF!</definedName>
    <definedName name="Aanstm" localSheetId="0">#REF!</definedName>
    <definedName name="Aanstm">#REF!</definedName>
    <definedName name="aax" localSheetId="0">#REF!</definedName>
    <definedName name="aax">#REF!</definedName>
    <definedName name="ab" localSheetId="0">#REF!</definedName>
    <definedName name="ab">#REF!</definedName>
    <definedName name="abch100" localSheetId="0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er100" localSheetId="0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0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0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0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0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0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0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0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0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0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0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0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0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0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0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0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0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fj100" localSheetId="0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0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0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0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0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0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0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0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0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0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0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0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0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0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0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0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0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0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0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0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0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0">#REF!</definedName>
    <definedName name="ABX">#REF!</definedName>
    <definedName name="ACX" localSheetId="0">#REF!</definedName>
    <definedName name="ACX">#REF!</definedName>
    <definedName name="ADX" localSheetId="0">#REF!</definedName>
    <definedName name="ADX">#REF!</definedName>
    <definedName name="ah" localSheetId="0">#REF!</definedName>
    <definedName name="ah">#REF!</definedName>
    <definedName name="ahrd100" localSheetId="0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0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0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0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0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0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0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0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0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0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0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0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0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0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0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0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0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0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0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0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lb">[8]Ahs.1!$K$1271</definedName>
    <definedName name="amfm">[8]Ahs.1!$M$1149</definedName>
    <definedName name="AMPAR23" localSheetId="0">#REF!</definedName>
    <definedName name="AMPAR23">#REF!</definedName>
    <definedName name="AMPAR57" localSheetId="0">#REF!</definedName>
    <definedName name="AMPAR57">#REF!</definedName>
    <definedName name="anou">[8]Ahs.1!$K$1284</definedName>
    <definedName name="Asbs4">'[6]Bahan '!$F$141</definedName>
    <definedName name="asder" localSheetId="0">#REF!</definedName>
    <definedName name="asder">#REF!</definedName>
    <definedName name="AsESO">'[6]Bahan '!$F$570</definedName>
    <definedName name="Aspalan" localSheetId="0">#REF!</definedName>
    <definedName name="Aspalan">#REF!</definedName>
    <definedName name="B" localSheetId="0">#REF!</definedName>
    <definedName name="B">#REF!</definedName>
    <definedName name="B_1" localSheetId="0">#REF!</definedName>
    <definedName name="B_1">#REF!</definedName>
    <definedName name="BAGIAN_1">'[9]Daf 1'!$K$423</definedName>
    <definedName name="BAHAN" localSheetId="0">#REF!</definedName>
    <definedName name="BAHAN">#REF!</definedName>
    <definedName name="basaom" localSheetId="0">#REF!</definedName>
    <definedName name="basaom">#REF!</definedName>
    <definedName name="basdim" localSheetId="0">#REF!</definedName>
    <definedName name="basdim">#REF!</definedName>
    <definedName name="basdoc" localSheetId="0">#REF!</definedName>
    <definedName name="basdoc">#REF!</definedName>
    <definedName name="basfs" localSheetId="0">#REF!</definedName>
    <definedName name="basfs">#REF!</definedName>
    <definedName name="basi" localSheetId="0">#REF!</definedName>
    <definedName name="basi">#REF!</definedName>
    <definedName name="basitc" localSheetId="0">#REF!</definedName>
    <definedName name="basitc">#REF!</definedName>
    <definedName name="basrtu" localSheetId="0">#REF!</definedName>
    <definedName name="basrtu">#REF!</definedName>
    <definedName name="bastw" localSheetId="0">#REF!</definedName>
    <definedName name="bastw">#REF!</definedName>
    <definedName name="Bata1">'[6]Bahan '!$F$33</definedName>
    <definedName name="Bata2">'[6]Bahan '!$F$34</definedName>
    <definedName name="BatAp">'[6]Bahan '!$F$19</definedName>
    <definedName name="BAX" localSheetId="0">#REF!</definedName>
    <definedName name="BAX">#REF!</definedName>
    <definedName name="BBX" localSheetId="0">#REF!</definedName>
    <definedName name="BBX">#REF!</definedName>
    <definedName name="BCX" localSheetId="0">#REF!</definedName>
    <definedName name="BCX">#REF!</definedName>
    <definedName name="bdia6" localSheetId="0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si24" localSheetId="0">#REF!</definedName>
    <definedName name="besi24">#REF!</definedName>
    <definedName name="besi39" localSheetId="0">#REF!</definedName>
    <definedName name="besi39">#REF!</definedName>
    <definedName name="BesiU24" localSheetId="0">#REF!</definedName>
    <definedName name="BesiU24">#REF!</definedName>
    <definedName name="BesiU39" localSheetId="0">#REF!</definedName>
    <definedName name="BesiU39">#REF!</definedName>
    <definedName name="BJ" localSheetId="0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kstMulti12" localSheetId="0">#REF!</definedName>
    <definedName name="BkstMulti12">#REF!</definedName>
    <definedName name="BkstMulti9" localSheetId="0">#REF!</definedName>
    <definedName name="BkstMulti9">#REF!</definedName>
    <definedName name="BkstPpn" localSheetId="0">#REF!</definedName>
    <definedName name="BkstPpn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0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ondx">'[6]Bahan '!$F$241</definedName>
    <definedName name="BOQ" localSheetId="0">#REF!</definedName>
    <definedName name="BOQ">#REF!</definedName>
    <definedName name="BS" localSheetId="0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SikuDN" localSheetId="0">#REF!</definedName>
    <definedName name="BsSikuDN">#REF!</definedName>
    <definedName name="BtPch">'[6]Bahan '!$F$24</definedName>
    <definedName name="Bttph">'[6]Bahan '!$F$26</definedName>
    <definedName name="BU_24">'[6]Bahan '!$F$234</definedName>
    <definedName name="BU_39">'[6]Bahan '!$F$235</definedName>
    <definedName name="bvd0.5" localSheetId="0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0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0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C_1" localSheetId="0">#REF!</definedName>
    <definedName name="C_1">#REF!</definedName>
    <definedName name="C_2" localSheetId="0">#REF!</definedName>
    <definedName name="C_2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0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Bs">'[6]Bahan '!$F$99</definedName>
    <definedName name="catdsr">'[6]Bahan '!$F$66</definedName>
    <definedName name="CatIc">'[6]Bahan '!$F$61</definedName>
    <definedName name="catkayu" localSheetId="0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0">#REF!</definedName>
    <definedName name="cc">#REF!</definedName>
    <definedName name="cccr">[8]Ahs.1!$M$1189</definedName>
    <definedName name="COMPANY" localSheetId="0">#REF!</definedName>
    <definedName name="COMPANY">#REF!</definedName>
    <definedName name="csp">[8]Ahs.1!$I$1189</definedName>
    <definedName name="D" localSheetId="0">#REF!</definedName>
    <definedName name="D">#REF!</definedName>
    <definedName name="D_1" localSheetId="0">#REF!</definedName>
    <definedName name="D_1">#REF!</definedName>
    <definedName name="daa" localSheetId="0">#REF!</definedName>
    <definedName name="daa">#REF!</definedName>
    <definedName name="Daf.4" localSheetId="0">#REF!</definedName>
    <definedName name="Daf.4">#REF!</definedName>
    <definedName name="dak" localSheetId="0">#REF!</definedName>
    <definedName name="dak">#REF!</definedName>
    <definedName name="DAX" localSheetId="0">#REF!</definedName>
    <definedName name="DAX">#REF!</definedName>
    <definedName name="DBX" localSheetId="0">#REF!</definedName>
    <definedName name="DBX">#REF!</definedName>
    <definedName name="dcd">[8]Ahs.1!$I$1163</definedName>
    <definedName name="DCX" localSheetId="0">#REF!</definedName>
    <definedName name="DCX">#REF!</definedName>
    <definedName name="dd" localSheetId="0">#REF!</definedName>
    <definedName name="dd">#REF!</definedName>
    <definedName name="DDX" localSheetId="0">#REF!</definedName>
    <definedName name="DDX">#REF!</definedName>
    <definedName name="detib2100" localSheetId="0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0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0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0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0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f" localSheetId="0">#REF!</definedName>
    <definedName name="df">#REF!</definedName>
    <definedName name="DFDF" localSheetId="0">#REF!</definedName>
    <definedName name="DFDF">#REF!</definedName>
    <definedName name="dgk" localSheetId="0">#REF!</definedName>
    <definedName name="dgk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ka" localSheetId="0">#REF!</definedName>
    <definedName name="dka">#REF!</definedName>
    <definedName name="dkk" localSheetId="0">#REF!</definedName>
    <definedName name="dkk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38120" localSheetId="0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lc13w" localSheetId="0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0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mpKc">'[6]Bahan '!$F$93</definedName>
    <definedName name="Dmppr">'[6]Bahan '!$F$83</definedName>
    <definedName name="door">'[12]D &amp; W sizes'!$B$3:$D$35</definedName>
    <definedName name="dpa" localSheetId="0">#REF!</definedName>
    <definedName name="dpa">#REF!</definedName>
    <definedName name="dpk" localSheetId="0">#REF!</definedName>
    <definedName name="dpk">#REF!</definedName>
    <definedName name="drilb2100" localSheetId="0">#REF!</definedName>
    <definedName name="drilb2100">#REF!</definedName>
    <definedName name="drilb2120" localSheetId="0">#REF!</definedName>
    <definedName name="drilb2120">#REF!</definedName>
    <definedName name="drilb250" localSheetId="0">#REF!</definedName>
    <definedName name="drilb250">#REF!</definedName>
    <definedName name="drilb260" localSheetId="0">#REF!</definedName>
    <definedName name="drilb260">#REF!</definedName>
    <definedName name="drilb280" localSheetId="0">#REF!</definedName>
    <definedName name="drilb280">#REF!</definedName>
    <definedName name="drildl3a100" localSheetId="0">#REF!</definedName>
    <definedName name="drildl3a100">#REF!</definedName>
    <definedName name="drildl3a120" localSheetId="0">#REF!</definedName>
    <definedName name="drildl3a120">#REF!</definedName>
    <definedName name="drildl3a50" localSheetId="0">#REF!</definedName>
    <definedName name="drildl3a50">#REF!</definedName>
    <definedName name="drildl3a60" localSheetId="0">#REF!</definedName>
    <definedName name="drildl3a60">#REF!</definedName>
    <definedName name="drildl3a80" localSheetId="0">#REF!</definedName>
    <definedName name="drildl3a80">#REF!</definedName>
    <definedName name="drill1100" localSheetId="0">#REF!</definedName>
    <definedName name="drill1100">#REF!</definedName>
    <definedName name="drill1120" localSheetId="0">#REF!</definedName>
    <definedName name="drill1120">#REF!</definedName>
    <definedName name="drill150" localSheetId="0">#REF!</definedName>
    <definedName name="drill150">#REF!</definedName>
    <definedName name="drill160" localSheetId="0">#REF!</definedName>
    <definedName name="drill160">#REF!</definedName>
    <definedName name="drill180" localSheetId="0">#REF!</definedName>
    <definedName name="drill180">#REF!</definedName>
    <definedName name="drill3100" localSheetId="0">#REF!</definedName>
    <definedName name="drill3100">#REF!</definedName>
    <definedName name="drill3120" localSheetId="0">#REF!</definedName>
    <definedName name="drill3120">#REF!</definedName>
    <definedName name="drill350" localSheetId="0">#REF!</definedName>
    <definedName name="drill350">#REF!</definedName>
    <definedName name="drill360" localSheetId="0">#REF!</definedName>
    <definedName name="drill360">#REF!</definedName>
    <definedName name="drill380" localSheetId="0">#REF!</definedName>
    <definedName name="drill380">#REF!</definedName>
    <definedName name="drill5100" localSheetId="0">#REF!</definedName>
    <definedName name="drill5100">#REF!</definedName>
    <definedName name="drill5120" localSheetId="0">#REF!</definedName>
    <definedName name="drill5120">#REF!</definedName>
    <definedName name="drill550" localSheetId="0">#REF!</definedName>
    <definedName name="drill550">#REF!</definedName>
    <definedName name="drill560" localSheetId="0">#REF!</definedName>
    <definedName name="drill560">#REF!</definedName>
    <definedName name="drill580" localSheetId="0">#REF!</definedName>
    <definedName name="drill580">#REF!</definedName>
    <definedName name="drill5a100" localSheetId="0">#REF!</definedName>
    <definedName name="drill5a100">#REF!</definedName>
    <definedName name="drill5a120" localSheetId="0">#REF!</definedName>
    <definedName name="drill5a120">#REF!</definedName>
    <definedName name="drill5a50" localSheetId="0">#REF!</definedName>
    <definedName name="drill5a50">#REF!</definedName>
    <definedName name="drill5a60" localSheetId="0">#REF!</definedName>
    <definedName name="drill5a60">#REF!</definedName>
    <definedName name="drill5a80" localSheetId="0">#REF!</definedName>
    <definedName name="drill5a80">#REF!</definedName>
    <definedName name="drill6a100" localSheetId="0">#REF!</definedName>
    <definedName name="drill6a100">#REF!</definedName>
    <definedName name="drill6a120" localSheetId="0">#REF!</definedName>
    <definedName name="drill6a120">#REF!</definedName>
    <definedName name="drill6a50" localSheetId="0">#REF!</definedName>
    <definedName name="drill6a50">#REF!</definedName>
    <definedName name="drill6a60" localSheetId="0">#REF!</definedName>
    <definedName name="drill6a60">#REF!</definedName>
    <definedName name="drill6a80" localSheetId="0">#REF!</definedName>
    <definedName name="drill6a80">#REF!</definedName>
    <definedName name="drillug100" localSheetId="0">#REF!</definedName>
    <definedName name="drillug100">#REF!</definedName>
    <definedName name="drillug120" localSheetId="0">#REF!</definedName>
    <definedName name="drillug120">#REF!</definedName>
    <definedName name="drillug50" localSheetId="0">#REF!</definedName>
    <definedName name="drillug50">#REF!</definedName>
    <definedName name="drillug60" localSheetId="0">#REF!</definedName>
    <definedName name="drillug60">#REF!</definedName>
    <definedName name="drillug80" localSheetId="0">#REF!</definedName>
    <definedName name="drillug80">#REF!</definedName>
    <definedName name="dsilb2100" localSheetId="0">#REF!</definedName>
    <definedName name="dsilb2100">#REF!</definedName>
    <definedName name="dsilb2120" localSheetId="0">#REF!</definedName>
    <definedName name="dsilb2120">#REF!</definedName>
    <definedName name="dsilb250" localSheetId="0">#REF!</definedName>
    <definedName name="dsilb250">#REF!</definedName>
    <definedName name="dsilb260" localSheetId="0">#REF!</definedName>
    <definedName name="dsilb260">#REF!</definedName>
    <definedName name="dsilb280" localSheetId="0">#REF!</definedName>
    <definedName name="dsilb280">#REF!</definedName>
    <definedName name="dsildb2100" localSheetId="0">#REF!</definedName>
    <definedName name="dsildb2100">#REF!</definedName>
    <definedName name="dsildb2120" localSheetId="0">#REF!</definedName>
    <definedName name="dsildb2120">#REF!</definedName>
    <definedName name="dsildb250" localSheetId="0">#REF!</definedName>
    <definedName name="dsildb250">#REF!</definedName>
    <definedName name="dsildb260" localSheetId="0">#REF!</definedName>
    <definedName name="dsildb260">#REF!</definedName>
    <definedName name="dsildb280" localSheetId="0">#REF!</definedName>
    <definedName name="dsildb280">#REF!</definedName>
    <definedName name="dsildl1100" localSheetId="0">#REF!</definedName>
    <definedName name="dsildl1100">#REF!</definedName>
    <definedName name="dsildl1120" localSheetId="0">#REF!</definedName>
    <definedName name="dsildl1120">#REF!</definedName>
    <definedName name="dsildl150" localSheetId="0">#REF!</definedName>
    <definedName name="dsildl150">#REF!</definedName>
    <definedName name="dsildl160" localSheetId="0">#REF!</definedName>
    <definedName name="dsildl160">#REF!</definedName>
    <definedName name="dsildl180" localSheetId="0">#REF!</definedName>
    <definedName name="dsildl180">#REF!</definedName>
    <definedName name="dsildl3100" localSheetId="0">#REF!</definedName>
    <definedName name="dsildl3100">#REF!</definedName>
    <definedName name="dsildl3120" localSheetId="0">#REF!</definedName>
    <definedName name="dsildl3120">#REF!</definedName>
    <definedName name="dsildl350" localSheetId="0">#REF!</definedName>
    <definedName name="dsildl350">#REF!</definedName>
    <definedName name="dsildl360" localSheetId="0">#REF!</definedName>
    <definedName name="dsildl360">#REF!</definedName>
    <definedName name="dsildl380" localSheetId="0">#REF!</definedName>
    <definedName name="dsildl380">#REF!</definedName>
    <definedName name="dsildl3a100" localSheetId="0">#REF!</definedName>
    <definedName name="dsildl3a100">#REF!</definedName>
    <definedName name="dsildl3a120" localSheetId="0">#REF!</definedName>
    <definedName name="dsildl3a120">#REF!</definedName>
    <definedName name="dsildl3a50" localSheetId="0">#REF!</definedName>
    <definedName name="dsildl3a50">#REF!</definedName>
    <definedName name="dsildl3a60" localSheetId="0">#REF!</definedName>
    <definedName name="dsildl3a60">#REF!</definedName>
    <definedName name="dsildl3a80" localSheetId="0">#REF!</definedName>
    <definedName name="dsildl3a80">#REF!</definedName>
    <definedName name="dsildl5100" localSheetId="0">#REF!</definedName>
    <definedName name="dsildl5100">#REF!</definedName>
    <definedName name="dsildl5120" localSheetId="0">#REF!</definedName>
    <definedName name="dsildl5120">#REF!</definedName>
    <definedName name="dsildl550" localSheetId="0">#REF!</definedName>
    <definedName name="dsildl550">#REF!</definedName>
    <definedName name="dsildl560" localSheetId="0">#REF!</definedName>
    <definedName name="dsildl560">#REF!</definedName>
    <definedName name="dsildl580" localSheetId="0">#REF!</definedName>
    <definedName name="dsildl580">#REF!</definedName>
    <definedName name="dsildl5a100" localSheetId="0">#REF!</definedName>
    <definedName name="dsildl5a100">#REF!</definedName>
    <definedName name="dsildl5a120" localSheetId="0">#REF!</definedName>
    <definedName name="dsildl5a120">#REF!</definedName>
    <definedName name="dsildl5a50" localSheetId="0">#REF!</definedName>
    <definedName name="dsildl5a50">#REF!</definedName>
    <definedName name="dsildl5a60" localSheetId="0">#REF!</definedName>
    <definedName name="dsildl5a60">#REF!</definedName>
    <definedName name="dsildl5a80" localSheetId="0">#REF!</definedName>
    <definedName name="dsildl5a80">#REF!</definedName>
    <definedName name="dsildl6a100" localSheetId="0">#REF!</definedName>
    <definedName name="dsildl6a100">#REF!</definedName>
    <definedName name="dsildl6a120" localSheetId="0">#REF!</definedName>
    <definedName name="dsildl6a120">#REF!</definedName>
    <definedName name="dsildl6a50" localSheetId="0">#REF!</definedName>
    <definedName name="dsildl6a50">#REF!</definedName>
    <definedName name="dsildl6a60" localSheetId="0">#REF!</definedName>
    <definedName name="dsildl6a60">#REF!</definedName>
    <definedName name="dsildl6a80" localSheetId="0">#REF!</definedName>
    <definedName name="dsildl6a80">#REF!</definedName>
    <definedName name="dsildlug100" localSheetId="0">#REF!</definedName>
    <definedName name="dsildlug100">#REF!</definedName>
    <definedName name="dsildlug120" localSheetId="0">#REF!</definedName>
    <definedName name="dsildlug120">#REF!</definedName>
    <definedName name="dsildlug50" localSheetId="0">#REF!</definedName>
    <definedName name="dsildlug50">#REF!</definedName>
    <definedName name="dsildlug60" localSheetId="0">#REF!</definedName>
    <definedName name="dsildlug60">#REF!</definedName>
    <definedName name="dsildlug80" localSheetId="0">#REF!</definedName>
    <definedName name="dsildlug80">#REF!</definedName>
    <definedName name="dsill1100" localSheetId="0">#REF!</definedName>
    <definedName name="dsill1100">#REF!</definedName>
    <definedName name="dsill1120" localSheetId="0">#REF!</definedName>
    <definedName name="dsill1120">#REF!</definedName>
    <definedName name="dsill150" localSheetId="0">#REF!</definedName>
    <definedName name="dsill150">#REF!</definedName>
    <definedName name="dsill160" localSheetId="0">#REF!</definedName>
    <definedName name="dsill160">#REF!</definedName>
    <definedName name="dsill180" localSheetId="0">#REF!</definedName>
    <definedName name="dsill180">#REF!</definedName>
    <definedName name="dsill3100" localSheetId="0">#REF!</definedName>
    <definedName name="dsill3100">#REF!</definedName>
    <definedName name="dsill3120" localSheetId="0">#REF!</definedName>
    <definedName name="dsill3120">#REF!</definedName>
    <definedName name="dsill350" localSheetId="0">#REF!</definedName>
    <definedName name="dsill350">#REF!</definedName>
    <definedName name="dsill360" localSheetId="0">#REF!</definedName>
    <definedName name="dsill360">#REF!</definedName>
    <definedName name="dsill380" localSheetId="0">#REF!</definedName>
    <definedName name="dsill380">#REF!</definedName>
    <definedName name="dsill3a100" localSheetId="0">#REF!</definedName>
    <definedName name="dsill3a100">#REF!</definedName>
    <definedName name="dsill3a120" localSheetId="0">#REF!</definedName>
    <definedName name="dsill3a120">#REF!</definedName>
    <definedName name="dsill3a50" localSheetId="0">#REF!</definedName>
    <definedName name="dsill3a50">#REF!</definedName>
    <definedName name="dsill3a60" localSheetId="0">#REF!</definedName>
    <definedName name="dsill3a60">#REF!</definedName>
    <definedName name="dsill3a80" localSheetId="0">#REF!</definedName>
    <definedName name="dsill3a80">#REF!</definedName>
    <definedName name="dsill5100" localSheetId="0">#REF!</definedName>
    <definedName name="dsill5100">#REF!</definedName>
    <definedName name="dsill5120" localSheetId="0">#REF!</definedName>
    <definedName name="dsill5120">#REF!</definedName>
    <definedName name="dsill550" localSheetId="0">#REF!</definedName>
    <definedName name="dsill550">#REF!</definedName>
    <definedName name="dsill560" localSheetId="0">#REF!</definedName>
    <definedName name="dsill560">#REF!</definedName>
    <definedName name="dsill580" localSheetId="0">#REF!</definedName>
    <definedName name="dsill580">#REF!</definedName>
    <definedName name="dsill5a100" localSheetId="0">#REF!</definedName>
    <definedName name="dsill5a100">#REF!</definedName>
    <definedName name="dsill5a120" localSheetId="0">#REF!</definedName>
    <definedName name="dsill5a120">#REF!</definedName>
    <definedName name="dsill5a50" localSheetId="0">#REF!</definedName>
    <definedName name="dsill5a50">#REF!</definedName>
    <definedName name="dsill5a60" localSheetId="0">#REF!</definedName>
    <definedName name="dsill5a60">#REF!</definedName>
    <definedName name="dsill5a80" localSheetId="0">#REF!</definedName>
    <definedName name="dsill5a80">#REF!</definedName>
    <definedName name="dsill6a100" localSheetId="0">#REF!</definedName>
    <definedName name="dsill6a100">#REF!</definedName>
    <definedName name="dsill6a120" localSheetId="0">#REF!</definedName>
    <definedName name="dsill6a120">#REF!</definedName>
    <definedName name="dsill6a50" localSheetId="0">#REF!</definedName>
    <definedName name="dsill6a50">#REF!</definedName>
    <definedName name="dsill6a60" localSheetId="0">#REF!</definedName>
    <definedName name="dsill6a60">#REF!</definedName>
    <definedName name="dsill6a80" localSheetId="0">#REF!</definedName>
    <definedName name="dsill6a80">#REF!</definedName>
    <definedName name="dsillug100" localSheetId="0">#REF!</definedName>
    <definedName name="dsillug100">#REF!</definedName>
    <definedName name="dsillug120" localSheetId="0">#REF!</definedName>
    <definedName name="dsillug120">#REF!</definedName>
    <definedName name="dsillug50" localSheetId="0">#REF!</definedName>
    <definedName name="dsillug50">#REF!</definedName>
    <definedName name="dsillug60" localSheetId="0">#REF!</definedName>
    <definedName name="dsillug60">#REF!</definedName>
    <definedName name="dsillug80" localSheetId="0">#REF!</definedName>
    <definedName name="dsillug80">#REF!</definedName>
    <definedName name="dstib2100" localSheetId="0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0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0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0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0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zb" localSheetId="0">#REF!</definedName>
    <definedName name="dzb">#REF!</definedName>
    <definedName name="E" localSheetId="0">#REF!</definedName>
    <definedName name="E">#REF!</definedName>
    <definedName name="E_1" localSheetId="0">#REF!</definedName>
    <definedName name="E_1">#REF!</definedName>
    <definedName name="ee" localSheetId="0">#REF!</definedName>
    <definedName name="ee">#REF!</definedName>
    <definedName name="EEX" localSheetId="0">#REF!</definedName>
    <definedName name="EEX">#REF!</definedName>
    <definedName name="efg">[8]Ahs.2!$L$371</definedName>
    <definedName name="EFX" localSheetId="0">#REF!</definedName>
    <definedName name="EFX">#REF!</definedName>
    <definedName name="eg" localSheetId="0">#REF!</definedName>
    <definedName name="eg">#REF!</definedName>
    <definedName name="EGX" localSheetId="0">#REF!</definedName>
    <definedName name="EGX">#REF!</definedName>
    <definedName name="EHX" localSheetId="0">#REF!</definedName>
    <definedName name="EHX">#REF!</definedName>
    <definedName name="EJX" localSheetId="0">#REF!</definedName>
    <definedName name="EJX">#REF!</definedName>
    <definedName name="EKX" localSheetId="0">#REF!</definedName>
    <definedName name="EKX">#REF!</definedName>
    <definedName name="elek" localSheetId="0">#REF!</definedName>
    <definedName name="elek">#REF!</definedName>
    <definedName name="ELX" localSheetId="0">#REF!</definedName>
    <definedName name="ELX">#REF!</definedName>
    <definedName name="Entr4">'[6]Bahan '!$F$139</definedName>
    <definedName name="eol" localSheetId="0">#REF!</definedName>
    <definedName name="eol">#REF!</definedName>
    <definedName name="equ">[8]Ahs.1!$K$1149</definedName>
    <definedName name="Excel_BuiltIn_Print_Area" localSheetId="0">#REF!</definedName>
    <definedName name="Excel_BuiltIn_Print_Area">#REF!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>"$#REF!.$B$803:$G$1064"</definedName>
    <definedName name="Excel_BuiltIn_Print_Area_10_1" localSheetId="0">#REF!</definedName>
    <definedName name="Excel_BuiltIn_Print_Area_10_1">#REF!</definedName>
    <definedName name="Excel_BuiltIn_Print_Area_11_1" localSheetId="0">#REF!</definedName>
    <definedName name="Excel_BuiltIn_Print_Area_11_1">#REF!</definedName>
    <definedName name="Excel_BuiltIn_Print_Area_12_1" localSheetId="0">#REF!</definedName>
    <definedName name="Excel_BuiltIn_Print_Area_12_1">#REF!</definedName>
    <definedName name="Excel_BuiltIn_Print_Area_13_1" localSheetId="0">#REF!</definedName>
    <definedName name="Excel_BuiltIn_Print_Area_13_1">#REF!</definedName>
    <definedName name="Excel_BuiltIn_Print_Area_14_1" localSheetId="0">#REF!</definedName>
    <definedName name="Excel_BuiltIn_Print_Area_14_1">#REF!</definedName>
    <definedName name="Excel_BuiltIn_Print_Area_15_1" localSheetId="0">#REF!</definedName>
    <definedName name="Excel_BuiltIn_Print_Area_15_1">#REF!</definedName>
    <definedName name="Excel_BuiltIn_Print_Area_16_1" localSheetId="0">#REF!</definedName>
    <definedName name="Excel_BuiltIn_Print_Area_16_1">#REF!</definedName>
    <definedName name="Excel_BuiltIn_Print_Area_17_1" localSheetId="0">#REF!</definedName>
    <definedName name="Excel_BuiltIn_Print_Area_17_1">#REF!</definedName>
    <definedName name="Excel_BuiltIn_Print_Area_2_1" localSheetId="0">#REF!</definedName>
    <definedName name="Excel_BuiltIn_Print_Area_2_1">#REF!</definedName>
    <definedName name="Excel_BuiltIn_Print_Area_22_1" localSheetId="0">#REF!</definedName>
    <definedName name="Excel_BuiltIn_Print_Area_22_1">#REF!</definedName>
    <definedName name="Excel_BuiltIn_Print_Area_24" localSheetId="0">#REF!</definedName>
    <definedName name="Excel_BuiltIn_Print_Area_24">#REF!</definedName>
    <definedName name="Excel_BuiltIn_Print_Area_3_1" localSheetId="0">#REF!</definedName>
    <definedName name="Excel_BuiltIn_Print_Area_3_1">#REF!</definedName>
    <definedName name="Excel_BuiltIn_Print_Area_4_1" localSheetId="0">#REF!</definedName>
    <definedName name="Excel_BuiltIn_Print_Area_4_1">#REF!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Area_5_1_1">"$#REF!.$B$72:$AY$579"</definedName>
    <definedName name="Excel_BuiltIn_Print_Area_6_1" localSheetId="0">#REF!</definedName>
    <definedName name="Excel_BuiltIn_Print_Area_6_1">#REF!</definedName>
    <definedName name="Excel_BuiltIn_Print_Area_7_1" localSheetId="0">#REF!</definedName>
    <definedName name="Excel_BuiltIn_Print_Area_7_1">#REF!</definedName>
    <definedName name="Excel_BuiltIn_Print_Area_8_1" localSheetId="0">#REF!</definedName>
    <definedName name="Excel_BuiltIn_Print_Area_8_1">#REF!</definedName>
    <definedName name="Excel_BuiltIn_Print_Area_9_1" localSheetId="0">#REF!</definedName>
    <definedName name="Excel_BuiltIn_Print_Area_9_1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0_1" localSheetId="0">#REF!</definedName>
    <definedName name="Excel_BuiltIn_Print_Titles_10_1">#REF!</definedName>
    <definedName name="Excel_BuiltIn_Print_Titles_11_1" localSheetId="0">#REF!</definedName>
    <definedName name="Excel_BuiltIn_Print_Titles_11_1">#REF!</definedName>
    <definedName name="Excel_BuiltIn_Print_Titles_12_1" localSheetId="0">#REF!</definedName>
    <definedName name="Excel_BuiltIn_Print_Titles_12_1">#REF!</definedName>
    <definedName name="Excel_BuiltIn_Print_Titles_13_1" localSheetId="0">#REF!</definedName>
    <definedName name="Excel_BuiltIn_Print_Titles_13_1">#REF!</definedName>
    <definedName name="Excel_BuiltIn_Print_Titles_14_1" localSheetId="0">#REF!</definedName>
    <definedName name="Excel_BuiltIn_Print_Titles_14_1">#REF!</definedName>
    <definedName name="Excel_BuiltIn_Print_Titles_16_1" localSheetId="0">#REF!</definedName>
    <definedName name="Excel_BuiltIn_Print_Titles_16_1">#REF!</definedName>
    <definedName name="Excel_BuiltIn_Print_Titles_18_1" localSheetId="0">#REF!</definedName>
    <definedName name="Excel_BuiltIn_Print_Titles_18_1">#REF!</definedName>
    <definedName name="Excel_BuiltIn_Print_Titles_20_1" localSheetId="0">#REF!</definedName>
    <definedName name="Excel_BuiltIn_Print_Titles_20_1">#REF!</definedName>
    <definedName name="Excel_BuiltIn_Print_Titles_22" localSheetId="0">#REF!</definedName>
    <definedName name="Excel_BuiltIn_Print_Titles_22">#REF!</definedName>
    <definedName name="Excel_BuiltIn_Print_Titles_22_1" localSheetId="0">#REF!</definedName>
    <definedName name="Excel_BuiltIn_Print_Titles_22_1">#REF!</definedName>
    <definedName name="Excel_BuiltIn_Print_Titles_3_1" localSheetId="0">#REF!</definedName>
    <definedName name="Excel_BuiltIn_Print_Titles_3_1">#REF!</definedName>
    <definedName name="Excel_BuiltIn_Print_Titles_4_1" localSheetId="0">#REF!</definedName>
    <definedName name="Excel_BuiltIn_Print_Titles_4_1">#REF!</definedName>
    <definedName name="Excel_BuiltIn_Print_Titles_5_1" localSheetId="0">#REF!</definedName>
    <definedName name="Excel_BuiltIn_Print_Titles_5_1">#REF!</definedName>
    <definedName name="Excel_BuiltIn_Print_Titles_6_1" localSheetId="0">#REF!</definedName>
    <definedName name="Excel_BuiltIn_Print_Titles_6_1">#REF!</definedName>
    <definedName name="Excel_BuiltIn_Print_Titles_7_1" localSheetId="0">#REF!</definedName>
    <definedName name="Excel_BuiltIn_Print_Titles_7_1">#REF!</definedName>
    <definedName name="Excel_BuiltIn_Print_Titles_8_1" localSheetId="0">#REF!</definedName>
    <definedName name="Excel_BuiltIn_Print_Titles_8_1">#REF!</definedName>
    <definedName name="Excel_BuiltIn_Print_Titles_9_1" localSheetId="0">#REF!</definedName>
    <definedName name="Excel_BuiltIn_Print_Titles_9_1">#REF!</definedName>
    <definedName name="expenses" localSheetId="0">'[13]L-Mechanical'!#REF!</definedName>
    <definedName name="expenses">'[13]L-Mechanical'!#REF!</definedName>
    <definedName name="EXTRA" localSheetId="0">#REF!</definedName>
    <definedName name="EXTRA">#REF!</definedName>
    <definedName name="fa" localSheetId="0">#REF!</definedName>
    <definedName name="fa">#REF!</definedName>
    <definedName name="faab" localSheetId="0">#REF!</definedName>
    <definedName name="faab">#REF!</definedName>
    <definedName name="facm" localSheetId="0">#REF!</definedName>
    <definedName name="facm">#REF!</definedName>
    <definedName name="facp" localSheetId="0">#REF!</definedName>
    <definedName name="facp">#REF!</definedName>
    <definedName name="faeol" localSheetId="0">#REF!</definedName>
    <definedName name="faeol">#REF!</definedName>
    <definedName name="fahd" localSheetId="0">#REF!</definedName>
    <definedName name="fahd">#REF!</definedName>
    <definedName name="fahdt" localSheetId="0">#REF!</definedName>
    <definedName name="fahdt">#REF!</definedName>
    <definedName name="fahs" localSheetId="0">#REF!</definedName>
    <definedName name="fahs">#REF!</definedName>
    <definedName name="fail" localSheetId="0">#REF!</definedName>
    <definedName name="fail">#REF!</definedName>
    <definedName name="faitc" localSheetId="0">#REF!</definedName>
    <definedName name="faitc">#REF!</definedName>
    <definedName name="faki" localSheetId="0">#REF!</definedName>
    <definedName name="faki">#REF!</definedName>
    <definedName name="faktd" localSheetId="0">#REF!</definedName>
    <definedName name="faktd">#REF!</definedName>
    <definedName name="fam" localSheetId="0">#REF!</definedName>
    <definedName name="fam">#REF!</definedName>
    <definedName name="famcp" localSheetId="0">#REF!</definedName>
    <definedName name="famcp">#REF!</definedName>
    <definedName name="faoi" localSheetId="0">#REF!</definedName>
    <definedName name="faoi">#REF!</definedName>
    <definedName name="far" localSheetId="0">#REF!</definedName>
    <definedName name="far">#REF!</definedName>
    <definedName name="fasd" localSheetId="0">#REF!</definedName>
    <definedName name="fasd">#REF!</definedName>
    <definedName name="fasdt" localSheetId="0">#REF!</definedName>
    <definedName name="fasdt">#REF!</definedName>
    <definedName name="fat" localSheetId="0">#REF!</definedName>
    <definedName name="fat">#REF!</definedName>
    <definedName name="fdgz" localSheetId="0">#REF!</definedName>
    <definedName name="fdgz">#REF!</definedName>
    <definedName name="feco25" localSheetId="0">#REF!</definedName>
    <definedName name="feco25">#REF!</definedName>
    <definedName name="fedc2" localSheetId="0">#REF!</definedName>
    <definedName name="fedc2">#REF!</definedName>
    <definedName name="fedc35" localSheetId="0">#REF!</definedName>
    <definedName name="fedc35">#REF!</definedName>
    <definedName name="FEX" localSheetId="0">#REF!</definedName>
    <definedName name="FEX">#REF!</definedName>
    <definedName name="ff" localSheetId="0">#REF!</definedName>
    <definedName name="ff">#REF!</definedName>
    <definedName name="fffff" localSheetId="0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0">#REF!</definedName>
    <definedName name="FFX">#REF!</definedName>
    <definedName name="FGX" localSheetId="0">#REF!</definedName>
    <definedName name="FGX">#REF!</definedName>
    <definedName name="FHX" localSheetId="0">#REF!</definedName>
    <definedName name="FHX">#REF!</definedName>
    <definedName name="FIRST_FLOOR" localSheetId="0">#REF!</definedName>
    <definedName name="FIRST_FLOOR">#REF!</definedName>
    <definedName name="FJX" localSheetId="0">#REF!</definedName>
    <definedName name="FJX">#REF!</definedName>
    <definedName name="fkx" localSheetId="0">#REF!</definedName>
    <definedName name="fkx">#REF!</definedName>
    <definedName name="flmh400" localSheetId="0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x" localSheetId="0">#REF!</definedName>
    <definedName name="flx">#REF!</definedName>
    <definedName name="Formk">'[6]Bahan '!$F$173</definedName>
    <definedName name="fr" localSheetId="0">#REF!</definedName>
    <definedName name="fr">#REF!</definedName>
    <definedName name="frc2.1_5">[8]Ahs.1!$J$1315</definedName>
    <definedName name="frc4x10" localSheetId="0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400" localSheetId="0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0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0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0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95" localSheetId="0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0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0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0">#REF!</definedName>
    <definedName name="fs">#REF!</definedName>
    <definedName name="fsvd100" localSheetId="0">#REF!</definedName>
    <definedName name="fsvd100">#REF!</definedName>
    <definedName name="fsvd150" localSheetId="0">#REF!</definedName>
    <definedName name="fsvd150">#REF!</definedName>
    <definedName name="fsvd65" localSheetId="0">#REF!</definedName>
    <definedName name="fsvd65">#REF!</definedName>
    <definedName name="FURNITURE__FURNISHING" localSheetId="0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Galian" localSheetId="0">#REF!</definedName>
    <definedName name="Galian">#REF!</definedName>
    <definedName name="gh">'[14]Bill of Qty MEP'!$AG$285</definedName>
    <definedName name="GlbS2">'[6]Bahan '!$F$455</definedName>
    <definedName name="GNok0">'[6]Bahan '!$F$441</definedName>
    <definedName name="gone" localSheetId="0">#REF!</definedName>
    <definedName name="gone">#REF!</definedName>
    <definedName name="govpd15" localSheetId="0">#REF!</definedName>
    <definedName name="govpd15">#REF!</definedName>
    <definedName name="gphp">[8]Ahs.2!$L$325</definedName>
    <definedName name="GRAND_PALEMBANG_HOTEL___PALEMBANG" localSheetId="0">#REF!</definedName>
    <definedName name="GRAND_PALEMBANG_HOTEL___PALEMBANG">#REF!</definedName>
    <definedName name="grc" localSheetId="0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on5">[8]Ahs.2!$L$54</definedName>
    <definedName name="GROUND_FLOOR" localSheetId="0">#REF!</definedName>
    <definedName name="GROUND_FLOOR">#REF!</definedName>
    <definedName name="gs110g" localSheetId="0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0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0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0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0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tanahbiasa" localSheetId="0">#REF!</definedName>
    <definedName name="gtanahbiasa">#REF!</definedName>
    <definedName name="GTberbatu" localSheetId="0">#REF!</definedName>
    <definedName name="GTberbatu">#REF!</definedName>
    <definedName name="gv">'[15]Analisa Upah &amp; Bahan Plum'!$Q$7</definedName>
    <definedName name="Gypsm">'[6]Bahan '!$F$144</definedName>
    <definedName name="Hdpx5">'[6]Bahan '!$F$140</definedName>
    <definedName name="hdw" localSheetId="0">#REF!</definedName>
    <definedName name="hdw">#REF!</definedName>
    <definedName name="hil" localSheetId="0">#REF!</definedName>
    <definedName name="hil">#REF!</definedName>
    <definedName name="Hmppl">'[6]Bahan '!$F$92</definedName>
    <definedName name="hsp">[8]Ahs.1!$J$1189</definedName>
    <definedName name="hspt" localSheetId="0">#REF!</definedName>
    <definedName name="hspt">#REF!</definedName>
    <definedName name="hsut" localSheetId="0">#REF!</definedName>
    <definedName name="hsut">#REF!</definedName>
    <definedName name="hswt" localSheetId="0">#REF!</definedName>
    <definedName name="hswt">#REF!</definedName>
    <definedName name="ihb" localSheetId="0">#REF!</definedName>
    <definedName name="ihb">#REF!</definedName>
    <definedName name="ihbl" localSheetId="0">#REF!</definedName>
    <definedName name="ihbl">#REF!</definedName>
    <definedName name="ilm">[8]Ahs.1!$L$1271</definedName>
    <definedName name="Impra">'[6]Bahan '!$F$84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JASA" localSheetId="0">#REF!</definedName>
    <definedName name="JASA">#REF!</definedName>
    <definedName name="jbfasb">[8]Ahs.1!$J$1284</definedName>
    <definedName name="jbts">[8]Ahs.1!$N$1189</definedName>
    <definedName name="JEFTA" localSheetId="0">#REF!</definedName>
    <definedName name="JEFTA">#REF!</definedName>
    <definedName name="jik" localSheetId="0">#REF!</definedName>
    <definedName name="jik">#REF!</definedName>
    <definedName name="jin">[8]Ahs.1!$M$1271</definedName>
    <definedName name="JJ" localSheetId="0">#REF!</definedName>
    <definedName name="JJ">#REF!</definedName>
    <definedName name="kab" localSheetId="0">#REF!</definedName>
    <definedName name="kab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0">#REF!</definedName>
    <definedName name="kb">#REF!</definedName>
    <definedName name="kcl" localSheetId="0">#REF!</definedName>
    <definedName name="kcl">#REF!</definedName>
    <definedName name="kd" localSheetId="0">#REF!</definedName>
    <definedName name="kd">#REF!</definedName>
    <definedName name="kerja" localSheetId="0">#REF!</definedName>
    <definedName name="kerja">#REF!</definedName>
    <definedName name="kfs" localSheetId="0">#REF!</definedName>
    <definedName name="kfs">#REF!</definedName>
    <definedName name="kgs" localSheetId="0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itc100x2x0.6" localSheetId="0">#REF!</definedName>
    <definedName name="kitc100x2x0.6">#REF!</definedName>
    <definedName name="kitc2x100x2x0.6" localSheetId="0">#REF!</definedName>
    <definedName name="kitc2x100x2x0.6">#REF!</definedName>
    <definedName name="kji" localSheetId="0">#REF!</definedName>
    <definedName name="kji">#REF!</definedName>
    <definedName name="kk10a" localSheetId="0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0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m" localSheetId="0">#REF!</definedName>
    <definedName name="kkm">#REF!</definedName>
    <definedName name="kknymhy" localSheetId="0">#REF!</definedName>
    <definedName name="kknymhy">#REF!</definedName>
    <definedName name="kkts" localSheetId="0">#REF!</definedName>
    <definedName name="kkts">#REF!</definedName>
    <definedName name="klp" localSheetId="0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m" localSheetId="0">#REF!</definedName>
    <definedName name="km">#REF!</definedName>
    <definedName name="kmm" localSheetId="0">#REF!</definedName>
    <definedName name="kmm">#REF!</definedName>
    <definedName name="Knek" localSheetId="0">#REF!</definedName>
    <definedName name="Knek">#REF!</definedName>
    <definedName name="KODE" localSheetId="0">#REF!</definedName>
    <definedName name="KODE">#REF!</definedName>
    <definedName name="KOEF">[16]Analisa!$L$10</definedName>
    <definedName name="koef1" localSheetId="0">#REF!</definedName>
    <definedName name="koef1">#REF!</definedName>
    <definedName name="koeflingg" localSheetId="0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0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0">#REF!</definedName>
    <definedName name="kof">#REF!</definedName>
    <definedName name="koling" localSheetId="0">#REF!</definedName>
    <definedName name="koling">#REF!</definedName>
    <definedName name="kond" localSheetId="0">#REF!</definedName>
    <definedName name="kond">#REF!</definedName>
    <definedName name="krypton" localSheetId="0">[7]BQ!#REF!</definedName>
    <definedName name="krypton">[7]BQ!#REF!</definedName>
    <definedName name="ksk" localSheetId="0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t" localSheetId="0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bb">[6]Upah!$E$25</definedName>
    <definedName name="Ktbs">[6]Upah!$E$22</definedName>
    <definedName name="Ktbt">[6]Upah!$E$13</definedName>
    <definedName name="Ktca">[6]Upah!$E$19</definedName>
    <definedName name="Ktky">[6]Upah!$E$16</definedName>
    <definedName name="ktpm" localSheetId="0">#REF!</definedName>
    <definedName name="ktpm">#REF!</definedName>
    <definedName name="KUSEN__PINTU__JENDELA__ALAT_ALAT_PENGGANTUNG_DAN_CURTAIN_WALL" localSheetId="0">#REF!</definedName>
    <definedName name="KUSEN__PINTU__JENDELA__ALAT_ALAT_PENGGANTUNG_DAN_CURTAIN_WALL">#REF!</definedName>
    <definedName name="Kwas3">'[6]Bahan '!$F$76</definedName>
    <definedName name="kwh1st" localSheetId="0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0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y" localSheetId="0">#REF!</definedName>
    <definedName name="ky">#REF!</definedName>
    <definedName name="Kytrt">'[6]Bahan '!$F$108</definedName>
    <definedName name="l1ti50" localSheetId="0">#REF!</definedName>
    <definedName name="l1ti50">#REF!</definedName>
    <definedName name="l1ti60" localSheetId="0">#REF!</definedName>
    <definedName name="l1ti60">#REF!</definedName>
    <definedName name="l3l100" localSheetId="0">#REF!</definedName>
    <definedName name="l3l100">#REF!</definedName>
    <definedName name="l3l50" localSheetId="0">#REF!</definedName>
    <definedName name="l3l50">#REF!</definedName>
    <definedName name="l3l60" localSheetId="0">#REF!</definedName>
    <definedName name="l3l60">#REF!</definedName>
    <definedName name="l3l70" localSheetId="0">#REF!</definedName>
    <definedName name="l3l70">#REF!</definedName>
    <definedName name="l3l80" localSheetId="0">#REF!</definedName>
    <definedName name="l3l80">#REF!</definedName>
    <definedName name="l3ld100" localSheetId="0">#REF!</definedName>
    <definedName name="l3ld100">#REF!</definedName>
    <definedName name="l3ld50" localSheetId="0">#REF!</definedName>
    <definedName name="l3ld50">#REF!</definedName>
    <definedName name="l3ld60" localSheetId="0">#REF!</definedName>
    <definedName name="l3ld60">#REF!</definedName>
    <definedName name="l3ld70" localSheetId="0">#REF!</definedName>
    <definedName name="l3ld70">#REF!</definedName>
    <definedName name="l3ld80" localSheetId="0">#REF!</definedName>
    <definedName name="l3ld80">#REF!</definedName>
    <definedName name="l3ti50" localSheetId="0">#REF!</definedName>
    <definedName name="l3ti50">#REF!</definedName>
    <definedName name="l3ti60" localSheetId="0">#REF!</definedName>
    <definedName name="l3ti60">#REF!</definedName>
    <definedName name="l3ti80" localSheetId="0">#REF!</definedName>
    <definedName name="l3ti80">#REF!</definedName>
    <definedName name="l3tisf50" localSheetId="0">#REF!</definedName>
    <definedName name="l3tisf50">#REF!</definedName>
    <definedName name="l3tisf60" localSheetId="0">#REF!</definedName>
    <definedName name="l3tisf60">#REF!</definedName>
    <definedName name="LANTAI_P3" localSheetId="0">#REF!</definedName>
    <definedName name="LANTAI_P3">#REF!</definedName>
    <definedName name="LAPISI" localSheetId="0">#REF!</definedName>
    <definedName name="LAPISI">#REF!</definedName>
    <definedName name="leb" localSheetId="0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mKn">'[6]Bahan '!$F$386</definedName>
    <definedName name="LemPt">'[6]Bahan '!$F$385</definedName>
    <definedName name="lgld100" localSheetId="0">#REF!</definedName>
    <definedName name="lgld100">#REF!</definedName>
    <definedName name="lgld70" localSheetId="0">#REF!</definedName>
    <definedName name="lgld70">#REF!</definedName>
    <definedName name="lgld80" localSheetId="0">#REF!</definedName>
    <definedName name="lgld80">#REF!</definedName>
    <definedName name="lgti50" localSheetId="0">#REF!</definedName>
    <definedName name="lgti50">#REF!</definedName>
    <definedName name="lgti60" localSheetId="0">#REF!</definedName>
    <definedName name="lgti60">#REF!</definedName>
    <definedName name="lgti70" localSheetId="0">#REF!</definedName>
    <definedName name="lgti70">#REF!</definedName>
    <definedName name="lgtisf50" localSheetId="0">#REF!</definedName>
    <definedName name="lgtisf50">#REF!</definedName>
    <definedName name="lgtisf60" localSheetId="0">#REF!</definedName>
    <definedName name="lgtisf60">#REF!</definedName>
    <definedName name="LOBBY" localSheetId="0">#REF!</definedName>
    <definedName name="LOBBY">#REF!</definedName>
    <definedName name="lp" localSheetId="0">#REF!</definedName>
    <definedName name="lp">#REF!</definedName>
    <definedName name="ltkerja" localSheetId="0">#REF!</definedName>
    <definedName name="ltkerja">#REF!</definedName>
    <definedName name="Luas_Bangunan" localSheetId="0">#REF!</definedName>
    <definedName name="Luas_Bangunan">#REF!</definedName>
    <definedName name="m" localSheetId="0">#REF!</definedName>
    <definedName name="m">#REF!</definedName>
    <definedName name="ma3.240">[8]Ahs.1!$L$1163</definedName>
    <definedName name="Mand">[6]Upah!$E$26</definedName>
    <definedName name="mark_up" localSheetId="0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UP" localSheetId="0">#REF!</definedName>
    <definedName name="MARKUP">#REF!</definedName>
    <definedName name="mat" localSheetId="0">#REF!</definedName>
    <definedName name="mat">#REF!</definedName>
    <definedName name="mcfa">[8]Ahs.2!$L$633</definedName>
    <definedName name="mdffa">[8]Ahs.1!$I$1284</definedName>
    <definedName name="mdfts">[8]Ahs.1!$I$1202</definedName>
    <definedName name="ME" localSheetId="0">#REF!</definedName>
    <definedName name="ME">#REF!</definedName>
    <definedName name="Menik">'[6]Bahan '!$F$94</definedName>
    <definedName name="MiSol">'[6]Bahan '!$F$689</definedName>
    <definedName name="Mlmik">'[6]Bahan '!$F$89</definedName>
    <definedName name="MM" localSheetId="0">#REF!</definedName>
    <definedName name="MM">#REF!</definedName>
    <definedName name="MMM" localSheetId="0">#REF!</definedName>
    <definedName name="MMM">#REF!</definedName>
    <definedName name="mpa">[8]Ahs.1!$J$1149</definedName>
    <definedName name="mpb">[8]Ahs.1!$J$1271</definedName>
    <definedName name="nbm" localSheetId="0">#REF!</definedName>
    <definedName name="nbm">#REF!</definedName>
    <definedName name="nyfgby3x6lt" localSheetId="0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x6lt" localSheetId="0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0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0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3x2.5flt" localSheetId="0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y11x1x500" localSheetId="0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0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0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0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2.40.1_5">[8]Ahs.1!$I$1315</definedName>
    <definedName name="nyy21x1x500" localSheetId="0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5x1x500" localSheetId="0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0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3.2_5">[8]Ahs.1!$I$1230</definedName>
    <definedName name="nyy3x6" localSheetId="0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x10" localSheetId="0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20" localSheetId="0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0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85" localSheetId="0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0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0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0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0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50" localSheetId="0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70" localSheetId="0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95" localSheetId="0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0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6" localSheetId="0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0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0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ok" localSheetId="0">#REF!</definedName>
    <definedName name="ok">#REF!</definedName>
    <definedName name="Oker_">'[6]Bahan '!$F$77</definedName>
    <definedName name="OPERATING_EQUIPMENT" localSheetId="0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SAE4">'[6]Bahan '!$F$692</definedName>
    <definedName name="ot" localSheetId="0">#REF!</definedName>
    <definedName name="ot">#REF!</definedName>
    <definedName name="p1ti50" localSheetId="0">#REF!</definedName>
    <definedName name="p1ti50">#REF!</definedName>
    <definedName name="p1ti60" localSheetId="0">#REF!</definedName>
    <definedName name="p1ti60">#REF!</definedName>
    <definedName name="p1ti70" localSheetId="0">#REF!</definedName>
    <definedName name="p1ti70">#REF!</definedName>
    <definedName name="p1ti80" localSheetId="0">#REF!</definedName>
    <definedName name="p1ti80">#REF!</definedName>
    <definedName name="p1tif50" localSheetId="0">#REF!</definedName>
    <definedName name="p1tif50">#REF!</definedName>
    <definedName name="p2ti50" localSheetId="0">#REF!</definedName>
    <definedName name="p2ti50">#REF!</definedName>
    <definedName name="p2ti60" localSheetId="0">#REF!</definedName>
    <definedName name="p2ti60">#REF!</definedName>
    <definedName name="p2ti70" localSheetId="0">#REF!</definedName>
    <definedName name="p2ti70">#REF!</definedName>
    <definedName name="p2ti80" localSheetId="0">#REF!</definedName>
    <definedName name="p2ti80">#REF!</definedName>
    <definedName name="p2tif50" localSheetId="0">#REF!</definedName>
    <definedName name="p2tif50">#REF!</definedName>
    <definedName name="p3al50" localSheetId="0">#REF!</definedName>
    <definedName name="p3al50">#REF!</definedName>
    <definedName name="p3al60" localSheetId="0">#REF!</definedName>
    <definedName name="p3al60">#REF!</definedName>
    <definedName name="p3al70" localSheetId="0">#REF!</definedName>
    <definedName name="p3al70">#REF!</definedName>
    <definedName name="p3al80" localSheetId="0">#REF!</definedName>
    <definedName name="p3al80">#REF!</definedName>
    <definedName name="p3ati50" localSheetId="0">#REF!</definedName>
    <definedName name="p3ati50">#REF!</definedName>
    <definedName name="p3ati60" localSheetId="0">#REF!</definedName>
    <definedName name="p3ati60">#REF!</definedName>
    <definedName name="p3atif50" localSheetId="0">#REF!</definedName>
    <definedName name="p3atif50">#REF!</definedName>
    <definedName name="p3atifr50" localSheetId="0">#REF!</definedName>
    <definedName name="p3atifr50">#REF!</definedName>
    <definedName name="p3atifr60" localSheetId="0">#REF!</definedName>
    <definedName name="p3atifr60">#REF!</definedName>
    <definedName name="p3ti50" localSheetId="0">#REF!</definedName>
    <definedName name="p3ti50">#REF!</definedName>
    <definedName name="p3ti60" localSheetId="0">#REF!</definedName>
    <definedName name="p3ti60">#REF!</definedName>
    <definedName name="p3ti70" localSheetId="0">#REF!</definedName>
    <definedName name="p3ti70">#REF!</definedName>
    <definedName name="p3ti80" localSheetId="0">#REF!</definedName>
    <definedName name="p3ti80">#REF!</definedName>
    <definedName name="p3tif50" localSheetId="0">#REF!</definedName>
    <definedName name="p3tif50">#REF!</definedName>
    <definedName name="pa" localSheetId="0">#REF!</definedName>
    <definedName name="pa">#REF!</definedName>
    <definedName name="pa6.240">[8]Ahs.1!$I$1149</definedName>
    <definedName name="Paanstm" localSheetId="0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0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0">#REF!</definedName>
    <definedName name="pabf125">#REF!</definedName>
    <definedName name="pabf150" localSheetId="0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0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0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0">#REF!</definedName>
    <definedName name="pabf65">#REF!</definedName>
    <definedName name="pabf80" localSheetId="0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iDd" localSheetId="0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0">#REF!</definedName>
    <definedName name="paket">#REF!</definedName>
    <definedName name="pakf100" localSheetId="0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0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0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pan" localSheetId="0">#REF!</definedName>
    <definedName name="papan">#REF!</definedName>
    <definedName name="PasBouwp" localSheetId="0">#REF!</definedName>
    <definedName name="PasBouwp">#REF!</definedName>
    <definedName name="pasbs4" localSheetId="0">#REF!</definedName>
    <definedName name="pasbs4">#REF!</definedName>
    <definedName name="pasbt12" localSheetId="0">#REF!</definedName>
    <definedName name="pasbt12">#REF!</definedName>
    <definedName name="PasBtKl" localSheetId="0">#REF!</definedName>
    <definedName name="PasBtKl">#REF!</definedName>
    <definedName name="PasPk">'[6]Bahan '!$F$16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b">[8]Ahs.2!$L$387</definedName>
    <definedName name="PBBu24" localSheetId="0">#REF!</definedName>
    <definedName name="PBBu24">#REF!</definedName>
    <definedName name="PBBU39" localSheetId="0">#REF!</definedName>
    <definedName name="PBBU39">#REF!</definedName>
    <definedName name="PBekM" localSheetId="0">#REF!</definedName>
    <definedName name="PBekM">#REF!</definedName>
    <definedName name="PBekP" localSheetId="0">#REF!</definedName>
    <definedName name="PBekP">#REF!</definedName>
    <definedName name="PBetBks" localSheetId="0">#REF!</definedName>
    <definedName name="PBetBks">#REF!</definedName>
    <definedName name="PBetFun" localSheetId="0">#REF!</definedName>
    <definedName name="PBetFun">#REF!</definedName>
    <definedName name="PBetPl" localSheetId="0">#REF!</definedName>
    <definedName name="PBetPl">#REF!</definedName>
    <definedName name="PBetPr" localSheetId="0">#REF!</definedName>
    <definedName name="PBetPr">#REF!</definedName>
    <definedName name="PBetStr" localSheetId="0">#REF!</definedName>
    <definedName name="PBetStr">#REF!</definedName>
    <definedName name="pbondek" localSheetId="0">#REF!</definedName>
    <definedName name="pbondek">#REF!</definedName>
    <definedName name="PBouwp" localSheetId="0">#REF!</definedName>
    <definedName name="PBouwp">#REF!</definedName>
    <definedName name="pbsf100" localSheetId="0">#REF!</definedName>
    <definedName name="pbsf100">#REF!</definedName>
    <definedName name="pbsf150" localSheetId="0">#REF!</definedName>
    <definedName name="pbsf150">#REF!</definedName>
    <definedName name="pbsf65" localSheetId="0">#REF!</definedName>
    <definedName name="pbsf65">#REF!</definedName>
    <definedName name="pbsf80" localSheetId="0">#REF!</definedName>
    <definedName name="pbsf80">#REF!</definedName>
    <definedName name="PBSiku" localSheetId="0">#REF!</definedName>
    <definedName name="PBSiku">#REF!</definedName>
    <definedName name="PBTempel" localSheetId="0">#REF!</definedName>
    <definedName name="PBTempel">#REF!</definedName>
    <definedName name="pbtk14" localSheetId="0">#REF!</definedName>
    <definedName name="pbtk14">#REF!</definedName>
    <definedName name="pbtki14" localSheetId="0">#REF!</definedName>
    <definedName name="pbtki14">#REF!</definedName>
    <definedName name="PBtKl14" localSheetId="0">#REF!</definedName>
    <definedName name="PBtKl14">#REF!</definedName>
    <definedName name="PBtKl15" localSheetId="0">#REF!</definedName>
    <definedName name="PBtKl15">#REF!</definedName>
    <definedName name="PBtM2" localSheetId="0">#REF!</definedName>
    <definedName name="PBtM2">#REF!</definedName>
    <definedName name="PBtM2K" localSheetId="0">#REF!</definedName>
    <definedName name="PBtM2K">#REF!</definedName>
    <definedName name="PBtM3" localSheetId="0">#REF!</definedName>
    <definedName name="PBtM3">#REF!</definedName>
    <definedName name="PBtM3K" localSheetId="0">#REF!</definedName>
    <definedName name="PBtM3K">#REF!</definedName>
    <definedName name="PBtM4" localSheetId="0">#REF!</definedName>
    <definedName name="PBtM4">#REF!</definedName>
    <definedName name="PBtM4K" localSheetId="0">#REF!</definedName>
    <definedName name="PBtM4K">#REF!</definedName>
    <definedName name="PBtX4" localSheetId="0">#REF!</definedName>
    <definedName name="PBtX4">#REF!</definedName>
    <definedName name="pc" localSheetId="0">#REF!</definedName>
    <definedName name="pc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0">#REF!</definedName>
    <definedName name="PCatIC">#REF!</definedName>
    <definedName name="PCatKy" localSheetId="0">#REF!</definedName>
    <definedName name="PCatKy">#REF!</definedName>
    <definedName name="PCatVn" localSheetId="0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DnKc" localSheetId="0">#REF!</definedName>
    <definedName name="PDnKc">#REF!</definedName>
    <definedName name="PDnKcJt" localSheetId="0">#REF!</definedName>
    <definedName name="PDnKcJt">#REF!</definedName>
    <definedName name="PDS" localSheetId="0">#REF!</definedName>
    <definedName name="PDS">#REF!</definedName>
    <definedName name="PEK" localSheetId="0">#REF!</definedName>
    <definedName name="PEK">#REF!</definedName>
    <definedName name="PEKERJAAN__A_C" localSheetId="0">#REF!</definedName>
    <definedName name="PEKERJAAN__A_C">#REF!</definedName>
    <definedName name="PEKERJAAN_CAT" localSheetId="0">#REF!</definedName>
    <definedName name="PEKERJAAN_CAT">#REF!</definedName>
    <definedName name="PEKERJAAN_CCTV__SOUND_SYSTEM____MATV" localSheetId="0">#REF!</definedName>
    <definedName name="PEKERJAAN_CCTV__SOUND_SYSTEM____MATV">#REF!</definedName>
    <definedName name="PEKERJAAN_DINDING_DAN_FINISHING_DINDING" localSheetId="0">#REF!</definedName>
    <definedName name="PEKERJAAN_DINDING_DAN_FINISHING_DINDING">#REF!</definedName>
    <definedName name="PEKERJAAN_FINISHING_LANTAI" localSheetId="0">#REF!</definedName>
    <definedName name="PEKERJAAN_FINISHING_LANTAI">#REF!</definedName>
    <definedName name="PEKERJAAN_GONDOLA" localSheetId="0">#REF!</definedName>
    <definedName name="PEKERJAAN_GONDOLA">#REF!</definedName>
    <definedName name="PEKERJAAN_LIFT_ex_KOREA" localSheetId="0">#REF!</definedName>
    <definedName name="PEKERJAAN_LIFT_ex_KOREA">#REF!</definedName>
    <definedName name="PEKERJAAN_LISTRIK___GENSET" localSheetId="0">#REF!</definedName>
    <definedName name="PEKERJAAN_LISTRIK___GENSET">#REF!</definedName>
    <definedName name="PEKERJAAN_LUAR" localSheetId="0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0">#REF!</definedName>
    <definedName name="PEKERJAAN_PLAFOND">#REF!</definedName>
    <definedName name="PEKERJAAN_PLUMBING___SANITARY" localSheetId="0">#REF!</definedName>
    <definedName name="PEKERJAAN_PLUMBING___SANITARY">#REF!</definedName>
    <definedName name="PEKERJAAN_PONDASI" localSheetId="0">#REF!</definedName>
    <definedName name="PEKERJAAN_PONDASI">#REF!</definedName>
    <definedName name="PEKERJAAN_RAILING_DAN_LAIN___LAIN" localSheetId="0">#REF!</definedName>
    <definedName name="PEKERJAAN_RAILING_DAN_LAIN___LAIN">#REF!</definedName>
    <definedName name="PEKERJAAN_SPRINKLER___FIRE_FIGHTING" localSheetId="0">#REF!</definedName>
    <definedName name="PEKERJAAN_SPRINKLER___FIRE_FIGHTING">#REF!</definedName>
    <definedName name="PEKERJAAN_STRUKTUR_ATAS_DAN_ATAP" localSheetId="0">#REF!</definedName>
    <definedName name="PEKERJAAN_STRUKTUR_ATAS_DAN_ATAP">#REF!</definedName>
    <definedName name="PEKERJAAN_SUB_STRUKTUR" localSheetId="0">#REF!</definedName>
    <definedName name="PEKERJAAN_SUB_STRUKTUR">#REF!</definedName>
    <definedName name="PEKERJAAN_TANAH" localSheetId="0">#REF!</definedName>
    <definedName name="PEKERJAAN_TANAH">#REF!</definedName>
    <definedName name="PEKERJAAN_TELEPON" localSheetId="0">#REF!</definedName>
    <definedName name="PEKERJAAN_TELEPON">#REF!</definedName>
    <definedName name="PErcB" localSheetId="0">#REF!</definedName>
    <definedName name="PErcB">#REF!</definedName>
    <definedName name="PERCENT" localSheetId="0">#REF!</definedName>
    <definedName name="PERCENT">#REF!</definedName>
    <definedName name="pesd">[8]Ahs.1!$L$1284</definedName>
    <definedName name="pf" localSheetId="0">#REF!</definedName>
    <definedName name="pf">#REF!</definedName>
    <definedName name="PGaliB" localSheetId="0">#REF!</definedName>
    <definedName name="PGaliB">#REF!</definedName>
    <definedName name="PGaliD" localSheetId="0">#REF!</definedName>
    <definedName name="PGaliD">#REF!</definedName>
    <definedName name="pgc" localSheetId="0">#REF!</definedName>
    <definedName name="pgc">#REF!</definedName>
    <definedName name="Pgravel" localSheetId="0">#REF!</definedName>
    <definedName name="Pgravel">#REF!</definedName>
    <definedName name="ph" localSheetId="0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KD12p" localSheetId="0">#REF!</definedName>
    <definedName name="PKD12p">#REF!</definedName>
    <definedName name="PKD12w" localSheetId="0">#REF!</definedName>
    <definedName name="PKD12w">#REF!</definedName>
    <definedName name="PKL33p" localSheetId="0">#REF!</definedName>
    <definedName name="PKL33p">#REF!</definedName>
    <definedName name="PKL33w" localSheetId="0">#REF!</definedName>
    <definedName name="PKL33w">#REF!</definedName>
    <definedName name="PKmpS" localSheetId="0">#REF!</definedName>
    <definedName name="PKmpS">#REF!</definedName>
    <definedName name="pkp">[8]Ahs.2!$L$343</definedName>
    <definedName name="PlAl3">'[6]Bahan '!$F$268</definedName>
    <definedName name="PLas" localSheetId="0">#REF!</definedName>
    <definedName name="PLas">#REF!</definedName>
    <definedName name="PlesDD14" localSheetId="0">#REF!</definedName>
    <definedName name="PlesDD14">#REF!</definedName>
    <definedName name="PLKerja" localSheetId="0">#REF!</definedName>
    <definedName name="PLKerja">#REF!</definedName>
    <definedName name="Plmtb">'[6]Bahan '!$F$60</definedName>
    <definedName name="plum" localSheetId="0">#REF!</definedName>
    <definedName name="plum">#REF!</definedName>
    <definedName name="Pmlm" localSheetId="0">#REF!</definedName>
    <definedName name="Pmlm">#REF!</definedName>
    <definedName name="Ppadat" localSheetId="0">#REF!</definedName>
    <definedName name="Ppadat">#REF!</definedName>
    <definedName name="pph" localSheetId="0">#REF!</definedName>
    <definedName name="pph">#REF!</definedName>
    <definedName name="PPlaB" localSheetId="0">#REF!</definedName>
    <definedName name="PPlaB">#REF!</definedName>
    <definedName name="PPlaf6" localSheetId="0">#REF!</definedName>
    <definedName name="PPlaf6">#REF!</definedName>
    <definedName name="PPlGyp" localSheetId="0">#REF!</definedName>
    <definedName name="PPlGyp">#REF!</definedName>
    <definedName name="PPls2" localSheetId="0">'[6]Pekerjaan '!#REF!</definedName>
    <definedName name="PPls2">'[6]Pekerjaan '!#REF!</definedName>
    <definedName name="PPls3" localSheetId="0">#REF!</definedName>
    <definedName name="PPls3">#REF!</definedName>
    <definedName name="PPls4" localSheetId="0">#REF!</definedName>
    <definedName name="PPls4">#REF!</definedName>
    <definedName name="ppn" localSheetId="0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0">#REF!</definedName>
    <definedName name="PPntDt">#REF!</definedName>
    <definedName name="PPntJt" localSheetId="0">#REF!</definedName>
    <definedName name="PPntJt">#REF!</definedName>
    <definedName name="PPntKS" localSheetId="0">#REF!</definedName>
    <definedName name="PPntKS">#REF!</definedName>
    <definedName name="PPntPJt" localSheetId="0">#REF!</definedName>
    <definedName name="PPntPJt">#REF!</definedName>
    <definedName name="PPntPt" localSheetId="0">#REF!</definedName>
    <definedName name="PPntPt">#REF!</definedName>
    <definedName name="PRangP" localSheetId="0">#REF!</definedName>
    <definedName name="PRangP">#REF!</definedName>
    <definedName name="PrfDn">'[6]Bahan '!$F$244</definedName>
    <definedName name="_xlnm.Print_Area" localSheetId="0">' Ruko 2 Lantai Kombinasi'!$A$1:$H$164</definedName>
    <definedName name="_xlnm.Print_Area" localSheetId="1">' Ruko 2 Lantai Tengah'!$A$1:$H$165</definedName>
    <definedName name="_xlnm.Print_Area" localSheetId="2">'Volume overall (AR01)'!$B$2:$J$178</definedName>
    <definedName name="_xlnm.Print_Area">#REF!</definedName>
    <definedName name="Print_Area_MI" localSheetId="0">#REF!</definedName>
    <definedName name="Print_Area_MI">#REF!</definedName>
    <definedName name="_xlnm.Print_Titles" localSheetId="0">' Ruko 2 Lantai Kombinasi'!$6:$6</definedName>
    <definedName name="_xlnm.Print_Titles" localSheetId="1">' Ruko 2 Lantai Tengah'!$6:$6</definedName>
    <definedName name="_xlnm.Print_Titles" localSheetId="2">'Volume overall (AR01)'!$6:$8</definedName>
    <definedName name="_xlnm.Print_Titles">#REF!</definedName>
    <definedName name="Print_Titles_MI" localSheetId="0">#REF!</definedName>
    <definedName name="Print_Titles_MI">#REF!</definedName>
    <definedName name="PRO" localSheetId="0">#REF!</definedName>
    <definedName name="PRO">#REF!</definedName>
    <definedName name="prs" localSheetId="0">#REF!</definedName>
    <definedName name="prs">#REF!</definedName>
    <definedName name="PsBt1">'[6]Bahan '!$F$17</definedName>
    <definedName name="PStoot" localSheetId="0">#REF!</definedName>
    <definedName name="PStoot">#REF!</definedName>
    <definedName name="PsUrg">'[6]Bahan '!$F$13</definedName>
    <definedName name="Puk" localSheetId="0">#REF!</definedName>
    <definedName name="Puk">#REF!</definedName>
    <definedName name="PUkur" localSheetId="0">#REF!</definedName>
    <definedName name="PUkur">#REF!</definedName>
    <definedName name="Pukurk" localSheetId="0">#REF!</definedName>
    <definedName name="Pukurk">#REF!</definedName>
    <definedName name="PUPasir" localSheetId="0">#REF!</definedName>
    <definedName name="PUPasir">#REF!</definedName>
    <definedName name="PUrugK" localSheetId="0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FDn" localSheetId="0">#REF!</definedName>
    <definedName name="PWFDn">#REF!</definedName>
    <definedName name="PWFLn" localSheetId="0">#REF!</definedName>
    <definedName name="PWFLn">#REF!</definedName>
    <definedName name="pwmesh" localSheetId="0">'[6]Pekerjaan '!#REF!</definedName>
    <definedName name="pwmesh">'[6]Pekerjaan '!#REF!</definedName>
    <definedName name="RAP" localSheetId="0">#REF!</definedName>
    <definedName name="RAP">#REF!</definedName>
    <definedName name="rataantnh" localSheetId="0">#REF!</definedName>
    <definedName name="rataantnh">#REF!</definedName>
    <definedName name="RATE" localSheetId="0">#REF!</definedName>
    <definedName name="RATE">#REF!</definedName>
    <definedName name="RB_D10" localSheetId="0">#REF!</definedName>
    <definedName name="RB_D10">#REF!</definedName>
    <definedName name="RB_D12" localSheetId="0">#REF!</definedName>
    <definedName name="RB_D12">#REF!</definedName>
    <definedName name="RB_D13" localSheetId="0">#REF!</definedName>
    <definedName name="RB_D13">#REF!</definedName>
    <definedName name="RB_D14" localSheetId="0">#REF!</definedName>
    <definedName name="RB_D14">#REF!</definedName>
    <definedName name="RB_D16" localSheetId="0">#REF!</definedName>
    <definedName name="RB_D16">#REF!</definedName>
    <definedName name="RB_D18" localSheetId="0">#REF!</definedName>
    <definedName name="RB_D18">#REF!</definedName>
    <definedName name="RB_D19" localSheetId="0">#REF!</definedName>
    <definedName name="RB_D19">#REF!</definedName>
    <definedName name="RB_D20" localSheetId="0">#REF!</definedName>
    <definedName name="RB_D20">#REF!</definedName>
    <definedName name="RB_D22" localSheetId="0">#REF!</definedName>
    <definedName name="RB_D22">#REF!</definedName>
    <definedName name="RB_D25" localSheetId="0">#REF!</definedName>
    <definedName name="RB_D25">#REF!</definedName>
    <definedName name="RB_D32" localSheetId="0">#REF!</definedName>
    <definedName name="RB_D32">#REF!</definedName>
    <definedName name="Ready175" localSheetId="0">#REF!</definedName>
    <definedName name="Ready175">#REF!</definedName>
    <definedName name="Ready225" localSheetId="0">#REF!</definedName>
    <definedName name="Ready225">#REF!</definedName>
    <definedName name="REAL" localSheetId="0">#REF!</definedName>
    <definedName name="REAL">#REF!</definedName>
    <definedName name="remic">[8]Ahs.1!$M$1163</definedName>
    <definedName name="RFQ" localSheetId="0">#REF!</definedName>
    <definedName name="RFQ">#REF!</definedName>
    <definedName name="rk" localSheetId="0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olct" localSheetId="0">#REF!</definedName>
    <definedName name="rolct">#REF!</definedName>
    <definedName name="ror">[8]Ahs.1!$I$1271</definedName>
    <definedName name="ROUND" localSheetId="0">#REF!</definedName>
    <definedName name="ROUND">#REF!</definedName>
    <definedName name="rpm">[8]Ahs.1!$J$1163</definedName>
    <definedName name="Rucika_Wavin" localSheetId="0">#REF!</definedName>
    <definedName name="Rucika_Wavin">#REF!</definedName>
    <definedName name="rukan_a" localSheetId="0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0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0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0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0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0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0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0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0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0">#REF!</definedName>
    <definedName name="Ruko">#REF!</definedName>
    <definedName name="S" localSheetId="0">#REF!</definedName>
    <definedName name="S">#REF!</definedName>
    <definedName name="sat">[8]Ahs.2!$L$349</definedName>
    <definedName name="sfvd100" localSheetId="0">#REF!</definedName>
    <definedName name="sfvd100">#REF!</definedName>
    <definedName name="sg" localSheetId="0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irap">'[6]Bahan '!$F$447</definedName>
    <definedName name="Sirlk">'[6]Bahan '!$F$81</definedName>
    <definedName name="Sirtu">'[6]Bahan '!$F$14</definedName>
    <definedName name="smr">[8]Ahs.1!$K$1163</definedName>
    <definedName name="sol">[8]Ahs.2!$L$317</definedName>
    <definedName name="Sopr" localSheetId="0">#REF!</definedName>
    <definedName name="Sopr">#REF!</definedName>
    <definedName name="spb">[8]Ahs.1!$K$1189</definedName>
    <definedName name="spf">[8]Ahs.2!$L$334</definedName>
    <definedName name="Spirt">'[6]Bahan '!$F$80</definedName>
    <definedName name="sps">[8]Ahs.1!$L$1149</definedName>
    <definedName name="ss" localSheetId="0">#REF!</definedName>
    <definedName name="ss">#REF!</definedName>
    <definedName name="ssss" localSheetId="0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w" localSheetId="0">#REF!</definedName>
    <definedName name="ssw">#REF!</definedName>
    <definedName name="st" localSheetId="0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LL" localSheetId="0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D4_11" localSheetId="0">#REF!</definedName>
    <definedName name="STD4_11">#REF!</definedName>
    <definedName name="stmix175" localSheetId="0">#REF!</definedName>
    <definedName name="stmix175">#REF!</definedName>
    <definedName name="stmix225" localSheetId="0">#REF!</definedName>
    <definedName name="stmix225">#REF!</definedName>
    <definedName name="stoot" localSheetId="0">#REF!</definedName>
    <definedName name="stoot">#REF!</definedName>
    <definedName name="stootW" localSheetId="0">#REF!</definedName>
    <definedName name="stootW">#REF!</definedName>
    <definedName name="ta" localSheetId="0">#REF!</definedName>
    <definedName name="ta">#REF!</definedName>
    <definedName name="tawg16" localSheetId="0">#REF!</definedName>
    <definedName name="tawg16">#REF!</definedName>
    <definedName name="tbb4000.10000">[8]Ahs.2!$L$379</definedName>
    <definedName name="td" localSheetId="0">#REF!</definedName>
    <definedName name="td">#REF!</definedName>
    <definedName name="temp.work" localSheetId="0">'[13]L-Mechanical'!#REF!</definedName>
    <definedName name="temp.work">'[13]L-Mechanical'!#REF!</definedName>
    <definedName name="Terpn">'[6]Bahan '!$F$85</definedName>
    <definedName name="Thina">'[6]Bahan '!$F$86</definedName>
    <definedName name="tidf10" localSheetId="0">#REF!</definedName>
    <definedName name="tidf10">#REF!</definedName>
    <definedName name="tidf100" localSheetId="0">#REF!</definedName>
    <definedName name="tidf100">#REF!</definedName>
    <definedName name="tidf350" localSheetId="0">#REF!</definedName>
    <definedName name="tidf350">#REF!</definedName>
    <definedName name="tki" localSheetId="0">#REF!</definedName>
    <definedName name="tki">#REF!</definedName>
    <definedName name="tkitc10x2x0.6" localSheetId="0">#REF!</definedName>
    <definedName name="tkitc10x2x0.6">#REF!</definedName>
    <definedName name="tl1x36bimc" localSheetId="0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a2x18iac" localSheetId="0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0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0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0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0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0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0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vs2x18" localSheetId="0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0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0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idf250p" localSheetId="0">#REF!</definedName>
    <definedName name="tlidf250p">#REF!</definedName>
    <definedName name="tltko2x36" localSheetId="0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0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own_a" localSheetId="0">#REF!</definedName>
    <definedName name="town_a">#REF!</definedName>
    <definedName name="town_b" localSheetId="0">#REF!</definedName>
    <definedName name="town_b">#REF!</definedName>
    <definedName name="town_c" localSheetId="0">#REF!</definedName>
    <definedName name="town_c">#REF!</definedName>
    <definedName name="town_d" localSheetId="0">#REF!</definedName>
    <definedName name="town_d">#REF!</definedName>
    <definedName name="town_e" localSheetId="0">#REF!</definedName>
    <definedName name="town_e">#REF!</definedName>
    <definedName name="tp" localSheetId="0">#REF!</definedName>
    <definedName name="tp">#REF!</definedName>
    <definedName name="tpm" localSheetId="0">#REF!</definedName>
    <definedName name="tpm">#REF!</definedName>
    <definedName name="tr" localSheetId="0">#REF!</definedName>
    <definedName name="tr">#REF!</definedName>
    <definedName name="TRIX" localSheetId="0">#REF!</definedName>
    <definedName name="TRIX">#REF!</definedName>
    <definedName name="tscb" localSheetId="0">#REF!</definedName>
    <definedName name="tscb">#REF!</definedName>
    <definedName name="tscs3w" localSheetId="0">#REF!</definedName>
    <definedName name="tscs3w">#REF!</definedName>
    <definedName name="tscs6w" localSheetId="0">#REF!</definedName>
    <definedName name="tscs6w">#REF!</definedName>
    <definedName name="tshs15" localSheetId="0">#REF!</definedName>
    <definedName name="tshs15">#REF!</definedName>
    <definedName name="tshs6w" localSheetId="0">#REF!</definedName>
    <definedName name="tshs6w">#REF!</definedName>
    <definedName name="tski" localSheetId="0">#REF!</definedName>
    <definedName name="tski">#REF!</definedName>
    <definedName name="tskie" localSheetId="0">#REF!</definedName>
    <definedName name="tskie">#REF!</definedName>
    <definedName name="tsnya2x1.5" localSheetId="0">#REF!</definedName>
    <definedName name="tsnya2x1.5">#REF!</definedName>
    <definedName name="tsnyafrc" localSheetId="0">#REF!</definedName>
    <definedName name="tsnyafrc">#REF!</definedName>
    <definedName name="tso" localSheetId="0">#REF!</definedName>
    <definedName name="tso">#REF!</definedName>
    <definedName name="tv" localSheetId="0">#REF!</definedName>
    <definedName name="tv">#REF!</definedName>
    <definedName name="Twd4k">'[6]Bahan '!$F$167</definedName>
    <definedName name="TYPICAL_FLOOR___7_LEVEL" localSheetId="0">#REF!</definedName>
    <definedName name="TYPICAL_FLOOR___7_LEVEL">#REF!</definedName>
    <definedName name="UPAH" localSheetId="0">#REF!</definedName>
    <definedName name="UPAH">#REF!</definedName>
    <definedName name="urugan" localSheetId="0">#REF!</definedName>
    <definedName name="urugan">#REF!</definedName>
    <definedName name="uv" localSheetId="0">#REF!</definedName>
    <definedName name="uv">#REF!</definedName>
    <definedName name="vd" localSheetId="0">#REF!</definedName>
    <definedName name="vd">#REF!</definedName>
    <definedName name="viva" localSheetId="0">[7]BQ!#REF!</definedName>
    <definedName name="viva">[7]BQ!#REF!</definedName>
    <definedName name="vl" localSheetId="0">#REF!</definedName>
    <definedName name="vl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0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0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WASHING" localSheetId="0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f_Dn">'[6]Bahan '!$F$242</definedName>
    <definedName name="Wf_Jp">'[6]Bahan '!$F$243</definedName>
    <definedName name="wife" localSheetId="0">[7]BQ!#REF!</definedName>
    <definedName name="wife">[7]BQ!#REF!</definedName>
    <definedName name="Window">'[12]D &amp; W sizes'!$G$3:$I$19</definedName>
    <definedName name="wire8">'[6]Bahan '!$F$260</definedName>
    <definedName name="wtc" localSheetId="0">#REF!</definedName>
    <definedName name="wtc">#REF!</definedName>
    <definedName name="wwww" localSheetId="0">#REF!</definedName>
    <definedName name="wwww">#REF!</definedName>
    <definedName name="XX" localSheetId="0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Z" localSheetId="0">#REF!</definedName>
    <definedName name="Z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9" i="4"/>
  <c r="H168"/>
  <c r="G11"/>
  <c r="G169"/>
  <c r="F169"/>
  <c r="J169" l="1"/>
  <c r="J177"/>
  <c r="G165" l="1"/>
  <c r="F165"/>
  <c r="G37"/>
  <c r="F37"/>
  <c r="H34" i="9"/>
  <c r="H41"/>
  <c r="G97" i="4"/>
  <c r="G98"/>
  <c r="G99"/>
  <c r="G100"/>
  <c r="G96"/>
  <c r="F97"/>
  <c r="F98"/>
  <c r="F99"/>
  <c r="F100"/>
  <c r="F96"/>
  <c r="H99" l="1"/>
  <c r="H97"/>
  <c r="H100"/>
  <c r="H98"/>
  <c r="J98" s="1"/>
  <c r="H96"/>
  <c r="H159" i="2" l="1"/>
  <c r="H159" i="9"/>
  <c r="J100" i="4"/>
  <c r="J99"/>
  <c r="J97"/>
  <c r="J96"/>
  <c r="G91" l="1"/>
  <c r="F91"/>
  <c r="H77" i="2"/>
  <c r="G167" i="4" l="1"/>
  <c r="F167"/>
  <c r="G163"/>
  <c r="F163"/>
  <c r="G38"/>
  <c r="F38"/>
  <c r="H76" i="9" l="1"/>
  <c r="H76" i="2"/>
  <c r="H75" i="9"/>
  <c r="H75" i="2"/>
  <c r="H135"/>
  <c r="H136"/>
  <c r="H139"/>
  <c r="H140"/>
  <c r="H143"/>
  <c r="H144"/>
  <c r="H137"/>
  <c r="H138"/>
  <c r="H142"/>
  <c r="H145"/>
  <c r="H87"/>
  <c r="H107"/>
  <c r="H108"/>
  <c r="H109"/>
  <c r="H110"/>
  <c r="H111"/>
  <c r="H112"/>
  <c r="H113"/>
  <c r="H114"/>
  <c r="H115"/>
  <c r="H116"/>
  <c r="H117"/>
  <c r="H118"/>
  <c r="H119"/>
  <c r="H120"/>
  <c r="H121"/>
  <c r="H123"/>
  <c r="H124"/>
  <c r="H125"/>
  <c r="H106"/>
  <c r="H88"/>
  <c r="H89"/>
  <c r="H90"/>
  <c r="H91"/>
  <c r="H92"/>
  <c r="H93"/>
  <c r="H94"/>
  <c r="H95"/>
  <c r="H86"/>
  <c r="H125" i="9"/>
  <c r="H133" i="2"/>
  <c r="H129"/>
  <c r="H132" l="1"/>
  <c r="H131"/>
  <c r="H130"/>
  <c r="H134"/>
  <c r="H36" i="9" l="1"/>
  <c r="H30"/>
  <c r="G166" i="4"/>
  <c r="G162"/>
  <c r="G161"/>
  <c r="G159"/>
  <c r="G158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5"/>
  <c r="G134"/>
  <c r="G133"/>
  <c r="G131"/>
  <c r="G130"/>
  <c r="G129"/>
  <c r="G127"/>
  <c r="G125"/>
  <c r="G124"/>
  <c r="G123"/>
  <c r="G118"/>
  <c r="G117"/>
  <c r="G116"/>
  <c r="G112"/>
  <c r="G111"/>
  <c r="G110"/>
  <c r="G108"/>
  <c r="G105"/>
  <c r="G104"/>
  <c r="G102"/>
  <c r="G90"/>
  <c r="G89"/>
  <c r="G88"/>
  <c r="G87"/>
  <c r="G84"/>
  <c r="G83"/>
  <c r="G80"/>
  <c r="G76"/>
  <c r="G75"/>
  <c r="G74"/>
  <c r="G73"/>
  <c r="G44"/>
  <c r="G36"/>
  <c r="G35"/>
  <c r="G24"/>
  <c r="G22"/>
  <c r="G16"/>
  <c r="G14"/>
  <c r="G13"/>
  <c r="G12"/>
  <c r="F166"/>
  <c r="F162"/>
  <c r="F161"/>
  <c r="F159"/>
  <c r="F158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5"/>
  <c r="F134"/>
  <c r="F133"/>
  <c r="F131"/>
  <c r="F130"/>
  <c r="F129"/>
  <c r="F127"/>
  <c r="F125"/>
  <c r="F124"/>
  <c r="F123"/>
  <c r="F118"/>
  <c r="F117"/>
  <c r="F116"/>
  <c r="F112"/>
  <c r="F111"/>
  <c r="F110"/>
  <c r="F108"/>
  <c r="F105"/>
  <c r="F104"/>
  <c r="F102"/>
  <c r="F90"/>
  <c r="F89"/>
  <c r="F88"/>
  <c r="F87"/>
  <c r="F84"/>
  <c r="F83"/>
  <c r="F80"/>
  <c r="F76"/>
  <c r="F75"/>
  <c r="F74"/>
  <c r="F73"/>
  <c r="F44"/>
  <c r="F36"/>
  <c r="F35"/>
  <c r="F24"/>
  <c r="F22"/>
  <c r="F16"/>
  <c r="F14"/>
  <c r="F13"/>
  <c r="F12"/>
  <c r="F11"/>
  <c r="H83" l="1"/>
  <c r="J83" s="1"/>
  <c r="H84"/>
  <c r="J84" s="1"/>
  <c r="H16" l="1"/>
  <c r="H12"/>
  <c r="J12" s="1"/>
  <c r="H24"/>
  <c r="J24" s="1"/>
  <c r="H13"/>
  <c r="J13" s="1"/>
  <c r="H14"/>
  <c r="J14" s="1"/>
  <c r="G39"/>
  <c r="F39"/>
  <c r="F40" l="1"/>
  <c r="G40"/>
  <c r="H39"/>
  <c r="J39" s="1"/>
  <c r="F33"/>
  <c r="G23"/>
  <c r="G21"/>
  <c r="G31"/>
  <c r="G168"/>
  <c r="H157" i="9"/>
  <c r="H156"/>
  <c r="H155"/>
  <c r="H153"/>
  <c r="H152"/>
  <c r="H151"/>
  <c r="G160" i="4"/>
  <c r="H149" i="9"/>
  <c r="H148"/>
  <c r="H147"/>
  <c r="H146"/>
  <c r="H145"/>
  <c r="H144"/>
  <c r="H143"/>
  <c r="H142"/>
  <c r="H140"/>
  <c r="H139"/>
  <c r="H138"/>
  <c r="H137"/>
  <c r="H136"/>
  <c r="H135"/>
  <c r="H134"/>
  <c r="H133"/>
  <c r="H132"/>
  <c r="H131"/>
  <c r="H130"/>
  <c r="H129"/>
  <c r="H128"/>
  <c r="H127"/>
  <c r="H126"/>
  <c r="H124"/>
  <c r="H123"/>
  <c r="H122"/>
  <c r="G132" i="4"/>
  <c r="H121" i="9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1"/>
  <c r="H100"/>
  <c r="G109" i="4"/>
  <c r="H95" i="9"/>
  <c r="H94"/>
  <c r="H92"/>
  <c r="H90"/>
  <c r="H89"/>
  <c r="H88"/>
  <c r="H87"/>
  <c r="H86"/>
  <c r="H85"/>
  <c r="H84"/>
  <c r="H83"/>
  <c r="H82"/>
  <c r="H81"/>
  <c r="H80"/>
  <c r="H79"/>
  <c r="H78"/>
  <c r="H77"/>
  <c r="H74"/>
  <c r="G82" i="4"/>
  <c r="H72" i="9"/>
  <c r="H71"/>
  <c r="G79" i="4"/>
  <c r="H70" i="9"/>
  <c r="H69"/>
  <c r="H68"/>
  <c r="H67"/>
  <c r="H66"/>
  <c r="H65"/>
  <c r="H64"/>
  <c r="H63"/>
  <c r="E62"/>
  <c r="H60"/>
  <c r="G62" i="4"/>
  <c r="H57" i="9"/>
  <c r="H56"/>
  <c r="H55"/>
  <c r="G53" i="4"/>
  <c r="H52" i="9"/>
  <c r="G48" i="4"/>
  <c r="H46" i="9"/>
  <c r="H45"/>
  <c r="I44"/>
  <c r="H44"/>
  <c r="I43"/>
  <c r="H43"/>
  <c r="I42"/>
  <c r="H42"/>
  <c r="I38"/>
  <c r="I36"/>
  <c r="G32" i="4"/>
  <c r="H28" i="9"/>
  <c r="H27"/>
  <c r="H26"/>
  <c r="H24"/>
  <c r="H23"/>
  <c r="H22"/>
  <c r="H21"/>
  <c r="H20"/>
  <c r="H19"/>
  <c r="H16"/>
  <c r="H15"/>
  <c r="H13"/>
  <c r="H12"/>
  <c r="H11"/>
  <c r="H10"/>
  <c r="H9"/>
  <c r="H40" i="4" l="1"/>
  <c r="J40" s="1"/>
  <c r="G33"/>
  <c r="G49"/>
  <c r="H154" i="9"/>
  <c r="G164" i="4"/>
  <c r="H17" i="9"/>
  <c r="G19" i="4"/>
  <c r="H29" i="9"/>
  <c r="G30" i="4"/>
  <c r="H48" i="9"/>
  <c r="G47" i="4"/>
  <c r="H51" i="9"/>
  <c r="G50" i="4"/>
  <c r="H54" i="9"/>
  <c r="G61" i="4"/>
  <c r="H158" i="9"/>
  <c r="H62"/>
  <c r="G65" i="4"/>
  <c r="H73" i="9"/>
  <c r="G81" i="4"/>
  <c r="H25" i="9"/>
  <c r="G27" i="4"/>
  <c r="H49" i="9"/>
  <c r="H53"/>
  <c r="G52" i="4"/>
  <c r="H59" i="9"/>
  <c r="G34" i="4"/>
  <c r="H58" i="9"/>
  <c r="H32" l="1"/>
  <c r="H18"/>
  <c r="G20" i="4"/>
  <c r="G46"/>
  <c r="H47" i="9"/>
  <c r="H61"/>
  <c r="G64" i="4"/>
  <c r="H31" i="9" l="1"/>
  <c r="H135" i="4"/>
  <c r="J135" s="1"/>
  <c r="H134"/>
  <c r="J134" s="1"/>
  <c r="H39" i="9" l="1"/>
  <c r="F46" i="4"/>
  <c r="H51" i="2"/>
  <c r="F50" i="4"/>
  <c r="F49"/>
  <c r="F30"/>
  <c r="H50" l="1"/>
  <c r="J50" s="1"/>
  <c r="H49"/>
  <c r="J49" s="1"/>
  <c r="F34"/>
  <c r="H33" i="9" l="1"/>
  <c r="F31" i="4"/>
  <c r="H39" i="2"/>
  <c r="F109" i="4"/>
  <c r="F82"/>
  <c r="F81"/>
  <c r="F79"/>
  <c r="H40" i="2" l="1"/>
  <c r="H40" i="9"/>
  <c r="H122" i="2"/>
  <c r="F132" i="4"/>
  <c r="I44" i="2"/>
  <c r="I43"/>
  <c r="I42"/>
  <c r="I38"/>
  <c r="I36"/>
  <c r="F23" i="4"/>
  <c r="F19"/>
  <c r="H19" s="1"/>
  <c r="H38" i="9" l="1"/>
  <c r="H37"/>
  <c r="F21" i="4"/>
  <c r="H21" s="1"/>
  <c r="J21" s="1"/>
  <c r="F27"/>
  <c r="H27" s="1"/>
  <c r="F32"/>
  <c r="H32" s="1"/>
  <c r="J32" s="1"/>
  <c r="H37" i="2"/>
  <c r="H19"/>
  <c r="F20" i="4"/>
  <c r="H22" l="1"/>
  <c r="J22" s="1"/>
  <c r="H23"/>
  <c r="J23" s="1"/>
  <c r="H20" l="1"/>
  <c r="J20" s="1"/>
  <c r="H31"/>
  <c r="J31" s="1"/>
  <c r="J27" l="1"/>
  <c r="H155" l="1"/>
  <c r="J155" s="1"/>
  <c r="H149"/>
  <c r="J149" s="1"/>
  <c r="H144"/>
  <c r="J144" s="1"/>
  <c r="H143"/>
  <c r="J143" s="1"/>
  <c r="E62" i="2" l="1"/>
  <c r="H81" l="1"/>
  <c r="H68"/>
  <c r="H20"/>
  <c r="H25"/>
  <c r="H30"/>
  <c r="H34"/>
  <c r="H42"/>
  <c r="H43"/>
  <c r="H44"/>
  <c r="H46"/>
  <c r="H52"/>
  <c r="H55"/>
  <c r="H56"/>
  <c r="H57"/>
  <c r="H60"/>
  <c r="H63"/>
  <c r="H64"/>
  <c r="H69"/>
  <c r="H70"/>
  <c r="H78"/>
  <c r="H83"/>
  <c r="H84"/>
  <c r="H85"/>
  <c r="H96"/>
  <c r="H97"/>
  <c r="H100"/>
  <c r="H101"/>
  <c r="H103"/>
  <c r="H104"/>
  <c r="H105"/>
  <c r="H126"/>
  <c r="H127"/>
  <c r="H128"/>
  <c r="H146"/>
  <c r="H147"/>
  <c r="H148"/>
  <c r="H149"/>
  <c r="H151"/>
  <c r="H152"/>
  <c r="H153"/>
  <c r="H155"/>
  <c r="H156"/>
  <c r="H157"/>
  <c r="H13"/>
  <c r="H17" l="1"/>
  <c r="H66"/>
  <c r="H79"/>
  <c r="H82"/>
  <c r="H12"/>
  <c r="H65"/>
  <c r="H10"/>
  <c r="H67"/>
  <c r="H80"/>
  <c r="H18" l="1"/>
  <c r="H11"/>
  <c r="H154" i="4" l="1"/>
  <c r="J154" s="1"/>
  <c r="H112" l="1"/>
  <c r="J112" s="1"/>
  <c r="H167"/>
  <c r="J167" s="1"/>
  <c r="F168" l="1"/>
  <c r="J168" l="1"/>
  <c r="H109" l="1"/>
  <c r="J109" s="1"/>
  <c r="H108"/>
  <c r="H82"/>
  <c r="J82" s="1"/>
  <c r="H81"/>
  <c r="J81" s="1"/>
  <c r="H80"/>
  <c r="J80" s="1"/>
  <c r="H79"/>
  <c r="H11"/>
  <c r="J108" l="1"/>
  <c r="J16"/>
  <c r="H35" l="1"/>
  <c r="J35" s="1"/>
  <c r="H91"/>
  <c r="J91" s="1"/>
  <c r="H90"/>
  <c r="J90" s="1"/>
  <c r="H166"/>
  <c r="J166" s="1"/>
  <c r="H165"/>
  <c r="J165" s="1"/>
  <c r="H163"/>
  <c r="J163" s="1"/>
  <c r="H159"/>
  <c r="J159" s="1"/>
  <c r="H153"/>
  <c r="J153" s="1"/>
  <c r="H152"/>
  <c r="J152" s="1"/>
  <c r="H151"/>
  <c r="J151" s="1"/>
  <c r="H148"/>
  <c r="J148" s="1"/>
  <c r="H147"/>
  <c r="J147" s="1"/>
  <c r="H146"/>
  <c r="J146" s="1"/>
  <c r="H142"/>
  <c r="J142" s="1"/>
  <c r="H141"/>
  <c r="J141" s="1"/>
  <c r="H140"/>
  <c r="J140" s="1"/>
  <c r="H133"/>
  <c r="J133" s="1"/>
  <c r="H129"/>
  <c r="H125"/>
  <c r="J125" s="1"/>
  <c r="H123"/>
  <c r="H118"/>
  <c r="J118" s="1"/>
  <c r="H117"/>
  <c r="J117" s="1"/>
  <c r="H105"/>
  <c r="H104"/>
  <c r="H102"/>
  <c r="H89"/>
  <c r="J89" s="1"/>
  <c r="H88"/>
  <c r="J88" s="1"/>
  <c r="H87"/>
  <c r="H44"/>
  <c r="H33"/>
  <c r="J33" s="1"/>
  <c r="H116" l="1"/>
  <c r="H124"/>
  <c r="J124" s="1"/>
  <c r="H139"/>
  <c r="H145"/>
  <c r="J145" s="1"/>
  <c r="H150"/>
  <c r="J150" s="1"/>
  <c r="H158"/>
  <c r="J105"/>
  <c r="J123"/>
  <c r="J87"/>
  <c r="J102"/>
  <c r="J129"/>
  <c r="J104"/>
  <c r="J139" l="1"/>
  <c r="J158"/>
  <c r="J116"/>
  <c r="H38"/>
  <c r="J38" s="1"/>
  <c r="H36"/>
  <c r="J36" s="1"/>
  <c r="H34" l="1"/>
  <c r="J34" s="1"/>
  <c r="J19" l="1"/>
  <c r="H30"/>
  <c r="H37" l="1"/>
  <c r="J37" s="1"/>
  <c r="F48" l="1"/>
  <c r="H54" l="1"/>
  <c r="J54" s="1"/>
  <c r="H161"/>
  <c r="J161" s="1"/>
  <c r="H56"/>
  <c r="J56" s="1"/>
  <c r="H68"/>
  <c r="J68" s="1"/>
  <c r="H67"/>
  <c r="J67" s="1"/>
  <c r="H57"/>
  <c r="J57" s="1"/>
  <c r="F61"/>
  <c r="H154" i="2" l="1"/>
  <c r="F164" i="4"/>
  <c r="F160"/>
  <c r="H160" s="1"/>
  <c r="J160" s="1"/>
  <c r="H130"/>
  <c r="J130" s="1"/>
  <c r="H164"/>
  <c r="J164" s="1"/>
  <c r="H111"/>
  <c r="J111" s="1"/>
  <c r="H132"/>
  <c r="J132" s="1"/>
  <c r="H127"/>
  <c r="H131"/>
  <c r="J131" s="1"/>
  <c r="H61"/>
  <c r="H48"/>
  <c r="J48" s="1"/>
  <c r="F64"/>
  <c r="J127" l="1"/>
  <c r="H75"/>
  <c r="J75" s="1"/>
  <c r="H73"/>
  <c r="H64"/>
  <c r="J64" s="1"/>
  <c r="H74"/>
  <c r="J74" s="1"/>
  <c r="H76"/>
  <c r="J76" s="1"/>
  <c r="F65"/>
  <c r="F62"/>
  <c r="F52"/>
  <c r="F53"/>
  <c r="F47"/>
  <c r="J73" l="1"/>
  <c r="H65"/>
  <c r="J65" s="1"/>
  <c r="H110"/>
  <c r="J110" s="1"/>
  <c r="H62"/>
  <c r="J62" s="1"/>
  <c r="H47" l="1"/>
  <c r="J47" s="1"/>
  <c r="H52"/>
  <c r="J52" s="1"/>
  <c r="H53"/>
  <c r="J53" s="1"/>
  <c r="H46"/>
  <c r="H162" l="1"/>
  <c r="J162" s="1"/>
  <c r="H9" i="2" l="1"/>
  <c r="H21" l="1"/>
  <c r="H22"/>
  <c r="J11" i="4"/>
  <c r="J171" s="1"/>
  <c r="J172" s="1"/>
  <c r="J174" s="1"/>
  <c r="J175" s="1"/>
  <c r="J176" s="1"/>
  <c r="H36" i="2" l="1"/>
  <c r="H29"/>
  <c r="H72"/>
  <c r="H73"/>
  <c r="J30" i="4" l="1"/>
  <c r="H26" i="2"/>
  <c r="H74"/>
  <c r="H38" l="1"/>
  <c r="H45"/>
  <c r="H71" l="1"/>
  <c r="J44" i="4"/>
  <c r="H47" i="2"/>
  <c r="H158" l="1"/>
  <c r="H49"/>
  <c r="J46" i="4"/>
  <c r="H53" i="2"/>
  <c r="J79" i="4"/>
  <c r="H48" i="2"/>
  <c r="H54" l="1"/>
  <c r="H58"/>
  <c r="H59"/>
  <c r="H61" l="1"/>
  <c r="H62"/>
  <c r="J61" i="4"/>
  <c r="J178" s="1"/>
  <c r="H31" i="2" l="1"/>
  <c r="H32" l="1"/>
  <c r="H33" l="1"/>
  <c r="H99" i="9" l="1"/>
  <c r="H99" i="2"/>
  <c r="H98" i="9"/>
  <c r="H98" i="2"/>
  <c r="H14" i="9" l="1"/>
  <c r="H14" i="2"/>
  <c r="H141" i="9"/>
  <c r="H141" i="2"/>
  <c r="H102"/>
  <c r="H102" i="9"/>
  <c r="H150"/>
  <c r="H150" i="2"/>
  <c r="H50" i="9" l="1"/>
  <c r="H50" i="2"/>
  <c r="H35" i="9" l="1"/>
  <c r="H160" s="1"/>
  <c r="H161" s="1"/>
  <c r="H162" s="1"/>
  <c r="H163" s="1"/>
  <c r="H164" s="1"/>
  <c r="H35" i="2"/>
  <c r="H161" s="1"/>
  <c r="H162" s="1"/>
  <c r="H163" s="1"/>
  <c r="H164" s="1"/>
  <c r="H165" s="1"/>
</calcChain>
</file>

<file path=xl/sharedStrings.xml><?xml version="1.0" encoding="utf-8"?>
<sst xmlns="http://schemas.openxmlformats.org/spreadsheetml/2006/main" count="1166" uniqueCount="275">
  <si>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</si>
  <si>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</si>
  <si>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</si>
  <si>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</si>
  <si>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</si>
  <si>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</si>
  <si>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</si>
  <si>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</si>
  <si>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</si>
  <si>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</si>
  <si>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</si>
  <si>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</si>
  <si>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</si>
  <si>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</si>
  <si>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</si>
  <si>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</si>
  <si>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</si>
  <si>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</si>
  <si>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</si>
  <si>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</si>
  <si>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</si>
  <si>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</si>
  <si>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</si>
  <si>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</si>
  <si>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</si>
  <si>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</si>
  <si>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</si>
  <si>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</si>
  <si>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</si>
  <si>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</si>
  <si>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</si>
  <si>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</si>
  <si>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</si>
  <si>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</si>
  <si>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</si>
  <si>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</si>
  <si>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</si>
  <si>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</si>
  <si>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</si>
  <si>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</si>
  <si>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</si>
  <si>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</si>
  <si>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</si>
  <si>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</si>
  <si>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</si>
  <si>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</si>
  <si>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</si>
  <si>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</si>
  <si>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</si>
  <si>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</si>
  <si>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</si>
  <si>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</si>
  <si>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</si>
  <si>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</si>
  <si>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</si>
  <si>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</si>
  <si>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</si>
  <si>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</si>
  <si>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</si>
  <si>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</si>
  <si>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</si>
  <si>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</si>
  <si>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</si>
  <si>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</si>
  <si>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</si>
  <si>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</si>
  <si>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</si>
  <si>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</si>
  <si>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</si>
  <si>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</si>
  <si>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</si>
  <si>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</si>
  <si>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</si>
  <si>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</si>
  <si>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</si>
  <si>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</si>
  <si>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</si>
  <si>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</si>
  <si>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</si>
  <si>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</si>
  <si>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</si>
  <si>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</si>
  <si>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</si>
  <si>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</si>
  <si>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</si>
  <si>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</si>
  <si>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</si>
  <si>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</si>
  <si>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</si>
  <si>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</si>
  <si>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</si>
  <si>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</si>
  <si>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</si>
  <si>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</si>
  <si>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</si>
  <si>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</si>
  <si>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</si>
  <si>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</si>
  <si>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</si>
  <si>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</si>
  <si>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</si>
  <si>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</si>
  <si>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</si>
  <si>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</si>
  <si>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</si>
  <si>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</si>
  <si>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</si>
  <si>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</si>
  <si>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</si>
  <si>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</si>
  <si>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</si>
  <si>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</si>
  <si>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</si>
  <si>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</si>
  <si>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</si>
  <si>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</si>
  <si>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</si>
  <si>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</si>
  <si>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</si>
  <si>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</si>
  <si>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</si>
  <si>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</si>
  <si>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</si>
  <si>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</si>
  <si>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</si>
  <si>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</si>
  <si>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</si>
  <si>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</si>
  <si>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</si>
  <si>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</si>
  <si>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</si>
  <si>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</si>
  <si>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</si>
  <si>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</si>
  <si>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</si>
  <si>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</si>
  <si>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</si>
  <si>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 xml:space="preserve">Waterproofing toilet Lt.1, Lt.2 </t>
  </si>
  <si>
    <t>Wall Flashing</t>
  </si>
  <si>
    <t>Head Wall Flashing</t>
  </si>
  <si>
    <t>Ruko 2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</si>
  <si>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</si>
  <si>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</si>
  <si>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</si>
  <si>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</si>
  <si>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</si>
  <si>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</si>
  <si>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</si>
  <si>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</si>
  <si>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</si>
  <si>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</si>
  <si>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</si>
  <si>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</si>
  <si>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</si>
  <si>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</si>
  <si>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</si>
  <si>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</si>
  <si>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</si>
  <si>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</si>
  <si>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</si>
  <si>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</si>
  <si>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</si>
  <si>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</si>
  <si>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</si>
  <si>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</si>
  <si>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</si>
  <si>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</si>
  <si>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</si>
  <si>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</si>
  <si>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</si>
  <si>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</si>
  <si>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</si>
  <si>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</si>
  <si>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</si>
  <si>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</si>
  <si>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</si>
  <si>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</si>
  <si>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</si>
  <si>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</si>
  <si>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</si>
  <si>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</si>
  <si>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</si>
  <si>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</si>
  <si>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</si>
  <si>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</si>
  <si>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</si>
  <si>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</si>
  <si>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</si>
  <si>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</si>
  <si>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</si>
  <si>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</si>
  <si>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</si>
  <si>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</si>
  <si>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</si>
  <si>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</si>
  <si>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</si>
  <si>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</si>
  <si>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</si>
  <si>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</si>
  <si>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</si>
  <si>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</si>
  <si>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</si>
  <si>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</si>
  <si>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</si>
  <si>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</si>
  <si>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</si>
  <si>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</si>
  <si>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</si>
  <si>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</si>
  <si>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</si>
  <si>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</si>
  <si>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</si>
  <si>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</si>
  <si>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</si>
  <si>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</si>
  <si>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</si>
  <si>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</si>
  <si>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Plat Lantai 1 (S1)</t>
  </si>
  <si>
    <t>Plat Lantai 2 (S2)</t>
  </si>
  <si>
    <t>Plat Lantai 2 (S3)</t>
  </si>
  <si>
    <t>Dak Beton (S2)</t>
  </si>
  <si>
    <t>Dak Beton (S3)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</si>
  <si>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</si>
  <si>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</si>
  <si>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</si>
  <si>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</si>
  <si>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</si>
  <si>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</si>
  <si>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</si>
  <si>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</si>
  <si>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</si>
  <si>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</si>
  <si>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</si>
  <si>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</si>
  <si>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Taman Kering</t>
  </si>
  <si>
    <t>Acian Dinding Belakang</t>
  </si>
  <si>
    <t>Bak Meter Pump</t>
  </si>
  <si>
    <t>RUKO 2 LANTAI KOMBINASI</t>
  </si>
  <si>
    <t>RUKO 2 LANTAI TENGAH</t>
  </si>
  <si>
    <t>R. 2 LT TENGAH STD</t>
  </si>
  <si>
    <t>(3 Unit)</t>
  </si>
  <si>
    <t xml:space="preserve">Alumunium Fin. PC White, ex. SF100", Frame Jendela Alumunium Fin. PC White ex. YKK SF100 + Kaca Bening 5 mm </t>
  </si>
  <si>
    <t>PEMBULATAN</t>
  </si>
  <si>
    <t>POTONGAN</t>
  </si>
  <si>
    <t>Alumunium Fin. PC White, ex. YKK SF100, Daun Pintu Kaca Tempered 5 mm + Frame Jendela Alumunium Fin. PC White + kaca clear 5 mm</t>
  </si>
  <si>
    <t>Alumunium Fin. PC White, ex. SF100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</si>
  <si>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</si>
  <si>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</si>
  <si>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1:5, dimensi 7.5 x 20 x 60 or 10 x 20 x 60 (Sesuaikan dengan gambar) 
ex. Thermoblock, &amp; Thin bed MU 382</t>
  </si>
  <si>
    <t>R. 2 LT 
KOMBINASI</t>
  </si>
  <si>
    <t xml:space="preserve">Alumunium Fin. PC White, ex. SF100, Frame Jendela Alumunium Fin. PC White ex. YKK SF100 + Kaca Bening 5 mm </t>
  </si>
  <si>
    <t xml:space="preserve">Alumunium Fin. PC White, ex. SF100 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</si>
  <si>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</si>
  <si>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</si>
  <si>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</si>
  <si>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</si>
  <si>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</si>
  <si>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</si>
  <si>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BANGUNAN RUKO AR01 (AR01/16, AR01/17, AR01/20, AR01/33)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</si>
  <si>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</si>
  <si>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</si>
  <si>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</si>
  <si>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</si>
  <si>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</si>
  <si>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</si>
  <si>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BANGUNAN RUKO AR01 (AR01/17, AR01/20, AR01/33)</t>
  </si>
  <si>
    <t>BANGUNAN RUKO AR01 (AR01/16)</t>
  </si>
  <si>
    <t>Anak Tangga Teras</t>
  </si>
  <si>
    <t>Pas. Bata + Plester + Keramik 50x50 tipe Spark Sand ex. Milan Habitat, Perekat Keramik Ex. MU 450</t>
  </si>
  <si>
    <t>Cermin Toilet uk. 600x1000 cm (Lt.1, Lt.2)</t>
  </si>
  <si>
    <t>(1 Unit)</t>
  </si>
  <si>
    <t>FFAST201-0Y0500BD0, Amm A 7007 C Pilar Tap</t>
  </si>
  <si>
    <t>PCS</t>
  </si>
  <si>
    <t>Railling Tangga + Balkon + Hand Railing</t>
  </si>
  <si>
    <t>Hollow 20x40 tebal 1,6mm (mengikuti gambar) + Kayu (Hand)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</si>
</sst>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double">
        <color auto="1"/>
      </bottom>
      <diagonal/>
    </border>
  </borders>
  <cellStyleXfs count="41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62">
    <xf numFmtId="0" fontId="0" fillId="0" borderId="0" xfId="0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/>
    </xf>
    <xf numFmtId="0" fontId="11" fillId="0" borderId="10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4" xfId="2" applyFont="1" applyFill="1" applyBorder="1"/>
    <xf numFmtId="0" fontId="11" fillId="0" borderId="4" xfId="2" applyFont="1" applyFill="1" applyBorder="1" applyAlignment="1">
      <alignment vertical="center"/>
    </xf>
    <xf numFmtId="166" fontId="7" fillId="0" borderId="4" xfId="1" applyNumberFormat="1" applyFont="1" applyFill="1" applyBorder="1"/>
    <xf numFmtId="0" fontId="11" fillId="0" borderId="4" xfId="2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4" xfId="0" applyFont="1" applyFill="1" applyBorder="1"/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164" fontId="7" fillId="0" borderId="4" xfId="1" applyFont="1" applyFill="1" applyBorder="1" applyAlignment="1">
      <alignment horizontal="center"/>
    </xf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0" fontId="11" fillId="0" borderId="4" xfId="0" applyFont="1" applyFill="1" applyBorder="1" applyAlignment="1">
      <alignment horizontal="center" vertical="center"/>
    </xf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8" fillId="0" borderId="0" xfId="38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7" fillId="0" borderId="4" xfId="38" applyFont="1" applyFill="1" applyBorder="1" applyAlignment="1">
      <alignment vertical="center" wrapText="1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4" xfId="38" applyFont="1" applyFill="1" applyBorder="1" applyAlignment="1">
      <alignment wrapText="1"/>
    </xf>
    <xf numFmtId="0" fontId="4" fillId="0" borderId="10" xfId="2" applyFont="1" applyFill="1" applyBorder="1" applyAlignment="1">
      <alignment horizontal="center" vertical="center" wrapText="1"/>
    </xf>
    <xf numFmtId="164" fontId="7" fillId="0" borderId="5" xfId="1" applyFont="1" applyFill="1" applyBorder="1"/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2" fontId="7" fillId="0" borderId="5" xfId="38" applyNumberFormat="1" applyFont="1" applyFill="1" applyBorder="1" applyAlignment="1">
      <alignment horizontal="center" vertical="center"/>
    </xf>
    <xf numFmtId="0" fontId="8" fillId="0" borderId="0" xfId="0" applyFont="1" applyFill="1"/>
    <xf numFmtId="164" fontId="8" fillId="0" borderId="0" xfId="1" applyFont="1" applyFill="1"/>
    <xf numFmtId="0" fontId="14" fillId="0" borderId="0" xfId="0" applyFont="1" applyFill="1"/>
    <xf numFmtId="0" fontId="7" fillId="0" borderId="5" xfId="0" applyFont="1" applyFill="1" applyBorder="1"/>
    <xf numFmtId="0" fontId="15" fillId="0" borderId="0" xfId="2" applyFont="1" applyFill="1"/>
    <xf numFmtId="0" fontId="7" fillId="0" borderId="6" xfId="0" applyFont="1" applyFill="1" applyBorder="1"/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/>
    <xf numFmtId="0" fontId="7" fillId="0" borderId="7" xfId="0" applyFont="1" applyFill="1" applyBorder="1" applyAlignment="1">
      <alignment vertical="center"/>
    </xf>
    <xf numFmtId="0" fontId="11" fillId="0" borderId="7" xfId="0" applyFont="1" applyFill="1" applyBorder="1"/>
    <xf numFmtId="0" fontId="7" fillId="0" borderId="11" xfId="0" applyFont="1" applyFill="1" applyBorder="1"/>
    <xf numFmtId="0" fontId="7" fillId="0" borderId="11" xfId="0" applyFont="1" applyFill="1" applyBorder="1" applyAlignment="1">
      <alignment vertical="center"/>
    </xf>
    <xf numFmtId="0" fontId="11" fillId="0" borderId="11" xfId="0" applyFont="1" applyFill="1" applyBorder="1"/>
    <xf numFmtId="0" fontId="8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12" fillId="0" borderId="12" xfId="2" applyFont="1" applyFill="1" applyBorder="1" applyAlignment="1">
      <alignment horizontal="left" vertical="center"/>
    </xf>
    <xf numFmtId="0" fontId="13" fillId="0" borderId="13" xfId="2" applyFont="1" applyFill="1" applyBorder="1"/>
    <xf numFmtId="0" fontId="8" fillId="0" borderId="13" xfId="2" applyFont="1" applyFill="1" applyBorder="1"/>
    <xf numFmtId="0" fontId="8" fillId="0" borderId="13" xfId="2" applyFont="1" applyFill="1" applyBorder="1" applyAlignment="1">
      <alignment vertical="center"/>
    </xf>
    <xf numFmtId="0" fontId="8" fillId="0" borderId="13" xfId="0" applyFont="1" applyFill="1" applyBorder="1"/>
    <xf numFmtId="164" fontId="8" fillId="0" borderId="14" xfId="1" applyFont="1" applyFill="1" applyBorder="1"/>
    <xf numFmtId="0" fontId="11" fillId="0" borderId="15" xfId="2" applyFont="1" applyFill="1" applyBorder="1" applyAlignment="1">
      <alignment horizontal="left" vertical="center"/>
    </xf>
    <xf numFmtId="0" fontId="13" fillId="0" borderId="0" xfId="2" applyFont="1" applyFill="1" applyBorder="1"/>
    <xf numFmtId="0" fontId="8" fillId="0" borderId="0" xfId="2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64" fontId="8" fillId="0" borderId="16" xfId="1" applyFont="1" applyFill="1" applyBorder="1"/>
    <xf numFmtId="0" fontId="12" fillId="0" borderId="15" xfId="2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5" xfId="2" applyFont="1" applyFill="1" applyBorder="1"/>
    <xf numFmtId="164" fontId="11" fillId="0" borderId="18" xfId="1" applyFont="1" applyFill="1" applyBorder="1" applyAlignment="1">
      <alignment horizontal="center"/>
    </xf>
    <xf numFmtId="0" fontId="11" fillId="0" borderId="20" xfId="2" applyFont="1" applyFill="1" applyBorder="1" applyAlignment="1">
      <alignment horizontal="center"/>
    </xf>
    <xf numFmtId="164" fontId="11" fillId="0" borderId="22" xfId="1" applyFont="1" applyFill="1" applyBorder="1" applyAlignment="1">
      <alignment horizontal="center" vertical="center"/>
    </xf>
    <xf numFmtId="0" fontId="7" fillId="0" borderId="23" xfId="2" applyFont="1" applyFill="1" applyBorder="1" applyAlignment="1">
      <alignment horizontal="center" vertical="center"/>
    </xf>
    <xf numFmtId="164" fontId="8" fillId="0" borderId="24" xfId="1" applyFont="1" applyFill="1" applyBorder="1"/>
    <xf numFmtId="0" fontId="11" fillId="0" borderId="25" xfId="2" applyFont="1" applyFill="1" applyBorder="1" applyAlignment="1">
      <alignment horizontal="center" vertical="center"/>
    </xf>
    <xf numFmtId="164" fontId="7" fillId="0" borderId="24" xfId="1" applyFont="1" applyFill="1" applyBorder="1"/>
    <xf numFmtId="0" fontId="7" fillId="0" borderId="25" xfId="2" applyFont="1" applyFill="1" applyBorder="1" applyAlignment="1">
      <alignment horizontal="center" vertical="center"/>
    </xf>
    <xf numFmtId="0" fontId="7" fillId="0" borderId="25" xfId="2" quotePrefix="1" applyFont="1" applyFill="1" applyBorder="1" applyAlignment="1">
      <alignment horizontal="center" vertical="center"/>
    </xf>
    <xf numFmtId="0" fontId="7" fillId="0" borderId="25" xfId="2" applyFont="1" applyFill="1" applyBorder="1" applyAlignment="1">
      <alignment horizontal="center"/>
    </xf>
    <xf numFmtId="0" fontId="11" fillId="0" borderId="25" xfId="2" applyFont="1" applyFill="1" applyBorder="1" applyAlignment="1">
      <alignment horizontal="center"/>
    </xf>
    <xf numFmtId="0" fontId="7" fillId="0" borderId="25" xfId="38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7" fillId="0" borderId="25" xfId="2" applyFont="1" applyFill="1" applyBorder="1" applyAlignment="1">
      <alignment horizontal="center" vertical="center" wrapText="1"/>
    </xf>
    <xf numFmtId="164" fontId="7" fillId="0" borderId="24" xfId="1" applyFont="1" applyFill="1" applyBorder="1" applyAlignment="1">
      <alignment vertical="center"/>
    </xf>
    <xf numFmtId="0" fontId="7" fillId="0" borderId="25" xfId="38" applyFont="1" applyFill="1" applyBorder="1" applyAlignment="1">
      <alignment horizontal="center"/>
    </xf>
    <xf numFmtId="0" fontId="7" fillId="0" borderId="25" xfId="2" quotePrefix="1" applyFont="1" applyFill="1" applyBorder="1" applyAlignment="1">
      <alignment horizontal="center"/>
    </xf>
    <xf numFmtId="0" fontId="7" fillId="0" borderId="26" xfId="0" applyFont="1" applyFill="1" applyBorder="1"/>
    <xf numFmtId="164" fontId="7" fillId="0" borderId="27" xfId="1" applyFont="1" applyFill="1" applyBorder="1"/>
    <xf numFmtId="0" fontId="7" fillId="0" borderId="28" xfId="0" applyFont="1" applyFill="1" applyBorder="1"/>
    <xf numFmtId="169" fontId="11" fillId="0" borderId="29" xfId="37" applyNumberFormat="1" applyFont="1" applyFill="1" applyBorder="1"/>
    <xf numFmtId="169" fontId="7" fillId="0" borderId="16" xfId="37" applyNumberFormat="1" applyFont="1" applyFill="1" applyBorder="1"/>
    <xf numFmtId="169" fontId="7" fillId="0" borderId="29" xfId="37" applyNumberFormat="1" applyFont="1" applyFill="1" applyBorder="1"/>
    <xf numFmtId="164" fontId="11" fillId="0" borderId="29" xfId="1" applyFont="1" applyFill="1" applyBorder="1"/>
    <xf numFmtId="0" fontId="7" fillId="0" borderId="30" xfId="0" applyFont="1" applyFill="1" applyBorder="1"/>
    <xf numFmtId="164" fontId="11" fillId="0" borderId="31" xfId="1" applyFont="1" applyFill="1" applyBorder="1"/>
    <xf numFmtId="0" fontId="7" fillId="0" borderId="15" xfId="0" applyFont="1" applyFill="1" applyBorder="1"/>
    <xf numFmtId="164" fontId="11" fillId="0" borderId="16" xfId="1" applyFont="1" applyFill="1" applyBorder="1"/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7" fillId="0" borderId="4" xfId="0" applyFont="1" applyFill="1" applyBorder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0" fontId="11" fillId="0" borderId="0" xfId="2" applyFont="1" applyFill="1" applyAlignment="1">
      <alignment horizontal="center"/>
    </xf>
    <xf numFmtId="0" fontId="11" fillId="0" borderId="17" xfId="2" applyFont="1" applyFill="1" applyBorder="1" applyAlignment="1">
      <alignment horizontal="center" vertical="center" wrapText="1"/>
    </xf>
    <xf numFmtId="0" fontId="11" fillId="0" borderId="19" xfId="2" applyFont="1" applyFill="1" applyBorder="1" applyAlignment="1">
      <alignment horizontal="center" vertical="center" wrapText="1"/>
    </xf>
    <xf numFmtId="0" fontId="11" fillId="0" borderId="21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</cellXfs>
  <cellStyles count="41">
    <cellStyle name="Comma" xfId="37" builtinId="3"/>
    <cellStyle name="Comma [0]" xfId="1" builtinId="6"/>
    <cellStyle name="Comma [0] 2" xfId="19"/>
    <cellStyle name="Comma [0] 2 2" xfId="40"/>
    <cellStyle name="Comma [0] 26" xfId="11"/>
    <cellStyle name="Comma [0] 3" xfId="20"/>
    <cellStyle name="Comma [0] 4" xfId="3"/>
    <cellStyle name="Comma [0] 5" xfId="39"/>
    <cellStyle name="Comma 2" xfId="5"/>
    <cellStyle name="Comma 2 2" xfId="22"/>
    <cellStyle name="Comma 2 2 2" xfId="29"/>
    <cellStyle name="Comma 2 2 2 2 2" xfId="13"/>
    <cellStyle name="Comma 3" xfId="10"/>
    <cellStyle name="Comma 38" xfId="18"/>
    <cellStyle name="Comma 4" xfId="7"/>
    <cellStyle name="Comma 4 2" xfId="15"/>
    <cellStyle name="Comma 4 2 2" xfId="30"/>
    <cellStyle name="Comma 4 2 2 2" xfId="16"/>
    <cellStyle name="Comma 4 2 2 9" xfId="32"/>
    <cellStyle name="Comma 48" xfId="17"/>
    <cellStyle name="Comma 5" xfId="14"/>
    <cellStyle name="Comma 5 2" xfId="27"/>
    <cellStyle name="Comma 5 2 3" xfId="25"/>
    <cellStyle name="Comma 54" xfId="9"/>
    <cellStyle name="Normal" xfId="0" builtinId="0"/>
    <cellStyle name="Normal 10" xfId="26"/>
    <cellStyle name="Normal 18" xfId="31"/>
    <cellStyle name="Normal 18 3" xfId="34"/>
    <cellStyle name="Normal 19" xfId="8"/>
    <cellStyle name="Normal 2" xfId="4"/>
    <cellStyle name="Normal 2 2" xfId="6"/>
    <cellStyle name="Normal 2 3" xfId="21"/>
    <cellStyle name="Normal 23" xfId="12"/>
    <cellStyle name="Normal 26" xfId="36"/>
    <cellStyle name="Normal 3" xfId="2"/>
    <cellStyle name="Normal 3 10" xfId="35"/>
    <cellStyle name="Normal 3 2" xfId="38"/>
    <cellStyle name="Normal 4 3 2" xfId="28"/>
    <cellStyle name="Normal 4 4" xfId="24"/>
    <cellStyle name="Normal 4 4 2" xfId="33"/>
    <cellStyle name="Percent 2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/>
      <sheetData sheetId="370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/>
      <sheetData sheetId="379"/>
      <sheetData sheetId="380" refreshError="1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/>
      <sheetData sheetId="427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 refreshError="1"/>
      <sheetData sheetId="305" refreshError="1"/>
      <sheetData sheetId="306" refreshError="1"/>
      <sheetData sheetId="307" refreshError="1"/>
      <sheetData sheetId="308"/>
      <sheetData sheetId="309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64"/>
  <sheetViews>
    <sheetView view="pageBreakPreview" topLeftCell="A135" zoomScale="80" zoomScaleNormal="70" zoomScaleSheetLayoutView="80" workbookViewId="0">
      <selection activeCell="E156" sqref="E156"/>
    </sheetView>
  </sheetViews>
  <sheetFormatPr defaultRowHeight="15.75"/>
  <cols>
    <col min="1" max="1" width="5" style="81" customWidth="1"/>
    <col min="2" max="2" width="9.140625" style="141"/>
    <col min="3" max="3" width="51" style="150" bestFit="1" customWidth="1"/>
    <col min="4" max="4" width="86.85546875" style="151" customWidth="1"/>
    <col min="5" max="5" width="9.140625" style="141" customWidth="1"/>
    <col min="6" max="6" width="12" style="141" bestFit="1" customWidth="1"/>
    <col min="7" max="8" width="19.42578125" style="41" customWidth="1"/>
    <col min="9" max="16384" width="9.140625" style="81"/>
  </cols>
  <sheetData>
    <row r="2" spans="2:8">
      <c r="B2" s="19" t="s">
        <v>0</v>
      </c>
      <c r="C2" s="142"/>
      <c r="D2" s="143"/>
      <c r="E2" s="144"/>
      <c r="G2" s="47"/>
      <c r="H2" s="47"/>
    </row>
    <row r="3" spans="2:8">
      <c r="B3" s="19" t="s">
        <v>266</v>
      </c>
      <c r="C3" s="142"/>
      <c r="D3" s="143"/>
      <c r="E3" s="144"/>
      <c r="G3" s="47"/>
      <c r="H3" s="145"/>
    </row>
    <row r="4" spans="2:8">
      <c r="B4" s="19" t="s">
        <v>1</v>
      </c>
      <c r="C4" s="142"/>
      <c r="D4" s="143"/>
      <c r="E4" s="152" t="s">
        <v>237</v>
      </c>
      <c r="F4" s="152"/>
      <c r="G4" s="152"/>
      <c r="H4" s="152"/>
    </row>
    <row r="5" spans="2:8">
      <c r="B5" s="146"/>
      <c r="C5" s="147"/>
      <c r="D5" s="143"/>
      <c r="E5" s="67"/>
      <c r="F5" s="68"/>
      <c r="G5" s="42"/>
      <c r="H5" s="42"/>
    </row>
    <row r="6" spans="2:8" ht="32.25" thickBot="1">
      <c r="B6" s="12" t="s">
        <v>2</v>
      </c>
      <c r="C6" s="12" t="s">
        <v>3</v>
      </c>
      <c r="D6" s="69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.5" thickTop="1">
      <c r="B7" s="2"/>
      <c r="C7" s="49"/>
      <c r="D7" s="49"/>
      <c r="E7" s="2"/>
      <c r="F7" s="1"/>
      <c r="G7" s="43"/>
      <c r="H7" s="43"/>
    </row>
    <row r="8" spans="2:8">
      <c r="B8" s="10" t="s">
        <v>6</v>
      </c>
      <c r="C8" s="50" t="s">
        <v>7</v>
      </c>
      <c r="D8" s="70"/>
      <c r="E8" s="1"/>
      <c r="F8" s="1"/>
      <c r="G8" s="36"/>
      <c r="H8" s="44"/>
    </row>
    <row r="9" spans="2:8">
      <c r="B9" s="1">
        <v>1</v>
      </c>
      <c r="C9" s="31" t="s">
        <v>8</v>
      </c>
      <c r="D9" s="31"/>
      <c r="E9" s="1" t="s">
        <v>9</v>
      </c>
      <c r="F9" s="22">
        <v>43</v>
      </c>
      <c r="G9" s="23">
        <v>44000</v>
      </c>
      <c r="H9" s="23">
        <f t="shared" ref="H9:H41" si="0">F9*G9</f>
        <v>1892000</v>
      </c>
    </row>
    <row r="10" spans="2:8">
      <c r="B10" s="1">
        <v>2</v>
      </c>
      <c r="C10" s="31" t="s">
        <v>10</v>
      </c>
      <c r="D10" s="31"/>
      <c r="E10" s="1" t="s">
        <v>11</v>
      </c>
      <c r="F10" s="22">
        <v>1</v>
      </c>
      <c r="G10" s="23">
        <v>7250000</v>
      </c>
      <c r="H10" s="23">
        <f t="shared" si="0"/>
        <v>7250000</v>
      </c>
    </row>
    <row r="11" spans="2:8">
      <c r="B11" s="1">
        <v>3</v>
      </c>
      <c r="C11" s="31" t="s">
        <v>12</v>
      </c>
      <c r="D11" s="31"/>
      <c r="E11" s="1" t="s">
        <v>11</v>
      </c>
      <c r="F11" s="22">
        <v>1</v>
      </c>
      <c r="G11" s="23">
        <v>3000000</v>
      </c>
      <c r="H11" s="23">
        <f t="shared" si="0"/>
        <v>3000000</v>
      </c>
    </row>
    <row r="12" spans="2:8">
      <c r="B12" s="1">
        <v>4</v>
      </c>
      <c r="C12" s="31" t="s">
        <v>13</v>
      </c>
      <c r="D12" s="31"/>
      <c r="E12" s="1" t="s">
        <v>11</v>
      </c>
      <c r="F12" s="22">
        <v>1</v>
      </c>
      <c r="G12" s="23">
        <v>2500000</v>
      </c>
      <c r="H12" s="23">
        <f t="shared" si="0"/>
        <v>2500000</v>
      </c>
    </row>
    <row r="13" spans="2:8">
      <c r="B13" s="1">
        <v>5</v>
      </c>
      <c r="C13" s="31" t="s">
        <v>87</v>
      </c>
      <c r="D13" s="31"/>
      <c r="E13" s="1"/>
      <c r="F13" s="22"/>
      <c r="G13" s="23"/>
      <c r="H13" s="23">
        <f t="shared" si="0"/>
        <v>0</v>
      </c>
    </row>
    <row r="14" spans="2:8">
      <c r="B14" s="45" t="s">
        <v>14</v>
      </c>
      <c r="C14" s="31" t="s">
        <v>145</v>
      </c>
      <c r="D14" s="31" t="s">
        <v>149</v>
      </c>
      <c r="E14" s="1" t="s">
        <v>15</v>
      </c>
      <c r="F14" s="22">
        <v>117.68</v>
      </c>
      <c r="G14" s="23">
        <v>9000</v>
      </c>
      <c r="H14" s="23">
        <f t="shared" si="0"/>
        <v>1059120</v>
      </c>
    </row>
    <row r="15" spans="2:8">
      <c r="B15" s="1"/>
      <c r="C15" s="63"/>
      <c r="D15" s="31"/>
      <c r="E15" s="1"/>
      <c r="F15" s="22"/>
      <c r="G15" s="23"/>
      <c r="H15" s="23">
        <f t="shared" si="0"/>
        <v>0</v>
      </c>
    </row>
    <row r="16" spans="2:8">
      <c r="B16" s="10" t="s">
        <v>16</v>
      </c>
      <c r="C16" s="51" t="s">
        <v>17</v>
      </c>
      <c r="D16" s="31"/>
      <c r="E16" s="1"/>
      <c r="F16" s="22"/>
      <c r="G16" s="23"/>
      <c r="H16" s="23">
        <f t="shared" si="0"/>
        <v>0</v>
      </c>
    </row>
    <row r="17" spans="2:8">
      <c r="B17" s="1">
        <v>1</v>
      </c>
      <c r="C17" s="31" t="s">
        <v>18</v>
      </c>
      <c r="D17" s="31"/>
      <c r="E17" s="1" t="s">
        <v>19</v>
      </c>
      <c r="F17" s="57">
        <v>8.9631999999999987</v>
      </c>
      <c r="G17" s="23">
        <v>99000</v>
      </c>
      <c r="H17" s="23">
        <f t="shared" si="0"/>
        <v>887356.79999999993</v>
      </c>
    </row>
    <row r="18" spans="2:8">
      <c r="B18" s="1">
        <v>2</v>
      </c>
      <c r="C18" s="63" t="s">
        <v>20</v>
      </c>
      <c r="D18" s="31"/>
      <c r="E18" s="1" t="s">
        <v>19</v>
      </c>
      <c r="F18" s="22">
        <v>4.2142999999999979</v>
      </c>
      <c r="G18" s="23">
        <v>55000</v>
      </c>
      <c r="H18" s="23">
        <f t="shared" si="0"/>
        <v>231786.49999999988</v>
      </c>
    </row>
    <row r="19" spans="2:8">
      <c r="B19" s="1">
        <v>3</v>
      </c>
      <c r="C19" s="72" t="s">
        <v>216</v>
      </c>
      <c r="D19" s="31"/>
      <c r="E19" s="1" t="s">
        <v>19</v>
      </c>
      <c r="F19" s="57">
        <v>17.407139999999998</v>
      </c>
      <c r="G19" s="23">
        <v>229000</v>
      </c>
      <c r="H19" s="23">
        <f t="shared" si="0"/>
        <v>3986235.0599999996</v>
      </c>
    </row>
    <row r="20" spans="2:8">
      <c r="B20" s="1">
        <v>4</v>
      </c>
      <c r="C20" s="63" t="s">
        <v>21</v>
      </c>
      <c r="D20" s="31"/>
      <c r="E20" s="1" t="s">
        <v>19</v>
      </c>
      <c r="F20" s="22">
        <v>0</v>
      </c>
      <c r="G20" s="23">
        <v>0</v>
      </c>
      <c r="H20" s="23">
        <f t="shared" si="0"/>
        <v>0</v>
      </c>
    </row>
    <row r="21" spans="2:8">
      <c r="B21" s="1">
        <v>5</v>
      </c>
      <c r="C21" s="63" t="s">
        <v>88</v>
      </c>
      <c r="D21" s="34" t="s">
        <v>194</v>
      </c>
      <c r="E21" s="1" t="s">
        <v>19</v>
      </c>
      <c r="F21" s="57">
        <v>0.53642500000000015</v>
      </c>
      <c r="G21" s="23">
        <v>721000</v>
      </c>
      <c r="H21" s="23">
        <f t="shared" si="0"/>
        <v>386762.4250000001</v>
      </c>
    </row>
    <row r="22" spans="2:8">
      <c r="B22" s="1">
        <v>6</v>
      </c>
      <c r="C22" s="63" t="s">
        <v>89</v>
      </c>
      <c r="D22" s="31"/>
      <c r="E22" s="1" t="s">
        <v>19</v>
      </c>
      <c r="F22" s="22">
        <v>0</v>
      </c>
      <c r="G22" s="23">
        <v>0</v>
      </c>
      <c r="H22" s="23">
        <f t="shared" si="0"/>
        <v>0</v>
      </c>
    </row>
    <row r="23" spans="2:8">
      <c r="B23" s="1"/>
      <c r="C23" s="63"/>
      <c r="D23" s="31"/>
      <c r="E23" s="1"/>
      <c r="F23" s="22"/>
      <c r="G23" s="23"/>
      <c r="H23" s="23">
        <f t="shared" si="0"/>
        <v>0</v>
      </c>
    </row>
    <row r="24" spans="2:8">
      <c r="B24" s="10" t="s">
        <v>22</v>
      </c>
      <c r="C24" s="66" t="s">
        <v>23</v>
      </c>
      <c r="D24" s="31"/>
      <c r="E24" s="1"/>
      <c r="F24" s="22"/>
      <c r="G24" s="23"/>
      <c r="H24" s="23">
        <f t="shared" si="0"/>
        <v>0</v>
      </c>
    </row>
    <row r="25" spans="2:8">
      <c r="B25" s="1">
        <v>1</v>
      </c>
      <c r="C25" s="63" t="s">
        <v>90</v>
      </c>
      <c r="D25" s="31"/>
      <c r="E25" s="1" t="s">
        <v>72</v>
      </c>
      <c r="F25" s="57">
        <v>8</v>
      </c>
      <c r="G25" s="23">
        <v>50000</v>
      </c>
      <c r="H25" s="23">
        <f t="shared" si="0"/>
        <v>400000</v>
      </c>
    </row>
    <row r="26" spans="2:8">
      <c r="B26" s="1">
        <v>2</v>
      </c>
      <c r="C26" s="63" t="s">
        <v>24</v>
      </c>
      <c r="D26" s="34" t="s">
        <v>151</v>
      </c>
      <c r="E26" s="1" t="s">
        <v>19</v>
      </c>
      <c r="F26" s="22">
        <v>0</v>
      </c>
      <c r="G26" s="23">
        <v>0</v>
      </c>
      <c r="H26" s="23">
        <f t="shared" si="0"/>
        <v>0</v>
      </c>
    </row>
    <row r="27" spans="2:8">
      <c r="B27" s="1"/>
      <c r="C27" s="63"/>
      <c r="D27" s="31"/>
      <c r="E27" s="1"/>
      <c r="F27" s="22"/>
      <c r="G27" s="23"/>
      <c r="H27" s="23">
        <f t="shared" si="0"/>
        <v>0</v>
      </c>
    </row>
    <row r="28" spans="2:8">
      <c r="B28" s="10" t="s">
        <v>25</v>
      </c>
      <c r="C28" s="66" t="s">
        <v>26</v>
      </c>
      <c r="D28" s="31"/>
      <c r="E28" s="1"/>
      <c r="F28" s="22"/>
      <c r="G28" s="23"/>
      <c r="H28" s="23">
        <f t="shared" si="0"/>
        <v>0</v>
      </c>
    </row>
    <row r="29" spans="2:8">
      <c r="B29" s="1">
        <v>1</v>
      </c>
      <c r="C29" s="63" t="s">
        <v>27</v>
      </c>
      <c r="D29" s="34" t="s">
        <v>152</v>
      </c>
      <c r="E29" s="1" t="s">
        <v>19</v>
      </c>
      <c r="F29" s="57">
        <v>3.5089000000000001</v>
      </c>
      <c r="G29" s="23">
        <v>4580000</v>
      </c>
      <c r="H29" s="23">
        <f t="shared" si="0"/>
        <v>16070762</v>
      </c>
    </row>
    <row r="30" spans="2:8">
      <c r="B30" s="1">
        <v>2</v>
      </c>
      <c r="C30" s="63" t="s">
        <v>91</v>
      </c>
      <c r="D30" s="34" t="s">
        <v>152</v>
      </c>
      <c r="E30" s="1" t="s">
        <v>19</v>
      </c>
      <c r="F30" s="57">
        <v>1.24</v>
      </c>
      <c r="G30" s="23">
        <v>4199000</v>
      </c>
      <c r="H30" s="23">
        <f t="shared" si="0"/>
        <v>5206760</v>
      </c>
    </row>
    <row r="31" spans="2:8">
      <c r="B31" s="1">
        <v>3</v>
      </c>
      <c r="C31" s="63" t="s">
        <v>142</v>
      </c>
      <c r="D31" s="34" t="s">
        <v>152</v>
      </c>
      <c r="E31" s="1" t="s">
        <v>19</v>
      </c>
      <c r="F31" s="57">
        <v>3.693171</v>
      </c>
      <c r="G31" s="23">
        <v>4220000</v>
      </c>
      <c r="H31" s="23">
        <f t="shared" si="0"/>
        <v>15585181.619999999</v>
      </c>
    </row>
    <row r="32" spans="2:8">
      <c r="B32" s="1">
        <v>4</v>
      </c>
      <c r="C32" s="63" t="s">
        <v>150</v>
      </c>
      <c r="D32" s="34" t="s">
        <v>152</v>
      </c>
      <c r="E32" s="1" t="s">
        <v>19</v>
      </c>
      <c r="F32" s="57">
        <v>2.3545132857142899</v>
      </c>
      <c r="G32" s="23">
        <v>4043000</v>
      </c>
      <c r="H32" s="23">
        <f t="shared" si="0"/>
        <v>9519297.2141428739</v>
      </c>
    </row>
    <row r="33" spans="2:10">
      <c r="B33" s="1">
        <v>5</v>
      </c>
      <c r="C33" s="63" t="s">
        <v>94</v>
      </c>
      <c r="D33" s="34" t="s">
        <v>152</v>
      </c>
      <c r="E33" s="1" t="s">
        <v>19</v>
      </c>
      <c r="F33" s="57">
        <v>3.1909999999999998</v>
      </c>
      <c r="G33" s="23">
        <v>4311000</v>
      </c>
      <c r="H33" s="23">
        <f t="shared" si="0"/>
        <v>13756401</v>
      </c>
    </row>
    <row r="34" spans="2:10">
      <c r="B34" s="1">
        <v>6</v>
      </c>
      <c r="C34" s="63" t="s">
        <v>95</v>
      </c>
      <c r="D34" s="34" t="s">
        <v>153</v>
      </c>
      <c r="E34" s="1" t="s">
        <v>19</v>
      </c>
      <c r="F34" s="22">
        <v>0</v>
      </c>
      <c r="G34" s="23">
        <v>0</v>
      </c>
      <c r="H34" s="23">
        <f t="shared" si="0"/>
        <v>0</v>
      </c>
    </row>
    <row r="35" spans="2:10">
      <c r="B35" s="1">
        <v>7</v>
      </c>
      <c r="C35" s="63" t="s">
        <v>96</v>
      </c>
      <c r="D35" s="34" t="s">
        <v>152</v>
      </c>
      <c r="E35" s="1" t="s">
        <v>19</v>
      </c>
      <c r="F35" s="22">
        <v>1.1747780000000001</v>
      </c>
      <c r="G35" s="23">
        <v>4769000</v>
      </c>
      <c r="H35" s="23">
        <f t="shared" si="0"/>
        <v>5602516.2820000006</v>
      </c>
    </row>
    <row r="36" spans="2:10">
      <c r="B36" s="1">
        <v>8</v>
      </c>
      <c r="C36" s="63" t="s">
        <v>232</v>
      </c>
      <c r="D36" s="34" t="s">
        <v>231</v>
      </c>
      <c r="E36" s="1" t="s">
        <v>19</v>
      </c>
      <c r="F36" s="22">
        <v>4.6419040000000003</v>
      </c>
      <c r="G36" s="23">
        <v>2507000</v>
      </c>
      <c r="H36" s="23">
        <f t="shared" si="0"/>
        <v>11637253.328</v>
      </c>
      <c r="I36" s="61">
        <f>(2.3492+3.0302+1.3579+1.7728+16.3315+14.6224+14.3974+4.1624)*0.08</f>
        <v>4.6419039999999994</v>
      </c>
      <c r="J36" s="62" t="s">
        <v>217</v>
      </c>
    </row>
    <row r="37" spans="2:10">
      <c r="B37" s="1">
        <v>9</v>
      </c>
      <c r="C37" s="63" t="s">
        <v>230</v>
      </c>
      <c r="D37" s="34" t="s">
        <v>152</v>
      </c>
      <c r="E37" s="1" t="s">
        <v>19</v>
      </c>
      <c r="F37" s="22">
        <v>7.2264840000000001</v>
      </c>
      <c r="G37" s="23">
        <v>3088000</v>
      </c>
      <c r="H37" s="23">
        <f t="shared" si="0"/>
        <v>22315382.592</v>
      </c>
      <c r="I37" s="61"/>
      <c r="J37" s="62"/>
    </row>
    <row r="38" spans="2:10">
      <c r="B38" s="1">
        <v>10</v>
      </c>
      <c r="C38" s="63" t="s">
        <v>98</v>
      </c>
      <c r="D38" s="34" t="s">
        <v>154</v>
      </c>
      <c r="E38" s="1" t="s">
        <v>19</v>
      </c>
      <c r="F38" s="22">
        <v>2.13903</v>
      </c>
      <c r="G38" s="23">
        <v>3198000</v>
      </c>
      <c r="H38" s="23">
        <f t="shared" si="0"/>
        <v>6840617.9400000004</v>
      </c>
      <c r="I38" s="61">
        <f>(0.6248+14.5301+14.712+14.5618+5.3089)*0.12</f>
        <v>5.9685119999999996</v>
      </c>
      <c r="J38" s="62" t="s">
        <v>218</v>
      </c>
    </row>
    <row r="39" spans="2:10" ht="30.75">
      <c r="B39" s="1">
        <v>11</v>
      </c>
      <c r="C39" s="63" t="s">
        <v>223</v>
      </c>
      <c r="D39" s="34"/>
      <c r="E39" s="1" t="s">
        <v>19</v>
      </c>
      <c r="F39" s="22">
        <v>0.38250000000000001</v>
      </c>
      <c r="G39" s="23">
        <v>4220000</v>
      </c>
      <c r="H39" s="23">
        <f t="shared" si="0"/>
        <v>1614150</v>
      </c>
      <c r="I39" s="61"/>
      <c r="J39" s="62"/>
    </row>
    <row r="40" spans="2:10">
      <c r="B40" s="1">
        <v>12</v>
      </c>
      <c r="C40" s="63" t="s">
        <v>229</v>
      </c>
      <c r="D40" s="34"/>
      <c r="E40" s="1" t="s">
        <v>19</v>
      </c>
      <c r="F40" s="57">
        <v>8.1692307692307703E-2</v>
      </c>
      <c r="G40" s="23">
        <v>4311000</v>
      </c>
      <c r="H40" s="23">
        <f t="shared" si="0"/>
        <v>352175.5384615385</v>
      </c>
      <c r="I40" s="61"/>
      <c r="J40" s="62"/>
    </row>
    <row r="41" spans="2:10">
      <c r="B41" s="1"/>
      <c r="C41" s="63"/>
      <c r="D41" s="34"/>
      <c r="E41" s="1"/>
      <c r="F41" s="22"/>
      <c r="G41" s="23"/>
      <c r="H41" s="23">
        <f t="shared" si="0"/>
        <v>0</v>
      </c>
      <c r="I41" s="61"/>
      <c r="J41" s="62"/>
    </row>
    <row r="42" spans="2:10">
      <c r="B42" s="1"/>
      <c r="C42" s="63"/>
      <c r="D42" s="31"/>
      <c r="E42" s="1"/>
      <c r="F42" s="22"/>
      <c r="G42" s="23"/>
      <c r="H42" s="23">
        <f t="shared" ref="H42:H76" si="1">F42*G42</f>
        <v>0</v>
      </c>
      <c r="I42" s="61">
        <f>(2.5053+1.2613)*0.12</f>
        <v>0.451992</v>
      </c>
      <c r="J42" s="62" t="s">
        <v>219</v>
      </c>
    </row>
    <row r="43" spans="2:10">
      <c r="B43" s="10" t="s">
        <v>28</v>
      </c>
      <c r="C43" s="66" t="s">
        <v>29</v>
      </c>
      <c r="D43" s="31"/>
      <c r="E43" s="1"/>
      <c r="F43" s="22"/>
      <c r="G43" s="23"/>
      <c r="H43" s="23">
        <f t="shared" si="1"/>
        <v>0</v>
      </c>
      <c r="I43" s="61">
        <f>3.9227*0.12</f>
        <v>0.47072399999999998</v>
      </c>
      <c r="J43" s="62" t="s">
        <v>220</v>
      </c>
    </row>
    <row r="44" spans="2:10">
      <c r="B44" s="10"/>
      <c r="C44" s="66" t="s">
        <v>99</v>
      </c>
      <c r="D44" s="31"/>
      <c r="E44" s="1"/>
      <c r="F44" s="22"/>
      <c r="G44" s="23"/>
      <c r="H44" s="23">
        <f t="shared" si="1"/>
        <v>0</v>
      </c>
      <c r="I44" s="61">
        <f>2.7938*0.12</f>
        <v>0.335256</v>
      </c>
      <c r="J44" s="62" t="s">
        <v>221</v>
      </c>
    </row>
    <row r="45" spans="2:10">
      <c r="B45" s="1">
        <v>1</v>
      </c>
      <c r="C45" s="63" t="s">
        <v>100</v>
      </c>
      <c r="D45" s="34" t="s">
        <v>155</v>
      </c>
      <c r="E45" s="1" t="s">
        <v>15</v>
      </c>
      <c r="F45" s="22">
        <v>4.5</v>
      </c>
      <c r="G45" s="23">
        <v>167000</v>
      </c>
      <c r="H45" s="23">
        <f t="shared" si="1"/>
        <v>751500</v>
      </c>
    </row>
    <row r="46" spans="2:10">
      <c r="B46" s="1">
        <v>2</v>
      </c>
      <c r="C46" s="63" t="s">
        <v>101</v>
      </c>
      <c r="D46" s="34"/>
      <c r="E46" s="1"/>
      <c r="F46" s="22"/>
      <c r="G46" s="23"/>
      <c r="H46" s="23">
        <f t="shared" si="1"/>
        <v>0</v>
      </c>
    </row>
    <row r="47" spans="2:10">
      <c r="B47" s="1">
        <v>3</v>
      </c>
      <c r="C47" s="63" t="s">
        <v>102</v>
      </c>
      <c r="D47" s="34" t="s">
        <v>156</v>
      </c>
      <c r="E47" s="1" t="s">
        <v>15</v>
      </c>
      <c r="F47" s="22">
        <v>54.985378867000001</v>
      </c>
      <c r="G47" s="23">
        <v>150000</v>
      </c>
      <c r="H47" s="23">
        <f t="shared" si="1"/>
        <v>8247806.83005</v>
      </c>
    </row>
    <row r="48" spans="2:10">
      <c r="B48" s="1">
        <v>4</v>
      </c>
      <c r="C48" s="63" t="s">
        <v>103</v>
      </c>
      <c r="D48" s="26" t="s">
        <v>263</v>
      </c>
      <c r="E48" s="1" t="s">
        <v>15</v>
      </c>
      <c r="F48" s="22">
        <v>2.7731172659999999</v>
      </c>
      <c r="G48" s="23">
        <v>182000</v>
      </c>
      <c r="H48" s="23">
        <f t="shared" si="1"/>
        <v>504707.342412</v>
      </c>
    </row>
    <row r="49" spans="2:8">
      <c r="B49" s="1">
        <v>5</v>
      </c>
      <c r="C49" s="63" t="s">
        <v>104</v>
      </c>
      <c r="D49" s="34" t="s">
        <v>156</v>
      </c>
      <c r="E49" s="1" t="s">
        <v>15</v>
      </c>
      <c r="F49" s="22">
        <v>9.5839976869000019</v>
      </c>
      <c r="G49" s="23">
        <v>150000</v>
      </c>
      <c r="H49" s="23">
        <f t="shared" si="1"/>
        <v>1437599.6530350002</v>
      </c>
    </row>
    <row r="50" spans="2:8" s="93" customFormat="1" ht="30">
      <c r="B50" s="1">
        <v>6</v>
      </c>
      <c r="C50" s="31" t="s">
        <v>233</v>
      </c>
      <c r="D50" s="34" t="s">
        <v>262</v>
      </c>
      <c r="E50" s="1" t="s">
        <v>9</v>
      </c>
      <c r="F50" s="22">
        <v>7.7</v>
      </c>
      <c r="G50" s="46">
        <v>105000</v>
      </c>
      <c r="H50" s="46">
        <f t="shared" si="1"/>
        <v>808500</v>
      </c>
    </row>
    <row r="51" spans="2:8">
      <c r="B51" s="1">
        <v>7</v>
      </c>
      <c r="C51" s="63" t="s">
        <v>234</v>
      </c>
      <c r="D51" s="34" t="s">
        <v>261</v>
      </c>
      <c r="E51" s="1" t="s">
        <v>15</v>
      </c>
      <c r="F51" s="22">
        <v>2.5499999999999998</v>
      </c>
      <c r="G51" s="23">
        <v>173000</v>
      </c>
      <c r="H51" s="23">
        <f t="shared" si="1"/>
        <v>441149.99999999994</v>
      </c>
    </row>
    <row r="52" spans="2:8">
      <c r="B52" s="10"/>
      <c r="C52" s="66" t="s">
        <v>105</v>
      </c>
      <c r="D52" s="34"/>
      <c r="E52" s="1"/>
      <c r="F52" s="22"/>
      <c r="G52" s="23"/>
      <c r="H52" s="23">
        <f t="shared" si="1"/>
        <v>0</v>
      </c>
    </row>
    <row r="53" spans="2:8">
      <c r="B53" s="1">
        <v>1</v>
      </c>
      <c r="C53" s="63" t="s">
        <v>102</v>
      </c>
      <c r="D53" s="34" t="s">
        <v>156</v>
      </c>
      <c r="E53" s="1" t="s">
        <v>15</v>
      </c>
      <c r="F53" s="22">
        <v>54.879509729900001</v>
      </c>
      <c r="G53" s="23">
        <v>150000</v>
      </c>
      <c r="H53" s="23">
        <f t="shared" si="1"/>
        <v>8231926.459485</v>
      </c>
    </row>
    <row r="54" spans="2:8">
      <c r="B54" s="1">
        <v>2</v>
      </c>
      <c r="C54" s="63" t="s">
        <v>103</v>
      </c>
      <c r="D54" s="26" t="s">
        <v>263</v>
      </c>
      <c r="E54" s="1" t="s">
        <v>15</v>
      </c>
      <c r="F54" s="22">
        <v>2.7732250000000001</v>
      </c>
      <c r="G54" s="23">
        <v>182000</v>
      </c>
      <c r="H54" s="23">
        <f t="shared" si="1"/>
        <v>504726.95</v>
      </c>
    </row>
    <row r="55" spans="2:8">
      <c r="B55" s="1"/>
      <c r="C55" s="63"/>
      <c r="D55" s="71"/>
      <c r="E55" s="1"/>
      <c r="F55" s="22"/>
      <c r="G55" s="23"/>
      <c r="H55" s="23">
        <f t="shared" si="1"/>
        <v>0</v>
      </c>
    </row>
    <row r="56" spans="2:8">
      <c r="B56" s="10" t="s">
        <v>30</v>
      </c>
      <c r="C56" s="66" t="s">
        <v>31</v>
      </c>
      <c r="D56" s="34"/>
      <c r="E56" s="1"/>
      <c r="F56" s="22"/>
      <c r="G56" s="23"/>
      <c r="H56" s="23">
        <f t="shared" si="1"/>
        <v>0</v>
      </c>
    </row>
    <row r="57" spans="2:8">
      <c r="B57" s="10"/>
      <c r="C57" s="66" t="s">
        <v>99</v>
      </c>
      <c r="D57" s="34"/>
      <c r="E57" s="1"/>
      <c r="F57" s="22"/>
      <c r="G57" s="23"/>
      <c r="H57" s="23">
        <f t="shared" si="1"/>
        <v>0</v>
      </c>
    </row>
    <row r="58" spans="2:8">
      <c r="B58" s="1">
        <v>1</v>
      </c>
      <c r="C58" s="63" t="s">
        <v>103</v>
      </c>
      <c r="D58" s="26" t="s">
        <v>264</v>
      </c>
      <c r="E58" s="1" t="s">
        <v>15</v>
      </c>
      <c r="F58" s="22">
        <v>11.8163622412</v>
      </c>
      <c r="G58" s="23">
        <v>178000</v>
      </c>
      <c r="H58" s="23">
        <f t="shared" si="1"/>
        <v>2103312.4789336002</v>
      </c>
    </row>
    <row r="59" spans="2:8">
      <c r="B59" s="1">
        <v>2</v>
      </c>
      <c r="C59" s="63" t="s">
        <v>106</v>
      </c>
      <c r="D59" s="26" t="s">
        <v>157</v>
      </c>
      <c r="E59" s="1" t="s">
        <v>195</v>
      </c>
      <c r="F59" s="22">
        <v>32.455124400000003</v>
      </c>
      <c r="G59" s="23">
        <v>110000</v>
      </c>
      <c r="H59" s="23">
        <f t="shared" si="1"/>
        <v>3570063.6840000004</v>
      </c>
    </row>
    <row r="60" spans="2:8">
      <c r="B60" s="10"/>
      <c r="C60" s="66" t="s">
        <v>105</v>
      </c>
      <c r="D60" s="27"/>
      <c r="E60" s="1"/>
      <c r="F60" s="22"/>
      <c r="G60" s="23"/>
      <c r="H60" s="23">
        <f t="shared" si="1"/>
        <v>0</v>
      </c>
    </row>
    <row r="61" spans="2:8">
      <c r="B61" s="1">
        <v>1</v>
      </c>
      <c r="C61" s="63" t="s">
        <v>103</v>
      </c>
      <c r="D61" s="26" t="s">
        <v>264</v>
      </c>
      <c r="E61" s="1" t="s">
        <v>15</v>
      </c>
      <c r="F61" s="22">
        <v>11.8163622412</v>
      </c>
      <c r="G61" s="23">
        <v>178000</v>
      </c>
      <c r="H61" s="23">
        <f t="shared" si="1"/>
        <v>2103312.4789336002</v>
      </c>
    </row>
    <row r="62" spans="2:8">
      <c r="B62" s="1">
        <v>2</v>
      </c>
      <c r="C62" s="63" t="s">
        <v>106</v>
      </c>
      <c r="D62" s="26" t="s">
        <v>157</v>
      </c>
      <c r="E62" s="1" t="str">
        <f>E59</f>
        <v>m1</v>
      </c>
      <c r="F62" s="22">
        <v>36.625</v>
      </c>
      <c r="G62" s="23">
        <v>110000</v>
      </c>
      <c r="H62" s="23">
        <f t="shared" si="1"/>
        <v>4028750</v>
      </c>
    </row>
    <row r="63" spans="2:8">
      <c r="B63" s="1"/>
      <c r="C63" s="63"/>
      <c r="D63" s="34"/>
      <c r="E63" s="1"/>
      <c r="F63" s="22"/>
      <c r="G63" s="23"/>
      <c r="H63" s="23">
        <f t="shared" si="1"/>
        <v>0</v>
      </c>
    </row>
    <row r="64" spans="2:8">
      <c r="B64" s="10" t="s">
        <v>32</v>
      </c>
      <c r="C64" s="66" t="s">
        <v>33</v>
      </c>
      <c r="D64" s="34"/>
      <c r="E64" s="1"/>
      <c r="F64" s="22"/>
      <c r="G64" s="23"/>
      <c r="H64" s="23">
        <f t="shared" si="1"/>
        <v>0</v>
      </c>
    </row>
    <row r="65" spans="2:8">
      <c r="B65" s="32">
        <v>1</v>
      </c>
      <c r="C65" s="31" t="s">
        <v>34</v>
      </c>
      <c r="D65" s="60" t="s">
        <v>252</v>
      </c>
      <c r="E65" s="32" t="s">
        <v>15</v>
      </c>
      <c r="F65" s="38">
        <v>99.438039730499995</v>
      </c>
      <c r="G65" s="23">
        <v>74000</v>
      </c>
      <c r="H65" s="23">
        <f t="shared" si="1"/>
        <v>7358414.9400569992</v>
      </c>
    </row>
    <row r="66" spans="2:8">
      <c r="B66" s="1">
        <v>2</v>
      </c>
      <c r="C66" s="63" t="s">
        <v>107</v>
      </c>
      <c r="D66" s="60" t="s">
        <v>253</v>
      </c>
      <c r="E66" s="1" t="s">
        <v>9</v>
      </c>
      <c r="F66" s="22">
        <v>116.36</v>
      </c>
      <c r="G66" s="23">
        <v>34000</v>
      </c>
      <c r="H66" s="23">
        <f t="shared" si="1"/>
        <v>3956240</v>
      </c>
    </row>
    <row r="67" spans="2:8">
      <c r="B67" s="32">
        <v>3</v>
      </c>
      <c r="C67" s="31" t="s">
        <v>35</v>
      </c>
      <c r="D67" s="60" t="s">
        <v>254</v>
      </c>
      <c r="E67" s="32" t="s">
        <v>15</v>
      </c>
      <c r="F67" s="38">
        <v>15.239649999999999</v>
      </c>
      <c r="G67" s="23">
        <v>89000</v>
      </c>
      <c r="H67" s="23">
        <f t="shared" si="1"/>
        <v>1356328.8499999999</v>
      </c>
    </row>
    <row r="68" spans="2:8">
      <c r="B68" s="1">
        <v>4</v>
      </c>
      <c r="C68" s="63" t="s">
        <v>36</v>
      </c>
      <c r="D68" s="60" t="s">
        <v>158</v>
      </c>
      <c r="E68" s="1" t="s">
        <v>15</v>
      </c>
      <c r="F68" s="22">
        <v>85.774653999999984</v>
      </c>
      <c r="G68" s="23">
        <v>65000</v>
      </c>
      <c r="H68" s="23">
        <f t="shared" si="1"/>
        <v>5575352.5099999988</v>
      </c>
    </row>
    <row r="69" spans="2:8">
      <c r="B69" s="1"/>
      <c r="C69" s="63"/>
      <c r="D69" s="31"/>
      <c r="E69" s="1"/>
      <c r="F69" s="22"/>
      <c r="G69" s="23"/>
      <c r="H69" s="23">
        <f t="shared" si="1"/>
        <v>0</v>
      </c>
    </row>
    <row r="70" spans="2:8">
      <c r="B70" s="10" t="s">
        <v>37</v>
      </c>
      <c r="C70" s="66" t="s">
        <v>38</v>
      </c>
      <c r="D70" s="31"/>
      <c r="E70" s="1"/>
      <c r="F70" s="22"/>
      <c r="G70" s="23"/>
      <c r="H70" s="23">
        <f t="shared" si="1"/>
        <v>0</v>
      </c>
    </row>
    <row r="71" spans="2:8" ht="30">
      <c r="B71" s="1">
        <v>1</v>
      </c>
      <c r="C71" s="31" t="s">
        <v>39</v>
      </c>
      <c r="D71" s="31" t="s">
        <v>162</v>
      </c>
      <c r="E71" s="1" t="s">
        <v>15</v>
      </c>
      <c r="F71" s="22">
        <v>189.82639999999998</v>
      </c>
      <c r="G71" s="23">
        <v>188000</v>
      </c>
      <c r="H71" s="23">
        <f t="shared" si="1"/>
        <v>35687363.199999996</v>
      </c>
    </row>
    <row r="72" spans="2:8">
      <c r="B72" s="1">
        <v>2</v>
      </c>
      <c r="C72" s="63" t="s">
        <v>108</v>
      </c>
      <c r="D72" s="31" t="s">
        <v>159</v>
      </c>
      <c r="E72" s="1" t="s">
        <v>15</v>
      </c>
      <c r="F72" s="22">
        <v>19.71</v>
      </c>
      <c r="G72" s="23">
        <v>73000</v>
      </c>
      <c r="H72" s="23">
        <f t="shared" si="1"/>
        <v>1438830</v>
      </c>
    </row>
    <row r="73" spans="2:8">
      <c r="B73" s="1">
        <v>3</v>
      </c>
      <c r="C73" s="63" t="s">
        <v>40</v>
      </c>
      <c r="D73" s="31" t="s">
        <v>160</v>
      </c>
      <c r="E73" s="1" t="s">
        <v>15</v>
      </c>
      <c r="F73" s="22">
        <v>376.04644999999999</v>
      </c>
      <c r="G73" s="23">
        <v>42000</v>
      </c>
      <c r="H73" s="23">
        <f t="shared" si="1"/>
        <v>15793950.9</v>
      </c>
    </row>
    <row r="74" spans="2:8">
      <c r="B74" s="1">
        <v>4</v>
      </c>
      <c r="C74" s="63" t="s">
        <v>41</v>
      </c>
      <c r="D74" s="31" t="s">
        <v>161</v>
      </c>
      <c r="E74" s="1" t="s">
        <v>15</v>
      </c>
      <c r="F74" s="22">
        <v>345.42019999999997</v>
      </c>
      <c r="G74" s="23">
        <v>29000</v>
      </c>
      <c r="H74" s="23">
        <f t="shared" si="1"/>
        <v>10017185.799999999</v>
      </c>
    </row>
    <row r="75" spans="2:8">
      <c r="B75" s="1">
        <v>5</v>
      </c>
      <c r="C75" s="63" t="s">
        <v>224</v>
      </c>
      <c r="D75" s="31"/>
      <c r="E75" s="1" t="s">
        <v>15</v>
      </c>
      <c r="F75" s="22">
        <v>41.145000000000003</v>
      </c>
      <c r="G75" s="23">
        <v>42000</v>
      </c>
      <c r="H75" s="23">
        <f t="shared" si="1"/>
        <v>1728090.0000000002</v>
      </c>
    </row>
    <row r="76" spans="2:8">
      <c r="B76" s="1">
        <v>6</v>
      </c>
      <c r="C76" s="63" t="s">
        <v>225</v>
      </c>
      <c r="D76" s="31"/>
      <c r="E76" s="1" t="s">
        <v>15</v>
      </c>
      <c r="F76" s="22">
        <v>41.145000000000003</v>
      </c>
      <c r="G76" s="23">
        <v>29000</v>
      </c>
      <c r="H76" s="23">
        <f t="shared" si="1"/>
        <v>1193205</v>
      </c>
    </row>
    <row r="77" spans="2:8">
      <c r="B77" s="1"/>
      <c r="C77" s="63"/>
      <c r="D77" s="31"/>
      <c r="E77" s="1"/>
      <c r="F77" s="22"/>
      <c r="G77" s="23"/>
      <c r="H77" s="23">
        <f>F77*G77</f>
        <v>0</v>
      </c>
    </row>
    <row r="78" spans="2:8">
      <c r="B78" s="10" t="s">
        <v>42</v>
      </c>
      <c r="C78" s="66" t="s">
        <v>43</v>
      </c>
      <c r="D78" s="31"/>
      <c r="E78" s="1"/>
      <c r="F78" s="22"/>
      <c r="G78" s="23"/>
      <c r="H78" s="23">
        <f>F78*G78</f>
        <v>0</v>
      </c>
    </row>
    <row r="79" spans="2:8">
      <c r="B79" s="1">
        <v>1</v>
      </c>
      <c r="C79" s="63" t="s">
        <v>109</v>
      </c>
      <c r="D79" s="59" t="s">
        <v>259</v>
      </c>
      <c r="E79" s="1" t="s">
        <v>15</v>
      </c>
      <c r="F79" s="22">
        <v>54</v>
      </c>
      <c r="G79" s="23">
        <v>154000</v>
      </c>
      <c r="H79" s="23">
        <f>F79*G79</f>
        <v>8316000</v>
      </c>
    </row>
    <row r="80" spans="2:8">
      <c r="B80" s="1">
        <v>2</v>
      </c>
      <c r="C80" s="31" t="s">
        <v>110</v>
      </c>
      <c r="D80" s="26" t="s">
        <v>260</v>
      </c>
      <c r="E80" s="1" t="s">
        <v>15</v>
      </c>
      <c r="F80" s="22">
        <v>55</v>
      </c>
      <c r="G80" s="23">
        <v>258000</v>
      </c>
      <c r="H80" s="23">
        <f>F80*G80</f>
        <v>14190000</v>
      </c>
    </row>
    <row r="81" spans="2:8">
      <c r="B81" s="1">
        <v>3</v>
      </c>
      <c r="C81" s="63" t="s">
        <v>138</v>
      </c>
      <c r="D81" s="31"/>
      <c r="E81" s="1" t="s">
        <v>9</v>
      </c>
      <c r="F81" s="22">
        <v>25</v>
      </c>
      <c r="G81" s="23">
        <v>60000</v>
      </c>
      <c r="H81" s="23">
        <f>F81*G81</f>
        <v>1500000</v>
      </c>
    </row>
    <row r="82" spans="2:8">
      <c r="B82" s="1">
        <v>4</v>
      </c>
      <c r="C82" s="63" t="s">
        <v>111</v>
      </c>
      <c r="D82" s="31"/>
      <c r="E82" s="1" t="s">
        <v>9</v>
      </c>
      <c r="F82" s="22">
        <v>5</v>
      </c>
      <c r="G82" s="23">
        <v>66000</v>
      </c>
      <c r="H82" s="23">
        <f t="shared" ref="H82:H149" si="2">F82*G82</f>
        <v>330000</v>
      </c>
    </row>
    <row r="83" spans="2:8">
      <c r="B83" s="1"/>
      <c r="C83" s="63"/>
      <c r="D83" s="31"/>
      <c r="E83" s="1"/>
      <c r="F83" s="22"/>
      <c r="G83" s="23"/>
      <c r="H83" s="23">
        <f t="shared" si="2"/>
        <v>0</v>
      </c>
    </row>
    <row r="84" spans="2:8">
      <c r="B84" s="10" t="s">
        <v>45</v>
      </c>
      <c r="C84" s="66" t="s">
        <v>46</v>
      </c>
      <c r="D84" s="31"/>
      <c r="E84" s="1"/>
      <c r="F84" s="22"/>
      <c r="G84" s="23"/>
      <c r="H84" s="23">
        <f t="shared" si="2"/>
        <v>0</v>
      </c>
    </row>
    <row r="85" spans="2:8">
      <c r="B85" s="10">
        <v>1</v>
      </c>
      <c r="C85" s="66" t="s">
        <v>112</v>
      </c>
      <c r="D85" s="31"/>
      <c r="E85" s="1"/>
      <c r="F85" s="22"/>
      <c r="G85" s="23"/>
      <c r="H85" s="23">
        <f t="shared" si="2"/>
        <v>0</v>
      </c>
    </row>
    <row r="86" spans="2:8" ht="30">
      <c r="B86" s="1"/>
      <c r="C86" s="31" t="s">
        <v>113</v>
      </c>
      <c r="D86" s="34" t="s">
        <v>244</v>
      </c>
      <c r="E86" s="1" t="s">
        <v>48</v>
      </c>
      <c r="F86" s="22">
        <v>1</v>
      </c>
      <c r="G86" s="23">
        <v>13581000</v>
      </c>
      <c r="H86" s="23">
        <f t="shared" si="2"/>
        <v>13581000</v>
      </c>
    </row>
    <row r="87" spans="2:8" ht="15" customHeight="1">
      <c r="B87" s="1"/>
      <c r="C87" s="63" t="s">
        <v>86</v>
      </c>
      <c r="D87" s="34" t="s">
        <v>251</v>
      </c>
      <c r="E87" s="1" t="s">
        <v>48</v>
      </c>
      <c r="F87" s="22">
        <v>2</v>
      </c>
      <c r="G87" s="23">
        <v>1487000</v>
      </c>
      <c r="H87" s="23">
        <f t="shared" si="2"/>
        <v>2974000</v>
      </c>
    </row>
    <row r="88" spans="2:8" ht="30">
      <c r="B88" s="1"/>
      <c r="C88" s="31" t="s">
        <v>114</v>
      </c>
      <c r="D88" s="34" t="s">
        <v>250</v>
      </c>
      <c r="E88" s="1" t="s">
        <v>48</v>
      </c>
      <c r="F88" s="22">
        <v>1</v>
      </c>
      <c r="G88" s="23">
        <v>3267000</v>
      </c>
      <c r="H88" s="23">
        <f t="shared" si="2"/>
        <v>3267000</v>
      </c>
    </row>
    <row r="89" spans="2:8" ht="30">
      <c r="B89" s="1"/>
      <c r="C89" s="31" t="s">
        <v>115</v>
      </c>
      <c r="D89" s="34" t="s">
        <v>250</v>
      </c>
      <c r="E89" s="1" t="s">
        <v>48</v>
      </c>
      <c r="F89" s="22">
        <v>1</v>
      </c>
      <c r="G89" s="23">
        <v>6242000</v>
      </c>
      <c r="H89" s="23">
        <f t="shared" si="2"/>
        <v>6242000</v>
      </c>
    </row>
    <row r="90" spans="2:8" ht="30">
      <c r="B90" s="1"/>
      <c r="C90" s="31" t="s">
        <v>134</v>
      </c>
      <c r="D90" s="34" t="s">
        <v>250</v>
      </c>
      <c r="E90" s="1" t="s">
        <v>48</v>
      </c>
      <c r="F90" s="22">
        <v>1</v>
      </c>
      <c r="G90" s="23">
        <v>8624000</v>
      </c>
      <c r="H90" s="23">
        <f t="shared" si="2"/>
        <v>8624000</v>
      </c>
    </row>
    <row r="91" spans="2:8">
      <c r="B91" s="10">
        <v>2</v>
      </c>
      <c r="C91" s="66" t="s">
        <v>116</v>
      </c>
      <c r="D91" s="31"/>
      <c r="E91" s="1"/>
      <c r="F91" s="22"/>
      <c r="G91" s="23"/>
      <c r="H91" s="23"/>
    </row>
    <row r="92" spans="2:8">
      <c r="B92" s="1"/>
      <c r="C92" s="63" t="s">
        <v>86</v>
      </c>
      <c r="D92" s="34" t="s">
        <v>255</v>
      </c>
      <c r="E92" s="1" t="s">
        <v>48</v>
      </c>
      <c r="F92" s="22">
        <v>2</v>
      </c>
      <c r="G92" s="23">
        <v>1815000</v>
      </c>
      <c r="H92" s="23">
        <f t="shared" si="2"/>
        <v>3630000</v>
      </c>
    </row>
    <row r="93" spans="2:8">
      <c r="B93" s="10">
        <v>3</v>
      </c>
      <c r="C93" s="66" t="s">
        <v>49</v>
      </c>
      <c r="D93" s="31"/>
      <c r="E93" s="1"/>
      <c r="F93" s="22"/>
      <c r="G93" s="23"/>
      <c r="H93" s="23"/>
    </row>
    <row r="94" spans="2:8">
      <c r="B94" s="45" t="s">
        <v>14</v>
      </c>
      <c r="C94" s="63" t="s">
        <v>51</v>
      </c>
      <c r="D94" s="34" t="s">
        <v>185</v>
      </c>
      <c r="E94" s="1" t="s">
        <v>50</v>
      </c>
      <c r="F94" s="22">
        <v>2</v>
      </c>
      <c r="G94" s="23">
        <v>369000</v>
      </c>
      <c r="H94" s="23">
        <f t="shared" si="2"/>
        <v>738000</v>
      </c>
    </row>
    <row r="95" spans="2:8">
      <c r="B95" s="45" t="s">
        <v>14</v>
      </c>
      <c r="C95" s="63" t="s">
        <v>52</v>
      </c>
      <c r="D95" s="34" t="s">
        <v>186</v>
      </c>
      <c r="E95" s="1" t="s">
        <v>50</v>
      </c>
      <c r="F95" s="22">
        <v>6</v>
      </c>
      <c r="G95" s="23">
        <v>65000</v>
      </c>
      <c r="H95" s="23">
        <f t="shared" si="2"/>
        <v>390000</v>
      </c>
    </row>
    <row r="96" spans="2:8">
      <c r="B96" s="1"/>
      <c r="C96" s="63"/>
      <c r="D96" s="31"/>
      <c r="E96" s="1"/>
      <c r="F96" s="22"/>
      <c r="G96" s="23"/>
      <c r="H96" s="23"/>
    </row>
    <row r="97" spans="2:8">
      <c r="B97" s="10" t="s">
        <v>53</v>
      </c>
      <c r="C97" s="66" t="s">
        <v>54</v>
      </c>
      <c r="D97" s="31"/>
      <c r="E97" s="1"/>
      <c r="F97" s="22"/>
      <c r="G97" s="23"/>
      <c r="H97" s="23"/>
    </row>
    <row r="98" spans="2:8">
      <c r="B98" s="1">
        <v>1</v>
      </c>
      <c r="C98" s="63" t="s">
        <v>55</v>
      </c>
      <c r="D98" s="34" t="s">
        <v>183</v>
      </c>
      <c r="E98" s="1" t="s">
        <v>15</v>
      </c>
      <c r="F98" s="22">
        <v>204.219234</v>
      </c>
      <c r="G98" s="46">
        <v>19000</v>
      </c>
      <c r="H98" s="23">
        <f t="shared" si="2"/>
        <v>3880165.446</v>
      </c>
    </row>
    <row r="99" spans="2:8">
      <c r="B99" s="1">
        <v>2</v>
      </c>
      <c r="C99" s="63" t="s">
        <v>56</v>
      </c>
      <c r="D99" s="34" t="s">
        <v>184</v>
      </c>
      <c r="E99" s="1" t="s">
        <v>15</v>
      </c>
      <c r="F99" s="22">
        <v>83.652420000000006</v>
      </c>
      <c r="G99" s="46">
        <v>30000</v>
      </c>
      <c r="H99" s="23">
        <f t="shared" si="2"/>
        <v>2509572.6</v>
      </c>
    </row>
    <row r="100" spans="2:8">
      <c r="B100" s="1">
        <v>3</v>
      </c>
      <c r="C100" s="63" t="s">
        <v>57</v>
      </c>
      <c r="D100" s="34" t="s">
        <v>183</v>
      </c>
      <c r="E100" s="1" t="s">
        <v>15</v>
      </c>
      <c r="F100" s="22">
        <v>114.67768973049999</v>
      </c>
      <c r="G100" s="46">
        <v>19000</v>
      </c>
      <c r="H100" s="23">
        <f t="shared" si="2"/>
        <v>2178876.1048794999</v>
      </c>
    </row>
    <row r="101" spans="2:8">
      <c r="B101" s="1">
        <v>4</v>
      </c>
      <c r="C101" s="63" t="s">
        <v>117</v>
      </c>
      <c r="D101" s="31"/>
      <c r="E101" s="1" t="s">
        <v>9</v>
      </c>
      <c r="F101" s="22">
        <v>5</v>
      </c>
      <c r="G101" s="46">
        <v>25000</v>
      </c>
      <c r="H101" s="23">
        <f t="shared" si="2"/>
        <v>125000</v>
      </c>
    </row>
    <row r="102" spans="2:8">
      <c r="B102" s="1">
        <v>5</v>
      </c>
      <c r="C102" s="63" t="s">
        <v>226</v>
      </c>
      <c r="D102" s="34"/>
      <c r="E102" s="1" t="s">
        <v>15</v>
      </c>
      <c r="F102" s="22">
        <v>47.316749999999999</v>
      </c>
      <c r="G102" s="46">
        <v>30000</v>
      </c>
      <c r="H102" s="23">
        <f t="shared" si="2"/>
        <v>1419502.5</v>
      </c>
    </row>
    <row r="103" spans="2:8">
      <c r="B103" s="1"/>
      <c r="C103" s="63"/>
      <c r="D103" s="31"/>
      <c r="E103" s="1"/>
      <c r="F103" s="22"/>
      <c r="G103" s="46"/>
      <c r="H103" s="23">
        <f t="shared" si="2"/>
        <v>0</v>
      </c>
    </row>
    <row r="104" spans="2:8">
      <c r="B104" s="10" t="s">
        <v>58</v>
      </c>
      <c r="C104" s="66" t="s">
        <v>59</v>
      </c>
      <c r="D104" s="31"/>
      <c r="E104" s="1"/>
      <c r="F104" s="22"/>
      <c r="G104" s="46"/>
      <c r="H104" s="23">
        <f t="shared" si="2"/>
        <v>0</v>
      </c>
    </row>
    <row r="105" spans="2:8">
      <c r="B105" s="1">
        <v>1</v>
      </c>
      <c r="C105" s="63" t="s">
        <v>118</v>
      </c>
      <c r="D105" s="31"/>
      <c r="E105" s="1"/>
      <c r="F105" s="22"/>
      <c r="G105" s="46"/>
      <c r="H105" s="23">
        <f t="shared" si="2"/>
        <v>0</v>
      </c>
    </row>
    <row r="106" spans="2:8">
      <c r="B106" s="45" t="s">
        <v>14</v>
      </c>
      <c r="C106" s="63" t="s">
        <v>119</v>
      </c>
      <c r="D106" s="31" t="s">
        <v>170</v>
      </c>
      <c r="E106" s="1" t="s">
        <v>50</v>
      </c>
      <c r="F106" s="22">
        <v>2</v>
      </c>
      <c r="G106" s="23">
        <v>1727000</v>
      </c>
      <c r="H106" s="23">
        <f t="shared" si="2"/>
        <v>3454000</v>
      </c>
    </row>
    <row r="107" spans="2:8">
      <c r="B107" s="45" t="s">
        <v>14</v>
      </c>
      <c r="C107" s="63" t="s">
        <v>60</v>
      </c>
      <c r="D107" s="31" t="s">
        <v>171</v>
      </c>
      <c r="E107" s="1" t="s">
        <v>50</v>
      </c>
      <c r="F107" s="22">
        <v>2</v>
      </c>
      <c r="G107" s="23">
        <v>778000</v>
      </c>
      <c r="H107" s="23">
        <f t="shared" si="2"/>
        <v>1556000</v>
      </c>
    </row>
    <row r="108" spans="2:8">
      <c r="B108" s="45" t="s">
        <v>14</v>
      </c>
      <c r="C108" s="63" t="s">
        <v>120</v>
      </c>
      <c r="D108" s="31" t="s">
        <v>271</v>
      </c>
      <c r="E108" s="1" t="s">
        <v>50</v>
      </c>
      <c r="F108" s="22">
        <v>2</v>
      </c>
      <c r="G108" s="23">
        <v>1455000</v>
      </c>
      <c r="H108" s="23">
        <f t="shared" si="2"/>
        <v>2910000</v>
      </c>
    </row>
    <row r="109" spans="2:8">
      <c r="B109" s="45"/>
      <c r="C109" s="63"/>
      <c r="D109" s="31" t="s">
        <v>172</v>
      </c>
      <c r="E109" s="1"/>
      <c r="F109" s="22"/>
      <c r="G109" s="23"/>
      <c r="H109" s="23">
        <f t="shared" si="2"/>
        <v>0</v>
      </c>
    </row>
    <row r="110" spans="2:8">
      <c r="B110" s="45"/>
      <c r="C110" s="63"/>
      <c r="D110" s="31" t="s">
        <v>173</v>
      </c>
      <c r="E110" s="1"/>
      <c r="F110" s="22"/>
      <c r="G110" s="23"/>
      <c r="H110" s="23">
        <f t="shared" si="2"/>
        <v>0</v>
      </c>
    </row>
    <row r="111" spans="2:8">
      <c r="B111" s="45"/>
      <c r="C111" s="63"/>
      <c r="D111" s="31" t="s">
        <v>174</v>
      </c>
      <c r="E111" s="1"/>
      <c r="F111" s="22"/>
      <c r="G111" s="23"/>
      <c r="H111" s="23">
        <f t="shared" si="2"/>
        <v>0</v>
      </c>
    </row>
    <row r="112" spans="2:8">
      <c r="B112" s="45"/>
      <c r="C112" s="63"/>
      <c r="D112" s="31" t="s">
        <v>175</v>
      </c>
      <c r="E112" s="1"/>
      <c r="F112" s="22"/>
      <c r="G112" s="23"/>
      <c r="H112" s="23">
        <f t="shared" si="2"/>
        <v>0</v>
      </c>
    </row>
    <row r="113" spans="2:8">
      <c r="B113" s="45" t="s">
        <v>14</v>
      </c>
      <c r="C113" s="63" t="s">
        <v>121</v>
      </c>
      <c r="D113" s="31" t="s">
        <v>176</v>
      </c>
      <c r="E113" s="1" t="s">
        <v>50</v>
      </c>
      <c r="F113" s="22">
        <v>2</v>
      </c>
      <c r="G113" s="23">
        <v>301000</v>
      </c>
      <c r="H113" s="23">
        <f t="shared" si="2"/>
        <v>602000</v>
      </c>
    </row>
    <row r="114" spans="2:8">
      <c r="B114" s="45">
        <v>3</v>
      </c>
      <c r="C114" s="63" t="s">
        <v>61</v>
      </c>
      <c r="D114" s="31" t="s">
        <v>177</v>
      </c>
      <c r="E114" s="1" t="s">
        <v>50</v>
      </c>
      <c r="F114" s="22">
        <v>2</v>
      </c>
      <c r="G114" s="23">
        <v>445000</v>
      </c>
      <c r="H114" s="23">
        <f t="shared" si="2"/>
        <v>890000</v>
      </c>
    </row>
    <row r="115" spans="2:8">
      <c r="B115" s="45">
        <v>4</v>
      </c>
      <c r="C115" s="63" t="s">
        <v>62</v>
      </c>
      <c r="D115" s="31" t="s">
        <v>178</v>
      </c>
      <c r="E115" s="1" t="s">
        <v>50</v>
      </c>
      <c r="F115" s="22">
        <v>4</v>
      </c>
      <c r="G115" s="23">
        <v>341000</v>
      </c>
      <c r="H115" s="23">
        <f t="shared" si="2"/>
        <v>1364000</v>
      </c>
    </row>
    <row r="116" spans="2:8">
      <c r="B116" s="1">
        <v>6</v>
      </c>
      <c r="C116" s="63" t="s">
        <v>63</v>
      </c>
      <c r="D116" s="31"/>
      <c r="E116" s="1"/>
      <c r="F116" s="22"/>
      <c r="G116" s="23"/>
      <c r="H116" s="23">
        <f t="shared" si="2"/>
        <v>0</v>
      </c>
    </row>
    <row r="117" spans="2:8">
      <c r="B117" s="45" t="s">
        <v>14</v>
      </c>
      <c r="C117" s="63" t="s">
        <v>64</v>
      </c>
      <c r="D117" s="31" t="s">
        <v>179</v>
      </c>
      <c r="E117" s="1" t="s">
        <v>9</v>
      </c>
      <c r="F117" s="22">
        <v>33.973993199999995</v>
      </c>
      <c r="G117" s="23">
        <v>32000</v>
      </c>
      <c r="H117" s="23">
        <f t="shared" si="2"/>
        <v>1087167.7823999999</v>
      </c>
    </row>
    <row r="118" spans="2:8">
      <c r="B118" s="45">
        <v>7</v>
      </c>
      <c r="C118" s="63" t="s">
        <v>65</v>
      </c>
      <c r="D118" s="31"/>
      <c r="E118" s="1"/>
      <c r="F118" s="22"/>
      <c r="G118" s="23"/>
      <c r="H118" s="23">
        <f t="shared" si="2"/>
        <v>0</v>
      </c>
    </row>
    <row r="119" spans="2:8">
      <c r="B119" s="45" t="s">
        <v>14</v>
      </c>
      <c r="C119" s="63" t="s">
        <v>66</v>
      </c>
      <c r="D119" s="60" t="s">
        <v>180</v>
      </c>
      <c r="E119" s="1" t="s">
        <v>9</v>
      </c>
      <c r="F119" s="22">
        <v>1.3704800000000001</v>
      </c>
      <c r="G119" s="23">
        <v>27000</v>
      </c>
      <c r="H119" s="23">
        <f t="shared" si="2"/>
        <v>37002.960000000006</v>
      </c>
    </row>
    <row r="120" spans="2:8">
      <c r="B120" s="45" t="s">
        <v>14</v>
      </c>
      <c r="C120" s="63" t="s">
        <v>122</v>
      </c>
      <c r="D120" s="60" t="s">
        <v>180</v>
      </c>
      <c r="E120" s="1" t="s">
        <v>9</v>
      </c>
      <c r="F120" s="22">
        <v>12.662528</v>
      </c>
      <c r="G120" s="23">
        <v>32000</v>
      </c>
      <c r="H120" s="23">
        <f t="shared" si="2"/>
        <v>405200.89600000001</v>
      </c>
    </row>
    <row r="121" spans="2:8">
      <c r="B121" s="45" t="s">
        <v>14</v>
      </c>
      <c r="C121" s="63" t="s">
        <v>67</v>
      </c>
      <c r="D121" s="60" t="s">
        <v>180</v>
      </c>
      <c r="E121" s="1" t="s">
        <v>9</v>
      </c>
      <c r="F121" s="22">
        <v>64.19353439999999</v>
      </c>
      <c r="G121" s="23">
        <v>38000</v>
      </c>
      <c r="H121" s="23">
        <f t="shared" si="2"/>
        <v>2439354.3071999997</v>
      </c>
    </row>
    <row r="122" spans="2:8">
      <c r="B122" s="45" t="s">
        <v>14</v>
      </c>
      <c r="C122" s="63" t="s">
        <v>68</v>
      </c>
      <c r="D122" s="60" t="s">
        <v>180</v>
      </c>
      <c r="E122" s="1" t="s">
        <v>9</v>
      </c>
      <c r="F122" s="22">
        <v>28.3</v>
      </c>
      <c r="G122" s="23">
        <v>53000</v>
      </c>
      <c r="H122" s="23">
        <f t="shared" si="2"/>
        <v>1499900</v>
      </c>
    </row>
    <row r="123" spans="2:8">
      <c r="B123" s="45" t="s">
        <v>14</v>
      </c>
      <c r="C123" s="63" t="s">
        <v>123</v>
      </c>
      <c r="D123" s="31" t="s">
        <v>181</v>
      </c>
      <c r="E123" s="1" t="s">
        <v>50</v>
      </c>
      <c r="F123" s="22">
        <v>1</v>
      </c>
      <c r="G123" s="23">
        <v>347000</v>
      </c>
      <c r="H123" s="23">
        <f t="shared" si="2"/>
        <v>347000</v>
      </c>
    </row>
    <row r="124" spans="2:8">
      <c r="B124" s="45" t="s">
        <v>14</v>
      </c>
      <c r="C124" s="63" t="s">
        <v>69</v>
      </c>
      <c r="D124" s="31" t="s">
        <v>182</v>
      </c>
      <c r="E124" s="1" t="s">
        <v>50</v>
      </c>
      <c r="F124" s="22">
        <v>3</v>
      </c>
      <c r="G124" s="23">
        <v>405000</v>
      </c>
      <c r="H124" s="23">
        <f t="shared" si="2"/>
        <v>1215000</v>
      </c>
    </row>
    <row r="125" spans="2:8">
      <c r="B125" s="45" t="s">
        <v>14</v>
      </c>
      <c r="C125" s="63" t="s">
        <v>236</v>
      </c>
      <c r="D125" s="31" t="s">
        <v>257</v>
      </c>
      <c r="E125" s="1" t="s">
        <v>50</v>
      </c>
      <c r="F125" s="22">
        <v>1</v>
      </c>
      <c r="G125" s="23">
        <v>751000</v>
      </c>
      <c r="H125" s="23">
        <f t="shared" si="2"/>
        <v>751000</v>
      </c>
    </row>
    <row r="126" spans="2:8">
      <c r="B126" s="1"/>
      <c r="C126" s="63"/>
      <c r="D126" s="31"/>
      <c r="E126" s="1"/>
      <c r="F126" s="22"/>
      <c r="G126" s="23"/>
      <c r="H126" s="23">
        <f t="shared" si="2"/>
        <v>0</v>
      </c>
    </row>
    <row r="127" spans="2:8">
      <c r="B127" s="10" t="s">
        <v>70</v>
      </c>
      <c r="C127" s="66" t="s">
        <v>71</v>
      </c>
      <c r="D127" s="31"/>
      <c r="E127" s="1"/>
      <c r="F127" s="22"/>
      <c r="G127" s="23"/>
      <c r="H127" s="23">
        <f t="shared" si="2"/>
        <v>0</v>
      </c>
    </row>
    <row r="128" spans="2:8">
      <c r="B128" s="1"/>
      <c r="C128" s="63"/>
      <c r="D128" s="31"/>
      <c r="E128" s="1"/>
      <c r="F128" s="22"/>
      <c r="G128" s="23"/>
      <c r="H128" s="23">
        <f t="shared" si="2"/>
        <v>0</v>
      </c>
    </row>
    <row r="129" spans="1:11" ht="27.75" customHeight="1">
      <c r="B129" s="32">
        <v>1</v>
      </c>
      <c r="C129" s="53" t="s">
        <v>124</v>
      </c>
      <c r="D129" s="53" t="s">
        <v>203</v>
      </c>
      <c r="E129" s="32" t="s">
        <v>72</v>
      </c>
      <c r="F129" s="38">
        <v>27</v>
      </c>
      <c r="G129" s="23">
        <v>592000</v>
      </c>
      <c r="H129" s="23">
        <f t="shared" si="2"/>
        <v>15984000</v>
      </c>
      <c r="J129" s="93" t="s">
        <v>227</v>
      </c>
      <c r="K129" s="93" t="s">
        <v>228</v>
      </c>
    </row>
    <row r="130" spans="1:11" ht="28.5">
      <c r="B130" s="1">
        <v>2</v>
      </c>
      <c r="C130" s="53" t="s">
        <v>125</v>
      </c>
      <c r="D130" s="53" t="s">
        <v>204</v>
      </c>
      <c r="E130" s="32" t="s">
        <v>72</v>
      </c>
      <c r="F130" s="22">
        <v>2</v>
      </c>
      <c r="G130" s="23">
        <v>940000</v>
      </c>
      <c r="H130" s="23">
        <f t="shared" si="2"/>
        <v>1880000</v>
      </c>
    </row>
    <row r="131" spans="1:11" ht="28.5">
      <c r="B131" s="32">
        <v>3</v>
      </c>
      <c r="C131" s="53" t="s">
        <v>73</v>
      </c>
      <c r="D131" s="53" t="s">
        <v>205</v>
      </c>
      <c r="E131" s="32" t="s">
        <v>72</v>
      </c>
      <c r="F131" s="22">
        <v>8</v>
      </c>
      <c r="G131" s="23">
        <v>433000</v>
      </c>
      <c r="H131" s="23">
        <f t="shared" si="2"/>
        <v>3464000</v>
      </c>
    </row>
    <row r="132" spans="1:11">
      <c r="B132" s="1">
        <v>4</v>
      </c>
      <c r="C132" s="53" t="s">
        <v>74</v>
      </c>
      <c r="D132" s="53" t="s">
        <v>206</v>
      </c>
      <c r="E132" s="32" t="s">
        <v>72</v>
      </c>
      <c r="F132" s="22">
        <v>1</v>
      </c>
      <c r="G132" s="23">
        <v>650000</v>
      </c>
      <c r="H132" s="23">
        <f t="shared" si="2"/>
        <v>650000</v>
      </c>
    </row>
    <row r="133" spans="1:11">
      <c r="B133" s="32">
        <v>5</v>
      </c>
      <c r="C133" s="53" t="s">
        <v>126</v>
      </c>
      <c r="D133" s="53" t="s">
        <v>207</v>
      </c>
      <c r="E133" s="32" t="s">
        <v>72</v>
      </c>
      <c r="F133" s="22">
        <v>2</v>
      </c>
      <c r="G133" s="23">
        <v>524000</v>
      </c>
      <c r="H133" s="23">
        <f t="shared" si="2"/>
        <v>1048000</v>
      </c>
    </row>
    <row r="134" spans="1:11" ht="28.5">
      <c r="B134" s="1">
        <v>6</v>
      </c>
      <c r="C134" s="53" t="s">
        <v>208</v>
      </c>
      <c r="D134" s="53" t="s">
        <v>209</v>
      </c>
      <c r="E134" s="32" t="s">
        <v>72</v>
      </c>
      <c r="F134" s="22">
        <v>2</v>
      </c>
      <c r="G134" s="23">
        <v>655000</v>
      </c>
      <c r="H134" s="23">
        <f t="shared" si="2"/>
        <v>1310000</v>
      </c>
    </row>
    <row r="135" spans="1:11">
      <c r="B135" s="32">
        <v>7</v>
      </c>
      <c r="C135" s="53" t="s">
        <v>75</v>
      </c>
      <c r="D135" s="53" t="s">
        <v>168</v>
      </c>
      <c r="E135" s="1" t="s">
        <v>50</v>
      </c>
      <c r="F135" s="22">
        <v>2</v>
      </c>
      <c r="G135" s="23">
        <v>54000</v>
      </c>
      <c r="H135" s="23">
        <f t="shared" si="2"/>
        <v>108000</v>
      </c>
    </row>
    <row r="136" spans="1:11">
      <c r="B136" s="1">
        <v>8</v>
      </c>
      <c r="C136" s="53" t="s">
        <v>76</v>
      </c>
      <c r="D136" s="53" t="s">
        <v>168</v>
      </c>
      <c r="E136" s="1" t="s">
        <v>50</v>
      </c>
      <c r="F136" s="22">
        <v>4</v>
      </c>
      <c r="G136" s="23">
        <v>85000</v>
      </c>
      <c r="H136" s="23">
        <f t="shared" si="2"/>
        <v>340000</v>
      </c>
    </row>
    <row r="137" spans="1:11">
      <c r="B137" s="32">
        <v>9</v>
      </c>
      <c r="C137" s="53" t="s">
        <v>127</v>
      </c>
      <c r="D137" s="53" t="s">
        <v>168</v>
      </c>
      <c r="E137" s="1" t="s">
        <v>50</v>
      </c>
      <c r="F137" s="22">
        <v>2</v>
      </c>
      <c r="G137" s="23">
        <v>59000</v>
      </c>
      <c r="H137" s="23">
        <f t="shared" si="2"/>
        <v>118000</v>
      </c>
    </row>
    <row r="138" spans="1:11">
      <c r="B138" s="1">
        <v>10</v>
      </c>
      <c r="C138" s="53" t="s">
        <v>77</v>
      </c>
      <c r="D138" s="53" t="s">
        <v>168</v>
      </c>
      <c r="E138" s="1" t="s">
        <v>50</v>
      </c>
      <c r="F138" s="22">
        <v>8</v>
      </c>
      <c r="G138" s="23">
        <v>74000</v>
      </c>
      <c r="H138" s="23">
        <f t="shared" si="2"/>
        <v>592000</v>
      </c>
    </row>
    <row r="139" spans="1:11">
      <c r="B139" s="32">
        <v>11</v>
      </c>
      <c r="C139" s="53" t="s">
        <v>210</v>
      </c>
      <c r="D139" s="53" t="s">
        <v>168</v>
      </c>
      <c r="E139" s="32" t="s">
        <v>72</v>
      </c>
      <c r="F139" s="22">
        <v>2</v>
      </c>
      <c r="G139" s="23">
        <v>124000</v>
      </c>
      <c r="H139" s="23">
        <f t="shared" si="2"/>
        <v>248000</v>
      </c>
    </row>
    <row r="140" spans="1:11">
      <c r="B140" s="1">
        <v>12</v>
      </c>
      <c r="C140" s="53" t="s">
        <v>128</v>
      </c>
      <c r="D140" s="53" t="s">
        <v>211</v>
      </c>
      <c r="E140" s="1" t="s">
        <v>78</v>
      </c>
      <c r="F140" s="22">
        <v>1</v>
      </c>
      <c r="G140" s="23">
        <v>5116000</v>
      </c>
      <c r="H140" s="23">
        <f t="shared" si="2"/>
        <v>5116000</v>
      </c>
    </row>
    <row r="141" spans="1:11" ht="28.5">
      <c r="B141" s="32">
        <v>13</v>
      </c>
      <c r="C141" s="53" t="s">
        <v>79</v>
      </c>
      <c r="D141" s="53" t="s">
        <v>212</v>
      </c>
      <c r="E141" s="1" t="s">
        <v>47</v>
      </c>
      <c r="F141" s="22">
        <v>2</v>
      </c>
      <c r="G141" s="23">
        <v>14000000</v>
      </c>
      <c r="H141" s="23">
        <f t="shared" si="2"/>
        <v>28000000</v>
      </c>
    </row>
    <row r="142" spans="1:11">
      <c r="A142" s="83"/>
      <c r="B142" s="1">
        <v>14</v>
      </c>
      <c r="C142" s="53" t="s">
        <v>129</v>
      </c>
      <c r="D142" s="53" t="s">
        <v>213</v>
      </c>
      <c r="E142" s="1" t="s">
        <v>47</v>
      </c>
      <c r="F142" s="22">
        <v>2</v>
      </c>
      <c r="G142" s="23">
        <v>1133000</v>
      </c>
      <c r="H142" s="23">
        <f t="shared" si="2"/>
        <v>2266000</v>
      </c>
    </row>
    <row r="143" spans="1:11">
      <c r="A143" s="83"/>
      <c r="B143" s="32">
        <v>15</v>
      </c>
      <c r="C143" s="53" t="s">
        <v>80</v>
      </c>
      <c r="D143" s="53" t="s">
        <v>169</v>
      </c>
      <c r="E143" s="1" t="s">
        <v>78</v>
      </c>
      <c r="F143" s="22">
        <v>1</v>
      </c>
      <c r="G143" s="23">
        <v>720000</v>
      </c>
      <c r="H143" s="23">
        <f t="shared" si="2"/>
        <v>720000</v>
      </c>
    </row>
    <row r="144" spans="1:11">
      <c r="A144" s="83"/>
      <c r="B144" s="1">
        <v>16</v>
      </c>
      <c r="C144" s="53" t="s">
        <v>192</v>
      </c>
      <c r="D144" s="53" t="s">
        <v>193</v>
      </c>
      <c r="E144" s="1" t="s">
        <v>72</v>
      </c>
      <c r="F144" s="22">
        <v>2</v>
      </c>
      <c r="G144" s="23">
        <v>1760000</v>
      </c>
      <c r="H144" s="23">
        <f t="shared" si="2"/>
        <v>3520000</v>
      </c>
    </row>
    <row r="145" spans="1:8">
      <c r="A145" s="83"/>
      <c r="B145" s="32">
        <v>17</v>
      </c>
      <c r="C145" s="60" t="s">
        <v>214</v>
      </c>
      <c r="D145" s="60"/>
      <c r="E145" s="32" t="s">
        <v>72</v>
      </c>
      <c r="F145" s="22">
        <v>2</v>
      </c>
      <c r="G145" s="23">
        <v>209000</v>
      </c>
      <c r="H145" s="23">
        <f t="shared" si="2"/>
        <v>418000</v>
      </c>
    </row>
    <row r="146" spans="1:8">
      <c r="A146" s="83"/>
      <c r="B146" s="1"/>
      <c r="C146" s="63"/>
      <c r="D146" s="31"/>
      <c r="E146" s="1"/>
      <c r="F146" s="22"/>
      <c r="G146" s="23"/>
      <c r="H146" s="23">
        <f t="shared" si="2"/>
        <v>0</v>
      </c>
    </row>
    <row r="147" spans="1:8">
      <c r="A147" s="83"/>
      <c r="B147" s="10" t="s">
        <v>81</v>
      </c>
      <c r="C147" s="66" t="s">
        <v>82</v>
      </c>
      <c r="D147" s="31"/>
      <c r="E147" s="1"/>
      <c r="F147" s="22"/>
      <c r="G147" s="23"/>
      <c r="H147" s="23">
        <f t="shared" si="2"/>
        <v>0</v>
      </c>
    </row>
    <row r="148" spans="1:8">
      <c r="A148" s="83"/>
      <c r="B148" s="1">
        <v>1</v>
      </c>
      <c r="C148" s="63" t="s">
        <v>83</v>
      </c>
      <c r="D148" s="31" t="s">
        <v>164</v>
      </c>
      <c r="E148" s="1" t="s">
        <v>47</v>
      </c>
      <c r="F148" s="22">
        <v>1</v>
      </c>
      <c r="G148" s="23">
        <v>4283000</v>
      </c>
      <c r="H148" s="23">
        <f t="shared" si="2"/>
        <v>4283000</v>
      </c>
    </row>
    <row r="149" spans="1:8">
      <c r="A149" s="83"/>
      <c r="B149" s="1">
        <v>2</v>
      </c>
      <c r="C149" s="63" t="s">
        <v>84</v>
      </c>
      <c r="D149" s="31" t="s">
        <v>165</v>
      </c>
      <c r="E149" s="1" t="s">
        <v>47</v>
      </c>
      <c r="F149" s="22">
        <v>1</v>
      </c>
      <c r="G149" s="23">
        <v>3941000</v>
      </c>
      <c r="H149" s="23">
        <f t="shared" si="2"/>
        <v>3941000</v>
      </c>
    </row>
    <row r="150" spans="1:8">
      <c r="A150" s="83"/>
      <c r="B150" s="1">
        <v>3</v>
      </c>
      <c r="C150" s="24" t="s">
        <v>273</v>
      </c>
      <c r="D150" s="31" t="s">
        <v>274</v>
      </c>
      <c r="E150" s="1" t="s">
        <v>9</v>
      </c>
      <c r="F150" s="22">
        <v>14.7616101</v>
      </c>
      <c r="G150" s="23">
        <v>707000</v>
      </c>
      <c r="H150" s="23">
        <f t="shared" ref="H150:H159" si="3">F150*G150</f>
        <v>10436458.340700001</v>
      </c>
    </row>
    <row r="151" spans="1:8">
      <c r="A151" s="83"/>
      <c r="B151" s="1">
        <v>4</v>
      </c>
      <c r="C151" s="63" t="s">
        <v>44</v>
      </c>
      <c r="D151" s="52" t="s">
        <v>201</v>
      </c>
      <c r="E151" s="1" t="s">
        <v>15</v>
      </c>
      <c r="F151" s="22">
        <v>28.34</v>
      </c>
      <c r="G151" s="23">
        <v>73000</v>
      </c>
      <c r="H151" s="23">
        <f t="shared" si="3"/>
        <v>2068820</v>
      </c>
    </row>
    <row r="152" spans="1:8">
      <c r="A152" s="83"/>
      <c r="B152" s="1">
        <v>5</v>
      </c>
      <c r="C152" s="63" t="s">
        <v>137</v>
      </c>
      <c r="D152" s="52" t="s">
        <v>202</v>
      </c>
      <c r="E152" s="1" t="s">
        <v>15</v>
      </c>
      <c r="F152" s="22">
        <v>8.31</v>
      </c>
      <c r="G152" s="23">
        <v>60000</v>
      </c>
      <c r="H152" s="23">
        <f t="shared" si="3"/>
        <v>498600.00000000006</v>
      </c>
    </row>
    <row r="153" spans="1:8">
      <c r="A153" s="4"/>
      <c r="B153" s="1">
        <v>6</v>
      </c>
      <c r="C153" s="31" t="s">
        <v>269</v>
      </c>
      <c r="D153" s="31" t="s">
        <v>166</v>
      </c>
      <c r="E153" s="32" t="s">
        <v>47</v>
      </c>
      <c r="F153" s="38">
        <v>2</v>
      </c>
      <c r="G153" s="23">
        <v>345000</v>
      </c>
      <c r="H153" s="23">
        <f t="shared" si="3"/>
        <v>690000</v>
      </c>
    </row>
    <row r="154" spans="1:8">
      <c r="A154" s="4"/>
      <c r="B154" s="1">
        <v>7</v>
      </c>
      <c r="C154" s="31" t="s">
        <v>85</v>
      </c>
      <c r="D154" s="31"/>
      <c r="E154" s="32" t="s">
        <v>9</v>
      </c>
      <c r="F154" s="38">
        <v>44.37</v>
      </c>
      <c r="G154" s="23">
        <v>33000</v>
      </c>
      <c r="H154" s="23">
        <f t="shared" si="3"/>
        <v>1464210</v>
      </c>
    </row>
    <row r="155" spans="1:8">
      <c r="A155" s="4"/>
      <c r="B155" s="1">
        <v>8</v>
      </c>
      <c r="C155" s="31" t="s">
        <v>132</v>
      </c>
      <c r="D155" s="34" t="s">
        <v>163</v>
      </c>
      <c r="E155" s="32" t="s">
        <v>47</v>
      </c>
      <c r="F155" s="38">
        <v>1</v>
      </c>
      <c r="G155" s="23">
        <v>715000</v>
      </c>
      <c r="H155" s="23">
        <f t="shared" si="3"/>
        <v>715000</v>
      </c>
    </row>
    <row r="156" spans="1:8">
      <c r="A156" s="4"/>
      <c r="B156" s="1">
        <v>9</v>
      </c>
      <c r="C156" s="31" t="s">
        <v>133</v>
      </c>
      <c r="D156" s="34" t="s">
        <v>256</v>
      </c>
      <c r="E156" s="32" t="s">
        <v>47</v>
      </c>
      <c r="F156" s="38">
        <v>1</v>
      </c>
      <c r="G156" s="23">
        <v>5632000</v>
      </c>
      <c r="H156" s="23">
        <f t="shared" si="3"/>
        <v>5632000</v>
      </c>
    </row>
    <row r="157" spans="1:8">
      <c r="A157" s="4"/>
      <c r="B157" s="1">
        <v>10</v>
      </c>
      <c r="C157" s="31" t="s">
        <v>135</v>
      </c>
      <c r="D157" s="31"/>
      <c r="E157" s="32" t="s">
        <v>9</v>
      </c>
      <c r="F157" s="38">
        <v>4.37</v>
      </c>
      <c r="G157" s="23">
        <v>187000</v>
      </c>
      <c r="H157" s="23">
        <f t="shared" si="3"/>
        <v>817190</v>
      </c>
    </row>
    <row r="158" spans="1:8">
      <c r="A158" s="4"/>
      <c r="B158" s="1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23">
        <v>107000</v>
      </c>
      <c r="H158" s="23">
        <f t="shared" si="3"/>
        <v>304950</v>
      </c>
    </row>
    <row r="159" spans="1:8" ht="30">
      <c r="A159" s="4"/>
      <c r="B159" s="32">
        <v>12</v>
      </c>
      <c r="C159" s="31" t="s">
        <v>267</v>
      </c>
      <c r="D159" s="34" t="s">
        <v>268</v>
      </c>
      <c r="E159" s="32" t="s">
        <v>272</v>
      </c>
      <c r="F159" s="38">
        <v>1</v>
      </c>
      <c r="G159" s="23">
        <v>2393000</v>
      </c>
      <c r="H159" s="23">
        <f t="shared" si="3"/>
        <v>2393000</v>
      </c>
    </row>
    <row r="160" spans="1:8">
      <c r="B160" s="35"/>
      <c r="C160" s="149"/>
      <c r="D160" s="34"/>
      <c r="E160" s="40"/>
      <c r="F160" s="48"/>
      <c r="G160" s="37" t="s">
        <v>187</v>
      </c>
      <c r="H160" s="39">
        <f>SUM(H7:H159)</f>
        <v>438411046.31369007</v>
      </c>
    </row>
    <row r="161" spans="2:8">
      <c r="B161" s="35"/>
      <c r="C161" s="149"/>
      <c r="D161" s="34"/>
      <c r="E161" s="40"/>
      <c r="F161" s="48"/>
      <c r="G161" s="37" t="s">
        <v>188</v>
      </c>
      <c r="H161" s="39">
        <f>ROUNDDOWN(H160,-5)</f>
        <v>438400000</v>
      </c>
    </row>
    <row r="162" spans="2:8">
      <c r="B162" s="35"/>
      <c r="C162" s="149"/>
      <c r="D162" s="34"/>
      <c r="E162" s="40"/>
      <c r="F162" s="48"/>
      <c r="G162" s="37" t="s">
        <v>141</v>
      </c>
      <c r="H162" s="39">
        <f>H161</f>
        <v>438400000</v>
      </c>
    </row>
    <row r="163" spans="2:8">
      <c r="B163" s="35"/>
      <c r="C163" s="149"/>
      <c r="D163" s="34"/>
      <c r="E163" s="40"/>
      <c r="F163" s="48"/>
      <c r="G163" s="37" t="s">
        <v>189</v>
      </c>
      <c r="H163" s="39">
        <f>H162*0.1</f>
        <v>43840000</v>
      </c>
    </row>
    <row r="164" spans="2:8">
      <c r="B164" s="35"/>
      <c r="C164" s="149"/>
      <c r="D164" s="34"/>
      <c r="E164" s="40"/>
      <c r="F164" s="48"/>
      <c r="G164" s="37" t="s">
        <v>190</v>
      </c>
      <c r="H164" s="39">
        <f>H162+H163</f>
        <v>482240000</v>
      </c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r:id="rId1"/>
  <rowBreaks count="1" manualBreakCount="1">
    <brk id="103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K165"/>
  <sheetViews>
    <sheetView tabSelected="1" view="pageBreakPreview" topLeftCell="B145" zoomScale="85" zoomScaleNormal="70" zoomScaleSheetLayoutView="85" workbookViewId="0">
      <selection activeCell="D159" sqref="D159"/>
    </sheetView>
  </sheetViews>
  <sheetFormatPr defaultRowHeight="15.75"/>
  <cols>
    <col min="1" max="1" width="5" style="81" customWidth="1"/>
    <col min="2" max="2" width="9.140625" style="141"/>
    <col min="3" max="3" width="51" style="150" bestFit="1" customWidth="1"/>
    <col min="4" max="4" width="90.140625" style="151" customWidth="1"/>
    <col min="5" max="5" width="9.140625" style="141"/>
    <col min="6" max="6" width="12" style="141" bestFit="1" customWidth="1"/>
    <col min="7" max="8" width="19.42578125" style="41" customWidth="1"/>
    <col min="9" max="16384" width="9.140625" style="81"/>
  </cols>
  <sheetData>
    <row r="2" spans="2:8">
      <c r="B2" s="19" t="s">
        <v>0</v>
      </c>
      <c r="C2" s="142"/>
      <c r="D2" s="143"/>
      <c r="E2" s="144"/>
      <c r="G2" s="47"/>
      <c r="H2" s="47"/>
    </row>
    <row r="3" spans="2:8">
      <c r="B3" s="103" t="s">
        <v>265</v>
      </c>
      <c r="C3" s="142"/>
      <c r="D3" s="143"/>
      <c r="E3" s="144"/>
      <c r="G3" s="47"/>
      <c r="H3" s="145"/>
    </row>
    <row r="4" spans="2:8">
      <c r="B4" s="19" t="s">
        <v>1</v>
      </c>
      <c r="C4" s="142"/>
      <c r="D4" s="143"/>
      <c r="E4" s="152" t="s">
        <v>238</v>
      </c>
      <c r="F4" s="152"/>
      <c r="G4" s="152"/>
      <c r="H4" s="152"/>
    </row>
    <row r="5" spans="2:8">
      <c r="B5" s="146"/>
      <c r="C5" s="147"/>
      <c r="D5" s="143"/>
      <c r="E5" s="67"/>
      <c r="F5" s="68"/>
      <c r="G5" s="42"/>
      <c r="H5" s="42"/>
    </row>
    <row r="6" spans="2:8" ht="32.25" thickBot="1">
      <c r="B6" s="12" t="s">
        <v>2</v>
      </c>
      <c r="C6" s="12" t="s">
        <v>3</v>
      </c>
      <c r="D6" s="69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.5" thickTop="1">
      <c r="B7" s="2"/>
      <c r="C7" s="49"/>
      <c r="D7" s="49"/>
      <c r="E7" s="2"/>
      <c r="F7" s="1"/>
      <c r="G7" s="43"/>
      <c r="H7" s="43"/>
    </row>
    <row r="8" spans="2:8">
      <c r="B8" s="10" t="s">
        <v>6</v>
      </c>
      <c r="C8" s="50" t="s">
        <v>7</v>
      </c>
      <c r="D8" s="70"/>
      <c r="E8" s="1"/>
      <c r="F8" s="1"/>
      <c r="G8" s="36"/>
      <c r="H8" s="44"/>
    </row>
    <row r="9" spans="2:8">
      <c r="B9" s="1">
        <v>1</v>
      </c>
      <c r="C9" s="31" t="s">
        <v>8</v>
      </c>
      <c r="D9" s="31"/>
      <c r="E9" s="1" t="s">
        <v>9</v>
      </c>
      <c r="F9" s="22">
        <v>43</v>
      </c>
      <c r="G9" s="23">
        <v>44000</v>
      </c>
      <c r="H9" s="23">
        <f t="shared" ref="H9:H37" si="0">F9*G9</f>
        <v>1892000</v>
      </c>
    </row>
    <row r="10" spans="2:8">
      <c r="B10" s="1">
        <v>2</v>
      </c>
      <c r="C10" s="31" t="s">
        <v>10</v>
      </c>
      <c r="D10" s="31"/>
      <c r="E10" s="1" t="s">
        <v>11</v>
      </c>
      <c r="F10" s="22">
        <v>1</v>
      </c>
      <c r="G10" s="23">
        <v>7250000</v>
      </c>
      <c r="H10" s="23">
        <f t="shared" si="0"/>
        <v>7250000</v>
      </c>
    </row>
    <row r="11" spans="2:8">
      <c r="B11" s="1">
        <v>3</v>
      </c>
      <c r="C11" s="31" t="s">
        <v>12</v>
      </c>
      <c r="D11" s="31"/>
      <c r="E11" s="1" t="s">
        <v>11</v>
      </c>
      <c r="F11" s="22">
        <v>1</v>
      </c>
      <c r="G11" s="23">
        <v>3000000</v>
      </c>
      <c r="H11" s="23">
        <f t="shared" si="0"/>
        <v>3000000</v>
      </c>
    </row>
    <row r="12" spans="2:8">
      <c r="B12" s="1">
        <v>4</v>
      </c>
      <c r="C12" s="31" t="s">
        <v>13</v>
      </c>
      <c r="D12" s="31"/>
      <c r="E12" s="1" t="s">
        <v>11</v>
      </c>
      <c r="F12" s="22">
        <v>1</v>
      </c>
      <c r="G12" s="23">
        <v>2500000</v>
      </c>
      <c r="H12" s="23">
        <f t="shared" si="0"/>
        <v>2500000</v>
      </c>
    </row>
    <row r="13" spans="2:8">
      <c r="B13" s="1">
        <v>5</v>
      </c>
      <c r="C13" s="31" t="s">
        <v>87</v>
      </c>
      <c r="D13" s="31"/>
      <c r="E13" s="1"/>
      <c r="F13" s="22"/>
      <c r="G13" s="23"/>
      <c r="H13" s="23">
        <f t="shared" si="0"/>
        <v>0</v>
      </c>
    </row>
    <row r="14" spans="2:8">
      <c r="B14" s="45" t="s">
        <v>14</v>
      </c>
      <c r="C14" s="31" t="s">
        <v>145</v>
      </c>
      <c r="D14" s="31" t="s">
        <v>149</v>
      </c>
      <c r="E14" s="1" t="s">
        <v>15</v>
      </c>
      <c r="F14" s="22">
        <v>117.68</v>
      </c>
      <c r="G14" s="23">
        <v>9000</v>
      </c>
      <c r="H14" s="23">
        <f t="shared" si="0"/>
        <v>1059120</v>
      </c>
    </row>
    <row r="15" spans="2:8">
      <c r="B15" s="1"/>
      <c r="C15" s="63"/>
      <c r="D15" s="31"/>
      <c r="E15" s="1"/>
      <c r="F15" s="22"/>
      <c r="G15" s="23"/>
      <c r="H15" s="23"/>
    </row>
    <row r="16" spans="2:8">
      <c r="B16" s="10" t="s">
        <v>16</v>
      </c>
      <c r="C16" s="51" t="s">
        <v>17</v>
      </c>
      <c r="D16" s="31"/>
      <c r="E16" s="1"/>
      <c r="F16" s="22"/>
      <c r="G16" s="23"/>
      <c r="H16" s="23"/>
    </row>
    <row r="17" spans="2:8">
      <c r="B17" s="1">
        <v>1</v>
      </c>
      <c r="C17" s="31" t="s">
        <v>18</v>
      </c>
      <c r="D17" s="31"/>
      <c r="E17" s="1" t="s">
        <v>19</v>
      </c>
      <c r="F17" s="57">
        <v>8.7281999999999993</v>
      </c>
      <c r="G17" s="23">
        <v>99000</v>
      </c>
      <c r="H17" s="23">
        <f t="shared" si="0"/>
        <v>864091.79999999993</v>
      </c>
    </row>
    <row r="18" spans="2:8">
      <c r="B18" s="1">
        <v>2</v>
      </c>
      <c r="C18" s="63" t="s">
        <v>20</v>
      </c>
      <c r="D18" s="31"/>
      <c r="E18" s="1" t="s">
        <v>19</v>
      </c>
      <c r="F18" s="22">
        <v>4.1557285714285701</v>
      </c>
      <c r="G18" s="23">
        <v>55000</v>
      </c>
      <c r="H18" s="23">
        <f t="shared" si="0"/>
        <v>228565.07142857136</v>
      </c>
    </row>
    <row r="19" spans="2:8">
      <c r="B19" s="1">
        <v>3</v>
      </c>
      <c r="C19" s="65" t="s">
        <v>216</v>
      </c>
      <c r="D19" s="31"/>
      <c r="E19" s="1" t="s">
        <v>19</v>
      </c>
      <c r="F19" s="57">
        <v>20.308329999999998</v>
      </c>
      <c r="G19" s="23">
        <v>229000</v>
      </c>
      <c r="H19" s="23">
        <f t="shared" si="0"/>
        <v>4650607.5699999994</v>
      </c>
    </row>
    <row r="20" spans="2:8">
      <c r="B20" s="1">
        <v>4</v>
      </c>
      <c r="C20" s="63" t="s">
        <v>21</v>
      </c>
      <c r="D20" s="31"/>
      <c r="E20" s="1" t="s">
        <v>19</v>
      </c>
      <c r="F20" s="22">
        <v>0</v>
      </c>
      <c r="G20" s="23">
        <v>0</v>
      </c>
      <c r="H20" s="23">
        <f t="shared" si="0"/>
        <v>0</v>
      </c>
    </row>
    <row r="21" spans="2:8">
      <c r="B21" s="1">
        <v>5</v>
      </c>
      <c r="C21" s="63" t="s">
        <v>88</v>
      </c>
      <c r="D21" s="34" t="s">
        <v>194</v>
      </c>
      <c r="E21" s="1" t="s">
        <v>19</v>
      </c>
      <c r="F21" s="57">
        <v>0.52142500000000003</v>
      </c>
      <c r="G21" s="23">
        <v>721000</v>
      </c>
      <c r="H21" s="23">
        <f t="shared" si="0"/>
        <v>375947.42500000005</v>
      </c>
    </row>
    <row r="22" spans="2:8">
      <c r="B22" s="1">
        <v>6</v>
      </c>
      <c r="C22" s="63" t="s">
        <v>89</v>
      </c>
      <c r="D22" s="31"/>
      <c r="E22" s="1" t="s">
        <v>19</v>
      </c>
      <c r="F22" s="22">
        <v>0</v>
      </c>
      <c r="G22" s="23">
        <v>0</v>
      </c>
      <c r="H22" s="23">
        <f t="shared" si="0"/>
        <v>0</v>
      </c>
    </row>
    <row r="23" spans="2:8">
      <c r="B23" s="1"/>
      <c r="C23" s="63"/>
      <c r="D23" s="31"/>
      <c r="E23" s="1"/>
      <c r="F23" s="22"/>
      <c r="G23" s="23"/>
      <c r="H23" s="23"/>
    </row>
    <row r="24" spans="2:8">
      <c r="B24" s="10" t="s">
        <v>22</v>
      </c>
      <c r="C24" s="66" t="s">
        <v>23</v>
      </c>
      <c r="D24" s="31"/>
      <c r="E24" s="1"/>
      <c r="F24" s="22"/>
      <c r="G24" s="23"/>
      <c r="H24" s="23"/>
    </row>
    <row r="25" spans="2:8">
      <c r="B25" s="1">
        <v>1</v>
      </c>
      <c r="C25" s="63" t="s">
        <v>90</v>
      </c>
      <c r="D25" s="31"/>
      <c r="E25" s="1" t="s">
        <v>72</v>
      </c>
      <c r="F25" s="57">
        <v>7</v>
      </c>
      <c r="G25" s="23">
        <v>50000</v>
      </c>
      <c r="H25" s="23">
        <f t="shared" si="0"/>
        <v>350000</v>
      </c>
    </row>
    <row r="26" spans="2:8">
      <c r="B26" s="1">
        <v>2</v>
      </c>
      <c r="C26" s="63" t="s">
        <v>24</v>
      </c>
      <c r="D26" s="34" t="s">
        <v>151</v>
      </c>
      <c r="E26" s="1" t="s">
        <v>19</v>
      </c>
      <c r="F26" s="22">
        <v>0</v>
      </c>
      <c r="G26" s="23"/>
      <c r="H26" s="23">
        <f t="shared" si="0"/>
        <v>0</v>
      </c>
    </row>
    <row r="27" spans="2:8">
      <c r="B27" s="1"/>
      <c r="C27" s="63"/>
      <c r="D27" s="31"/>
      <c r="E27" s="1"/>
      <c r="F27" s="22"/>
      <c r="G27" s="23"/>
      <c r="H27" s="23"/>
    </row>
    <row r="28" spans="2:8">
      <c r="B28" s="10" t="s">
        <v>25</v>
      </c>
      <c r="C28" s="66" t="s">
        <v>26</v>
      </c>
      <c r="D28" s="31"/>
      <c r="E28" s="1"/>
      <c r="F28" s="22"/>
      <c r="G28" s="23"/>
      <c r="H28" s="23"/>
    </row>
    <row r="29" spans="2:8">
      <c r="B29" s="1">
        <v>1</v>
      </c>
      <c r="C29" s="63" t="s">
        <v>27</v>
      </c>
      <c r="D29" s="34" t="s">
        <v>152</v>
      </c>
      <c r="E29" s="1" t="s">
        <v>19</v>
      </c>
      <c r="F29" s="57">
        <v>3.5089000000000006</v>
      </c>
      <c r="G29" s="23">
        <v>4580000</v>
      </c>
      <c r="H29" s="23">
        <f t="shared" si="0"/>
        <v>16070762.000000002</v>
      </c>
    </row>
    <row r="30" spans="2:8">
      <c r="B30" s="1">
        <v>2</v>
      </c>
      <c r="C30" s="63" t="s">
        <v>91</v>
      </c>
      <c r="D30" s="34" t="s">
        <v>152</v>
      </c>
      <c r="E30" s="1" t="s">
        <v>19</v>
      </c>
      <c r="F30" s="57">
        <v>1.0635714285714286</v>
      </c>
      <c r="G30" s="23">
        <v>4199000</v>
      </c>
      <c r="H30" s="23">
        <f t="shared" si="0"/>
        <v>4465936.4285714291</v>
      </c>
    </row>
    <row r="31" spans="2:8">
      <c r="B31" s="1">
        <v>3</v>
      </c>
      <c r="C31" s="63" t="s">
        <v>142</v>
      </c>
      <c r="D31" s="34" t="s">
        <v>152</v>
      </c>
      <c r="E31" s="1" t="s">
        <v>19</v>
      </c>
      <c r="F31" s="57">
        <v>3.6931710000000004</v>
      </c>
      <c r="G31" s="23">
        <v>4220000</v>
      </c>
      <c r="H31" s="23">
        <f t="shared" si="0"/>
        <v>15585181.620000001</v>
      </c>
    </row>
    <row r="32" spans="2:8">
      <c r="B32" s="1">
        <v>4</v>
      </c>
      <c r="C32" s="63" t="s">
        <v>150</v>
      </c>
      <c r="D32" s="34" t="s">
        <v>152</v>
      </c>
      <c r="E32" s="1" t="s">
        <v>19</v>
      </c>
      <c r="F32" s="57">
        <v>2.3545132857142854</v>
      </c>
      <c r="G32" s="23">
        <v>4043000</v>
      </c>
      <c r="H32" s="23">
        <f t="shared" si="0"/>
        <v>9519297.2141428553</v>
      </c>
    </row>
    <row r="33" spans="2:10">
      <c r="B33" s="1">
        <v>5</v>
      </c>
      <c r="C33" s="63" t="s">
        <v>94</v>
      </c>
      <c r="D33" s="34" t="s">
        <v>152</v>
      </c>
      <c r="E33" s="1" t="s">
        <v>19</v>
      </c>
      <c r="F33" s="57">
        <v>2.8512857142857149</v>
      </c>
      <c r="G33" s="23">
        <v>4311000</v>
      </c>
      <c r="H33" s="23">
        <f t="shared" si="0"/>
        <v>12291892.714285716</v>
      </c>
    </row>
    <row r="34" spans="2:10">
      <c r="B34" s="1">
        <v>6</v>
      </c>
      <c r="C34" s="63" t="s">
        <v>95</v>
      </c>
      <c r="D34" s="34" t="s">
        <v>153</v>
      </c>
      <c r="E34" s="1" t="s">
        <v>19</v>
      </c>
      <c r="F34" s="22">
        <v>0</v>
      </c>
      <c r="G34" s="23">
        <v>0</v>
      </c>
      <c r="H34" s="23">
        <f t="shared" si="0"/>
        <v>0</v>
      </c>
    </row>
    <row r="35" spans="2:10">
      <c r="B35" s="1">
        <v>7</v>
      </c>
      <c r="C35" s="63" t="s">
        <v>96</v>
      </c>
      <c r="D35" s="34" t="s">
        <v>152</v>
      </c>
      <c r="E35" s="1" t="s">
        <v>19</v>
      </c>
      <c r="F35" s="22">
        <v>1.1747780000000001</v>
      </c>
      <c r="G35" s="23">
        <v>4769000</v>
      </c>
      <c r="H35" s="23">
        <f t="shared" si="0"/>
        <v>5602516.2820000006</v>
      </c>
    </row>
    <row r="36" spans="2:10">
      <c r="B36" s="1">
        <v>8</v>
      </c>
      <c r="C36" s="63" t="s">
        <v>232</v>
      </c>
      <c r="D36" s="34" t="s">
        <v>231</v>
      </c>
      <c r="E36" s="1" t="s">
        <v>19</v>
      </c>
      <c r="F36" s="22">
        <v>4.6419039999999994</v>
      </c>
      <c r="G36" s="23">
        <v>2507000</v>
      </c>
      <c r="H36" s="23">
        <f t="shared" si="0"/>
        <v>11637253.327999998</v>
      </c>
      <c r="I36" s="61">
        <f>(2.3492+3.0302+1.3579+1.7728+16.3315+14.6224+14.3974+4.1624)*0.08</f>
        <v>4.6419039999999994</v>
      </c>
      <c r="J36" s="62" t="s">
        <v>217</v>
      </c>
    </row>
    <row r="37" spans="2:10">
      <c r="B37" s="1">
        <v>9</v>
      </c>
      <c r="C37" s="63" t="s">
        <v>230</v>
      </c>
      <c r="D37" s="34" t="s">
        <v>152</v>
      </c>
      <c r="E37" s="1" t="s">
        <v>19</v>
      </c>
      <c r="F37" s="22">
        <v>7.2264839999999992</v>
      </c>
      <c r="G37" s="23">
        <v>3088000</v>
      </c>
      <c r="H37" s="23">
        <f t="shared" si="0"/>
        <v>22315382.591999996</v>
      </c>
      <c r="I37" s="61"/>
      <c r="J37" s="62"/>
    </row>
    <row r="38" spans="2:10">
      <c r="B38" s="1">
        <v>10</v>
      </c>
      <c r="C38" s="63" t="s">
        <v>98</v>
      </c>
      <c r="D38" s="34" t="s">
        <v>154</v>
      </c>
      <c r="E38" s="1" t="s">
        <v>19</v>
      </c>
      <c r="F38" s="22">
        <v>2.13903</v>
      </c>
      <c r="G38" s="23">
        <v>3198000</v>
      </c>
      <c r="H38" s="23">
        <f>F38*G38</f>
        <v>6840617.9400000004</v>
      </c>
      <c r="I38" s="61">
        <f>(0.6248+14.5301+14.712+14.5618+5.3089)*0.12</f>
        <v>5.9685119999999996</v>
      </c>
      <c r="J38" s="62" t="s">
        <v>218</v>
      </c>
    </row>
    <row r="39" spans="2:10" ht="30.75">
      <c r="B39" s="1">
        <v>11</v>
      </c>
      <c r="C39" s="63" t="s">
        <v>223</v>
      </c>
      <c r="D39" s="34"/>
      <c r="E39" s="1" t="s">
        <v>19</v>
      </c>
      <c r="F39" s="22">
        <v>0.38250000000000001</v>
      </c>
      <c r="G39" s="23">
        <v>4220000</v>
      </c>
      <c r="H39" s="23">
        <f>F39*G39</f>
        <v>1614150</v>
      </c>
      <c r="I39" s="61"/>
      <c r="J39" s="62"/>
    </row>
    <row r="40" spans="2:10">
      <c r="B40" s="1">
        <v>12</v>
      </c>
      <c r="C40" s="63" t="s">
        <v>229</v>
      </c>
      <c r="D40" s="34"/>
      <c r="E40" s="1" t="s">
        <v>19</v>
      </c>
      <c r="F40" s="57">
        <v>8.1692307692307703E-2</v>
      </c>
      <c r="G40" s="23">
        <v>4311000</v>
      </c>
      <c r="H40" s="23">
        <f>F40*G40</f>
        <v>352175.5384615385</v>
      </c>
      <c r="I40" s="61"/>
      <c r="J40" s="62"/>
    </row>
    <row r="41" spans="2:10">
      <c r="B41" s="1"/>
      <c r="C41" s="63"/>
      <c r="D41" s="34"/>
      <c r="E41" s="1"/>
      <c r="F41" s="22"/>
      <c r="G41" s="23"/>
      <c r="H41" s="23"/>
      <c r="I41" s="61"/>
      <c r="J41" s="62"/>
    </row>
    <row r="42" spans="2:10">
      <c r="B42" s="1"/>
      <c r="C42" s="63"/>
      <c r="D42" s="31"/>
      <c r="E42" s="1"/>
      <c r="F42" s="22"/>
      <c r="G42" s="23"/>
      <c r="H42" s="23">
        <f t="shared" ref="H42:H77" si="1">F42*G42</f>
        <v>0</v>
      </c>
      <c r="I42" s="61">
        <f>(2.5053+1.2613)*0.12</f>
        <v>0.451992</v>
      </c>
      <c r="J42" s="62" t="s">
        <v>219</v>
      </c>
    </row>
    <row r="43" spans="2:10">
      <c r="B43" s="10" t="s">
        <v>28</v>
      </c>
      <c r="C43" s="66" t="s">
        <v>29</v>
      </c>
      <c r="D43" s="31"/>
      <c r="E43" s="1"/>
      <c r="F43" s="22"/>
      <c r="G43" s="23"/>
      <c r="H43" s="23">
        <f t="shared" si="1"/>
        <v>0</v>
      </c>
      <c r="I43" s="61">
        <f>3.9227*0.12</f>
        <v>0.47072399999999998</v>
      </c>
      <c r="J43" s="62" t="s">
        <v>220</v>
      </c>
    </row>
    <row r="44" spans="2:10">
      <c r="B44" s="10"/>
      <c r="C44" s="66" t="s">
        <v>99</v>
      </c>
      <c r="D44" s="31"/>
      <c r="E44" s="1"/>
      <c r="F44" s="22"/>
      <c r="G44" s="23"/>
      <c r="H44" s="23">
        <f t="shared" si="1"/>
        <v>0</v>
      </c>
      <c r="I44" s="61">
        <f>2.7938*0.12</f>
        <v>0.335256</v>
      </c>
      <c r="J44" s="62" t="s">
        <v>221</v>
      </c>
    </row>
    <row r="45" spans="2:10">
      <c r="B45" s="1">
        <v>1</v>
      </c>
      <c r="C45" s="63" t="s">
        <v>100</v>
      </c>
      <c r="D45" s="34" t="s">
        <v>155</v>
      </c>
      <c r="E45" s="1" t="s">
        <v>15</v>
      </c>
      <c r="F45" s="22">
        <v>4.5</v>
      </c>
      <c r="G45" s="23">
        <v>167000</v>
      </c>
      <c r="H45" s="23">
        <f t="shared" si="1"/>
        <v>751500</v>
      </c>
    </row>
    <row r="46" spans="2:10">
      <c r="B46" s="1">
        <v>2</v>
      </c>
      <c r="C46" s="63" t="s">
        <v>101</v>
      </c>
      <c r="D46" s="34"/>
      <c r="E46" s="1"/>
      <c r="F46" s="22"/>
      <c r="G46" s="23"/>
      <c r="H46" s="23">
        <f t="shared" si="1"/>
        <v>0</v>
      </c>
    </row>
    <row r="47" spans="2:10">
      <c r="B47" s="1">
        <v>3</v>
      </c>
      <c r="C47" s="63" t="s">
        <v>102</v>
      </c>
      <c r="D47" s="34" t="s">
        <v>156</v>
      </c>
      <c r="E47" s="1" t="s">
        <v>15</v>
      </c>
      <c r="F47" s="22">
        <v>54.985378867000001</v>
      </c>
      <c r="G47" s="23">
        <v>150000</v>
      </c>
      <c r="H47" s="23">
        <f t="shared" si="1"/>
        <v>8247806.83005</v>
      </c>
    </row>
    <row r="48" spans="2:10">
      <c r="B48" s="1">
        <v>4</v>
      </c>
      <c r="C48" s="63" t="s">
        <v>103</v>
      </c>
      <c r="D48" s="26" t="s">
        <v>263</v>
      </c>
      <c r="E48" s="1" t="s">
        <v>15</v>
      </c>
      <c r="F48" s="22">
        <v>2.7731172659999999</v>
      </c>
      <c r="G48" s="23">
        <v>182000</v>
      </c>
      <c r="H48" s="23">
        <f t="shared" si="1"/>
        <v>504707.342412</v>
      </c>
    </row>
    <row r="49" spans="2:8">
      <c r="B49" s="1">
        <v>5</v>
      </c>
      <c r="C49" s="63" t="s">
        <v>104</v>
      </c>
      <c r="D49" s="34" t="s">
        <v>156</v>
      </c>
      <c r="E49" s="1" t="s">
        <v>15</v>
      </c>
      <c r="F49" s="22">
        <v>9.5839976869000019</v>
      </c>
      <c r="G49" s="23">
        <v>150000</v>
      </c>
      <c r="H49" s="23">
        <f t="shared" si="1"/>
        <v>1437599.6530350002</v>
      </c>
    </row>
    <row r="50" spans="2:8" s="93" customFormat="1" ht="30">
      <c r="B50" s="1">
        <v>6</v>
      </c>
      <c r="C50" s="31" t="s">
        <v>233</v>
      </c>
      <c r="D50" s="34" t="s">
        <v>262</v>
      </c>
      <c r="E50" s="1" t="s">
        <v>9</v>
      </c>
      <c r="F50" s="22">
        <v>7.7</v>
      </c>
      <c r="G50" s="46">
        <v>105000</v>
      </c>
      <c r="H50" s="46">
        <f t="shared" si="1"/>
        <v>808500</v>
      </c>
    </row>
    <row r="51" spans="2:8">
      <c r="B51" s="1">
        <v>7</v>
      </c>
      <c r="C51" s="63" t="s">
        <v>234</v>
      </c>
      <c r="D51" s="34" t="s">
        <v>261</v>
      </c>
      <c r="E51" s="1" t="s">
        <v>15</v>
      </c>
      <c r="F51" s="22">
        <v>2.5499999999999998</v>
      </c>
      <c r="G51" s="23">
        <v>173000</v>
      </c>
      <c r="H51" s="23">
        <f t="shared" si="1"/>
        <v>441149.99999999994</v>
      </c>
    </row>
    <row r="52" spans="2:8">
      <c r="B52" s="10"/>
      <c r="C52" s="66" t="s">
        <v>105</v>
      </c>
      <c r="D52" s="34"/>
      <c r="E52" s="1"/>
      <c r="F52" s="22"/>
      <c r="G52" s="23"/>
      <c r="H52" s="23">
        <f t="shared" si="1"/>
        <v>0</v>
      </c>
    </row>
    <row r="53" spans="2:8">
      <c r="B53" s="1">
        <v>1</v>
      </c>
      <c r="C53" s="63" t="s">
        <v>102</v>
      </c>
      <c r="D53" s="34" t="s">
        <v>156</v>
      </c>
      <c r="E53" s="1" t="s">
        <v>15</v>
      </c>
      <c r="F53" s="22">
        <v>54.879509729900001</v>
      </c>
      <c r="G53" s="23">
        <v>150000</v>
      </c>
      <c r="H53" s="23">
        <f t="shared" si="1"/>
        <v>8231926.459485</v>
      </c>
    </row>
    <row r="54" spans="2:8">
      <c r="B54" s="1">
        <v>2</v>
      </c>
      <c r="C54" s="63" t="s">
        <v>103</v>
      </c>
      <c r="D54" s="26" t="s">
        <v>263</v>
      </c>
      <c r="E54" s="1" t="s">
        <v>15</v>
      </c>
      <c r="F54" s="22">
        <v>2.7732250000000001</v>
      </c>
      <c r="G54" s="23">
        <v>182000</v>
      </c>
      <c r="H54" s="23">
        <f t="shared" si="1"/>
        <v>504726.95</v>
      </c>
    </row>
    <row r="55" spans="2:8">
      <c r="B55" s="1"/>
      <c r="C55" s="63"/>
      <c r="D55" s="71"/>
      <c r="E55" s="1"/>
      <c r="F55" s="22"/>
      <c r="G55" s="23"/>
      <c r="H55" s="23">
        <f t="shared" si="1"/>
        <v>0</v>
      </c>
    </row>
    <row r="56" spans="2:8">
      <c r="B56" s="10" t="s">
        <v>30</v>
      </c>
      <c r="C56" s="66" t="s">
        <v>31</v>
      </c>
      <c r="D56" s="34"/>
      <c r="E56" s="1"/>
      <c r="F56" s="22"/>
      <c r="G56" s="23"/>
      <c r="H56" s="23">
        <f t="shared" si="1"/>
        <v>0</v>
      </c>
    </row>
    <row r="57" spans="2:8">
      <c r="B57" s="10"/>
      <c r="C57" s="66" t="s">
        <v>99</v>
      </c>
      <c r="D57" s="34"/>
      <c r="E57" s="1"/>
      <c r="F57" s="22"/>
      <c r="G57" s="23"/>
      <c r="H57" s="23">
        <f t="shared" si="1"/>
        <v>0</v>
      </c>
    </row>
    <row r="58" spans="2:8">
      <c r="B58" s="1">
        <v>1</v>
      </c>
      <c r="C58" s="63" t="s">
        <v>103</v>
      </c>
      <c r="D58" s="26" t="s">
        <v>264</v>
      </c>
      <c r="E58" s="1" t="s">
        <v>15</v>
      </c>
      <c r="F58" s="22">
        <v>11.8163622412</v>
      </c>
      <c r="G58" s="23">
        <v>178000</v>
      </c>
      <c r="H58" s="23">
        <f t="shared" si="1"/>
        <v>2103312.4789336002</v>
      </c>
    </row>
    <row r="59" spans="2:8">
      <c r="B59" s="1">
        <v>2</v>
      </c>
      <c r="C59" s="63" t="s">
        <v>106</v>
      </c>
      <c r="D59" s="26" t="s">
        <v>157</v>
      </c>
      <c r="E59" s="1" t="s">
        <v>195</v>
      </c>
      <c r="F59" s="22">
        <v>32.455124400000003</v>
      </c>
      <c r="G59" s="23">
        <v>110000</v>
      </c>
      <c r="H59" s="23">
        <f t="shared" si="1"/>
        <v>3570063.6840000004</v>
      </c>
    </row>
    <row r="60" spans="2:8">
      <c r="B60" s="10"/>
      <c r="C60" s="66" t="s">
        <v>105</v>
      </c>
      <c r="D60" s="27"/>
      <c r="E60" s="1"/>
      <c r="F60" s="22"/>
      <c r="G60" s="23"/>
      <c r="H60" s="23">
        <f t="shared" si="1"/>
        <v>0</v>
      </c>
    </row>
    <row r="61" spans="2:8">
      <c r="B61" s="1">
        <v>1</v>
      </c>
      <c r="C61" s="63" t="s">
        <v>103</v>
      </c>
      <c r="D61" s="26" t="s">
        <v>264</v>
      </c>
      <c r="E61" s="1" t="s">
        <v>15</v>
      </c>
      <c r="F61" s="22">
        <v>11.8163622412</v>
      </c>
      <c r="G61" s="23">
        <v>178000</v>
      </c>
      <c r="H61" s="23">
        <f t="shared" si="1"/>
        <v>2103312.4789336002</v>
      </c>
    </row>
    <row r="62" spans="2:8">
      <c r="B62" s="1">
        <v>2</v>
      </c>
      <c r="C62" s="63" t="s">
        <v>106</v>
      </c>
      <c r="D62" s="26" t="s">
        <v>157</v>
      </c>
      <c r="E62" s="1" t="str">
        <f>E59</f>
        <v>m1</v>
      </c>
      <c r="F62" s="22">
        <v>36.625</v>
      </c>
      <c r="G62" s="23">
        <v>110000</v>
      </c>
      <c r="H62" s="23">
        <f t="shared" si="1"/>
        <v>4028750</v>
      </c>
    </row>
    <row r="63" spans="2:8">
      <c r="B63" s="1"/>
      <c r="C63" s="63"/>
      <c r="D63" s="34"/>
      <c r="E63" s="1"/>
      <c r="F63" s="22"/>
      <c r="G63" s="23"/>
      <c r="H63" s="23">
        <f t="shared" si="1"/>
        <v>0</v>
      </c>
    </row>
    <row r="64" spans="2:8">
      <c r="B64" s="10" t="s">
        <v>32</v>
      </c>
      <c r="C64" s="66" t="s">
        <v>33</v>
      </c>
      <c r="D64" s="34"/>
      <c r="E64" s="1"/>
      <c r="F64" s="22"/>
      <c r="G64" s="23"/>
      <c r="H64" s="23">
        <f t="shared" si="1"/>
        <v>0</v>
      </c>
    </row>
    <row r="65" spans="2:8">
      <c r="B65" s="32">
        <v>1</v>
      </c>
      <c r="C65" s="31" t="s">
        <v>34</v>
      </c>
      <c r="D65" s="60" t="s">
        <v>252</v>
      </c>
      <c r="E65" s="32" t="s">
        <v>15</v>
      </c>
      <c r="F65" s="38">
        <v>99.438039730499995</v>
      </c>
      <c r="G65" s="23">
        <v>74000</v>
      </c>
      <c r="H65" s="23">
        <f t="shared" si="1"/>
        <v>7358414.9400569992</v>
      </c>
    </row>
    <row r="66" spans="2:8">
      <c r="B66" s="1">
        <v>2</v>
      </c>
      <c r="C66" s="63" t="s">
        <v>107</v>
      </c>
      <c r="D66" s="60" t="s">
        <v>253</v>
      </c>
      <c r="E66" s="1" t="s">
        <v>9</v>
      </c>
      <c r="F66" s="22">
        <v>116.36</v>
      </c>
      <c r="G66" s="23">
        <v>34000</v>
      </c>
      <c r="H66" s="23">
        <f t="shared" si="1"/>
        <v>3956240</v>
      </c>
    </row>
    <row r="67" spans="2:8">
      <c r="B67" s="32">
        <v>3</v>
      </c>
      <c r="C67" s="31" t="s">
        <v>35</v>
      </c>
      <c r="D67" s="60" t="s">
        <v>254</v>
      </c>
      <c r="E67" s="32" t="s">
        <v>15</v>
      </c>
      <c r="F67" s="38">
        <v>15.239649999999999</v>
      </c>
      <c r="G67" s="23">
        <v>89000</v>
      </c>
      <c r="H67" s="23">
        <f t="shared" si="1"/>
        <v>1356328.8499999999</v>
      </c>
    </row>
    <row r="68" spans="2:8">
      <c r="B68" s="1">
        <v>4</v>
      </c>
      <c r="C68" s="63" t="s">
        <v>36</v>
      </c>
      <c r="D68" s="60" t="s">
        <v>158</v>
      </c>
      <c r="E68" s="1" t="s">
        <v>15</v>
      </c>
      <c r="F68" s="22">
        <v>85.774653999999984</v>
      </c>
      <c r="G68" s="23">
        <v>65000</v>
      </c>
      <c r="H68" s="23">
        <f t="shared" si="1"/>
        <v>5575352.5099999988</v>
      </c>
    </row>
    <row r="69" spans="2:8">
      <c r="B69" s="1"/>
      <c r="C69" s="63"/>
      <c r="D69" s="31"/>
      <c r="E69" s="1"/>
      <c r="F69" s="22"/>
      <c r="G69" s="23"/>
      <c r="H69" s="23">
        <f t="shared" si="1"/>
        <v>0</v>
      </c>
    </row>
    <row r="70" spans="2:8">
      <c r="B70" s="10" t="s">
        <v>37</v>
      </c>
      <c r="C70" s="66" t="s">
        <v>38</v>
      </c>
      <c r="D70" s="31"/>
      <c r="E70" s="1"/>
      <c r="F70" s="22"/>
      <c r="G70" s="23"/>
      <c r="H70" s="23">
        <f t="shared" si="1"/>
        <v>0</v>
      </c>
    </row>
    <row r="71" spans="2:8" ht="30">
      <c r="B71" s="1">
        <v>1</v>
      </c>
      <c r="C71" s="31" t="s">
        <v>39</v>
      </c>
      <c r="D71" s="31" t="s">
        <v>162</v>
      </c>
      <c r="E71" s="1" t="s">
        <v>15</v>
      </c>
      <c r="F71" s="22">
        <v>189.82639999999998</v>
      </c>
      <c r="G71" s="23">
        <v>188000</v>
      </c>
      <c r="H71" s="23">
        <f t="shared" si="1"/>
        <v>35687363.199999996</v>
      </c>
    </row>
    <row r="72" spans="2:8">
      <c r="B72" s="1">
        <v>2</v>
      </c>
      <c r="C72" s="63" t="s">
        <v>108</v>
      </c>
      <c r="D72" s="31" t="s">
        <v>159</v>
      </c>
      <c r="E72" s="1" t="s">
        <v>15</v>
      </c>
      <c r="F72" s="22">
        <v>19.71</v>
      </c>
      <c r="G72" s="23">
        <v>73000</v>
      </c>
      <c r="H72" s="23">
        <f t="shared" si="1"/>
        <v>1438830</v>
      </c>
    </row>
    <row r="73" spans="2:8">
      <c r="B73" s="1">
        <v>3</v>
      </c>
      <c r="C73" s="63" t="s">
        <v>40</v>
      </c>
      <c r="D73" s="31" t="s">
        <v>160</v>
      </c>
      <c r="E73" s="1" t="s">
        <v>15</v>
      </c>
      <c r="F73" s="22">
        <v>376.04644999999999</v>
      </c>
      <c r="G73" s="23">
        <v>42000</v>
      </c>
      <c r="H73" s="23">
        <f t="shared" si="1"/>
        <v>15793950.9</v>
      </c>
    </row>
    <row r="74" spans="2:8">
      <c r="B74" s="1">
        <v>4</v>
      </c>
      <c r="C74" s="63" t="s">
        <v>41</v>
      </c>
      <c r="D74" s="31" t="s">
        <v>161</v>
      </c>
      <c r="E74" s="1" t="s">
        <v>15</v>
      </c>
      <c r="F74" s="22">
        <v>345.42019999999997</v>
      </c>
      <c r="G74" s="23">
        <v>29000</v>
      </c>
      <c r="H74" s="23">
        <f t="shared" si="1"/>
        <v>10017185.799999999</v>
      </c>
    </row>
    <row r="75" spans="2:8">
      <c r="B75" s="1">
        <v>5</v>
      </c>
      <c r="C75" s="63" t="s">
        <v>224</v>
      </c>
      <c r="D75" s="31"/>
      <c r="E75" s="1" t="s">
        <v>15</v>
      </c>
      <c r="F75" s="22">
        <v>41.145000000000003</v>
      </c>
      <c r="G75" s="23">
        <v>42000</v>
      </c>
      <c r="H75" s="23">
        <f t="shared" si="1"/>
        <v>1728090.0000000002</v>
      </c>
    </row>
    <row r="76" spans="2:8">
      <c r="B76" s="1">
        <v>6</v>
      </c>
      <c r="C76" s="63" t="s">
        <v>225</v>
      </c>
      <c r="D76" s="31"/>
      <c r="E76" s="1" t="s">
        <v>15</v>
      </c>
      <c r="F76" s="22">
        <v>41.145000000000003</v>
      </c>
      <c r="G76" s="23">
        <v>29000</v>
      </c>
      <c r="H76" s="23">
        <f t="shared" si="1"/>
        <v>1193205</v>
      </c>
    </row>
    <row r="77" spans="2:8">
      <c r="B77" s="1"/>
      <c r="C77" s="63"/>
      <c r="D77" s="31"/>
      <c r="E77" s="1"/>
      <c r="F77" s="22"/>
      <c r="G77" s="23"/>
      <c r="H77" s="23">
        <f t="shared" si="1"/>
        <v>0</v>
      </c>
    </row>
    <row r="78" spans="2:8">
      <c r="B78" s="10" t="s">
        <v>42</v>
      </c>
      <c r="C78" s="66" t="s">
        <v>43</v>
      </c>
      <c r="D78" s="31"/>
      <c r="E78" s="1"/>
      <c r="F78" s="22"/>
      <c r="G78" s="23"/>
      <c r="H78" s="23">
        <f>F78*G78</f>
        <v>0</v>
      </c>
    </row>
    <row r="79" spans="2:8">
      <c r="B79" s="1">
        <v>1</v>
      </c>
      <c r="C79" s="63" t="s">
        <v>109</v>
      </c>
      <c r="D79" s="59" t="s">
        <v>259</v>
      </c>
      <c r="E79" s="1" t="s">
        <v>15</v>
      </c>
      <c r="F79" s="22">
        <v>54</v>
      </c>
      <c r="G79" s="23">
        <v>154000</v>
      </c>
      <c r="H79" s="23">
        <f>F79*G79</f>
        <v>8316000</v>
      </c>
    </row>
    <row r="80" spans="2:8">
      <c r="B80" s="1">
        <v>2</v>
      </c>
      <c r="C80" s="31" t="s">
        <v>110</v>
      </c>
      <c r="D80" s="26" t="s">
        <v>260</v>
      </c>
      <c r="E80" s="1" t="s">
        <v>15</v>
      </c>
      <c r="F80" s="22">
        <v>55</v>
      </c>
      <c r="G80" s="23">
        <v>258000</v>
      </c>
      <c r="H80" s="23">
        <f>F80*G80</f>
        <v>14190000</v>
      </c>
    </row>
    <row r="81" spans="2:8">
      <c r="B81" s="1">
        <v>3</v>
      </c>
      <c r="C81" s="63" t="s">
        <v>138</v>
      </c>
      <c r="D81" s="31"/>
      <c r="E81" s="1" t="s">
        <v>9</v>
      </c>
      <c r="F81" s="22">
        <v>25</v>
      </c>
      <c r="G81" s="23">
        <v>60000</v>
      </c>
      <c r="H81" s="23">
        <f>F81*G81</f>
        <v>1500000</v>
      </c>
    </row>
    <row r="82" spans="2:8">
      <c r="B82" s="1">
        <v>4</v>
      </c>
      <c r="C82" s="63" t="s">
        <v>111</v>
      </c>
      <c r="D82" s="31"/>
      <c r="E82" s="1" t="s">
        <v>9</v>
      </c>
      <c r="F82" s="22">
        <v>5</v>
      </c>
      <c r="G82" s="23">
        <v>66000</v>
      </c>
      <c r="H82" s="23">
        <f t="shared" ref="H82:H149" si="2">F82*G82</f>
        <v>330000</v>
      </c>
    </row>
    <row r="83" spans="2:8">
      <c r="B83" s="1"/>
      <c r="C83" s="63"/>
      <c r="D83" s="31"/>
      <c r="E83" s="1"/>
      <c r="F83" s="22"/>
      <c r="G83" s="23"/>
      <c r="H83" s="23">
        <f t="shared" si="2"/>
        <v>0</v>
      </c>
    </row>
    <row r="84" spans="2:8">
      <c r="B84" s="10" t="s">
        <v>45</v>
      </c>
      <c r="C84" s="66" t="s">
        <v>46</v>
      </c>
      <c r="D84" s="31"/>
      <c r="E84" s="1"/>
      <c r="F84" s="22"/>
      <c r="G84" s="23"/>
      <c r="H84" s="23">
        <f t="shared" si="2"/>
        <v>0</v>
      </c>
    </row>
    <row r="85" spans="2:8">
      <c r="B85" s="10">
        <v>1</v>
      </c>
      <c r="C85" s="66" t="s">
        <v>112</v>
      </c>
      <c r="D85" s="31"/>
      <c r="E85" s="1"/>
      <c r="F85" s="22"/>
      <c r="G85" s="23"/>
      <c r="H85" s="23">
        <f t="shared" si="2"/>
        <v>0</v>
      </c>
    </row>
    <row r="86" spans="2:8" ht="30">
      <c r="B86" s="1"/>
      <c r="C86" s="31" t="s">
        <v>113</v>
      </c>
      <c r="D86" s="34" t="s">
        <v>244</v>
      </c>
      <c r="E86" s="1" t="s">
        <v>48</v>
      </c>
      <c r="F86" s="22">
        <v>1</v>
      </c>
      <c r="G86" s="23">
        <v>13581000</v>
      </c>
      <c r="H86" s="23">
        <f>F86*G86</f>
        <v>13581000</v>
      </c>
    </row>
    <row r="87" spans="2:8" ht="15" customHeight="1">
      <c r="B87" s="1"/>
      <c r="C87" s="63" t="s">
        <v>86</v>
      </c>
      <c r="D87" s="34" t="s">
        <v>245</v>
      </c>
      <c r="E87" s="1" t="s">
        <v>48</v>
      </c>
      <c r="F87" s="22">
        <v>2</v>
      </c>
      <c r="G87" s="23">
        <v>1487000</v>
      </c>
      <c r="H87" s="23">
        <f t="shared" ref="H87:H95" si="3">F87*G87</f>
        <v>2974000</v>
      </c>
    </row>
    <row r="88" spans="2:8" ht="30">
      <c r="B88" s="1"/>
      <c r="C88" s="31" t="s">
        <v>114</v>
      </c>
      <c r="D88" s="34" t="s">
        <v>250</v>
      </c>
      <c r="E88" s="1" t="s">
        <v>48</v>
      </c>
      <c r="F88" s="22">
        <v>1</v>
      </c>
      <c r="G88" s="23">
        <v>3267000</v>
      </c>
      <c r="H88" s="23">
        <f t="shared" si="3"/>
        <v>3267000</v>
      </c>
    </row>
    <row r="89" spans="2:8" ht="30">
      <c r="B89" s="1"/>
      <c r="C89" s="31" t="s">
        <v>115</v>
      </c>
      <c r="D89" s="34" t="s">
        <v>250</v>
      </c>
      <c r="E89" s="1" t="s">
        <v>48</v>
      </c>
      <c r="F89" s="22">
        <v>1</v>
      </c>
      <c r="G89" s="23">
        <v>6242000</v>
      </c>
      <c r="H89" s="23">
        <f t="shared" si="3"/>
        <v>6242000</v>
      </c>
    </row>
    <row r="90" spans="2:8" ht="30">
      <c r="B90" s="1"/>
      <c r="C90" s="31" t="s">
        <v>134</v>
      </c>
      <c r="D90" s="34" t="s">
        <v>250</v>
      </c>
      <c r="E90" s="1" t="s">
        <v>48</v>
      </c>
      <c r="F90" s="22">
        <v>1</v>
      </c>
      <c r="G90" s="23">
        <v>8624000</v>
      </c>
      <c r="H90" s="23">
        <f t="shared" si="3"/>
        <v>8624000</v>
      </c>
    </row>
    <row r="91" spans="2:8">
      <c r="B91" s="10">
        <v>2</v>
      </c>
      <c r="C91" s="66" t="s">
        <v>116</v>
      </c>
      <c r="D91" s="31"/>
      <c r="E91" s="1"/>
      <c r="F91" s="22"/>
      <c r="G91" s="23">
        <v>0</v>
      </c>
      <c r="H91" s="23">
        <f t="shared" si="3"/>
        <v>0</v>
      </c>
    </row>
    <row r="92" spans="2:8">
      <c r="B92" s="1"/>
      <c r="C92" s="63" t="s">
        <v>86</v>
      </c>
      <c r="D92" s="34" t="s">
        <v>255</v>
      </c>
      <c r="E92" s="1" t="s">
        <v>48</v>
      </c>
      <c r="F92" s="22">
        <v>2</v>
      </c>
      <c r="G92" s="23">
        <v>1815000</v>
      </c>
      <c r="H92" s="23">
        <f t="shared" si="3"/>
        <v>3630000</v>
      </c>
    </row>
    <row r="93" spans="2:8">
      <c r="B93" s="10">
        <v>3</v>
      </c>
      <c r="C93" s="66" t="s">
        <v>49</v>
      </c>
      <c r="D93" s="31"/>
      <c r="E93" s="1"/>
      <c r="F93" s="22"/>
      <c r="G93" s="23">
        <v>0</v>
      </c>
      <c r="H93" s="23">
        <f t="shared" si="3"/>
        <v>0</v>
      </c>
    </row>
    <row r="94" spans="2:8">
      <c r="B94" s="45" t="s">
        <v>14</v>
      </c>
      <c r="C94" s="63" t="s">
        <v>51</v>
      </c>
      <c r="D94" s="34" t="s">
        <v>185</v>
      </c>
      <c r="E94" s="1" t="s">
        <v>50</v>
      </c>
      <c r="F94" s="22">
        <v>2</v>
      </c>
      <c r="G94" s="23">
        <v>369000</v>
      </c>
      <c r="H94" s="23">
        <f t="shared" si="3"/>
        <v>738000</v>
      </c>
    </row>
    <row r="95" spans="2:8">
      <c r="B95" s="45" t="s">
        <v>14</v>
      </c>
      <c r="C95" s="63" t="s">
        <v>52</v>
      </c>
      <c r="D95" s="34" t="s">
        <v>186</v>
      </c>
      <c r="E95" s="1" t="s">
        <v>50</v>
      </c>
      <c r="F95" s="22">
        <v>6</v>
      </c>
      <c r="G95" s="23">
        <v>65000</v>
      </c>
      <c r="H95" s="23">
        <f t="shared" si="3"/>
        <v>390000</v>
      </c>
    </row>
    <row r="96" spans="2:8">
      <c r="B96" s="1"/>
      <c r="C96" s="63"/>
      <c r="D96" s="31"/>
      <c r="E96" s="1"/>
      <c r="F96" s="22"/>
      <c r="G96" s="23"/>
      <c r="H96" s="23">
        <f t="shared" si="2"/>
        <v>0</v>
      </c>
    </row>
    <row r="97" spans="2:8">
      <c r="B97" s="10" t="s">
        <v>53</v>
      </c>
      <c r="C97" s="66" t="s">
        <v>54</v>
      </c>
      <c r="D97" s="31"/>
      <c r="E97" s="1"/>
      <c r="F97" s="22"/>
      <c r="G97" s="23"/>
      <c r="H97" s="23">
        <f t="shared" si="2"/>
        <v>0</v>
      </c>
    </row>
    <row r="98" spans="2:8">
      <c r="B98" s="1">
        <v>1</v>
      </c>
      <c r="C98" s="63" t="s">
        <v>55</v>
      </c>
      <c r="D98" s="34" t="s">
        <v>183</v>
      </c>
      <c r="E98" s="1" t="s">
        <v>15</v>
      </c>
      <c r="F98" s="22">
        <v>204.219234</v>
      </c>
      <c r="G98" s="46">
        <v>19000</v>
      </c>
      <c r="H98" s="23">
        <f t="shared" si="2"/>
        <v>3880165.446</v>
      </c>
    </row>
    <row r="99" spans="2:8">
      <c r="B99" s="1">
        <v>2</v>
      </c>
      <c r="C99" s="63" t="s">
        <v>56</v>
      </c>
      <c r="D99" s="34" t="s">
        <v>184</v>
      </c>
      <c r="E99" s="1" t="s">
        <v>15</v>
      </c>
      <c r="F99" s="22">
        <v>83.652420000000006</v>
      </c>
      <c r="G99" s="46">
        <v>30000</v>
      </c>
      <c r="H99" s="23">
        <f t="shared" si="2"/>
        <v>2509572.6</v>
      </c>
    </row>
    <row r="100" spans="2:8">
      <c r="B100" s="1">
        <v>3</v>
      </c>
      <c r="C100" s="63" t="s">
        <v>57</v>
      </c>
      <c r="D100" s="34" t="s">
        <v>183</v>
      </c>
      <c r="E100" s="1" t="s">
        <v>15</v>
      </c>
      <c r="F100" s="22">
        <v>114.67768973049999</v>
      </c>
      <c r="G100" s="46">
        <v>19000</v>
      </c>
      <c r="H100" s="23">
        <f t="shared" si="2"/>
        <v>2178876.1048794999</v>
      </c>
    </row>
    <row r="101" spans="2:8">
      <c r="B101" s="1">
        <v>4</v>
      </c>
      <c r="C101" s="63" t="s">
        <v>117</v>
      </c>
      <c r="D101" s="31"/>
      <c r="E101" s="1" t="s">
        <v>9</v>
      </c>
      <c r="F101" s="22">
        <v>5</v>
      </c>
      <c r="G101" s="46">
        <v>25000</v>
      </c>
      <c r="H101" s="23">
        <f t="shared" si="2"/>
        <v>125000</v>
      </c>
    </row>
    <row r="102" spans="2:8">
      <c r="B102" s="1">
        <v>5</v>
      </c>
      <c r="C102" s="63" t="s">
        <v>226</v>
      </c>
      <c r="D102" s="34"/>
      <c r="E102" s="1" t="s">
        <v>15</v>
      </c>
      <c r="F102" s="22">
        <v>47.316749999999999</v>
      </c>
      <c r="G102" s="46">
        <v>30000</v>
      </c>
      <c r="H102" s="23">
        <f t="shared" si="2"/>
        <v>1419502.5</v>
      </c>
    </row>
    <row r="103" spans="2:8">
      <c r="B103" s="1"/>
      <c r="C103" s="63"/>
      <c r="D103" s="31"/>
      <c r="E103" s="1"/>
      <c r="F103" s="22"/>
      <c r="G103" s="46"/>
      <c r="H103" s="23">
        <f t="shared" si="2"/>
        <v>0</v>
      </c>
    </row>
    <row r="104" spans="2:8">
      <c r="B104" s="10" t="s">
        <v>58</v>
      </c>
      <c r="C104" s="66" t="s">
        <v>59</v>
      </c>
      <c r="D104" s="31"/>
      <c r="E104" s="1"/>
      <c r="F104" s="22"/>
      <c r="G104" s="46"/>
      <c r="H104" s="23">
        <f t="shared" si="2"/>
        <v>0</v>
      </c>
    </row>
    <row r="105" spans="2:8">
      <c r="B105" s="1">
        <v>1</v>
      </c>
      <c r="C105" s="63" t="s">
        <v>118</v>
      </c>
      <c r="D105" s="31"/>
      <c r="E105" s="1"/>
      <c r="F105" s="22"/>
      <c r="G105" s="46"/>
      <c r="H105" s="23">
        <f t="shared" si="2"/>
        <v>0</v>
      </c>
    </row>
    <row r="106" spans="2:8">
      <c r="B106" s="45" t="s">
        <v>14</v>
      </c>
      <c r="C106" s="63" t="s">
        <v>119</v>
      </c>
      <c r="D106" s="31" t="s">
        <v>170</v>
      </c>
      <c r="E106" s="1" t="s">
        <v>50</v>
      </c>
      <c r="F106" s="22">
        <v>2</v>
      </c>
      <c r="G106" s="23">
        <v>1727000</v>
      </c>
      <c r="H106" s="23">
        <f>F106*G106</f>
        <v>3454000</v>
      </c>
    </row>
    <row r="107" spans="2:8">
      <c r="B107" s="45" t="s">
        <v>14</v>
      </c>
      <c r="C107" s="63" t="s">
        <v>60</v>
      </c>
      <c r="D107" s="31" t="s">
        <v>171</v>
      </c>
      <c r="E107" s="1" t="s">
        <v>50</v>
      </c>
      <c r="F107" s="22">
        <v>2</v>
      </c>
      <c r="G107" s="23">
        <v>778000</v>
      </c>
      <c r="H107" s="23">
        <f t="shared" ref="H107:H125" si="4">F107*G107</f>
        <v>1556000</v>
      </c>
    </row>
    <row r="108" spans="2:8">
      <c r="B108" s="45" t="s">
        <v>14</v>
      </c>
      <c r="C108" s="63" t="s">
        <v>120</v>
      </c>
      <c r="D108" s="31" t="s">
        <v>271</v>
      </c>
      <c r="E108" s="1" t="s">
        <v>50</v>
      </c>
      <c r="F108" s="22">
        <v>2</v>
      </c>
      <c r="G108" s="23">
        <v>1455000</v>
      </c>
      <c r="H108" s="23">
        <f t="shared" si="4"/>
        <v>2910000</v>
      </c>
    </row>
    <row r="109" spans="2:8">
      <c r="B109" s="45"/>
      <c r="C109" s="63"/>
      <c r="D109" s="31" t="s">
        <v>172</v>
      </c>
      <c r="E109" s="1"/>
      <c r="F109" s="22"/>
      <c r="G109" s="23"/>
      <c r="H109" s="23">
        <f t="shared" si="4"/>
        <v>0</v>
      </c>
    </row>
    <row r="110" spans="2:8">
      <c r="B110" s="45"/>
      <c r="C110" s="63"/>
      <c r="D110" s="31" t="s">
        <v>173</v>
      </c>
      <c r="E110" s="1"/>
      <c r="F110" s="22"/>
      <c r="G110" s="23"/>
      <c r="H110" s="23">
        <f t="shared" si="4"/>
        <v>0</v>
      </c>
    </row>
    <row r="111" spans="2:8">
      <c r="B111" s="45"/>
      <c r="C111" s="63"/>
      <c r="D111" s="31" t="s">
        <v>174</v>
      </c>
      <c r="E111" s="1"/>
      <c r="F111" s="22"/>
      <c r="G111" s="23"/>
      <c r="H111" s="23">
        <f t="shared" si="4"/>
        <v>0</v>
      </c>
    </row>
    <row r="112" spans="2:8">
      <c r="B112" s="45"/>
      <c r="C112" s="63"/>
      <c r="D112" s="31" t="s">
        <v>175</v>
      </c>
      <c r="E112" s="1"/>
      <c r="F112" s="22"/>
      <c r="G112" s="23"/>
      <c r="H112" s="23">
        <f t="shared" si="4"/>
        <v>0</v>
      </c>
    </row>
    <row r="113" spans="2:8">
      <c r="B113" s="45" t="s">
        <v>14</v>
      </c>
      <c r="C113" s="63" t="s">
        <v>121</v>
      </c>
      <c r="D113" s="31" t="s">
        <v>176</v>
      </c>
      <c r="E113" s="1" t="s">
        <v>50</v>
      </c>
      <c r="F113" s="22">
        <v>2</v>
      </c>
      <c r="G113" s="23">
        <v>301000</v>
      </c>
      <c r="H113" s="23">
        <f t="shared" si="4"/>
        <v>602000</v>
      </c>
    </row>
    <row r="114" spans="2:8">
      <c r="B114" s="45">
        <v>3</v>
      </c>
      <c r="C114" s="63" t="s">
        <v>61</v>
      </c>
      <c r="D114" s="31" t="s">
        <v>177</v>
      </c>
      <c r="E114" s="1" t="s">
        <v>50</v>
      </c>
      <c r="F114" s="22">
        <v>2</v>
      </c>
      <c r="G114" s="23">
        <v>445000</v>
      </c>
      <c r="H114" s="23">
        <f t="shared" si="4"/>
        <v>890000</v>
      </c>
    </row>
    <row r="115" spans="2:8">
      <c r="B115" s="45">
        <v>4</v>
      </c>
      <c r="C115" s="63" t="s">
        <v>62</v>
      </c>
      <c r="D115" s="31" t="s">
        <v>178</v>
      </c>
      <c r="E115" s="1" t="s">
        <v>50</v>
      </c>
      <c r="F115" s="22">
        <v>4</v>
      </c>
      <c r="G115" s="23">
        <v>341000</v>
      </c>
      <c r="H115" s="23">
        <f t="shared" si="4"/>
        <v>1364000</v>
      </c>
    </row>
    <row r="116" spans="2:8">
      <c r="B116" s="1">
        <v>6</v>
      </c>
      <c r="C116" s="63" t="s">
        <v>63</v>
      </c>
      <c r="D116" s="31"/>
      <c r="E116" s="1"/>
      <c r="F116" s="22"/>
      <c r="G116" s="23"/>
      <c r="H116" s="23">
        <f t="shared" si="4"/>
        <v>0</v>
      </c>
    </row>
    <row r="117" spans="2:8">
      <c r="B117" s="45" t="s">
        <v>14</v>
      </c>
      <c r="C117" s="63" t="s">
        <v>64</v>
      </c>
      <c r="D117" s="31" t="s">
        <v>179</v>
      </c>
      <c r="E117" s="1" t="s">
        <v>9</v>
      </c>
      <c r="F117" s="22">
        <v>33.973993199999995</v>
      </c>
      <c r="G117" s="23">
        <v>32000</v>
      </c>
      <c r="H117" s="23">
        <f t="shared" si="4"/>
        <v>1087167.7823999999</v>
      </c>
    </row>
    <row r="118" spans="2:8">
      <c r="B118" s="45">
        <v>7</v>
      </c>
      <c r="C118" s="63" t="s">
        <v>65</v>
      </c>
      <c r="D118" s="31"/>
      <c r="E118" s="1"/>
      <c r="F118" s="22"/>
      <c r="G118" s="23"/>
      <c r="H118" s="23">
        <f t="shared" si="4"/>
        <v>0</v>
      </c>
    </row>
    <row r="119" spans="2:8">
      <c r="B119" s="45" t="s">
        <v>14</v>
      </c>
      <c r="C119" s="63" t="s">
        <v>66</v>
      </c>
      <c r="D119" s="60" t="s">
        <v>180</v>
      </c>
      <c r="E119" s="1" t="s">
        <v>9</v>
      </c>
      <c r="F119" s="22">
        <v>1.3704800000000001</v>
      </c>
      <c r="G119" s="23">
        <v>27000</v>
      </c>
      <c r="H119" s="23">
        <f t="shared" si="4"/>
        <v>37002.960000000006</v>
      </c>
    </row>
    <row r="120" spans="2:8">
      <c r="B120" s="45" t="s">
        <v>14</v>
      </c>
      <c r="C120" s="63" t="s">
        <v>122</v>
      </c>
      <c r="D120" s="60" t="s">
        <v>180</v>
      </c>
      <c r="E120" s="1" t="s">
        <v>9</v>
      </c>
      <c r="F120" s="22">
        <v>12.662528</v>
      </c>
      <c r="G120" s="23">
        <v>32000</v>
      </c>
      <c r="H120" s="23">
        <f t="shared" si="4"/>
        <v>405200.89600000001</v>
      </c>
    </row>
    <row r="121" spans="2:8">
      <c r="B121" s="45" t="s">
        <v>14</v>
      </c>
      <c r="C121" s="63" t="s">
        <v>67</v>
      </c>
      <c r="D121" s="60" t="s">
        <v>180</v>
      </c>
      <c r="E121" s="1" t="s">
        <v>9</v>
      </c>
      <c r="F121" s="22">
        <v>64.19353439999999</v>
      </c>
      <c r="G121" s="23">
        <v>38000</v>
      </c>
      <c r="H121" s="23">
        <f t="shared" si="4"/>
        <v>2439354.3071999997</v>
      </c>
    </row>
    <row r="122" spans="2:8">
      <c r="B122" s="45" t="s">
        <v>14</v>
      </c>
      <c r="C122" s="63" t="s">
        <v>68</v>
      </c>
      <c r="D122" s="60" t="s">
        <v>180</v>
      </c>
      <c r="E122" s="1" t="s">
        <v>9</v>
      </c>
      <c r="F122" s="22">
        <v>28.3</v>
      </c>
      <c r="G122" s="23">
        <v>53000</v>
      </c>
      <c r="H122" s="23">
        <f t="shared" si="4"/>
        <v>1499900</v>
      </c>
    </row>
    <row r="123" spans="2:8">
      <c r="B123" s="45" t="s">
        <v>14</v>
      </c>
      <c r="C123" s="63" t="s">
        <v>123</v>
      </c>
      <c r="D123" s="31" t="s">
        <v>181</v>
      </c>
      <c r="E123" s="1" t="s">
        <v>50</v>
      </c>
      <c r="F123" s="22">
        <v>1</v>
      </c>
      <c r="G123" s="23">
        <v>347000</v>
      </c>
      <c r="H123" s="23">
        <f t="shared" si="4"/>
        <v>347000</v>
      </c>
    </row>
    <row r="124" spans="2:8">
      <c r="B124" s="45" t="s">
        <v>14</v>
      </c>
      <c r="C124" s="63" t="s">
        <v>69</v>
      </c>
      <c r="D124" s="31" t="s">
        <v>182</v>
      </c>
      <c r="E124" s="1" t="s">
        <v>50</v>
      </c>
      <c r="F124" s="22">
        <v>3</v>
      </c>
      <c r="G124" s="23">
        <v>405000</v>
      </c>
      <c r="H124" s="23">
        <f t="shared" si="4"/>
        <v>1215000</v>
      </c>
    </row>
    <row r="125" spans="2:8">
      <c r="B125" s="45" t="s">
        <v>14</v>
      </c>
      <c r="C125" s="63" t="s">
        <v>236</v>
      </c>
      <c r="D125" s="31" t="s">
        <v>257</v>
      </c>
      <c r="E125" s="1" t="s">
        <v>50</v>
      </c>
      <c r="F125" s="22">
        <v>1</v>
      </c>
      <c r="G125" s="23">
        <v>751000</v>
      </c>
      <c r="H125" s="23">
        <f t="shared" si="4"/>
        <v>751000</v>
      </c>
    </row>
    <row r="126" spans="2:8">
      <c r="B126" s="1"/>
      <c r="C126" s="63"/>
      <c r="D126" s="31"/>
      <c r="E126" s="1"/>
      <c r="F126" s="22"/>
      <c r="G126" s="23"/>
      <c r="H126" s="23">
        <f t="shared" si="2"/>
        <v>0</v>
      </c>
    </row>
    <row r="127" spans="2:8">
      <c r="B127" s="10" t="s">
        <v>70</v>
      </c>
      <c r="C127" s="66" t="s">
        <v>71</v>
      </c>
      <c r="D127" s="31"/>
      <c r="E127" s="1"/>
      <c r="F127" s="22"/>
      <c r="G127" s="23"/>
      <c r="H127" s="23">
        <f t="shared" si="2"/>
        <v>0</v>
      </c>
    </row>
    <row r="128" spans="2:8">
      <c r="B128" s="1"/>
      <c r="C128" s="63"/>
      <c r="D128" s="31"/>
      <c r="E128" s="1"/>
      <c r="F128" s="22"/>
      <c r="G128" s="23"/>
      <c r="H128" s="23">
        <f t="shared" si="2"/>
        <v>0</v>
      </c>
    </row>
    <row r="129" spans="1:11" ht="27.75" customHeight="1">
      <c r="B129" s="32">
        <v>1</v>
      </c>
      <c r="C129" s="53" t="s">
        <v>124</v>
      </c>
      <c r="D129" s="53" t="s">
        <v>203</v>
      </c>
      <c r="E129" s="32" t="s">
        <v>72</v>
      </c>
      <c r="F129" s="38">
        <v>27</v>
      </c>
      <c r="G129" s="23">
        <v>592000</v>
      </c>
      <c r="H129" s="23">
        <f>F129*G129</f>
        <v>15984000</v>
      </c>
      <c r="J129" s="93" t="s">
        <v>227</v>
      </c>
      <c r="K129" s="93" t="s">
        <v>228</v>
      </c>
    </row>
    <row r="130" spans="1:11" ht="28.5">
      <c r="B130" s="1">
        <v>2</v>
      </c>
      <c r="C130" s="53" t="s">
        <v>125</v>
      </c>
      <c r="D130" s="53" t="s">
        <v>204</v>
      </c>
      <c r="E130" s="32" t="s">
        <v>72</v>
      </c>
      <c r="F130" s="22">
        <v>2</v>
      </c>
      <c r="G130" s="23">
        <v>940000</v>
      </c>
      <c r="H130" s="23">
        <f t="shared" ref="H130:H145" si="5">F130*G130</f>
        <v>1880000</v>
      </c>
    </row>
    <row r="131" spans="1:11" ht="28.5">
      <c r="B131" s="32">
        <v>3</v>
      </c>
      <c r="C131" s="53" t="s">
        <v>73</v>
      </c>
      <c r="D131" s="53" t="s">
        <v>205</v>
      </c>
      <c r="E131" s="32" t="s">
        <v>72</v>
      </c>
      <c r="F131" s="22">
        <v>8</v>
      </c>
      <c r="G131" s="23">
        <v>433000</v>
      </c>
      <c r="H131" s="23">
        <f t="shared" si="5"/>
        <v>3464000</v>
      </c>
    </row>
    <row r="132" spans="1:11">
      <c r="B132" s="1">
        <v>4</v>
      </c>
      <c r="C132" s="53" t="s">
        <v>74</v>
      </c>
      <c r="D132" s="53" t="s">
        <v>206</v>
      </c>
      <c r="E132" s="32" t="s">
        <v>72</v>
      </c>
      <c r="F132" s="22">
        <v>1</v>
      </c>
      <c r="G132" s="23">
        <v>650000</v>
      </c>
      <c r="H132" s="23">
        <f t="shared" si="5"/>
        <v>650000</v>
      </c>
    </row>
    <row r="133" spans="1:11">
      <c r="B133" s="32">
        <v>5</v>
      </c>
      <c r="C133" s="53" t="s">
        <v>126</v>
      </c>
      <c r="D133" s="53" t="s">
        <v>207</v>
      </c>
      <c r="E133" s="32" t="s">
        <v>72</v>
      </c>
      <c r="F133" s="22">
        <v>2</v>
      </c>
      <c r="G133" s="23">
        <v>524000</v>
      </c>
      <c r="H133" s="23">
        <f t="shared" si="5"/>
        <v>1048000</v>
      </c>
    </row>
    <row r="134" spans="1:11" ht="28.5">
      <c r="B134" s="1">
        <v>6</v>
      </c>
      <c r="C134" s="53" t="s">
        <v>208</v>
      </c>
      <c r="D134" s="53" t="s">
        <v>209</v>
      </c>
      <c r="E134" s="32" t="s">
        <v>72</v>
      </c>
      <c r="F134" s="22">
        <v>2</v>
      </c>
      <c r="G134" s="23">
        <v>655000</v>
      </c>
      <c r="H134" s="23">
        <f t="shared" si="5"/>
        <v>1310000</v>
      </c>
    </row>
    <row r="135" spans="1:11">
      <c r="B135" s="32">
        <v>7</v>
      </c>
      <c r="C135" s="53" t="s">
        <v>75</v>
      </c>
      <c r="D135" s="53" t="s">
        <v>168</v>
      </c>
      <c r="E135" s="1" t="s">
        <v>50</v>
      </c>
      <c r="F135" s="22">
        <v>2</v>
      </c>
      <c r="G135" s="23">
        <v>54000</v>
      </c>
      <c r="H135" s="23">
        <f t="shared" si="5"/>
        <v>108000</v>
      </c>
    </row>
    <row r="136" spans="1:11">
      <c r="B136" s="1">
        <v>8</v>
      </c>
      <c r="C136" s="53" t="s">
        <v>76</v>
      </c>
      <c r="D136" s="53" t="s">
        <v>168</v>
      </c>
      <c r="E136" s="1" t="s">
        <v>50</v>
      </c>
      <c r="F136" s="22">
        <v>4</v>
      </c>
      <c r="G136" s="23">
        <v>85000</v>
      </c>
      <c r="H136" s="23">
        <f t="shared" si="5"/>
        <v>340000</v>
      </c>
    </row>
    <row r="137" spans="1:11">
      <c r="B137" s="32">
        <v>9</v>
      </c>
      <c r="C137" s="53" t="s">
        <v>127</v>
      </c>
      <c r="D137" s="53" t="s">
        <v>168</v>
      </c>
      <c r="E137" s="1" t="s">
        <v>50</v>
      </c>
      <c r="F137" s="22">
        <v>2</v>
      </c>
      <c r="G137" s="23">
        <v>59000</v>
      </c>
      <c r="H137" s="23">
        <f t="shared" si="5"/>
        <v>118000</v>
      </c>
    </row>
    <row r="138" spans="1:11">
      <c r="B138" s="1">
        <v>10</v>
      </c>
      <c r="C138" s="53" t="s">
        <v>77</v>
      </c>
      <c r="D138" s="53" t="s">
        <v>168</v>
      </c>
      <c r="E138" s="1" t="s">
        <v>50</v>
      </c>
      <c r="F138" s="22">
        <v>8</v>
      </c>
      <c r="G138" s="23">
        <v>74000</v>
      </c>
      <c r="H138" s="23">
        <f t="shared" si="5"/>
        <v>592000</v>
      </c>
    </row>
    <row r="139" spans="1:11">
      <c r="B139" s="32">
        <v>11</v>
      </c>
      <c r="C139" s="53" t="s">
        <v>210</v>
      </c>
      <c r="D139" s="53" t="s">
        <v>168</v>
      </c>
      <c r="E139" s="32" t="s">
        <v>72</v>
      </c>
      <c r="F139" s="22">
        <v>2</v>
      </c>
      <c r="G139" s="23">
        <v>124000</v>
      </c>
      <c r="H139" s="23">
        <f t="shared" si="5"/>
        <v>248000</v>
      </c>
    </row>
    <row r="140" spans="1:11">
      <c r="B140" s="1">
        <v>12</v>
      </c>
      <c r="C140" s="53" t="s">
        <v>128</v>
      </c>
      <c r="D140" s="53" t="s">
        <v>211</v>
      </c>
      <c r="E140" s="1" t="s">
        <v>78</v>
      </c>
      <c r="F140" s="22">
        <v>1</v>
      </c>
      <c r="G140" s="23">
        <v>5116000</v>
      </c>
      <c r="H140" s="23">
        <f t="shared" si="5"/>
        <v>5116000</v>
      </c>
    </row>
    <row r="141" spans="1:11" ht="28.5">
      <c r="B141" s="32">
        <v>13</v>
      </c>
      <c r="C141" s="53" t="s">
        <v>79</v>
      </c>
      <c r="D141" s="53" t="s">
        <v>212</v>
      </c>
      <c r="E141" s="1" t="s">
        <v>47</v>
      </c>
      <c r="F141" s="22">
        <v>2</v>
      </c>
      <c r="G141" s="23">
        <v>14000000</v>
      </c>
      <c r="H141" s="23">
        <f t="shared" si="5"/>
        <v>28000000</v>
      </c>
    </row>
    <row r="142" spans="1:11">
      <c r="A142" s="83"/>
      <c r="B142" s="1">
        <v>14</v>
      </c>
      <c r="C142" s="53" t="s">
        <v>129</v>
      </c>
      <c r="D142" s="53" t="s">
        <v>213</v>
      </c>
      <c r="E142" s="1" t="s">
        <v>47</v>
      </c>
      <c r="F142" s="22">
        <v>2</v>
      </c>
      <c r="G142" s="23">
        <v>1133000</v>
      </c>
      <c r="H142" s="23">
        <f t="shared" si="5"/>
        <v>2266000</v>
      </c>
    </row>
    <row r="143" spans="1:11">
      <c r="A143" s="83"/>
      <c r="B143" s="32">
        <v>15</v>
      </c>
      <c r="C143" s="53" t="s">
        <v>80</v>
      </c>
      <c r="D143" s="53" t="s">
        <v>169</v>
      </c>
      <c r="E143" s="1" t="s">
        <v>78</v>
      </c>
      <c r="F143" s="22">
        <v>1</v>
      </c>
      <c r="G143" s="23">
        <v>720000</v>
      </c>
      <c r="H143" s="23">
        <f t="shared" si="5"/>
        <v>720000</v>
      </c>
    </row>
    <row r="144" spans="1:11">
      <c r="A144" s="83"/>
      <c r="B144" s="1">
        <v>16</v>
      </c>
      <c r="C144" s="53" t="s">
        <v>192</v>
      </c>
      <c r="D144" s="53" t="s">
        <v>193</v>
      </c>
      <c r="E144" s="1" t="s">
        <v>72</v>
      </c>
      <c r="F144" s="22">
        <v>2</v>
      </c>
      <c r="G144" s="23">
        <v>1760000</v>
      </c>
      <c r="H144" s="23">
        <f t="shared" si="5"/>
        <v>3520000</v>
      </c>
    </row>
    <row r="145" spans="1:8">
      <c r="A145" s="83"/>
      <c r="B145" s="32">
        <v>17</v>
      </c>
      <c r="C145" s="60" t="s">
        <v>214</v>
      </c>
      <c r="D145" s="60"/>
      <c r="E145" s="32" t="s">
        <v>72</v>
      </c>
      <c r="F145" s="22">
        <v>2</v>
      </c>
      <c r="G145" s="23">
        <v>209000</v>
      </c>
      <c r="H145" s="23">
        <f t="shared" si="5"/>
        <v>418000</v>
      </c>
    </row>
    <row r="146" spans="1:8">
      <c r="A146" s="83"/>
      <c r="B146" s="1"/>
      <c r="C146" s="63"/>
      <c r="D146" s="31"/>
      <c r="E146" s="1"/>
      <c r="F146" s="22"/>
      <c r="G146" s="23"/>
      <c r="H146" s="23">
        <f t="shared" si="2"/>
        <v>0</v>
      </c>
    </row>
    <row r="147" spans="1:8">
      <c r="A147" s="83"/>
      <c r="B147" s="10" t="s">
        <v>81</v>
      </c>
      <c r="C147" s="66" t="s">
        <v>82</v>
      </c>
      <c r="D147" s="31"/>
      <c r="E147" s="1"/>
      <c r="F147" s="22"/>
      <c r="G147" s="23"/>
      <c r="H147" s="23">
        <f t="shared" si="2"/>
        <v>0</v>
      </c>
    </row>
    <row r="148" spans="1:8">
      <c r="A148" s="83"/>
      <c r="B148" s="1">
        <v>1</v>
      </c>
      <c r="C148" s="63" t="s">
        <v>83</v>
      </c>
      <c r="D148" s="31" t="s">
        <v>164</v>
      </c>
      <c r="E148" s="1" t="s">
        <v>47</v>
      </c>
      <c r="F148" s="22">
        <v>1</v>
      </c>
      <c r="G148" s="23">
        <v>4283000</v>
      </c>
      <c r="H148" s="23">
        <f t="shared" si="2"/>
        <v>4283000</v>
      </c>
    </row>
    <row r="149" spans="1:8">
      <c r="A149" s="83"/>
      <c r="B149" s="1">
        <v>2</v>
      </c>
      <c r="C149" s="63" t="s">
        <v>84</v>
      </c>
      <c r="D149" s="31" t="s">
        <v>165</v>
      </c>
      <c r="E149" s="1" t="s">
        <v>47</v>
      </c>
      <c r="F149" s="22">
        <v>1</v>
      </c>
      <c r="G149" s="23">
        <v>3941000</v>
      </c>
      <c r="H149" s="23">
        <f t="shared" si="2"/>
        <v>3941000</v>
      </c>
    </row>
    <row r="150" spans="1:8">
      <c r="A150" s="83"/>
      <c r="B150" s="1">
        <v>3</v>
      </c>
      <c r="C150" s="24" t="s">
        <v>273</v>
      </c>
      <c r="D150" s="31" t="s">
        <v>274</v>
      </c>
      <c r="E150" s="1" t="s">
        <v>9</v>
      </c>
      <c r="F150" s="22">
        <v>14.7616101</v>
      </c>
      <c r="G150" s="23">
        <v>707000</v>
      </c>
      <c r="H150" s="23">
        <f t="shared" ref="H150:H159" si="6">F150*G150</f>
        <v>10436458.340700001</v>
      </c>
    </row>
    <row r="151" spans="1:8">
      <c r="A151" s="83"/>
      <c r="B151" s="1">
        <v>4</v>
      </c>
      <c r="C151" s="63" t="s">
        <v>44</v>
      </c>
      <c r="D151" s="52" t="s">
        <v>201</v>
      </c>
      <c r="E151" s="1" t="s">
        <v>15</v>
      </c>
      <c r="F151" s="22">
        <v>28.34</v>
      </c>
      <c r="G151" s="23">
        <v>73000</v>
      </c>
      <c r="H151" s="23">
        <f t="shared" si="6"/>
        <v>2068820</v>
      </c>
    </row>
    <row r="152" spans="1:8">
      <c r="A152" s="83"/>
      <c r="B152" s="1">
        <v>5</v>
      </c>
      <c r="C152" s="63" t="s">
        <v>137</v>
      </c>
      <c r="D152" s="52" t="s">
        <v>202</v>
      </c>
      <c r="E152" s="1" t="s">
        <v>15</v>
      </c>
      <c r="F152" s="22">
        <v>8.31</v>
      </c>
      <c r="G152" s="23">
        <v>60000</v>
      </c>
      <c r="H152" s="23">
        <f t="shared" si="6"/>
        <v>498600.00000000006</v>
      </c>
    </row>
    <row r="153" spans="1:8">
      <c r="A153" s="4"/>
      <c r="B153" s="1">
        <v>6</v>
      </c>
      <c r="C153" s="31" t="s">
        <v>269</v>
      </c>
      <c r="D153" s="31" t="s">
        <v>166</v>
      </c>
      <c r="E153" s="32" t="s">
        <v>47</v>
      </c>
      <c r="F153" s="38">
        <v>2</v>
      </c>
      <c r="G153" s="23">
        <v>345000</v>
      </c>
      <c r="H153" s="23">
        <f t="shared" si="6"/>
        <v>690000</v>
      </c>
    </row>
    <row r="154" spans="1:8">
      <c r="A154" s="4"/>
      <c r="B154" s="1">
        <v>7</v>
      </c>
      <c r="C154" s="31" t="s">
        <v>85</v>
      </c>
      <c r="D154" s="31"/>
      <c r="E154" s="32" t="s">
        <v>9</v>
      </c>
      <c r="F154" s="38">
        <v>44.37</v>
      </c>
      <c r="G154" s="23">
        <v>33000</v>
      </c>
      <c r="H154" s="23">
        <f t="shared" si="6"/>
        <v>1464210</v>
      </c>
    </row>
    <row r="155" spans="1:8">
      <c r="A155" s="4"/>
      <c r="B155" s="1">
        <v>8</v>
      </c>
      <c r="C155" s="31" t="s">
        <v>132</v>
      </c>
      <c r="D155" s="34" t="s">
        <v>163</v>
      </c>
      <c r="E155" s="32" t="s">
        <v>47</v>
      </c>
      <c r="F155" s="38">
        <v>1</v>
      </c>
      <c r="G155" s="23">
        <v>715000</v>
      </c>
      <c r="H155" s="23">
        <f t="shared" si="6"/>
        <v>715000</v>
      </c>
    </row>
    <row r="156" spans="1:8">
      <c r="A156" s="4"/>
      <c r="B156" s="32">
        <v>9</v>
      </c>
      <c r="C156" s="31" t="s">
        <v>133</v>
      </c>
      <c r="D156" s="34" t="s">
        <v>256</v>
      </c>
      <c r="E156" s="32" t="s">
        <v>47</v>
      </c>
      <c r="F156" s="38">
        <v>1</v>
      </c>
      <c r="G156" s="23">
        <v>5632000</v>
      </c>
      <c r="H156" s="23">
        <f t="shared" si="6"/>
        <v>5632000</v>
      </c>
    </row>
    <row r="157" spans="1:8">
      <c r="A157" s="4"/>
      <c r="B157" s="32">
        <v>10</v>
      </c>
      <c r="C157" s="31" t="s">
        <v>135</v>
      </c>
      <c r="D157" s="31"/>
      <c r="E157" s="32" t="s">
        <v>9</v>
      </c>
      <c r="F157" s="38">
        <v>4.37</v>
      </c>
      <c r="G157" s="23">
        <v>187000</v>
      </c>
      <c r="H157" s="23">
        <f t="shared" si="6"/>
        <v>817190</v>
      </c>
    </row>
    <row r="158" spans="1:8">
      <c r="A158" s="4"/>
      <c r="B158" s="32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23">
        <v>107000</v>
      </c>
      <c r="H158" s="23">
        <f t="shared" si="6"/>
        <v>304950</v>
      </c>
    </row>
    <row r="159" spans="1:8" ht="30">
      <c r="A159" s="4"/>
      <c r="B159" s="32">
        <v>12</v>
      </c>
      <c r="C159" s="31" t="s">
        <v>267</v>
      </c>
      <c r="D159" s="34" t="s">
        <v>268</v>
      </c>
      <c r="E159" s="32" t="s">
        <v>272</v>
      </c>
      <c r="F159" s="38">
        <v>1</v>
      </c>
      <c r="G159" s="23">
        <v>2393000</v>
      </c>
      <c r="H159" s="23">
        <f t="shared" si="6"/>
        <v>2393000</v>
      </c>
    </row>
    <row r="160" spans="1:8">
      <c r="B160" s="33"/>
      <c r="C160" s="148"/>
      <c r="D160" s="71"/>
      <c r="E160" s="33"/>
      <c r="F160" s="33"/>
      <c r="G160" s="23"/>
      <c r="H160" s="23"/>
    </row>
    <row r="161" spans="2:8">
      <c r="B161" s="35"/>
      <c r="C161" s="149"/>
      <c r="D161" s="34"/>
      <c r="E161" s="40"/>
      <c r="F161" s="48"/>
      <c r="G161" s="37" t="s">
        <v>187</v>
      </c>
      <c r="H161" s="39">
        <f>SUM(H7:H159)</f>
        <v>436782785.53797579</v>
      </c>
    </row>
    <row r="162" spans="2:8">
      <c r="B162" s="35"/>
      <c r="C162" s="149"/>
      <c r="D162" s="34"/>
      <c r="E162" s="40"/>
      <c r="F162" s="48"/>
      <c r="G162" s="37" t="s">
        <v>188</v>
      </c>
      <c r="H162" s="39">
        <f>ROUNDDOWN(H161,-5)</f>
        <v>436700000</v>
      </c>
    </row>
    <row r="163" spans="2:8">
      <c r="B163" s="35"/>
      <c r="C163" s="149"/>
      <c r="D163" s="34"/>
      <c r="E163" s="40"/>
      <c r="F163" s="48"/>
      <c r="G163" s="37" t="s">
        <v>141</v>
      </c>
      <c r="H163" s="39">
        <f>H162</f>
        <v>436700000</v>
      </c>
    </row>
    <row r="164" spans="2:8">
      <c r="B164" s="35"/>
      <c r="C164" s="149"/>
      <c r="D164" s="34"/>
      <c r="E164" s="40"/>
      <c r="F164" s="48"/>
      <c r="G164" s="37" t="s">
        <v>189</v>
      </c>
      <c r="H164" s="39">
        <f>H163*0.1</f>
        <v>43670000</v>
      </c>
    </row>
    <row r="165" spans="2:8">
      <c r="B165" s="35"/>
      <c r="C165" s="149"/>
      <c r="D165" s="34"/>
      <c r="E165" s="40"/>
      <c r="F165" s="48"/>
      <c r="G165" s="37" t="s">
        <v>190</v>
      </c>
      <c r="H165" s="39">
        <f>H163+H164</f>
        <v>480370000</v>
      </c>
    </row>
  </sheetData>
  <mergeCells count="1">
    <mergeCell ref="E4:H4"/>
  </mergeCells>
  <printOptions horizontalCentered="1"/>
  <pageMargins left="0.2" right="0.2" top="0.25" bottom="0.25" header="0.3" footer="0.3"/>
  <pageSetup paperSize="9" scale="46" orientation="portrait" r:id="rId1"/>
  <rowBreaks count="1" manualBreakCount="1">
    <brk id="103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J179"/>
  <sheetViews>
    <sheetView view="pageBreakPreview" zoomScale="70" zoomScaleNormal="70" zoomScaleSheetLayoutView="70" workbookViewId="0">
      <selection activeCell="C32" sqref="C32"/>
    </sheetView>
  </sheetViews>
  <sheetFormatPr defaultRowHeight="15"/>
  <cols>
    <col min="1" max="1" width="5" style="81" customWidth="1"/>
    <col min="2" max="2" width="9.140625" style="79"/>
    <col min="3" max="3" width="51" style="79" bestFit="1" customWidth="1"/>
    <col min="4" max="4" width="80.5703125" style="79" customWidth="1"/>
    <col min="5" max="5" width="9.140625" style="92"/>
    <col min="6" max="6" width="16" style="79" customWidth="1"/>
    <col min="7" max="7" width="17.140625" style="79" customWidth="1"/>
    <col min="8" max="8" width="13.28515625" style="79" customWidth="1"/>
    <col min="9" max="9" width="16" style="79" customWidth="1"/>
    <col min="10" max="10" width="24" style="80" bestFit="1" customWidth="1"/>
    <col min="11" max="16384" width="9.140625" style="81"/>
  </cols>
  <sheetData>
    <row r="1" spans="2:10" ht="15.75" thickBot="1"/>
    <row r="2" spans="2:10" ht="18">
      <c r="B2" s="97" t="s">
        <v>0</v>
      </c>
      <c r="C2" s="98"/>
      <c r="D2" s="99"/>
      <c r="E2" s="100"/>
      <c r="F2" s="101"/>
      <c r="G2" s="101"/>
      <c r="H2" s="101"/>
      <c r="I2" s="101"/>
      <c r="J2" s="102"/>
    </row>
    <row r="3" spans="2:10" ht="15.75">
      <c r="B3" s="103" t="s">
        <v>258</v>
      </c>
      <c r="C3" s="104"/>
      <c r="D3" s="105"/>
      <c r="E3" s="64"/>
      <c r="F3" s="107"/>
      <c r="G3" s="107"/>
      <c r="H3" s="106"/>
      <c r="I3" s="106"/>
      <c r="J3" s="108"/>
    </row>
    <row r="4" spans="2:10" ht="18">
      <c r="B4" s="109" t="s">
        <v>1</v>
      </c>
      <c r="C4" s="104"/>
      <c r="D4" s="105"/>
      <c r="E4" s="64"/>
      <c r="F4" s="110"/>
      <c r="G4" s="110"/>
      <c r="H4" s="6"/>
      <c r="I4" s="106"/>
      <c r="J4" s="108"/>
    </row>
    <row r="5" spans="2:10" ht="15.75" thickBot="1">
      <c r="B5" s="111"/>
      <c r="C5" s="105"/>
      <c r="D5" s="105"/>
      <c r="E5" s="64"/>
      <c r="F5" s="58">
        <v>3</v>
      </c>
      <c r="G5" s="58">
        <v>1</v>
      </c>
      <c r="H5" s="6" t="s">
        <v>141</v>
      </c>
      <c r="I5" s="8"/>
      <c r="J5" s="108"/>
    </row>
    <row r="6" spans="2:10" ht="24" customHeight="1" thickTop="1">
      <c r="B6" s="153" t="s">
        <v>2</v>
      </c>
      <c r="C6" s="156" t="s">
        <v>3</v>
      </c>
      <c r="D6" s="156" t="s">
        <v>146</v>
      </c>
      <c r="E6" s="159" t="s">
        <v>4</v>
      </c>
      <c r="F6" s="15" t="s">
        <v>147</v>
      </c>
      <c r="G6" s="15" t="s">
        <v>147</v>
      </c>
      <c r="H6" s="75" t="s">
        <v>147</v>
      </c>
      <c r="I6" s="17" t="s">
        <v>199</v>
      </c>
      <c r="J6" s="112" t="s">
        <v>144</v>
      </c>
    </row>
    <row r="7" spans="2:10" ht="24" customHeight="1">
      <c r="B7" s="154"/>
      <c r="C7" s="157"/>
      <c r="D7" s="157"/>
      <c r="E7" s="160"/>
      <c r="F7" s="73" t="s">
        <v>239</v>
      </c>
      <c r="G7" s="73" t="s">
        <v>249</v>
      </c>
      <c r="H7" s="76" t="s">
        <v>143</v>
      </c>
      <c r="I7" s="18" t="s">
        <v>200</v>
      </c>
      <c r="J7" s="113" t="s">
        <v>199</v>
      </c>
    </row>
    <row r="8" spans="2:10" ht="24" customHeight="1" thickBot="1">
      <c r="B8" s="155"/>
      <c r="C8" s="158"/>
      <c r="D8" s="158"/>
      <c r="E8" s="161"/>
      <c r="F8" s="16" t="s">
        <v>240</v>
      </c>
      <c r="G8" s="16" t="s">
        <v>270</v>
      </c>
      <c r="H8" s="11"/>
      <c r="I8" s="77"/>
      <c r="J8" s="114"/>
    </row>
    <row r="9" spans="2:10" ht="15.75" thickTop="1">
      <c r="B9" s="115"/>
      <c r="C9" s="3"/>
      <c r="D9" s="3"/>
      <c r="E9" s="2"/>
      <c r="F9" s="5"/>
      <c r="G9" s="5"/>
      <c r="H9" s="5"/>
      <c r="I9" s="5"/>
      <c r="J9" s="116"/>
    </row>
    <row r="10" spans="2:10" ht="15.75">
      <c r="B10" s="117" t="s">
        <v>6</v>
      </c>
      <c r="C10" s="20" t="s">
        <v>7</v>
      </c>
      <c r="D10" s="20"/>
      <c r="E10" s="1"/>
      <c r="F10" s="5"/>
      <c r="G10" s="5"/>
      <c r="H10" s="5"/>
      <c r="I10" s="5"/>
      <c r="J10" s="118"/>
    </row>
    <row r="11" spans="2:10" ht="15.75">
      <c r="B11" s="119">
        <v>1</v>
      </c>
      <c r="C11" s="21" t="s">
        <v>8</v>
      </c>
      <c r="D11" s="21"/>
      <c r="E11" s="1" t="s">
        <v>9</v>
      </c>
      <c r="F11" s="7">
        <f>' Ruko 2 Lantai Tengah'!F9*$F$5</f>
        <v>129</v>
      </c>
      <c r="G11" s="7">
        <f>' Ruko 2 Lantai Kombinasi'!F9*$G$5</f>
        <v>43</v>
      </c>
      <c r="H11" s="7">
        <f>SUM(F11:G11)</f>
        <v>172</v>
      </c>
      <c r="I11" s="46"/>
      <c r="J11" s="118">
        <f>H11*I11</f>
        <v>0</v>
      </c>
    </row>
    <row r="12" spans="2:10" ht="15.75">
      <c r="B12" s="119">
        <v>2</v>
      </c>
      <c r="C12" s="21" t="s">
        <v>10</v>
      </c>
      <c r="D12" s="21"/>
      <c r="E12" s="1" t="s">
        <v>11</v>
      </c>
      <c r="F12" s="7">
        <f>' Ruko 2 Lantai Tengah'!F10*$F$5</f>
        <v>3</v>
      </c>
      <c r="G12" s="7">
        <f>' Ruko 2 Lantai Kombinasi'!F10*$G$5</f>
        <v>1</v>
      </c>
      <c r="H12" s="7">
        <f>SUM(F12:G12)</f>
        <v>4</v>
      </c>
      <c r="I12" s="46"/>
      <c r="J12" s="118">
        <f t="shared" ref="J12:J14" si="0">H12*I12</f>
        <v>0</v>
      </c>
    </row>
    <row r="13" spans="2:10" ht="15.75">
      <c r="B13" s="119">
        <v>3</v>
      </c>
      <c r="C13" s="21" t="s">
        <v>12</v>
      </c>
      <c r="D13" s="21"/>
      <c r="E13" s="1" t="s">
        <v>11</v>
      </c>
      <c r="F13" s="7">
        <f>' Ruko 2 Lantai Tengah'!F11*$F$5</f>
        <v>3</v>
      </c>
      <c r="G13" s="7">
        <f>' Ruko 2 Lantai Kombinasi'!F11*$G$5</f>
        <v>1</v>
      </c>
      <c r="H13" s="7">
        <f>SUM(F13:G13)</f>
        <v>4</v>
      </c>
      <c r="I13" s="46"/>
      <c r="J13" s="118">
        <f t="shared" si="0"/>
        <v>0</v>
      </c>
    </row>
    <row r="14" spans="2:10" ht="15.75">
      <c r="B14" s="119">
        <v>4</v>
      </c>
      <c r="C14" s="21" t="s">
        <v>13</v>
      </c>
      <c r="D14" s="21"/>
      <c r="E14" s="1" t="s">
        <v>11</v>
      </c>
      <c r="F14" s="7">
        <f>' Ruko 2 Lantai Tengah'!F12*$F$5</f>
        <v>3</v>
      </c>
      <c r="G14" s="7">
        <f>' Ruko 2 Lantai Kombinasi'!F12*$G$5</f>
        <v>1</v>
      </c>
      <c r="H14" s="7">
        <f>SUM(F14:G14)</f>
        <v>4</v>
      </c>
      <c r="I14" s="46"/>
      <c r="J14" s="118">
        <f t="shared" si="0"/>
        <v>0</v>
      </c>
    </row>
    <row r="15" spans="2:10" ht="15.75">
      <c r="B15" s="119">
        <v>5</v>
      </c>
      <c r="C15" s="21" t="s">
        <v>87</v>
      </c>
      <c r="D15" s="21"/>
      <c r="E15" s="1"/>
      <c r="F15" s="7"/>
      <c r="G15" s="7"/>
      <c r="H15" s="7"/>
      <c r="I15" s="46"/>
      <c r="J15" s="118"/>
    </row>
    <row r="16" spans="2:10" ht="15.75">
      <c r="B16" s="120" t="s">
        <v>14</v>
      </c>
      <c r="C16" s="21" t="s">
        <v>145</v>
      </c>
      <c r="D16" s="21" t="s">
        <v>149</v>
      </c>
      <c r="E16" s="1" t="s">
        <v>15</v>
      </c>
      <c r="F16" s="7">
        <f>' Ruko 2 Lantai Tengah'!F14*$F$5</f>
        <v>353.04</v>
      </c>
      <c r="G16" s="7">
        <f>' Ruko 2 Lantai Kombinasi'!F14*$G$5</f>
        <v>117.68</v>
      </c>
      <c r="H16" s="7">
        <f>SUM(F16:G16)</f>
        <v>470.72</v>
      </c>
      <c r="I16" s="46"/>
      <c r="J16" s="118">
        <f t="shared" ref="J16" si="1">H16*I16</f>
        <v>0</v>
      </c>
    </row>
    <row r="17" spans="2:10" ht="6" customHeight="1">
      <c r="B17" s="121"/>
      <c r="C17" s="24"/>
      <c r="D17" s="24"/>
      <c r="E17" s="1"/>
      <c r="F17" s="7"/>
      <c r="G17" s="7"/>
      <c r="H17" s="7"/>
      <c r="I17" s="23"/>
      <c r="J17" s="118"/>
    </row>
    <row r="18" spans="2:10" ht="15.75">
      <c r="B18" s="122" t="s">
        <v>16</v>
      </c>
      <c r="C18" s="25" t="s">
        <v>17</v>
      </c>
      <c r="D18" s="25"/>
      <c r="E18" s="1"/>
      <c r="F18" s="7"/>
      <c r="G18" s="7"/>
      <c r="H18" s="7"/>
      <c r="I18" s="23"/>
      <c r="J18" s="118"/>
    </row>
    <row r="19" spans="2:10" ht="15.75">
      <c r="B19" s="121">
        <v>1</v>
      </c>
      <c r="C19" s="21" t="s">
        <v>18</v>
      </c>
      <c r="D19" s="21"/>
      <c r="E19" s="1" t="s">
        <v>19</v>
      </c>
      <c r="F19" s="7">
        <f>' Ruko 2 Lantai Tengah'!F17*$F$5</f>
        <v>26.184599999999996</v>
      </c>
      <c r="G19" s="7">
        <f>' Ruko 2 Lantai Kombinasi'!F17*$G$5</f>
        <v>8.9631999999999987</v>
      </c>
      <c r="H19" s="7">
        <f t="shared" ref="H19:H24" si="2">SUM(F19:G19)</f>
        <v>35.147799999999997</v>
      </c>
      <c r="I19" s="46"/>
      <c r="J19" s="118">
        <f t="shared" ref="J19:J24" si="3">H19*I19</f>
        <v>0</v>
      </c>
    </row>
    <row r="20" spans="2:10" ht="15.75">
      <c r="B20" s="121">
        <v>2</v>
      </c>
      <c r="C20" s="24" t="s">
        <v>20</v>
      </c>
      <c r="D20" s="24"/>
      <c r="E20" s="1" t="s">
        <v>19</v>
      </c>
      <c r="F20" s="7">
        <f>' Ruko 2 Lantai Tengah'!F18*$F$5</f>
        <v>12.46718571428571</v>
      </c>
      <c r="G20" s="7">
        <f>' Ruko 2 Lantai Kombinasi'!F18*$G$5</f>
        <v>4.2142999999999979</v>
      </c>
      <c r="H20" s="7">
        <f t="shared" si="2"/>
        <v>16.681485714285706</v>
      </c>
      <c r="I20" s="46"/>
      <c r="J20" s="118">
        <f t="shared" si="3"/>
        <v>0</v>
      </c>
    </row>
    <row r="21" spans="2:10" ht="15.75">
      <c r="B21" s="121"/>
      <c r="C21" s="24" t="s">
        <v>216</v>
      </c>
      <c r="D21" s="24"/>
      <c r="E21" s="1" t="s">
        <v>19</v>
      </c>
      <c r="F21" s="7">
        <f>' Ruko 2 Lantai Tengah'!F19*$F$5</f>
        <v>60.924989999999994</v>
      </c>
      <c r="G21" s="7">
        <f>' Ruko 2 Lantai Kombinasi'!F19*$G$5</f>
        <v>17.407139999999998</v>
      </c>
      <c r="H21" s="7">
        <f t="shared" si="2"/>
        <v>78.332129999999992</v>
      </c>
      <c r="I21" s="46"/>
      <c r="J21" s="118">
        <f t="shared" si="3"/>
        <v>0</v>
      </c>
    </row>
    <row r="22" spans="2:10" ht="15.75">
      <c r="B22" s="121">
        <v>3</v>
      </c>
      <c r="C22" s="24" t="s">
        <v>21</v>
      </c>
      <c r="D22" s="24"/>
      <c r="E22" s="1" t="s">
        <v>19</v>
      </c>
      <c r="F22" s="7">
        <f>' Ruko 2 Lantai Tengah'!F20*$F$5</f>
        <v>0</v>
      </c>
      <c r="G22" s="7">
        <f>' Ruko 2 Lantai Kombinasi'!F20*$G$5</f>
        <v>0</v>
      </c>
      <c r="H22" s="7">
        <f t="shared" si="2"/>
        <v>0</v>
      </c>
      <c r="I22" s="46"/>
      <c r="J22" s="118">
        <f t="shared" si="3"/>
        <v>0</v>
      </c>
    </row>
    <row r="23" spans="2:10" ht="15.75">
      <c r="B23" s="121">
        <v>4</v>
      </c>
      <c r="C23" s="24" t="s">
        <v>88</v>
      </c>
      <c r="D23" s="26" t="s">
        <v>151</v>
      </c>
      <c r="E23" s="1" t="s">
        <v>19</v>
      </c>
      <c r="F23" s="7">
        <f>' Ruko 2 Lantai Tengah'!F21*$F$5</f>
        <v>1.5642750000000001</v>
      </c>
      <c r="G23" s="7">
        <f>' Ruko 2 Lantai Kombinasi'!F21*$G$5</f>
        <v>0.53642500000000015</v>
      </c>
      <c r="H23" s="7">
        <f t="shared" si="2"/>
        <v>2.1007000000000002</v>
      </c>
      <c r="I23" s="46"/>
      <c r="J23" s="118">
        <f t="shared" si="3"/>
        <v>0</v>
      </c>
    </row>
    <row r="24" spans="2:10" ht="15.75">
      <c r="B24" s="121">
        <v>5</v>
      </c>
      <c r="C24" s="24" t="s">
        <v>89</v>
      </c>
      <c r="D24" s="24"/>
      <c r="E24" s="1" t="s">
        <v>19</v>
      </c>
      <c r="F24" s="7">
        <f>' Ruko 2 Lantai Tengah'!F22*$F$5</f>
        <v>0</v>
      </c>
      <c r="G24" s="7">
        <f>' Ruko 2 Lantai Kombinasi'!F22*$G$5</f>
        <v>0</v>
      </c>
      <c r="H24" s="7">
        <f t="shared" si="2"/>
        <v>0</v>
      </c>
      <c r="I24" s="46"/>
      <c r="J24" s="118">
        <f t="shared" si="3"/>
        <v>0</v>
      </c>
    </row>
    <row r="25" spans="2:10" ht="5.25" customHeight="1">
      <c r="B25" s="121"/>
      <c r="C25" s="24"/>
      <c r="D25" s="24"/>
      <c r="E25" s="1"/>
      <c r="F25" s="7"/>
      <c r="G25" s="7"/>
      <c r="H25" s="7"/>
      <c r="I25" s="7"/>
      <c r="J25" s="118"/>
    </row>
    <row r="26" spans="2:10" ht="15.75">
      <c r="B26" s="122" t="s">
        <v>22</v>
      </c>
      <c r="C26" s="27" t="s">
        <v>23</v>
      </c>
      <c r="D26" s="27"/>
      <c r="E26" s="1"/>
      <c r="F26" s="7"/>
      <c r="G26" s="7"/>
      <c r="H26" s="7"/>
      <c r="I26" s="7"/>
      <c r="J26" s="118"/>
    </row>
    <row r="27" spans="2:10" ht="15.75">
      <c r="B27" s="121">
        <v>1</v>
      </c>
      <c r="C27" s="55" t="s">
        <v>90</v>
      </c>
      <c r="D27" s="26" t="s">
        <v>151</v>
      </c>
      <c r="E27" s="1" t="s">
        <v>72</v>
      </c>
      <c r="F27" s="7">
        <f>' Ruko 2 Lantai Tengah'!F25*$F$5</f>
        <v>21</v>
      </c>
      <c r="G27" s="7">
        <f>' Ruko 2 Lantai Kombinasi'!F25*$G$5</f>
        <v>8</v>
      </c>
      <c r="H27" s="7">
        <f>SUM(F27:G27)</f>
        <v>29</v>
      </c>
      <c r="I27" s="23"/>
      <c r="J27" s="118">
        <f t="shared" ref="J27" si="4">H27*I27</f>
        <v>0</v>
      </c>
    </row>
    <row r="28" spans="2:10" ht="6" customHeight="1">
      <c r="B28" s="121"/>
      <c r="C28" s="24"/>
      <c r="D28" s="24"/>
      <c r="E28" s="1"/>
      <c r="F28" s="7"/>
      <c r="G28" s="7"/>
      <c r="H28" s="7"/>
      <c r="I28" s="7"/>
      <c r="J28" s="118"/>
    </row>
    <row r="29" spans="2:10" ht="15.75">
      <c r="B29" s="122" t="s">
        <v>25</v>
      </c>
      <c r="C29" s="27" t="s">
        <v>26</v>
      </c>
      <c r="D29" s="27"/>
      <c r="E29" s="1"/>
      <c r="F29" s="7"/>
      <c r="G29" s="7"/>
      <c r="H29" s="7"/>
      <c r="I29" s="7"/>
      <c r="J29" s="118"/>
    </row>
    <row r="30" spans="2:10" ht="15.75">
      <c r="B30" s="121">
        <v>1</v>
      </c>
      <c r="C30" s="24" t="s">
        <v>27</v>
      </c>
      <c r="D30" s="26" t="s">
        <v>152</v>
      </c>
      <c r="E30" s="1" t="s">
        <v>19</v>
      </c>
      <c r="F30" s="7">
        <f>' Ruko 2 Lantai Tengah'!F29*$F$5</f>
        <v>10.526700000000002</v>
      </c>
      <c r="G30" s="7">
        <f>' Ruko 2 Lantai Kombinasi'!F29*$G$5</f>
        <v>3.5089000000000001</v>
      </c>
      <c r="H30" s="7">
        <f t="shared" ref="H30:H40" si="5">SUM(F30:G30)</f>
        <v>14.035600000000002</v>
      </c>
      <c r="I30" s="46"/>
      <c r="J30" s="118">
        <f t="shared" ref="J30:J40" si="6">H30*I30</f>
        <v>0</v>
      </c>
    </row>
    <row r="31" spans="2:10" ht="15.75">
      <c r="B31" s="121">
        <v>2</v>
      </c>
      <c r="C31" s="55" t="s">
        <v>215</v>
      </c>
      <c r="D31" s="34" t="s">
        <v>152</v>
      </c>
      <c r="E31" s="56" t="s">
        <v>19</v>
      </c>
      <c r="F31" s="7">
        <f>' Ruko 2 Lantai Tengah'!F30*$F$5</f>
        <v>3.1907142857142858</v>
      </c>
      <c r="G31" s="7">
        <f>' Ruko 2 Lantai Kombinasi'!F30*$G$5</f>
        <v>1.24</v>
      </c>
      <c r="H31" s="7">
        <f t="shared" si="5"/>
        <v>4.430714285714286</v>
      </c>
      <c r="I31" s="28"/>
      <c r="J31" s="118">
        <f t="shared" si="6"/>
        <v>0</v>
      </c>
    </row>
    <row r="32" spans="2:10" ht="15.75">
      <c r="B32" s="121">
        <v>3</v>
      </c>
      <c r="C32" s="24" t="s">
        <v>92</v>
      </c>
      <c r="D32" s="26" t="s">
        <v>152</v>
      </c>
      <c r="E32" s="1" t="s">
        <v>19</v>
      </c>
      <c r="F32" s="7">
        <f>' Ruko 2 Lantai Tengah'!F31*$F$5</f>
        <v>11.079513000000002</v>
      </c>
      <c r="G32" s="7">
        <f>' Ruko 2 Lantai Kombinasi'!F31*$G$5</f>
        <v>3.693171</v>
      </c>
      <c r="H32" s="7">
        <f t="shared" si="5"/>
        <v>14.772684000000002</v>
      </c>
      <c r="I32" s="46"/>
      <c r="J32" s="118">
        <f t="shared" si="6"/>
        <v>0</v>
      </c>
    </row>
    <row r="33" spans="2:10" ht="15.75">
      <c r="B33" s="121">
        <v>4</v>
      </c>
      <c r="C33" s="24" t="s">
        <v>93</v>
      </c>
      <c r="D33" s="26" t="s">
        <v>152</v>
      </c>
      <c r="E33" s="1" t="s">
        <v>19</v>
      </c>
      <c r="F33" s="7">
        <f>' Ruko 2 Lantai Tengah'!F32*$F$5</f>
        <v>7.0635398571428567</v>
      </c>
      <c r="G33" s="7">
        <f>' Ruko 2 Lantai Kombinasi'!F32*$G$5</f>
        <v>2.3545132857142899</v>
      </c>
      <c r="H33" s="7">
        <f t="shared" si="5"/>
        <v>9.418053142857147</v>
      </c>
      <c r="I33" s="46"/>
      <c r="J33" s="118">
        <f t="shared" si="6"/>
        <v>0</v>
      </c>
    </row>
    <row r="34" spans="2:10" ht="15.75">
      <c r="B34" s="121">
        <v>5</v>
      </c>
      <c r="C34" s="24" t="s">
        <v>94</v>
      </c>
      <c r="D34" s="26" t="s">
        <v>152</v>
      </c>
      <c r="E34" s="1" t="s">
        <v>19</v>
      </c>
      <c r="F34" s="7">
        <f>' Ruko 2 Lantai Tengah'!F33*$F$5</f>
        <v>8.5538571428571437</v>
      </c>
      <c r="G34" s="7">
        <f>' Ruko 2 Lantai Kombinasi'!F33*$G$5</f>
        <v>3.1909999999999998</v>
      </c>
      <c r="H34" s="7">
        <f t="shared" si="5"/>
        <v>11.744857142857143</v>
      </c>
      <c r="I34" s="46"/>
      <c r="J34" s="118">
        <f t="shared" si="6"/>
        <v>0</v>
      </c>
    </row>
    <row r="35" spans="2:10" ht="15.75">
      <c r="B35" s="121">
        <v>6</v>
      </c>
      <c r="C35" s="24" t="s">
        <v>95</v>
      </c>
      <c r="D35" s="26" t="s">
        <v>153</v>
      </c>
      <c r="E35" s="1" t="s">
        <v>19</v>
      </c>
      <c r="F35" s="7">
        <f>' Ruko 2 Lantai Tengah'!F34*$F$5</f>
        <v>0</v>
      </c>
      <c r="G35" s="7">
        <f>' Ruko 2 Lantai Kombinasi'!F34*$G$5</f>
        <v>0</v>
      </c>
      <c r="H35" s="7">
        <f t="shared" si="5"/>
        <v>0</v>
      </c>
      <c r="I35" s="46"/>
      <c r="J35" s="118">
        <f t="shared" si="6"/>
        <v>0</v>
      </c>
    </row>
    <row r="36" spans="2:10" ht="15.75">
      <c r="B36" s="121">
        <v>7</v>
      </c>
      <c r="C36" s="24" t="s">
        <v>96</v>
      </c>
      <c r="D36" s="26" t="s">
        <v>152</v>
      </c>
      <c r="E36" s="1" t="s">
        <v>19</v>
      </c>
      <c r="F36" s="7">
        <f>' Ruko 2 Lantai Tengah'!F35*$F$5</f>
        <v>3.5243340000000005</v>
      </c>
      <c r="G36" s="7">
        <f>' Ruko 2 Lantai Kombinasi'!F35*$G$5</f>
        <v>1.1747780000000001</v>
      </c>
      <c r="H36" s="7">
        <f t="shared" si="5"/>
        <v>4.6991120000000004</v>
      </c>
      <c r="I36" s="46"/>
      <c r="J36" s="118">
        <f t="shared" si="6"/>
        <v>0</v>
      </c>
    </row>
    <row r="37" spans="2:10" ht="15.75">
      <c r="B37" s="121">
        <v>8</v>
      </c>
      <c r="C37" s="24" t="s">
        <v>97</v>
      </c>
      <c r="D37" s="26" t="s">
        <v>152</v>
      </c>
      <c r="E37" s="1" t="s">
        <v>19</v>
      </c>
      <c r="F37" s="7">
        <f>(' Ruko 2 Lantai Tengah'!F36+' Ruko 2 Lantai Tengah'!F37)*$F$5</f>
        <v>35.605164000000002</v>
      </c>
      <c r="G37" s="7">
        <f>+(' Ruko 2 Lantai Kombinasi'!F37+' Ruko 2 Lantai Kombinasi'!F36)*'Volume overall (AR01)'!G5</f>
        <v>11.868387999999999</v>
      </c>
      <c r="H37" s="7">
        <f t="shared" si="5"/>
        <v>47.473551999999998</v>
      </c>
      <c r="I37" s="46"/>
      <c r="J37" s="118">
        <f t="shared" si="6"/>
        <v>0</v>
      </c>
    </row>
    <row r="38" spans="2:10" ht="15.75">
      <c r="B38" s="121">
        <v>9</v>
      </c>
      <c r="C38" s="24" t="s">
        <v>98</v>
      </c>
      <c r="D38" s="26" t="s">
        <v>154</v>
      </c>
      <c r="E38" s="1" t="s">
        <v>19</v>
      </c>
      <c r="F38" s="7">
        <f>+' Ruko 2 Lantai Tengah'!F38*'Volume overall (AR01)'!F5</f>
        <v>6.41709</v>
      </c>
      <c r="G38" s="7">
        <f>+' Ruko 2 Lantai Kombinasi'!F38*'Volume overall (AR01)'!G5</f>
        <v>2.13903</v>
      </c>
      <c r="H38" s="7">
        <f t="shared" si="5"/>
        <v>8.5561199999999999</v>
      </c>
      <c r="I38" s="46"/>
      <c r="J38" s="118">
        <f t="shared" si="6"/>
        <v>0</v>
      </c>
    </row>
    <row r="39" spans="2:10" ht="30.75">
      <c r="B39" s="119">
        <v>10</v>
      </c>
      <c r="C39" s="63" t="s">
        <v>223</v>
      </c>
      <c r="D39" s="34"/>
      <c r="E39" s="1" t="s">
        <v>222</v>
      </c>
      <c r="F39" s="7">
        <f>+' Ruko 2 Lantai Tengah'!F39*'Volume overall (AR01)'!F5</f>
        <v>1.1475</v>
      </c>
      <c r="G39" s="7">
        <f>+' Ruko 2 Lantai Kombinasi'!F39*'Volume overall (AR01)'!G5</f>
        <v>0.38250000000000001</v>
      </c>
      <c r="H39" s="7">
        <f t="shared" si="5"/>
        <v>1.53</v>
      </c>
      <c r="I39" s="23"/>
      <c r="J39" s="118">
        <f t="shared" si="6"/>
        <v>0</v>
      </c>
    </row>
    <row r="40" spans="2:10" ht="15.75">
      <c r="B40" s="119">
        <v>11</v>
      </c>
      <c r="C40" s="63" t="s">
        <v>229</v>
      </c>
      <c r="D40" s="34"/>
      <c r="E40" s="1" t="s">
        <v>222</v>
      </c>
      <c r="F40" s="7">
        <f>+' Ruko 2 Lantai Tengah'!F40*'Volume overall (AR01)'!F5</f>
        <v>0.24507692307692311</v>
      </c>
      <c r="G40" s="7">
        <f>+' Ruko 2 Lantai Kombinasi'!F40*'Volume overall (AR01)'!G5</f>
        <v>8.1692307692307703E-2</v>
      </c>
      <c r="H40" s="7">
        <f t="shared" si="5"/>
        <v>0.32676923076923081</v>
      </c>
      <c r="I40" s="74"/>
      <c r="J40" s="118">
        <f t="shared" si="6"/>
        <v>0</v>
      </c>
    </row>
    <row r="41" spans="2:10" ht="6" customHeight="1">
      <c r="B41" s="121"/>
      <c r="C41" s="24"/>
      <c r="D41" s="26"/>
      <c r="E41" s="1"/>
      <c r="F41" s="7"/>
      <c r="G41" s="7"/>
      <c r="H41" s="7"/>
      <c r="I41" s="7"/>
      <c r="J41" s="118"/>
    </row>
    <row r="42" spans="2:10" ht="15.75">
      <c r="B42" s="122" t="s">
        <v>28</v>
      </c>
      <c r="C42" s="27" t="s">
        <v>29</v>
      </c>
      <c r="D42" s="27"/>
      <c r="E42" s="1"/>
      <c r="F42" s="7"/>
      <c r="G42" s="7"/>
      <c r="H42" s="7"/>
      <c r="I42" s="7"/>
      <c r="J42" s="118"/>
    </row>
    <row r="43" spans="2:10" ht="15.75">
      <c r="B43" s="122"/>
      <c r="C43" s="27" t="s">
        <v>99</v>
      </c>
      <c r="D43" s="27"/>
      <c r="E43" s="1"/>
      <c r="F43" s="7"/>
      <c r="G43" s="7"/>
      <c r="H43" s="7"/>
      <c r="I43" s="7"/>
      <c r="J43" s="118"/>
    </row>
    <row r="44" spans="2:10" ht="15.75">
      <c r="B44" s="121">
        <v>1</v>
      </c>
      <c r="C44" s="24" t="s">
        <v>100</v>
      </c>
      <c r="D44" s="26" t="s">
        <v>155</v>
      </c>
      <c r="E44" s="1" t="s">
        <v>15</v>
      </c>
      <c r="F44" s="7">
        <f>' Ruko 2 Lantai Tengah'!F45*$F$5</f>
        <v>13.5</v>
      </c>
      <c r="G44" s="7">
        <f>' Ruko 2 Lantai Kombinasi'!F45*$G$5</f>
        <v>4.5</v>
      </c>
      <c r="H44" s="7">
        <f>SUM(F44:G44)</f>
        <v>18</v>
      </c>
      <c r="I44" s="28"/>
      <c r="J44" s="118">
        <f t="shared" ref="J44:J57" si="7">H44*I44</f>
        <v>0</v>
      </c>
    </row>
    <row r="45" spans="2:10" ht="15.75">
      <c r="B45" s="121">
        <v>2</v>
      </c>
      <c r="C45" s="24" t="s">
        <v>101</v>
      </c>
      <c r="D45" s="26"/>
      <c r="E45" s="1"/>
      <c r="F45" s="7"/>
      <c r="G45" s="7"/>
      <c r="H45" s="7"/>
      <c r="I45" s="28"/>
      <c r="J45" s="118"/>
    </row>
    <row r="46" spans="2:10" ht="15.75">
      <c r="B46" s="121">
        <v>3</v>
      </c>
      <c r="C46" s="24" t="s">
        <v>102</v>
      </c>
      <c r="D46" s="26" t="s">
        <v>156</v>
      </c>
      <c r="E46" s="1" t="s">
        <v>15</v>
      </c>
      <c r="F46" s="7">
        <f>' Ruko 2 Lantai Tengah'!F47*$F$5</f>
        <v>164.956136601</v>
      </c>
      <c r="G46" s="7">
        <f>' Ruko 2 Lantai Kombinasi'!F47*$G$5</f>
        <v>54.985378867000001</v>
      </c>
      <c r="H46" s="7">
        <f>SUM(F46:G46)</f>
        <v>219.94151546800001</v>
      </c>
      <c r="I46" s="28"/>
      <c r="J46" s="118">
        <f t="shared" si="7"/>
        <v>0</v>
      </c>
    </row>
    <row r="47" spans="2:10" ht="15.75">
      <c r="B47" s="121">
        <v>4</v>
      </c>
      <c r="C47" s="24" t="s">
        <v>103</v>
      </c>
      <c r="D47" s="26" t="s">
        <v>263</v>
      </c>
      <c r="E47" s="1" t="s">
        <v>15</v>
      </c>
      <c r="F47" s="7">
        <f>' Ruko 2 Lantai Tengah'!F48*$F$5</f>
        <v>8.3193517979999996</v>
      </c>
      <c r="G47" s="7">
        <f>' Ruko 2 Lantai Kombinasi'!F48*$G$5</f>
        <v>2.7731172659999999</v>
      </c>
      <c r="H47" s="7">
        <f>SUM(F47:G47)</f>
        <v>11.092469063999999</v>
      </c>
      <c r="I47" s="28"/>
      <c r="J47" s="118">
        <f t="shared" si="7"/>
        <v>0</v>
      </c>
    </row>
    <row r="48" spans="2:10" ht="15.75">
      <c r="B48" s="121">
        <v>5</v>
      </c>
      <c r="C48" s="24" t="s">
        <v>104</v>
      </c>
      <c r="D48" s="26" t="s">
        <v>156</v>
      </c>
      <c r="E48" s="1" t="s">
        <v>15</v>
      </c>
      <c r="F48" s="7">
        <f>' Ruko 2 Lantai Tengah'!F49*$F$5</f>
        <v>28.751993060700006</v>
      </c>
      <c r="G48" s="7">
        <f>' Ruko 2 Lantai Kombinasi'!F49*$G$5</f>
        <v>9.5839976869000019</v>
      </c>
      <c r="H48" s="7">
        <f>SUM(F48:G48)</f>
        <v>38.335990747600007</v>
      </c>
      <c r="I48" s="28"/>
      <c r="J48" s="118">
        <f t="shared" si="7"/>
        <v>0</v>
      </c>
    </row>
    <row r="49" spans="2:10" s="93" customFormat="1" ht="30">
      <c r="B49" s="123">
        <v>6</v>
      </c>
      <c r="C49" s="21" t="s">
        <v>233</v>
      </c>
      <c r="D49" s="34" t="s">
        <v>262</v>
      </c>
      <c r="E49" s="1" t="s">
        <v>9</v>
      </c>
      <c r="F49" s="7">
        <f>' Ruko 2 Lantai Tengah'!F50*$F$5</f>
        <v>23.1</v>
      </c>
      <c r="G49" s="7">
        <f>' Ruko 2 Lantai Kombinasi'!F50*$G$5</f>
        <v>7.7</v>
      </c>
      <c r="H49" s="7">
        <f>SUM(F49:G49)</f>
        <v>30.8</v>
      </c>
      <c r="I49" s="28"/>
      <c r="J49" s="127">
        <f t="shared" si="7"/>
        <v>0</v>
      </c>
    </row>
    <row r="50" spans="2:10" s="93" customFormat="1" ht="18" customHeight="1">
      <c r="B50" s="123">
        <v>7</v>
      </c>
      <c r="C50" s="21" t="s">
        <v>234</v>
      </c>
      <c r="D50" s="34" t="s">
        <v>261</v>
      </c>
      <c r="E50" s="1" t="s">
        <v>15</v>
      </c>
      <c r="F50" s="7">
        <f>' Ruko 2 Lantai Tengah'!F51*$F$5</f>
        <v>7.6499999999999995</v>
      </c>
      <c r="G50" s="7">
        <f>' Ruko 2 Lantai Kombinasi'!F51*$G$5</f>
        <v>2.5499999999999998</v>
      </c>
      <c r="H50" s="7">
        <f>SUM(F50:G50)</f>
        <v>10.199999999999999</v>
      </c>
      <c r="I50" s="28"/>
      <c r="J50" s="127">
        <f t="shared" si="7"/>
        <v>0</v>
      </c>
    </row>
    <row r="51" spans="2:10" ht="15.75">
      <c r="B51" s="122"/>
      <c r="C51" s="27" t="s">
        <v>105</v>
      </c>
      <c r="D51" s="27"/>
      <c r="E51" s="1"/>
      <c r="F51" s="7"/>
      <c r="G51" s="7"/>
      <c r="H51" s="7"/>
      <c r="I51" s="28"/>
      <c r="J51" s="118"/>
    </row>
    <row r="52" spans="2:10" ht="15.75">
      <c r="B52" s="121">
        <v>1</v>
      </c>
      <c r="C52" s="24" t="s">
        <v>102</v>
      </c>
      <c r="D52" s="26" t="s">
        <v>156</v>
      </c>
      <c r="E52" s="1" t="s">
        <v>15</v>
      </c>
      <c r="F52" s="7">
        <f>' Ruko 2 Lantai Tengah'!F53*$F$5</f>
        <v>164.63852918969999</v>
      </c>
      <c r="G52" s="7">
        <f>' Ruko 2 Lantai Kombinasi'!F53*$G$5</f>
        <v>54.879509729900001</v>
      </c>
      <c r="H52" s="7">
        <f>SUM(F52:G52)</f>
        <v>219.5180389196</v>
      </c>
      <c r="I52" s="28"/>
      <c r="J52" s="118">
        <f t="shared" si="7"/>
        <v>0</v>
      </c>
    </row>
    <row r="53" spans="2:10" ht="15.75">
      <c r="B53" s="121">
        <v>2</v>
      </c>
      <c r="C53" s="24" t="s">
        <v>103</v>
      </c>
      <c r="D53" s="26" t="s">
        <v>263</v>
      </c>
      <c r="E53" s="1" t="s">
        <v>15</v>
      </c>
      <c r="F53" s="7">
        <f>' Ruko 2 Lantai Tengah'!F54*$F$5</f>
        <v>8.3196750000000002</v>
      </c>
      <c r="G53" s="7">
        <f>' Ruko 2 Lantai Kombinasi'!F54*$G$5</f>
        <v>2.7732250000000001</v>
      </c>
      <c r="H53" s="7">
        <f>SUM(F53:G53)</f>
        <v>11.0929</v>
      </c>
      <c r="I53" s="28"/>
      <c r="J53" s="118">
        <f t="shared" si="7"/>
        <v>0</v>
      </c>
    </row>
    <row r="54" spans="2:10" ht="15.75">
      <c r="B54" s="121">
        <v>3</v>
      </c>
      <c r="C54" s="29" t="s">
        <v>104</v>
      </c>
      <c r="D54" s="26" t="s">
        <v>156</v>
      </c>
      <c r="E54" s="1" t="s">
        <v>15</v>
      </c>
      <c r="F54" s="7"/>
      <c r="G54" s="7"/>
      <c r="H54" s="7">
        <f>SUM(F54:G54)</f>
        <v>0</v>
      </c>
      <c r="I54" s="28"/>
      <c r="J54" s="118">
        <f t="shared" si="7"/>
        <v>0</v>
      </c>
    </row>
    <row r="55" spans="2:10" ht="15.75">
      <c r="B55" s="124"/>
      <c r="C55" s="30" t="s">
        <v>136</v>
      </c>
      <c r="D55" s="30"/>
      <c r="E55" s="1"/>
      <c r="F55" s="7"/>
      <c r="G55" s="7"/>
      <c r="H55" s="7"/>
      <c r="I55" s="28"/>
      <c r="J55" s="118"/>
    </row>
    <row r="56" spans="2:10" ht="15.75">
      <c r="B56" s="125">
        <v>1</v>
      </c>
      <c r="C56" s="29" t="s">
        <v>102</v>
      </c>
      <c r="D56" s="26" t="s">
        <v>156</v>
      </c>
      <c r="E56" s="1" t="s">
        <v>15</v>
      </c>
      <c r="F56" s="7"/>
      <c r="G56" s="7"/>
      <c r="H56" s="7">
        <f>SUM(F56:G56)</f>
        <v>0</v>
      </c>
      <c r="I56" s="28"/>
      <c r="J56" s="118">
        <f t="shared" si="7"/>
        <v>0</v>
      </c>
    </row>
    <row r="57" spans="2:10" ht="15.75">
      <c r="B57" s="125">
        <v>2</v>
      </c>
      <c r="C57" s="29" t="s">
        <v>103</v>
      </c>
      <c r="D57" s="26" t="s">
        <v>263</v>
      </c>
      <c r="E57" s="1" t="s">
        <v>15</v>
      </c>
      <c r="F57" s="7"/>
      <c r="G57" s="7"/>
      <c r="H57" s="7">
        <f>SUM(F57:G57)</f>
        <v>0</v>
      </c>
      <c r="I57" s="28"/>
      <c r="J57" s="118">
        <f t="shared" si="7"/>
        <v>0</v>
      </c>
    </row>
    <row r="58" spans="2:10" ht="5.25" customHeight="1">
      <c r="B58" s="121"/>
      <c r="C58" s="24"/>
      <c r="D58" s="24"/>
      <c r="E58" s="1"/>
      <c r="F58" s="82"/>
      <c r="G58" s="82"/>
      <c r="H58" s="7"/>
      <c r="I58" s="29"/>
      <c r="J58" s="118"/>
    </row>
    <row r="59" spans="2:10" ht="15.75">
      <c r="B59" s="122" t="s">
        <v>30</v>
      </c>
      <c r="C59" s="27" t="s">
        <v>31</v>
      </c>
      <c r="D59" s="27"/>
      <c r="E59" s="1"/>
      <c r="F59" s="82"/>
      <c r="G59" s="82"/>
      <c r="H59" s="7"/>
      <c r="I59" s="29"/>
      <c r="J59" s="118"/>
    </row>
    <row r="60" spans="2:10" ht="15.75">
      <c r="B60" s="122"/>
      <c r="C60" s="27" t="s">
        <v>99</v>
      </c>
      <c r="D60" s="27"/>
      <c r="E60" s="1"/>
      <c r="F60" s="82"/>
      <c r="G60" s="82"/>
      <c r="H60" s="7"/>
      <c r="I60" s="29"/>
      <c r="J60" s="118"/>
    </row>
    <row r="61" spans="2:10" ht="15.75">
      <c r="B61" s="121">
        <v>1</v>
      </c>
      <c r="C61" s="24" t="s">
        <v>103</v>
      </c>
      <c r="D61" s="26" t="s">
        <v>264</v>
      </c>
      <c r="E61" s="1" t="s">
        <v>15</v>
      </c>
      <c r="F61" s="7">
        <f>' Ruko 2 Lantai Tengah'!F58*$F$5</f>
        <v>35.449086723600004</v>
      </c>
      <c r="G61" s="7">
        <f>' Ruko 2 Lantai Kombinasi'!F58*$G$5</f>
        <v>11.8163622412</v>
      </c>
      <c r="H61" s="7">
        <f>SUM(F61:G61)</f>
        <v>47.265448964800001</v>
      </c>
      <c r="I61" s="28"/>
      <c r="J61" s="118">
        <f t="shared" ref="J61:J68" si="8">H61*I61</f>
        <v>0</v>
      </c>
    </row>
    <row r="62" spans="2:10" ht="15.75">
      <c r="B62" s="121">
        <v>2</v>
      </c>
      <c r="C62" s="24" t="s">
        <v>106</v>
      </c>
      <c r="D62" s="26" t="s">
        <v>157</v>
      </c>
      <c r="E62" s="1" t="s">
        <v>15</v>
      </c>
      <c r="F62" s="7">
        <f>' Ruko 2 Lantai Tengah'!F59*$F$5</f>
        <v>97.365373200000008</v>
      </c>
      <c r="G62" s="7">
        <f>' Ruko 2 Lantai Kombinasi'!F59*$G$5</f>
        <v>32.455124400000003</v>
      </c>
      <c r="H62" s="7">
        <f>SUM(F62:G62)</f>
        <v>129.82049760000001</v>
      </c>
      <c r="I62" s="28"/>
      <c r="J62" s="118">
        <f t="shared" si="8"/>
        <v>0</v>
      </c>
    </row>
    <row r="63" spans="2:10" ht="15.75">
      <c r="B63" s="122"/>
      <c r="C63" s="27" t="s">
        <v>105</v>
      </c>
      <c r="D63" s="27"/>
      <c r="E63" s="1"/>
      <c r="F63" s="7"/>
      <c r="G63" s="7"/>
      <c r="H63" s="7"/>
      <c r="I63" s="28"/>
      <c r="J63" s="118"/>
    </row>
    <row r="64" spans="2:10" ht="15.75">
      <c r="B64" s="121">
        <v>1</v>
      </c>
      <c r="C64" s="24" t="s">
        <v>103</v>
      </c>
      <c r="D64" s="26" t="s">
        <v>264</v>
      </c>
      <c r="E64" s="1" t="s">
        <v>15</v>
      </c>
      <c r="F64" s="7">
        <f>' Ruko 2 Lantai Tengah'!F61*$F$5</f>
        <v>35.449086723600004</v>
      </c>
      <c r="G64" s="7">
        <f>' Ruko 2 Lantai Kombinasi'!F61*$G$5</f>
        <v>11.8163622412</v>
      </c>
      <c r="H64" s="7">
        <f>SUM(F64:G64)</f>
        <v>47.265448964800001</v>
      </c>
      <c r="I64" s="28"/>
      <c r="J64" s="118">
        <f t="shared" si="8"/>
        <v>0</v>
      </c>
    </row>
    <row r="65" spans="2:10" ht="15.75">
      <c r="B65" s="121">
        <v>2</v>
      </c>
      <c r="C65" s="24" t="s">
        <v>106</v>
      </c>
      <c r="D65" s="26" t="s">
        <v>157</v>
      </c>
      <c r="E65" s="1" t="s">
        <v>15</v>
      </c>
      <c r="F65" s="7">
        <f>' Ruko 2 Lantai Tengah'!F62*$F$5</f>
        <v>109.875</v>
      </c>
      <c r="G65" s="7">
        <f>' Ruko 2 Lantai Kombinasi'!F62*$G$5</f>
        <v>36.625</v>
      </c>
      <c r="H65" s="7">
        <f>SUM(F65:G65)</f>
        <v>146.5</v>
      </c>
      <c r="I65" s="28"/>
      <c r="J65" s="118">
        <f t="shared" si="8"/>
        <v>0</v>
      </c>
    </row>
    <row r="66" spans="2:10" ht="15.75">
      <c r="B66" s="122"/>
      <c r="C66" s="27" t="s">
        <v>136</v>
      </c>
      <c r="D66" s="27"/>
      <c r="E66" s="1"/>
      <c r="F66" s="7"/>
      <c r="G66" s="7"/>
      <c r="H66" s="7"/>
      <c r="I66" s="28"/>
      <c r="J66" s="118"/>
    </row>
    <row r="67" spans="2:10" ht="15.75">
      <c r="B67" s="121">
        <v>1</v>
      </c>
      <c r="C67" s="24" t="s">
        <v>103</v>
      </c>
      <c r="D67" s="26" t="s">
        <v>264</v>
      </c>
      <c r="E67" s="1" t="s">
        <v>15</v>
      </c>
      <c r="F67" s="7"/>
      <c r="G67" s="7"/>
      <c r="H67" s="7">
        <f>SUM(F67:G67)</f>
        <v>0</v>
      </c>
      <c r="I67" s="28"/>
      <c r="J67" s="118">
        <f t="shared" si="8"/>
        <v>0</v>
      </c>
    </row>
    <row r="68" spans="2:10" ht="15.75">
      <c r="B68" s="121">
        <v>2</v>
      </c>
      <c r="C68" s="24" t="s">
        <v>106</v>
      </c>
      <c r="D68" s="26" t="s">
        <v>157</v>
      </c>
      <c r="E68" s="1" t="s">
        <v>15</v>
      </c>
      <c r="F68" s="7"/>
      <c r="G68" s="7"/>
      <c r="H68" s="7">
        <f>SUM(F68:G68)</f>
        <v>0</v>
      </c>
      <c r="I68" s="28"/>
      <c r="J68" s="118">
        <f t="shared" si="8"/>
        <v>0</v>
      </c>
    </row>
    <row r="69" spans="2:10" ht="7.5" customHeight="1">
      <c r="B69" s="121"/>
      <c r="C69" s="24"/>
      <c r="D69" s="24"/>
      <c r="E69" s="1"/>
      <c r="F69" s="7"/>
      <c r="G69" s="7"/>
      <c r="H69" s="7"/>
      <c r="I69" s="28"/>
      <c r="J69" s="118"/>
    </row>
    <row r="70" spans="2:10" ht="7.5" customHeight="1">
      <c r="B70" s="121"/>
      <c r="C70" s="24"/>
      <c r="D70" s="24"/>
      <c r="E70" s="1"/>
      <c r="F70" s="7"/>
      <c r="G70" s="7"/>
      <c r="H70" s="7"/>
      <c r="I70" s="28"/>
      <c r="J70" s="118"/>
    </row>
    <row r="71" spans="2:10" ht="5.25" customHeight="1">
      <c r="B71" s="121"/>
      <c r="C71" s="24"/>
      <c r="D71" s="24"/>
      <c r="E71" s="1"/>
      <c r="F71" s="7"/>
      <c r="G71" s="7"/>
      <c r="H71" s="7"/>
      <c r="I71" s="28"/>
      <c r="J71" s="118"/>
    </row>
    <row r="72" spans="2:10" ht="15.75">
      <c r="B72" s="122" t="s">
        <v>32</v>
      </c>
      <c r="C72" s="27" t="s">
        <v>33</v>
      </c>
      <c r="D72" s="27"/>
      <c r="E72" s="1"/>
      <c r="F72" s="7"/>
      <c r="G72" s="7"/>
      <c r="H72" s="7"/>
      <c r="I72" s="28"/>
      <c r="J72" s="118"/>
    </row>
    <row r="73" spans="2:10" ht="15.75">
      <c r="B73" s="126">
        <v>1</v>
      </c>
      <c r="C73" s="31" t="s">
        <v>34</v>
      </c>
      <c r="D73" s="60" t="s">
        <v>252</v>
      </c>
      <c r="E73" s="32" t="s">
        <v>15</v>
      </c>
      <c r="F73" s="7">
        <f>' Ruko 2 Lantai Tengah'!F65*$F$5</f>
        <v>298.31411919149997</v>
      </c>
      <c r="G73" s="7">
        <f>' Ruko 2 Lantai Kombinasi'!F65*$G$5</f>
        <v>99.438039730499995</v>
      </c>
      <c r="H73" s="7">
        <f>SUM(F73:G73)</f>
        <v>397.75215892199998</v>
      </c>
      <c r="I73" s="28"/>
      <c r="J73" s="118">
        <f t="shared" ref="J73:J76" si="9">H73*I73</f>
        <v>0</v>
      </c>
    </row>
    <row r="74" spans="2:10" ht="15.75">
      <c r="B74" s="121">
        <v>2</v>
      </c>
      <c r="C74" s="24" t="s">
        <v>107</v>
      </c>
      <c r="D74" s="60" t="s">
        <v>253</v>
      </c>
      <c r="E74" s="1" t="s">
        <v>9</v>
      </c>
      <c r="F74" s="7">
        <f>' Ruko 2 Lantai Tengah'!F66*$F$5</f>
        <v>349.08</v>
      </c>
      <c r="G74" s="7">
        <f>' Ruko 2 Lantai Kombinasi'!F66*$G$5</f>
        <v>116.36</v>
      </c>
      <c r="H74" s="7">
        <f>SUM(F74:G74)</f>
        <v>465.44</v>
      </c>
      <c r="I74" s="28"/>
      <c r="J74" s="118">
        <f t="shared" si="9"/>
        <v>0</v>
      </c>
    </row>
    <row r="75" spans="2:10" ht="15.75">
      <c r="B75" s="126">
        <v>3</v>
      </c>
      <c r="C75" s="31" t="s">
        <v>35</v>
      </c>
      <c r="D75" s="60" t="s">
        <v>254</v>
      </c>
      <c r="E75" s="32" t="s">
        <v>15</v>
      </c>
      <c r="F75" s="7">
        <f>' Ruko 2 Lantai Tengah'!F67*$F$5</f>
        <v>45.71895</v>
      </c>
      <c r="G75" s="7">
        <f>' Ruko 2 Lantai Kombinasi'!F67*$G$5</f>
        <v>15.239649999999999</v>
      </c>
      <c r="H75" s="7">
        <f>SUM(F75:G75)</f>
        <v>60.958599999999997</v>
      </c>
      <c r="I75" s="28"/>
      <c r="J75" s="118">
        <f t="shared" si="9"/>
        <v>0</v>
      </c>
    </row>
    <row r="76" spans="2:10" ht="15.75">
      <c r="B76" s="121">
        <v>4</v>
      </c>
      <c r="C76" s="24" t="s">
        <v>36</v>
      </c>
      <c r="D76" s="60" t="s">
        <v>158</v>
      </c>
      <c r="E76" s="1" t="s">
        <v>15</v>
      </c>
      <c r="F76" s="7">
        <f>' Ruko 2 Lantai Tengah'!F68*$F$5</f>
        <v>257.32396199999994</v>
      </c>
      <c r="G76" s="7">
        <f>' Ruko 2 Lantai Kombinasi'!F68*$G$5</f>
        <v>85.774653999999984</v>
      </c>
      <c r="H76" s="7">
        <f>SUM(F76:G76)</f>
        <v>343.09861599999994</v>
      </c>
      <c r="I76" s="28"/>
      <c r="J76" s="118">
        <f t="shared" si="9"/>
        <v>0</v>
      </c>
    </row>
    <row r="77" spans="2:10" ht="5.25" customHeight="1">
      <c r="B77" s="121"/>
      <c r="C77" s="24"/>
      <c r="D77" s="24"/>
      <c r="E77" s="1"/>
      <c r="F77" s="7"/>
      <c r="G77" s="7"/>
      <c r="H77" s="7"/>
      <c r="I77" s="28"/>
      <c r="J77" s="118"/>
    </row>
    <row r="78" spans="2:10" ht="15.75">
      <c r="B78" s="122" t="s">
        <v>37</v>
      </c>
      <c r="C78" s="27" t="s">
        <v>38</v>
      </c>
      <c r="D78" s="27"/>
      <c r="E78" s="1"/>
      <c r="F78" s="7"/>
      <c r="G78" s="7"/>
      <c r="H78" s="7"/>
      <c r="I78" s="28"/>
      <c r="J78" s="118"/>
    </row>
    <row r="79" spans="2:10" s="93" customFormat="1" ht="30">
      <c r="B79" s="119">
        <v>1</v>
      </c>
      <c r="C79" s="21" t="s">
        <v>39</v>
      </c>
      <c r="D79" s="31" t="s">
        <v>248</v>
      </c>
      <c r="E79" s="1" t="s">
        <v>15</v>
      </c>
      <c r="F79" s="7">
        <f>' Ruko 2 Lantai Tengah'!F71*$F$5</f>
        <v>569.47919999999999</v>
      </c>
      <c r="G79" s="7">
        <f>' Ruko 2 Lantai Kombinasi'!F71*$G$5</f>
        <v>189.82639999999998</v>
      </c>
      <c r="H79" s="7">
        <f t="shared" ref="H79:H84" si="10">SUM(F79:G79)</f>
        <v>759.30559999999991</v>
      </c>
      <c r="I79" s="28"/>
      <c r="J79" s="127">
        <f t="shared" ref="J79:J84" si="11">H79*I79</f>
        <v>0</v>
      </c>
    </row>
    <row r="80" spans="2:10" ht="15.75">
      <c r="B80" s="121">
        <v>2</v>
      </c>
      <c r="C80" s="24" t="s">
        <v>108</v>
      </c>
      <c r="D80" s="24" t="s">
        <v>159</v>
      </c>
      <c r="E80" s="1" t="s">
        <v>15</v>
      </c>
      <c r="F80" s="7">
        <f>' Ruko 2 Lantai Tengah'!F72*$F$5</f>
        <v>59.13</v>
      </c>
      <c r="G80" s="7">
        <f>' Ruko 2 Lantai Kombinasi'!F72*$G$5</f>
        <v>19.71</v>
      </c>
      <c r="H80" s="7">
        <f t="shared" si="10"/>
        <v>78.84</v>
      </c>
      <c r="I80" s="28"/>
      <c r="J80" s="118">
        <f t="shared" si="11"/>
        <v>0</v>
      </c>
    </row>
    <row r="81" spans="2:10" ht="15.75">
      <c r="B81" s="121">
        <v>3</v>
      </c>
      <c r="C81" s="24" t="s">
        <v>40</v>
      </c>
      <c r="D81" s="24" t="s">
        <v>160</v>
      </c>
      <c r="E81" s="1" t="s">
        <v>15</v>
      </c>
      <c r="F81" s="7">
        <f>' Ruko 2 Lantai Tengah'!F73*$F$5</f>
        <v>1128.1393499999999</v>
      </c>
      <c r="G81" s="7">
        <f>' Ruko 2 Lantai Kombinasi'!F73*$G$5</f>
        <v>376.04644999999999</v>
      </c>
      <c r="H81" s="7">
        <f t="shared" si="10"/>
        <v>1504.1858</v>
      </c>
      <c r="I81" s="28"/>
      <c r="J81" s="118">
        <f t="shared" si="11"/>
        <v>0</v>
      </c>
    </row>
    <row r="82" spans="2:10" ht="15.75">
      <c r="B82" s="121">
        <v>4</v>
      </c>
      <c r="C82" s="24" t="s">
        <v>41</v>
      </c>
      <c r="D82" s="24" t="s">
        <v>161</v>
      </c>
      <c r="E82" s="1" t="s">
        <v>15</v>
      </c>
      <c r="F82" s="7">
        <f>' Ruko 2 Lantai Tengah'!F74*$F$5</f>
        <v>1036.2605999999998</v>
      </c>
      <c r="G82" s="7">
        <f>' Ruko 2 Lantai Kombinasi'!F74*$G$5</f>
        <v>345.42019999999997</v>
      </c>
      <c r="H82" s="7">
        <f t="shared" si="10"/>
        <v>1381.6807999999999</v>
      </c>
      <c r="I82" s="28"/>
      <c r="J82" s="118">
        <f t="shared" si="11"/>
        <v>0</v>
      </c>
    </row>
    <row r="83" spans="2:10" ht="15.75">
      <c r="B83" s="121">
        <v>5</v>
      </c>
      <c r="C83" s="55" t="s">
        <v>224</v>
      </c>
      <c r="D83" s="24" t="s">
        <v>160</v>
      </c>
      <c r="E83" s="1" t="s">
        <v>15</v>
      </c>
      <c r="F83" s="7">
        <f>' Ruko 2 Lantai Tengah'!F75*$F$5</f>
        <v>123.435</v>
      </c>
      <c r="G83" s="7">
        <f>' Ruko 2 Lantai Kombinasi'!F75*$G$5</f>
        <v>41.145000000000003</v>
      </c>
      <c r="H83" s="7">
        <f t="shared" si="10"/>
        <v>164.58</v>
      </c>
      <c r="I83" s="28"/>
      <c r="J83" s="118">
        <f t="shared" si="11"/>
        <v>0</v>
      </c>
    </row>
    <row r="84" spans="2:10" ht="15.75">
      <c r="B84" s="121">
        <v>6</v>
      </c>
      <c r="C84" s="55" t="s">
        <v>235</v>
      </c>
      <c r="D84" s="24" t="s">
        <v>161</v>
      </c>
      <c r="E84" s="1" t="s">
        <v>15</v>
      </c>
      <c r="F84" s="7">
        <f>' Ruko 2 Lantai Tengah'!F76*$F$5</f>
        <v>123.435</v>
      </c>
      <c r="G84" s="7">
        <f>' Ruko 2 Lantai Kombinasi'!F76*$G$5</f>
        <v>41.145000000000003</v>
      </c>
      <c r="H84" s="7">
        <f t="shared" si="10"/>
        <v>164.58</v>
      </c>
      <c r="I84" s="28"/>
      <c r="J84" s="118">
        <f t="shared" si="11"/>
        <v>0</v>
      </c>
    </row>
    <row r="85" spans="2:10" ht="6" customHeight="1">
      <c r="B85" s="121"/>
      <c r="C85" s="24"/>
      <c r="D85" s="24"/>
      <c r="E85" s="1"/>
      <c r="F85" s="7"/>
      <c r="G85" s="7"/>
      <c r="H85" s="7"/>
      <c r="I85" s="7"/>
      <c r="J85" s="118"/>
    </row>
    <row r="86" spans="2:10" ht="15.75">
      <c r="B86" s="122" t="s">
        <v>42</v>
      </c>
      <c r="C86" s="27" t="s">
        <v>43</v>
      </c>
      <c r="D86" s="27"/>
      <c r="E86" s="1"/>
      <c r="F86" s="7"/>
      <c r="G86" s="7"/>
      <c r="H86" s="7"/>
      <c r="I86" s="7"/>
      <c r="J86" s="118"/>
    </row>
    <row r="87" spans="2:10" ht="15.75">
      <c r="B87" s="121">
        <v>1</v>
      </c>
      <c r="C87" s="24" t="s">
        <v>109</v>
      </c>
      <c r="D87" s="59" t="s">
        <v>259</v>
      </c>
      <c r="E87" s="1" t="s">
        <v>15</v>
      </c>
      <c r="F87" s="7">
        <f>' Ruko 2 Lantai Tengah'!F79*$F$5</f>
        <v>162</v>
      </c>
      <c r="G87" s="7">
        <f>' Ruko 2 Lantai Kombinasi'!F79*$G$5</f>
        <v>54</v>
      </c>
      <c r="H87" s="7">
        <f>SUM(F87:G87)</f>
        <v>216</v>
      </c>
      <c r="I87" s="28"/>
      <c r="J87" s="118">
        <f t="shared" ref="J87:J91" si="12">H87*I87</f>
        <v>0</v>
      </c>
    </row>
    <row r="88" spans="2:10" ht="15.75">
      <c r="B88" s="121">
        <v>2</v>
      </c>
      <c r="C88" s="24" t="s">
        <v>110</v>
      </c>
      <c r="D88" s="26" t="s">
        <v>260</v>
      </c>
      <c r="E88" s="1" t="s">
        <v>15</v>
      </c>
      <c r="F88" s="7">
        <f>' Ruko 2 Lantai Tengah'!F80*$F$5</f>
        <v>165</v>
      </c>
      <c r="G88" s="7">
        <f>' Ruko 2 Lantai Kombinasi'!F80*$G$5</f>
        <v>55</v>
      </c>
      <c r="H88" s="7">
        <f>SUM(F88:G88)</f>
        <v>220</v>
      </c>
      <c r="I88" s="28"/>
      <c r="J88" s="118">
        <f t="shared" si="12"/>
        <v>0</v>
      </c>
    </row>
    <row r="89" spans="2:10" ht="15.75">
      <c r="B89" s="121">
        <v>3</v>
      </c>
      <c r="C89" s="24" t="s">
        <v>138</v>
      </c>
      <c r="D89" s="24"/>
      <c r="E89" s="1" t="s">
        <v>9</v>
      </c>
      <c r="F89" s="7">
        <f>' Ruko 2 Lantai Tengah'!F81*$F$5</f>
        <v>75</v>
      </c>
      <c r="G89" s="7">
        <f>' Ruko 2 Lantai Kombinasi'!F81*$G$5</f>
        <v>25</v>
      </c>
      <c r="H89" s="7">
        <f>SUM(F89:G89)</f>
        <v>100</v>
      </c>
      <c r="I89" s="28"/>
      <c r="J89" s="118">
        <f t="shared" si="12"/>
        <v>0</v>
      </c>
    </row>
    <row r="90" spans="2:10" ht="15.75">
      <c r="B90" s="121">
        <v>4</v>
      </c>
      <c r="C90" s="24" t="s">
        <v>139</v>
      </c>
      <c r="D90" s="24"/>
      <c r="E90" s="1" t="s">
        <v>9</v>
      </c>
      <c r="F90" s="7">
        <f>' Ruko 2 Lantai Tengah'!F82*$F$5</f>
        <v>15</v>
      </c>
      <c r="G90" s="7">
        <f>' Ruko 2 Lantai Kombinasi'!F82*$G$5</f>
        <v>5</v>
      </c>
      <c r="H90" s="7">
        <f>SUM(F90:G90)</f>
        <v>20</v>
      </c>
      <c r="I90" s="28"/>
      <c r="J90" s="118">
        <f t="shared" si="12"/>
        <v>0</v>
      </c>
    </row>
    <row r="91" spans="2:10" ht="15.75">
      <c r="B91" s="121">
        <v>5</v>
      </c>
      <c r="C91" s="24" t="s">
        <v>111</v>
      </c>
      <c r="D91" s="24"/>
      <c r="E91" s="1" t="s">
        <v>9</v>
      </c>
      <c r="F91" s="7">
        <f>+' Ruko 2 Lantai Tengah'!F82*F5</f>
        <v>15</v>
      </c>
      <c r="G91" s="7">
        <f>+' Ruko 2 Lantai Kombinasi'!F82*'Volume overall (AR01)'!G5</f>
        <v>5</v>
      </c>
      <c r="H91" s="7">
        <f>SUM(F91:G91)</f>
        <v>20</v>
      </c>
      <c r="I91" s="28"/>
      <c r="J91" s="118">
        <f t="shared" si="12"/>
        <v>0</v>
      </c>
    </row>
    <row r="92" spans="2:10" ht="8.25" customHeight="1">
      <c r="B92" s="121"/>
      <c r="C92" s="24"/>
      <c r="D92" s="24"/>
      <c r="E92" s="1"/>
      <c r="F92" s="7"/>
      <c r="G92" s="7"/>
      <c r="H92" s="7"/>
      <c r="I92" s="7"/>
      <c r="J92" s="118"/>
    </row>
    <row r="93" spans="2:10" ht="15.75">
      <c r="B93" s="122" t="s">
        <v>45</v>
      </c>
      <c r="C93" s="27" t="s">
        <v>46</v>
      </c>
      <c r="D93" s="27"/>
      <c r="E93" s="1"/>
      <c r="F93" s="7"/>
      <c r="G93" s="7"/>
      <c r="H93" s="7"/>
      <c r="I93" s="7"/>
      <c r="J93" s="118"/>
    </row>
    <row r="94" spans="2:10" ht="15.75">
      <c r="B94" s="122">
        <v>1</v>
      </c>
      <c r="C94" s="27" t="s">
        <v>112</v>
      </c>
      <c r="D94" s="27"/>
      <c r="E94" s="1"/>
      <c r="F94" s="7"/>
      <c r="G94" s="7"/>
      <c r="H94" s="7"/>
      <c r="I94" s="7"/>
      <c r="J94" s="118"/>
    </row>
    <row r="95" spans="2:10" ht="15.75">
      <c r="B95" s="122"/>
      <c r="C95" s="27" t="s">
        <v>140</v>
      </c>
      <c r="D95" s="27"/>
      <c r="E95" s="1"/>
      <c r="F95" s="7"/>
      <c r="G95" s="7"/>
      <c r="H95" s="7"/>
      <c r="I95" s="7"/>
      <c r="J95" s="118"/>
    </row>
    <row r="96" spans="2:10" ht="30">
      <c r="B96" s="123"/>
      <c r="C96" s="33" t="s">
        <v>113</v>
      </c>
      <c r="D96" s="34" t="s">
        <v>244</v>
      </c>
      <c r="E96" s="56" t="s">
        <v>48</v>
      </c>
      <c r="F96" s="78">
        <f>+' Ruko 2 Lantai Kombinasi'!F86*$F$5</f>
        <v>3</v>
      </c>
      <c r="G96" s="78">
        <f>+' Ruko 2 Lantai Tengah'!F86*'Volume overall (AR01)'!$G$5</f>
        <v>1</v>
      </c>
      <c r="H96" s="78">
        <f>SUM(F96:G96)</f>
        <v>4</v>
      </c>
      <c r="I96" s="28"/>
      <c r="J96" s="118">
        <f t="shared" ref="J96:J100" si="13">H96*I96</f>
        <v>0</v>
      </c>
    </row>
    <row r="97" spans="2:10" ht="15" customHeight="1">
      <c r="B97" s="128"/>
      <c r="C97" s="29" t="s">
        <v>86</v>
      </c>
      <c r="D97" s="34" t="s">
        <v>245</v>
      </c>
      <c r="E97" s="56" t="s">
        <v>48</v>
      </c>
      <c r="F97" s="78">
        <f>+' Ruko 2 Lantai Kombinasi'!F87*$F$5</f>
        <v>6</v>
      </c>
      <c r="G97" s="78">
        <f>+' Ruko 2 Lantai Tengah'!F87*'Volume overall (AR01)'!$G$5</f>
        <v>2</v>
      </c>
      <c r="H97" s="78">
        <f>SUM(F97:G97)</f>
        <v>8</v>
      </c>
      <c r="I97" s="28"/>
      <c r="J97" s="118">
        <f t="shared" si="13"/>
        <v>0</v>
      </c>
    </row>
    <row r="98" spans="2:10" ht="30">
      <c r="B98" s="123"/>
      <c r="C98" s="33" t="s">
        <v>114</v>
      </c>
      <c r="D98" s="34" t="s">
        <v>241</v>
      </c>
      <c r="E98" s="56" t="s">
        <v>48</v>
      </c>
      <c r="F98" s="78">
        <f>+' Ruko 2 Lantai Kombinasi'!F88*$F$5</f>
        <v>3</v>
      </c>
      <c r="G98" s="78">
        <f>+' Ruko 2 Lantai Tengah'!F88*'Volume overall (AR01)'!$G$5</f>
        <v>1</v>
      </c>
      <c r="H98" s="78">
        <f>SUM(F98:G98)</f>
        <v>4</v>
      </c>
      <c r="I98" s="28"/>
      <c r="J98" s="118">
        <f t="shared" si="13"/>
        <v>0</v>
      </c>
    </row>
    <row r="99" spans="2:10" ht="30">
      <c r="B99" s="123"/>
      <c r="C99" s="33" t="s">
        <v>115</v>
      </c>
      <c r="D99" s="34" t="s">
        <v>246</v>
      </c>
      <c r="E99" s="56" t="s">
        <v>48</v>
      </c>
      <c r="F99" s="78">
        <f>+' Ruko 2 Lantai Kombinasi'!F89*$F$5</f>
        <v>3</v>
      </c>
      <c r="G99" s="78">
        <f>+' Ruko 2 Lantai Tengah'!F89*'Volume overall (AR01)'!$G$5</f>
        <v>1</v>
      </c>
      <c r="H99" s="78">
        <f>SUM(F99:G99)</f>
        <v>4</v>
      </c>
      <c r="I99" s="28"/>
      <c r="J99" s="118">
        <f t="shared" si="13"/>
        <v>0</v>
      </c>
    </row>
    <row r="100" spans="2:10" ht="30">
      <c r="B100" s="123"/>
      <c r="C100" s="33" t="s">
        <v>134</v>
      </c>
      <c r="D100" s="34" t="s">
        <v>247</v>
      </c>
      <c r="E100" s="56" t="s">
        <v>48</v>
      </c>
      <c r="F100" s="78">
        <f>+' Ruko 2 Lantai Kombinasi'!F90*$F$5</f>
        <v>3</v>
      </c>
      <c r="G100" s="78">
        <f>+' Ruko 2 Lantai Tengah'!F90*'Volume overall (AR01)'!$G$5</f>
        <v>1</v>
      </c>
      <c r="H100" s="78">
        <f>SUM(F100:G100)</f>
        <v>4</v>
      </c>
      <c r="I100" s="28"/>
      <c r="J100" s="118">
        <f t="shared" si="13"/>
        <v>0</v>
      </c>
    </row>
    <row r="101" spans="2:10" ht="15.75">
      <c r="B101" s="122">
        <v>2</v>
      </c>
      <c r="C101" s="27" t="s">
        <v>116</v>
      </c>
      <c r="D101" s="27"/>
      <c r="E101" s="1"/>
      <c r="F101" s="7"/>
      <c r="G101" s="7"/>
      <c r="H101" s="7"/>
      <c r="I101" s="7"/>
      <c r="J101" s="118"/>
    </row>
    <row r="102" spans="2:10" ht="15.75">
      <c r="B102" s="121"/>
      <c r="C102" s="24" t="s">
        <v>86</v>
      </c>
      <c r="D102" s="34" t="s">
        <v>255</v>
      </c>
      <c r="E102" s="1" t="s">
        <v>48</v>
      </c>
      <c r="F102" s="7">
        <f>' Ruko 2 Lantai Tengah'!F92*$F$5</f>
        <v>6</v>
      </c>
      <c r="G102" s="7">
        <f>' Ruko 2 Lantai Kombinasi'!F92*$G$5</f>
        <v>2</v>
      </c>
      <c r="H102" s="7">
        <f>SUM(F102:G102)</f>
        <v>8</v>
      </c>
      <c r="I102" s="28"/>
      <c r="J102" s="118">
        <f t="shared" ref="J102:J105" si="14">H102*I102</f>
        <v>0</v>
      </c>
    </row>
    <row r="103" spans="2:10" ht="15.75">
      <c r="B103" s="122">
        <v>3</v>
      </c>
      <c r="C103" s="27" t="s">
        <v>49</v>
      </c>
      <c r="D103" s="27"/>
      <c r="E103" s="1"/>
      <c r="F103" s="7"/>
      <c r="G103" s="7"/>
      <c r="H103" s="7"/>
      <c r="I103" s="28"/>
      <c r="J103" s="118"/>
    </row>
    <row r="104" spans="2:10" ht="15.75">
      <c r="B104" s="129" t="s">
        <v>14</v>
      </c>
      <c r="C104" s="24" t="s">
        <v>51</v>
      </c>
      <c r="D104" s="26" t="s">
        <v>185</v>
      </c>
      <c r="E104" s="1" t="s">
        <v>50</v>
      </c>
      <c r="F104" s="7">
        <f>' Ruko 2 Lantai Tengah'!F94*$F$5</f>
        <v>6</v>
      </c>
      <c r="G104" s="7">
        <f>' Ruko 2 Lantai Kombinasi'!F94*$G$5</f>
        <v>2</v>
      </c>
      <c r="H104" s="7">
        <f>SUM(F104:G104)</f>
        <v>8</v>
      </c>
      <c r="I104" s="28"/>
      <c r="J104" s="118">
        <f t="shared" si="14"/>
        <v>0</v>
      </c>
    </row>
    <row r="105" spans="2:10" ht="15.75">
      <c r="B105" s="129" t="s">
        <v>14</v>
      </c>
      <c r="C105" s="24" t="s">
        <v>52</v>
      </c>
      <c r="D105" s="26" t="s">
        <v>186</v>
      </c>
      <c r="E105" s="1" t="s">
        <v>50</v>
      </c>
      <c r="F105" s="7">
        <f>' Ruko 2 Lantai Tengah'!F95*$F$5</f>
        <v>18</v>
      </c>
      <c r="G105" s="7">
        <f>' Ruko 2 Lantai Kombinasi'!F95*$G$5</f>
        <v>6</v>
      </c>
      <c r="H105" s="7">
        <f>SUM(F105:G105)</f>
        <v>24</v>
      </c>
      <c r="I105" s="28"/>
      <c r="J105" s="118">
        <f t="shared" si="14"/>
        <v>0</v>
      </c>
    </row>
    <row r="106" spans="2:10" ht="7.5" customHeight="1">
      <c r="B106" s="121"/>
      <c r="C106" s="24"/>
      <c r="D106" s="24"/>
      <c r="E106" s="1"/>
      <c r="F106" s="7"/>
      <c r="G106" s="7"/>
      <c r="H106" s="7"/>
      <c r="I106" s="28"/>
      <c r="J106" s="118"/>
    </row>
    <row r="107" spans="2:10" ht="15.75">
      <c r="B107" s="122" t="s">
        <v>53</v>
      </c>
      <c r="C107" s="27" t="s">
        <v>54</v>
      </c>
      <c r="D107" s="27"/>
      <c r="E107" s="1"/>
      <c r="F107" s="7"/>
      <c r="G107" s="7"/>
      <c r="H107" s="7"/>
      <c r="I107" s="28"/>
      <c r="J107" s="118"/>
    </row>
    <row r="108" spans="2:10" ht="15.75">
      <c r="B108" s="121">
        <v>1</v>
      </c>
      <c r="C108" s="24" t="s">
        <v>55</v>
      </c>
      <c r="D108" s="26" t="s">
        <v>183</v>
      </c>
      <c r="E108" s="1" t="s">
        <v>15</v>
      </c>
      <c r="F108" s="7">
        <f>' Ruko 2 Lantai Tengah'!F98*$F$5</f>
        <v>612.65770199999997</v>
      </c>
      <c r="G108" s="7">
        <f>' Ruko 2 Lantai Kombinasi'!F98*$G$5</f>
        <v>204.219234</v>
      </c>
      <c r="H108" s="7">
        <f>SUM(F108:G108)</f>
        <v>816.876936</v>
      </c>
      <c r="I108" s="28"/>
      <c r="J108" s="118">
        <f t="shared" ref="J108:J112" si="15">H108*I108</f>
        <v>0</v>
      </c>
    </row>
    <row r="109" spans="2:10" ht="15.75">
      <c r="B109" s="121">
        <v>2</v>
      </c>
      <c r="C109" s="24" t="s">
        <v>56</v>
      </c>
      <c r="D109" s="26" t="s">
        <v>184</v>
      </c>
      <c r="E109" s="1" t="s">
        <v>15</v>
      </c>
      <c r="F109" s="7">
        <f>' Ruko 2 Lantai Tengah'!F99*$F$5</f>
        <v>250.95726000000002</v>
      </c>
      <c r="G109" s="7">
        <f>' Ruko 2 Lantai Kombinasi'!F99*$G$5</f>
        <v>83.652420000000006</v>
      </c>
      <c r="H109" s="7">
        <f>SUM(F109:G109)</f>
        <v>334.60968000000003</v>
      </c>
      <c r="I109" s="28"/>
      <c r="J109" s="118">
        <f t="shared" si="15"/>
        <v>0</v>
      </c>
    </row>
    <row r="110" spans="2:10" ht="15.75">
      <c r="B110" s="121">
        <v>3</v>
      </c>
      <c r="C110" s="24" t="s">
        <v>57</v>
      </c>
      <c r="D110" s="26" t="s">
        <v>183</v>
      </c>
      <c r="E110" s="1" t="s">
        <v>15</v>
      </c>
      <c r="F110" s="7">
        <f>' Ruko 2 Lantai Tengah'!F100*$F$5</f>
        <v>344.03306919149998</v>
      </c>
      <c r="G110" s="7">
        <f>' Ruko 2 Lantai Kombinasi'!F100*$G$5</f>
        <v>114.67768973049999</v>
      </c>
      <c r="H110" s="7">
        <f>SUM(F110:G110)</f>
        <v>458.71075892199997</v>
      </c>
      <c r="I110" s="28"/>
      <c r="J110" s="118">
        <f t="shared" si="15"/>
        <v>0</v>
      </c>
    </row>
    <row r="111" spans="2:10" ht="15.75">
      <c r="B111" s="121">
        <v>4</v>
      </c>
      <c r="C111" s="24" t="s">
        <v>117</v>
      </c>
      <c r="D111" s="24"/>
      <c r="E111" s="1" t="s">
        <v>9</v>
      </c>
      <c r="F111" s="7">
        <f>' Ruko 2 Lantai Tengah'!F101*$F$5</f>
        <v>15</v>
      </c>
      <c r="G111" s="7">
        <f>' Ruko 2 Lantai Kombinasi'!F101*$G$5</f>
        <v>5</v>
      </c>
      <c r="H111" s="7">
        <f>SUM(F111:G111)</f>
        <v>20</v>
      </c>
      <c r="I111" s="28"/>
      <c r="J111" s="118">
        <f t="shared" si="15"/>
        <v>0</v>
      </c>
    </row>
    <row r="112" spans="2:10" ht="15.75">
      <c r="B112" s="121">
        <v>5</v>
      </c>
      <c r="C112" s="24" t="s">
        <v>191</v>
      </c>
      <c r="D112" s="26"/>
      <c r="E112" s="1" t="s">
        <v>15</v>
      </c>
      <c r="F112" s="7">
        <f>' Ruko 2 Lantai Tengah'!F102*$F$5</f>
        <v>141.95024999999998</v>
      </c>
      <c r="G112" s="7">
        <f>' Ruko 2 Lantai Kombinasi'!F102*$G$5</f>
        <v>47.316749999999999</v>
      </c>
      <c r="H112" s="7">
        <f>SUM(F112:G112)</f>
        <v>189.267</v>
      </c>
      <c r="I112" s="28"/>
      <c r="J112" s="118">
        <f t="shared" si="15"/>
        <v>0</v>
      </c>
    </row>
    <row r="113" spans="2:10" ht="8.25" customHeight="1">
      <c r="B113" s="121"/>
      <c r="C113" s="24"/>
      <c r="D113" s="24"/>
      <c r="E113" s="1"/>
      <c r="F113" s="7"/>
      <c r="G113" s="7"/>
      <c r="H113" s="7"/>
      <c r="I113" s="7"/>
      <c r="J113" s="118"/>
    </row>
    <row r="114" spans="2:10" ht="15.75">
      <c r="B114" s="122" t="s">
        <v>58</v>
      </c>
      <c r="C114" s="27" t="s">
        <v>59</v>
      </c>
      <c r="D114" s="27"/>
      <c r="E114" s="1"/>
      <c r="F114" s="7"/>
      <c r="G114" s="7"/>
      <c r="H114" s="7"/>
      <c r="I114" s="7"/>
      <c r="J114" s="118"/>
    </row>
    <row r="115" spans="2:10" ht="15.75">
      <c r="B115" s="121">
        <v>1</v>
      </c>
      <c r="C115" s="24" t="s">
        <v>118</v>
      </c>
      <c r="D115" s="24"/>
      <c r="E115" s="1"/>
      <c r="F115" s="7"/>
      <c r="G115" s="7"/>
      <c r="H115" s="7"/>
      <c r="I115" s="7"/>
      <c r="J115" s="118"/>
    </row>
    <row r="116" spans="2:10" ht="15.75">
      <c r="B116" s="129" t="s">
        <v>14</v>
      </c>
      <c r="C116" s="24" t="s">
        <v>119</v>
      </c>
      <c r="D116" s="24" t="s">
        <v>170</v>
      </c>
      <c r="E116" s="1" t="s">
        <v>50</v>
      </c>
      <c r="F116" s="7">
        <f>' Ruko 2 Lantai Tengah'!F106*$F$5</f>
        <v>6</v>
      </c>
      <c r="G116" s="7">
        <f>' Ruko 2 Lantai Kombinasi'!F106*$G$5</f>
        <v>2</v>
      </c>
      <c r="H116" s="7">
        <f>SUM(F116:G116)</f>
        <v>8</v>
      </c>
      <c r="I116" s="28"/>
      <c r="J116" s="118">
        <f t="shared" ref="J116:J118" si="16">H116*I116</f>
        <v>0</v>
      </c>
    </row>
    <row r="117" spans="2:10" ht="15.75">
      <c r="B117" s="129" t="s">
        <v>14</v>
      </c>
      <c r="C117" s="24" t="s">
        <v>60</v>
      </c>
      <c r="D117" s="24" t="s">
        <v>171</v>
      </c>
      <c r="E117" s="1" t="s">
        <v>50</v>
      </c>
      <c r="F117" s="7">
        <f>' Ruko 2 Lantai Tengah'!F107*$F$5</f>
        <v>6</v>
      </c>
      <c r="G117" s="7">
        <f>' Ruko 2 Lantai Kombinasi'!F107*$G$5</f>
        <v>2</v>
      </c>
      <c r="H117" s="7">
        <f>SUM(F117:G117)</f>
        <v>8</v>
      </c>
      <c r="I117" s="28"/>
      <c r="J117" s="118">
        <f t="shared" si="16"/>
        <v>0</v>
      </c>
    </row>
    <row r="118" spans="2:10" ht="15.75">
      <c r="B118" s="129" t="s">
        <v>14</v>
      </c>
      <c r="C118" s="24" t="s">
        <v>120</v>
      </c>
      <c r="D118" s="31" t="s">
        <v>271</v>
      </c>
      <c r="E118" s="1" t="s">
        <v>50</v>
      </c>
      <c r="F118" s="7">
        <f>' Ruko 2 Lantai Tengah'!F108*$F$5</f>
        <v>6</v>
      </c>
      <c r="G118" s="7">
        <f>' Ruko 2 Lantai Kombinasi'!F108*$G$5</f>
        <v>2</v>
      </c>
      <c r="H118" s="7">
        <f>SUM(F118:G118)</f>
        <v>8</v>
      </c>
      <c r="I118" s="28"/>
      <c r="J118" s="118">
        <f t="shared" si="16"/>
        <v>0</v>
      </c>
    </row>
    <row r="119" spans="2:10" ht="15.75">
      <c r="B119" s="129"/>
      <c r="C119" s="24"/>
      <c r="D119" s="24" t="s">
        <v>172</v>
      </c>
      <c r="E119" s="1"/>
      <c r="F119" s="7"/>
      <c r="G119" s="7"/>
      <c r="H119" s="7"/>
      <c r="I119" s="28"/>
      <c r="J119" s="118"/>
    </row>
    <row r="120" spans="2:10" ht="15.75">
      <c r="B120" s="129"/>
      <c r="C120" s="24"/>
      <c r="D120" s="24" t="s">
        <v>173</v>
      </c>
      <c r="E120" s="1"/>
      <c r="F120" s="7"/>
      <c r="G120" s="7"/>
      <c r="H120" s="7"/>
      <c r="I120" s="28"/>
      <c r="J120" s="118"/>
    </row>
    <row r="121" spans="2:10" ht="15.75">
      <c r="B121" s="129"/>
      <c r="C121" s="24"/>
      <c r="D121" s="24" t="s">
        <v>174</v>
      </c>
      <c r="E121" s="1"/>
      <c r="F121" s="7"/>
      <c r="G121" s="7"/>
      <c r="H121" s="7"/>
      <c r="I121" s="28"/>
      <c r="J121" s="118"/>
    </row>
    <row r="122" spans="2:10" ht="15.75">
      <c r="B122" s="129"/>
      <c r="C122" s="24"/>
      <c r="D122" s="24" t="s">
        <v>175</v>
      </c>
      <c r="E122" s="1"/>
      <c r="F122" s="7"/>
      <c r="G122" s="7"/>
      <c r="H122" s="7"/>
      <c r="I122" s="28"/>
      <c r="J122" s="118"/>
    </row>
    <row r="123" spans="2:10" ht="15.75">
      <c r="B123" s="129" t="s">
        <v>14</v>
      </c>
      <c r="C123" s="24" t="s">
        <v>121</v>
      </c>
      <c r="D123" s="24" t="s">
        <v>176</v>
      </c>
      <c r="E123" s="1" t="s">
        <v>50</v>
      </c>
      <c r="F123" s="7">
        <f>' Ruko 2 Lantai Tengah'!F113*$F$5</f>
        <v>6</v>
      </c>
      <c r="G123" s="7">
        <f>' Ruko 2 Lantai Kombinasi'!F113*$G$5</f>
        <v>2</v>
      </c>
      <c r="H123" s="7">
        <f>SUM(F123:G123)</f>
        <v>8</v>
      </c>
      <c r="I123" s="28"/>
      <c r="J123" s="118">
        <f t="shared" ref="J123:J135" si="17">H123*I123</f>
        <v>0</v>
      </c>
    </row>
    <row r="124" spans="2:10" ht="15.75">
      <c r="B124" s="129">
        <v>3</v>
      </c>
      <c r="C124" s="24" t="s">
        <v>61</v>
      </c>
      <c r="D124" s="24" t="s">
        <v>177</v>
      </c>
      <c r="E124" s="1" t="s">
        <v>50</v>
      </c>
      <c r="F124" s="7">
        <f>' Ruko 2 Lantai Tengah'!F114*$F$5</f>
        <v>6</v>
      </c>
      <c r="G124" s="7">
        <f>' Ruko 2 Lantai Kombinasi'!F114*$G$5</f>
        <v>2</v>
      </c>
      <c r="H124" s="7">
        <f>SUM(F124:G124)</f>
        <v>8</v>
      </c>
      <c r="I124" s="28"/>
      <c r="J124" s="118">
        <f t="shared" si="17"/>
        <v>0</v>
      </c>
    </row>
    <row r="125" spans="2:10" ht="15.75">
      <c r="B125" s="129">
        <v>4</v>
      </c>
      <c r="C125" s="24" t="s">
        <v>62</v>
      </c>
      <c r="D125" s="24" t="s">
        <v>178</v>
      </c>
      <c r="E125" s="1" t="s">
        <v>50</v>
      </c>
      <c r="F125" s="7">
        <f>' Ruko 2 Lantai Tengah'!F115*$F$5</f>
        <v>12</v>
      </c>
      <c r="G125" s="7">
        <f>' Ruko 2 Lantai Kombinasi'!F115*$G$5</f>
        <v>4</v>
      </c>
      <c r="H125" s="7">
        <f>SUM(F125:G125)</f>
        <v>16</v>
      </c>
      <c r="I125" s="28"/>
      <c r="J125" s="118">
        <f t="shared" si="17"/>
        <v>0</v>
      </c>
    </row>
    <row r="126" spans="2:10" ht="15.75">
      <c r="B126" s="121">
        <v>6</v>
      </c>
      <c r="C126" s="24" t="s">
        <v>63</v>
      </c>
      <c r="D126" s="24"/>
      <c r="E126" s="1"/>
      <c r="F126" s="7"/>
      <c r="G126" s="7"/>
      <c r="H126" s="7"/>
      <c r="I126" s="28"/>
      <c r="J126" s="118"/>
    </row>
    <row r="127" spans="2:10" ht="15.75">
      <c r="B127" s="129" t="s">
        <v>14</v>
      </c>
      <c r="C127" s="24" t="s">
        <v>64</v>
      </c>
      <c r="D127" s="60" t="s">
        <v>179</v>
      </c>
      <c r="E127" s="1" t="s">
        <v>9</v>
      </c>
      <c r="F127" s="7">
        <f>' Ruko 2 Lantai Tengah'!F117*$F$5</f>
        <v>101.92197959999999</v>
      </c>
      <c r="G127" s="7">
        <f>' Ruko 2 Lantai Kombinasi'!F117*$G$5</f>
        <v>33.973993199999995</v>
      </c>
      <c r="H127" s="7">
        <f>SUM(F127:G127)</f>
        <v>135.89597279999998</v>
      </c>
      <c r="I127" s="28"/>
      <c r="J127" s="118">
        <f t="shared" si="17"/>
        <v>0</v>
      </c>
    </row>
    <row r="128" spans="2:10" ht="15.75">
      <c r="B128" s="129">
        <v>7</v>
      </c>
      <c r="C128" s="24" t="s">
        <v>65</v>
      </c>
      <c r="D128" s="60"/>
      <c r="E128" s="1"/>
      <c r="F128" s="7"/>
      <c r="G128" s="7"/>
      <c r="H128" s="7"/>
      <c r="I128" s="28"/>
      <c r="J128" s="118"/>
    </row>
    <row r="129" spans="2:10" ht="15.75">
      <c r="B129" s="129" t="s">
        <v>14</v>
      </c>
      <c r="C129" s="24" t="s">
        <v>66</v>
      </c>
      <c r="D129" s="60" t="s">
        <v>180</v>
      </c>
      <c r="E129" s="1" t="s">
        <v>9</v>
      </c>
      <c r="F129" s="7">
        <f>' Ruko 2 Lantai Tengah'!F119*$F$5</f>
        <v>4.11144</v>
      </c>
      <c r="G129" s="7">
        <f>' Ruko 2 Lantai Kombinasi'!F119*$G$5</f>
        <v>1.3704800000000001</v>
      </c>
      <c r="H129" s="7">
        <f t="shared" ref="H129:H135" si="18">SUM(F129:G129)</f>
        <v>5.4819200000000006</v>
      </c>
      <c r="I129" s="28"/>
      <c r="J129" s="118">
        <f t="shared" si="17"/>
        <v>0</v>
      </c>
    </row>
    <row r="130" spans="2:10" ht="15.75">
      <c r="B130" s="129" t="s">
        <v>14</v>
      </c>
      <c r="C130" s="24" t="s">
        <v>122</v>
      </c>
      <c r="D130" s="60" t="s">
        <v>180</v>
      </c>
      <c r="E130" s="1" t="s">
        <v>9</v>
      </c>
      <c r="F130" s="7">
        <f>' Ruko 2 Lantai Tengah'!F120*$F$5</f>
        <v>37.987583999999998</v>
      </c>
      <c r="G130" s="7">
        <f>' Ruko 2 Lantai Kombinasi'!F120*$G$5</f>
        <v>12.662528</v>
      </c>
      <c r="H130" s="7">
        <f t="shared" si="18"/>
        <v>50.650112</v>
      </c>
      <c r="I130" s="28"/>
      <c r="J130" s="118">
        <f t="shared" si="17"/>
        <v>0</v>
      </c>
    </row>
    <row r="131" spans="2:10" ht="15.75">
      <c r="B131" s="129" t="s">
        <v>14</v>
      </c>
      <c r="C131" s="24" t="s">
        <v>67</v>
      </c>
      <c r="D131" s="60" t="s">
        <v>180</v>
      </c>
      <c r="E131" s="1" t="s">
        <v>9</v>
      </c>
      <c r="F131" s="7">
        <f>' Ruko 2 Lantai Tengah'!F121*$F$5</f>
        <v>192.58060319999998</v>
      </c>
      <c r="G131" s="7">
        <f>' Ruko 2 Lantai Kombinasi'!F121*$G$5</f>
        <v>64.19353439999999</v>
      </c>
      <c r="H131" s="7">
        <f t="shared" si="18"/>
        <v>256.77413759999996</v>
      </c>
      <c r="I131" s="28"/>
      <c r="J131" s="118">
        <f t="shared" si="17"/>
        <v>0</v>
      </c>
    </row>
    <row r="132" spans="2:10" ht="15.75">
      <c r="B132" s="129" t="s">
        <v>14</v>
      </c>
      <c r="C132" s="24" t="s">
        <v>68</v>
      </c>
      <c r="D132" s="60" t="s">
        <v>180</v>
      </c>
      <c r="E132" s="1" t="s">
        <v>9</v>
      </c>
      <c r="F132" s="7">
        <f>' Ruko 2 Lantai Tengah'!F122*$F$5</f>
        <v>84.9</v>
      </c>
      <c r="G132" s="7">
        <f>' Ruko 2 Lantai Kombinasi'!F122*$G$5</f>
        <v>28.3</v>
      </c>
      <c r="H132" s="7">
        <f t="shared" si="18"/>
        <v>113.2</v>
      </c>
      <c r="I132" s="28"/>
      <c r="J132" s="118">
        <f t="shared" si="17"/>
        <v>0</v>
      </c>
    </row>
    <row r="133" spans="2:10" ht="15.75">
      <c r="B133" s="129" t="s">
        <v>14</v>
      </c>
      <c r="C133" s="24" t="s">
        <v>123</v>
      </c>
      <c r="D133" s="24" t="s">
        <v>181</v>
      </c>
      <c r="E133" s="1" t="s">
        <v>50</v>
      </c>
      <c r="F133" s="7">
        <f>' Ruko 2 Lantai Tengah'!F123*$F$5</f>
        <v>3</v>
      </c>
      <c r="G133" s="7">
        <f>' Ruko 2 Lantai Kombinasi'!F123*$G$5</f>
        <v>1</v>
      </c>
      <c r="H133" s="7">
        <f t="shared" si="18"/>
        <v>4</v>
      </c>
      <c r="I133" s="28"/>
      <c r="J133" s="118">
        <f t="shared" si="17"/>
        <v>0</v>
      </c>
    </row>
    <row r="134" spans="2:10" ht="15.75">
      <c r="B134" s="129" t="s">
        <v>14</v>
      </c>
      <c r="C134" s="24" t="s">
        <v>69</v>
      </c>
      <c r="D134" s="24" t="s">
        <v>182</v>
      </c>
      <c r="E134" s="1" t="s">
        <v>50</v>
      </c>
      <c r="F134" s="7">
        <f>' Ruko 2 Lantai Tengah'!F124*$F$5</f>
        <v>9</v>
      </c>
      <c r="G134" s="7">
        <f>' Ruko 2 Lantai Kombinasi'!F124*$G$5</f>
        <v>3</v>
      </c>
      <c r="H134" s="7">
        <f t="shared" si="18"/>
        <v>12</v>
      </c>
      <c r="I134" s="28"/>
      <c r="J134" s="118">
        <f t="shared" si="17"/>
        <v>0</v>
      </c>
    </row>
    <row r="135" spans="2:10" ht="15.75">
      <c r="B135" s="129" t="s">
        <v>14</v>
      </c>
      <c r="C135" s="55" t="s">
        <v>236</v>
      </c>
      <c r="D135" s="31" t="s">
        <v>257</v>
      </c>
      <c r="E135" s="1" t="s">
        <v>50</v>
      </c>
      <c r="F135" s="7">
        <f>' Ruko 2 Lantai Tengah'!F125*$F$5</f>
        <v>3</v>
      </c>
      <c r="G135" s="7">
        <f>' Ruko 2 Lantai Kombinasi'!F125*$G$5</f>
        <v>1</v>
      </c>
      <c r="H135" s="7">
        <f t="shared" si="18"/>
        <v>4</v>
      </c>
      <c r="I135" s="28"/>
      <c r="J135" s="118">
        <f t="shared" si="17"/>
        <v>0</v>
      </c>
    </row>
    <row r="136" spans="2:10" ht="5.25" customHeight="1">
      <c r="B136" s="121"/>
      <c r="C136" s="24"/>
      <c r="D136" s="24"/>
      <c r="E136" s="1"/>
      <c r="F136" s="7"/>
      <c r="G136" s="7"/>
      <c r="H136" s="7"/>
      <c r="I136" s="7"/>
      <c r="J136" s="118"/>
    </row>
    <row r="137" spans="2:10" ht="15.75">
      <c r="B137" s="122" t="s">
        <v>70</v>
      </c>
      <c r="C137" s="27" t="s">
        <v>71</v>
      </c>
      <c r="D137" s="27"/>
      <c r="E137" s="1"/>
      <c r="F137" s="7"/>
      <c r="G137" s="7"/>
      <c r="H137" s="7"/>
      <c r="I137" s="7"/>
      <c r="J137" s="118"/>
    </row>
    <row r="138" spans="2:10" ht="7.5" customHeight="1">
      <c r="B138" s="121"/>
      <c r="C138" s="24"/>
      <c r="D138" s="24"/>
      <c r="E138" s="1"/>
      <c r="F138" s="7"/>
      <c r="G138" s="7"/>
      <c r="H138" s="7"/>
      <c r="I138" s="7"/>
      <c r="J138" s="118"/>
    </row>
    <row r="139" spans="2:10" ht="28.5">
      <c r="B139" s="126">
        <v>1</v>
      </c>
      <c r="C139" s="53" t="s">
        <v>124</v>
      </c>
      <c r="D139" s="53" t="s">
        <v>203</v>
      </c>
      <c r="E139" s="32" t="s">
        <v>72</v>
      </c>
      <c r="F139" s="7">
        <f>' Ruko 2 Lantai Tengah'!F129*$F$5</f>
        <v>81</v>
      </c>
      <c r="G139" s="7">
        <f>' Ruko 2 Lantai Kombinasi'!F129*$G$5</f>
        <v>27</v>
      </c>
      <c r="H139" s="7">
        <f t="shared" ref="H139:H155" si="19">SUM(F139:G139)</f>
        <v>108</v>
      </c>
      <c r="I139" s="28"/>
      <c r="J139" s="118">
        <f t="shared" ref="J139:J155" si="20">H139*I139</f>
        <v>0</v>
      </c>
    </row>
    <row r="140" spans="2:10" ht="28.5">
      <c r="B140" s="121">
        <v>2</v>
      </c>
      <c r="C140" s="54" t="s">
        <v>125</v>
      </c>
      <c r="D140" s="53" t="s">
        <v>204</v>
      </c>
      <c r="E140" s="32" t="s">
        <v>72</v>
      </c>
      <c r="F140" s="7">
        <f>' Ruko 2 Lantai Tengah'!F130*$F$5</f>
        <v>6</v>
      </c>
      <c r="G140" s="7">
        <f>' Ruko 2 Lantai Kombinasi'!F130*$G$5</f>
        <v>2</v>
      </c>
      <c r="H140" s="7">
        <f t="shared" si="19"/>
        <v>8</v>
      </c>
      <c r="I140" s="28"/>
      <c r="J140" s="118">
        <f t="shared" si="20"/>
        <v>0</v>
      </c>
    </row>
    <row r="141" spans="2:10" ht="28.5">
      <c r="B141" s="126">
        <v>3</v>
      </c>
      <c r="C141" s="54" t="s">
        <v>73</v>
      </c>
      <c r="D141" s="53" t="s">
        <v>205</v>
      </c>
      <c r="E141" s="32" t="s">
        <v>72</v>
      </c>
      <c r="F141" s="7">
        <f>' Ruko 2 Lantai Tengah'!F131*$F$5</f>
        <v>24</v>
      </c>
      <c r="G141" s="7">
        <f>' Ruko 2 Lantai Kombinasi'!F131*$G$5</f>
        <v>8</v>
      </c>
      <c r="H141" s="7">
        <f t="shared" si="19"/>
        <v>32</v>
      </c>
      <c r="I141" s="28"/>
      <c r="J141" s="118">
        <f t="shared" si="20"/>
        <v>0</v>
      </c>
    </row>
    <row r="142" spans="2:10" ht="15.75">
      <c r="B142" s="121">
        <v>4</v>
      </c>
      <c r="C142" s="54" t="s">
        <v>74</v>
      </c>
      <c r="D142" s="53" t="s">
        <v>206</v>
      </c>
      <c r="E142" s="32" t="s">
        <v>72</v>
      </c>
      <c r="F142" s="7">
        <f>' Ruko 2 Lantai Tengah'!F132*$F$5</f>
        <v>3</v>
      </c>
      <c r="G142" s="7">
        <f>' Ruko 2 Lantai Kombinasi'!F132*$G$5</f>
        <v>1</v>
      </c>
      <c r="H142" s="7">
        <f t="shared" si="19"/>
        <v>4</v>
      </c>
      <c r="I142" s="28"/>
      <c r="J142" s="118">
        <f t="shared" si="20"/>
        <v>0</v>
      </c>
    </row>
    <row r="143" spans="2:10" ht="15.75">
      <c r="B143" s="126">
        <v>5</v>
      </c>
      <c r="C143" s="54" t="s">
        <v>126</v>
      </c>
      <c r="D143" s="53" t="s">
        <v>207</v>
      </c>
      <c r="E143" s="32" t="s">
        <v>72</v>
      </c>
      <c r="F143" s="7">
        <f>' Ruko 2 Lantai Tengah'!F133*$F$5</f>
        <v>6</v>
      </c>
      <c r="G143" s="7">
        <f>' Ruko 2 Lantai Kombinasi'!F133*$G$5</f>
        <v>2</v>
      </c>
      <c r="H143" s="7">
        <f t="shared" si="19"/>
        <v>8</v>
      </c>
      <c r="I143" s="28"/>
      <c r="J143" s="118">
        <f t="shared" si="20"/>
        <v>0</v>
      </c>
    </row>
    <row r="144" spans="2:10" ht="28.5">
      <c r="B144" s="121">
        <v>6</v>
      </c>
      <c r="C144" s="54" t="s">
        <v>208</v>
      </c>
      <c r="D144" s="53" t="s">
        <v>209</v>
      </c>
      <c r="E144" s="32" t="s">
        <v>72</v>
      </c>
      <c r="F144" s="7">
        <f>' Ruko 2 Lantai Tengah'!F134*$F$5</f>
        <v>6</v>
      </c>
      <c r="G144" s="7">
        <f>' Ruko 2 Lantai Kombinasi'!F134*$G$5</f>
        <v>2</v>
      </c>
      <c r="H144" s="7">
        <f t="shared" si="19"/>
        <v>8</v>
      </c>
      <c r="I144" s="28"/>
      <c r="J144" s="118">
        <f t="shared" si="20"/>
        <v>0</v>
      </c>
    </row>
    <row r="145" spans="1:10" ht="21" customHeight="1">
      <c r="B145" s="126">
        <v>7</v>
      </c>
      <c r="C145" s="54" t="s">
        <v>75</v>
      </c>
      <c r="D145" s="53" t="s">
        <v>168</v>
      </c>
      <c r="E145" s="1" t="s">
        <v>50</v>
      </c>
      <c r="F145" s="7">
        <f>' Ruko 2 Lantai Tengah'!F135*$F$5</f>
        <v>6</v>
      </c>
      <c r="G145" s="7">
        <f>' Ruko 2 Lantai Kombinasi'!F135*$G$5</f>
        <v>2</v>
      </c>
      <c r="H145" s="7">
        <f t="shared" si="19"/>
        <v>8</v>
      </c>
      <c r="I145" s="28"/>
      <c r="J145" s="118">
        <f t="shared" si="20"/>
        <v>0</v>
      </c>
    </row>
    <row r="146" spans="1:10" ht="15.75">
      <c r="B146" s="121">
        <v>8</v>
      </c>
      <c r="C146" s="54" t="s">
        <v>76</v>
      </c>
      <c r="D146" s="53" t="s">
        <v>168</v>
      </c>
      <c r="E146" s="1" t="s">
        <v>50</v>
      </c>
      <c r="F146" s="7">
        <f>' Ruko 2 Lantai Tengah'!F136*$F$5</f>
        <v>12</v>
      </c>
      <c r="G146" s="7">
        <f>' Ruko 2 Lantai Kombinasi'!F136*$G$5</f>
        <v>4</v>
      </c>
      <c r="H146" s="7">
        <f t="shared" si="19"/>
        <v>16</v>
      </c>
      <c r="I146" s="28"/>
      <c r="J146" s="118">
        <f t="shared" si="20"/>
        <v>0</v>
      </c>
    </row>
    <row r="147" spans="1:10" ht="15.75">
      <c r="B147" s="126">
        <v>9</v>
      </c>
      <c r="C147" s="54" t="s">
        <v>127</v>
      </c>
      <c r="D147" s="53" t="s">
        <v>168</v>
      </c>
      <c r="E147" s="1" t="s">
        <v>50</v>
      </c>
      <c r="F147" s="7">
        <f>' Ruko 2 Lantai Tengah'!F137*$F$5</f>
        <v>6</v>
      </c>
      <c r="G147" s="7">
        <f>' Ruko 2 Lantai Kombinasi'!F137*$G$5</f>
        <v>2</v>
      </c>
      <c r="H147" s="7">
        <f t="shared" si="19"/>
        <v>8</v>
      </c>
      <c r="I147" s="28"/>
      <c r="J147" s="118">
        <f t="shared" si="20"/>
        <v>0</v>
      </c>
    </row>
    <row r="148" spans="1:10" ht="15.75">
      <c r="B148" s="121">
        <v>10</v>
      </c>
      <c r="C148" s="54" t="s">
        <v>77</v>
      </c>
      <c r="D148" s="53" t="s">
        <v>168</v>
      </c>
      <c r="E148" s="1" t="s">
        <v>50</v>
      </c>
      <c r="F148" s="7">
        <f>' Ruko 2 Lantai Tengah'!F138*$F$5</f>
        <v>24</v>
      </c>
      <c r="G148" s="7">
        <f>' Ruko 2 Lantai Kombinasi'!F138*$G$5</f>
        <v>8</v>
      </c>
      <c r="H148" s="7">
        <f t="shared" si="19"/>
        <v>32</v>
      </c>
      <c r="I148" s="28"/>
      <c r="J148" s="118">
        <f t="shared" si="20"/>
        <v>0</v>
      </c>
    </row>
    <row r="149" spans="1:10" ht="15.75">
      <c r="B149" s="126">
        <v>11</v>
      </c>
      <c r="C149" s="54" t="s">
        <v>210</v>
      </c>
      <c r="D149" s="53" t="s">
        <v>168</v>
      </c>
      <c r="E149" s="32" t="s">
        <v>72</v>
      </c>
      <c r="F149" s="7">
        <f>' Ruko 2 Lantai Tengah'!F139*$F$5</f>
        <v>6</v>
      </c>
      <c r="G149" s="7">
        <f>' Ruko 2 Lantai Kombinasi'!F139*$G$5</f>
        <v>2</v>
      </c>
      <c r="H149" s="7">
        <f t="shared" si="19"/>
        <v>8</v>
      </c>
      <c r="I149" s="28"/>
      <c r="J149" s="118">
        <f t="shared" si="20"/>
        <v>0</v>
      </c>
    </row>
    <row r="150" spans="1:10" ht="15.75">
      <c r="B150" s="121">
        <v>12</v>
      </c>
      <c r="C150" s="54" t="s">
        <v>128</v>
      </c>
      <c r="D150" s="53" t="s">
        <v>211</v>
      </c>
      <c r="E150" s="1" t="s">
        <v>78</v>
      </c>
      <c r="F150" s="7">
        <f>' Ruko 2 Lantai Tengah'!F140*$F$5</f>
        <v>3</v>
      </c>
      <c r="G150" s="7">
        <f>' Ruko 2 Lantai Kombinasi'!F140*$G$5</f>
        <v>1</v>
      </c>
      <c r="H150" s="7">
        <f t="shared" si="19"/>
        <v>4</v>
      </c>
      <c r="I150" s="28"/>
      <c r="J150" s="118">
        <f t="shared" si="20"/>
        <v>0</v>
      </c>
    </row>
    <row r="151" spans="1:10" ht="28.5">
      <c r="B151" s="126">
        <v>13</v>
      </c>
      <c r="C151" s="54" t="s">
        <v>79</v>
      </c>
      <c r="D151" s="53" t="s">
        <v>212</v>
      </c>
      <c r="E151" s="1" t="s">
        <v>47</v>
      </c>
      <c r="F151" s="7">
        <f>' Ruko 2 Lantai Tengah'!F141*$F$5</f>
        <v>6</v>
      </c>
      <c r="G151" s="7">
        <f>' Ruko 2 Lantai Kombinasi'!F141*$G$5</f>
        <v>2</v>
      </c>
      <c r="H151" s="7">
        <f t="shared" si="19"/>
        <v>8</v>
      </c>
      <c r="I151" s="28"/>
      <c r="J151" s="118">
        <f t="shared" si="20"/>
        <v>0</v>
      </c>
    </row>
    <row r="152" spans="1:10" ht="15.75">
      <c r="A152" s="83"/>
      <c r="B152" s="121">
        <v>14</v>
      </c>
      <c r="C152" s="54" t="s">
        <v>129</v>
      </c>
      <c r="D152" s="53" t="s">
        <v>213</v>
      </c>
      <c r="E152" s="1" t="s">
        <v>47</v>
      </c>
      <c r="F152" s="7">
        <f>' Ruko 2 Lantai Tengah'!F142*$F$5</f>
        <v>6</v>
      </c>
      <c r="G152" s="7">
        <f>' Ruko 2 Lantai Kombinasi'!F142*$G$5</f>
        <v>2</v>
      </c>
      <c r="H152" s="7">
        <f t="shared" si="19"/>
        <v>8</v>
      </c>
      <c r="I152" s="28"/>
      <c r="J152" s="118">
        <f t="shared" si="20"/>
        <v>0</v>
      </c>
    </row>
    <row r="153" spans="1:10" ht="15.75">
      <c r="A153" s="83"/>
      <c r="B153" s="126">
        <v>15</v>
      </c>
      <c r="C153" s="54" t="s">
        <v>80</v>
      </c>
      <c r="D153" s="53" t="s">
        <v>169</v>
      </c>
      <c r="E153" s="1" t="s">
        <v>78</v>
      </c>
      <c r="F153" s="7">
        <f>' Ruko 2 Lantai Tengah'!F143*$F$5</f>
        <v>3</v>
      </c>
      <c r="G153" s="7">
        <f>' Ruko 2 Lantai Kombinasi'!F143*$G$5</f>
        <v>1</v>
      </c>
      <c r="H153" s="7">
        <f t="shared" si="19"/>
        <v>4</v>
      </c>
      <c r="I153" s="28"/>
      <c r="J153" s="118">
        <f t="shared" si="20"/>
        <v>0</v>
      </c>
    </row>
    <row r="154" spans="1:10" ht="15.75">
      <c r="A154" s="83"/>
      <c r="B154" s="121">
        <v>16</v>
      </c>
      <c r="C154" s="54" t="s">
        <v>192</v>
      </c>
      <c r="D154" s="53" t="s">
        <v>193</v>
      </c>
      <c r="E154" s="32" t="s">
        <v>72</v>
      </c>
      <c r="F154" s="7">
        <f>' Ruko 2 Lantai Tengah'!F144*$F$5</f>
        <v>6</v>
      </c>
      <c r="G154" s="7">
        <f>' Ruko 2 Lantai Kombinasi'!F144*$G$5</f>
        <v>2</v>
      </c>
      <c r="H154" s="7">
        <f t="shared" si="19"/>
        <v>8</v>
      </c>
      <c r="I154" s="28"/>
      <c r="J154" s="118">
        <f t="shared" si="20"/>
        <v>0</v>
      </c>
    </row>
    <row r="155" spans="1:10" ht="15.75">
      <c r="A155" s="83"/>
      <c r="B155" s="126">
        <v>17</v>
      </c>
      <c r="C155" s="55" t="s">
        <v>214</v>
      </c>
      <c r="D155" s="60"/>
      <c r="E155" s="32" t="s">
        <v>72</v>
      </c>
      <c r="F155" s="7">
        <f>' Ruko 2 Lantai Tengah'!F145*$F$5</f>
        <v>6</v>
      </c>
      <c r="G155" s="7">
        <f>' Ruko 2 Lantai Kombinasi'!F145*$G$5</f>
        <v>2</v>
      </c>
      <c r="H155" s="7">
        <f t="shared" si="19"/>
        <v>8</v>
      </c>
      <c r="I155" s="28"/>
      <c r="J155" s="118">
        <f t="shared" si="20"/>
        <v>0</v>
      </c>
    </row>
    <row r="156" spans="1:10" ht="3" customHeight="1">
      <c r="A156" s="83"/>
      <c r="B156" s="121"/>
      <c r="C156" s="24"/>
      <c r="D156" s="24"/>
      <c r="E156" s="1"/>
      <c r="F156" s="7"/>
      <c r="G156" s="7"/>
      <c r="H156" s="7"/>
      <c r="I156" s="28"/>
      <c r="J156" s="118"/>
    </row>
    <row r="157" spans="1:10" ht="15.75">
      <c r="A157" s="83"/>
      <c r="B157" s="122" t="s">
        <v>81</v>
      </c>
      <c r="C157" s="27" t="s">
        <v>82</v>
      </c>
      <c r="D157" s="27"/>
      <c r="E157" s="1"/>
      <c r="F157" s="7"/>
      <c r="G157" s="7"/>
      <c r="H157" s="7"/>
      <c r="I157" s="28"/>
      <c r="J157" s="118"/>
    </row>
    <row r="158" spans="1:10" ht="15.75">
      <c r="A158" s="83"/>
      <c r="B158" s="121">
        <v>1</v>
      </c>
      <c r="C158" s="24" t="s">
        <v>83</v>
      </c>
      <c r="D158" s="24" t="s">
        <v>164</v>
      </c>
      <c r="E158" s="1" t="s">
        <v>47</v>
      </c>
      <c r="F158" s="7">
        <f>' Ruko 2 Lantai Tengah'!F148*$F$5</f>
        <v>3</v>
      </c>
      <c r="G158" s="7">
        <f>' Ruko 2 Lantai Kombinasi'!F148*$G$5</f>
        <v>1</v>
      </c>
      <c r="H158" s="7">
        <f t="shared" ref="H158:H167" si="21">SUM(F158:G158)</f>
        <v>4</v>
      </c>
      <c r="I158" s="28"/>
      <c r="J158" s="118">
        <f t="shared" ref="J158:J169" si="22">H158*I158</f>
        <v>0</v>
      </c>
    </row>
    <row r="159" spans="1:10" ht="15.75">
      <c r="A159" s="83"/>
      <c r="B159" s="121">
        <v>2</v>
      </c>
      <c r="C159" s="24" t="s">
        <v>84</v>
      </c>
      <c r="D159" s="24" t="s">
        <v>165</v>
      </c>
      <c r="E159" s="1" t="s">
        <v>47</v>
      </c>
      <c r="F159" s="7">
        <f>' Ruko 2 Lantai Tengah'!F149*$F$5</f>
        <v>3</v>
      </c>
      <c r="G159" s="7">
        <f>' Ruko 2 Lantai Kombinasi'!F149*$G$5</f>
        <v>1</v>
      </c>
      <c r="H159" s="7">
        <f t="shared" si="21"/>
        <v>4</v>
      </c>
      <c r="I159" s="28"/>
      <c r="J159" s="118">
        <f t="shared" si="22"/>
        <v>0</v>
      </c>
    </row>
    <row r="160" spans="1:10" ht="15.75">
      <c r="A160" s="83"/>
      <c r="B160" s="121">
        <v>3</v>
      </c>
      <c r="C160" s="24" t="s">
        <v>273</v>
      </c>
      <c r="D160" s="31" t="s">
        <v>274</v>
      </c>
      <c r="E160" s="1" t="s">
        <v>9</v>
      </c>
      <c r="F160" s="7">
        <f>' Ruko 2 Lantai Tengah'!F150*$F$5</f>
        <v>44.284830300000003</v>
      </c>
      <c r="G160" s="7">
        <f>' Ruko 2 Lantai Kombinasi'!F150*$G$5</f>
        <v>14.7616101</v>
      </c>
      <c r="H160" s="7">
        <f t="shared" si="21"/>
        <v>59.046440400000002</v>
      </c>
      <c r="I160" s="28"/>
      <c r="J160" s="118">
        <f t="shared" si="22"/>
        <v>0</v>
      </c>
    </row>
    <row r="161" spans="1:10" ht="15.75">
      <c r="A161" s="83"/>
      <c r="B161" s="121">
        <v>4</v>
      </c>
      <c r="C161" s="24" t="s">
        <v>44</v>
      </c>
      <c r="D161" s="24" t="s">
        <v>201</v>
      </c>
      <c r="E161" s="1" t="s">
        <v>15</v>
      </c>
      <c r="F161" s="7">
        <f>' Ruko 2 Lantai Tengah'!F151*$F$5</f>
        <v>85.02</v>
      </c>
      <c r="G161" s="7">
        <f>' Ruko 2 Lantai Kombinasi'!F151*$G$5</f>
        <v>28.34</v>
      </c>
      <c r="H161" s="7">
        <f t="shared" si="21"/>
        <v>113.36</v>
      </c>
      <c r="I161" s="28"/>
      <c r="J161" s="118">
        <f t="shared" si="22"/>
        <v>0</v>
      </c>
    </row>
    <row r="162" spans="1:10" ht="15.75">
      <c r="A162" s="83"/>
      <c r="B162" s="121">
        <v>5</v>
      </c>
      <c r="C162" s="24" t="s">
        <v>130</v>
      </c>
      <c r="D162" s="31" t="s">
        <v>202</v>
      </c>
      <c r="E162" s="1" t="s">
        <v>15</v>
      </c>
      <c r="F162" s="7">
        <f>' Ruko 2 Lantai Tengah'!F152*$F$5</f>
        <v>24.93</v>
      </c>
      <c r="G162" s="7">
        <f>' Ruko 2 Lantai Kombinasi'!F152*$G$5</f>
        <v>8.31</v>
      </c>
      <c r="H162" s="7">
        <f t="shared" si="21"/>
        <v>33.24</v>
      </c>
      <c r="I162" s="28"/>
      <c r="J162" s="118">
        <f t="shared" si="22"/>
        <v>0</v>
      </c>
    </row>
    <row r="163" spans="1:10" ht="15.75">
      <c r="A163" s="4"/>
      <c r="B163" s="121">
        <v>6</v>
      </c>
      <c r="C163" s="31" t="s">
        <v>131</v>
      </c>
      <c r="D163" s="31" t="s">
        <v>166</v>
      </c>
      <c r="E163" s="32" t="s">
        <v>47</v>
      </c>
      <c r="F163" s="7">
        <f>+' Ruko 2 Lantai Tengah'!F153*'Volume overall (AR01)'!F5</f>
        <v>6</v>
      </c>
      <c r="G163" s="7">
        <f>+' Ruko 2 Lantai Kombinasi'!F153*'Volume overall (AR01)'!G5</f>
        <v>2</v>
      </c>
      <c r="H163" s="7">
        <f t="shared" si="21"/>
        <v>8</v>
      </c>
      <c r="I163" s="28"/>
      <c r="J163" s="118">
        <f t="shared" si="22"/>
        <v>0</v>
      </c>
    </row>
    <row r="164" spans="1:10" ht="15.75">
      <c r="A164" s="4"/>
      <c r="B164" s="121">
        <v>7</v>
      </c>
      <c r="C164" s="31" t="s">
        <v>85</v>
      </c>
      <c r="D164" s="26"/>
      <c r="E164" s="32" t="s">
        <v>9</v>
      </c>
      <c r="F164" s="7">
        <f>+' Ruko 2 Lantai Tengah'!F154*'Volume overall (AR01)'!F5</f>
        <v>133.10999999999999</v>
      </c>
      <c r="G164" s="7">
        <f>+' Ruko 2 Lantai Kombinasi'!F154*'Volume overall (AR01)'!G5</f>
        <v>44.37</v>
      </c>
      <c r="H164" s="7">
        <f t="shared" si="21"/>
        <v>177.48</v>
      </c>
      <c r="I164" s="28"/>
      <c r="J164" s="118">
        <f t="shared" si="22"/>
        <v>0</v>
      </c>
    </row>
    <row r="165" spans="1:10" ht="15.75">
      <c r="A165" s="4"/>
      <c r="B165" s="121">
        <v>8</v>
      </c>
      <c r="C165" s="31" t="s">
        <v>132</v>
      </c>
      <c r="D165" s="34" t="s">
        <v>163</v>
      </c>
      <c r="E165" s="32" t="s">
        <v>47</v>
      </c>
      <c r="F165" s="7">
        <f>' Ruko 2 Lantai Tengah'!F155*F5</f>
        <v>3</v>
      </c>
      <c r="G165" s="7">
        <f>' Ruko 2 Lantai Kombinasi'!F155*G5</f>
        <v>1</v>
      </c>
      <c r="H165" s="7">
        <f t="shared" si="21"/>
        <v>4</v>
      </c>
      <c r="I165" s="28"/>
      <c r="J165" s="118">
        <f t="shared" si="22"/>
        <v>0</v>
      </c>
    </row>
    <row r="166" spans="1:10" ht="15.75">
      <c r="A166" s="4"/>
      <c r="B166" s="126">
        <v>9</v>
      </c>
      <c r="C166" s="31" t="s">
        <v>133</v>
      </c>
      <c r="D166" s="34" t="s">
        <v>256</v>
      </c>
      <c r="E166" s="32" t="s">
        <v>47</v>
      </c>
      <c r="F166" s="7">
        <f>' Ruko 2 Lantai Tengah'!F155*$F$5</f>
        <v>3</v>
      </c>
      <c r="G166" s="7">
        <f>' Ruko 2 Lantai Kombinasi'!F155*$G$5</f>
        <v>1</v>
      </c>
      <c r="H166" s="7">
        <f t="shared" si="21"/>
        <v>4</v>
      </c>
      <c r="I166" s="28"/>
      <c r="J166" s="118">
        <f t="shared" si="22"/>
        <v>0</v>
      </c>
    </row>
    <row r="167" spans="1:10" ht="15.75">
      <c r="A167" s="4"/>
      <c r="B167" s="121">
        <v>10</v>
      </c>
      <c r="C167" s="31" t="s">
        <v>135</v>
      </c>
      <c r="D167" s="31"/>
      <c r="E167" s="32" t="s">
        <v>9</v>
      </c>
      <c r="F167" s="7">
        <f>+' Ruko 2 Lantai Tengah'!F157*F5</f>
        <v>13.11</v>
      </c>
      <c r="G167" s="7">
        <f>+' Ruko 2 Lantai Kombinasi'!F157*'Volume overall (AR01)'!G5</f>
        <v>4.37</v>
      </c>
      <c r="H167" s="7">
        <f t="shared" si="21"/>
        <v>17.48</v>
      </c>
      <c r="I167" s="28"/>
      <c r="J167" s="118">
        <f t="shared" si="22"/>
        <v>0</v>
      </c>
    </row>
    <row r="168" spans="1:10" ht="15.75">
      <c r="A168" s="4"/>
      <c r="B168" s="126">
        <v>11</v>
      </c>
      <c r="C168" s="31" t="s">
        <v>148</v>
      </c>
      <c r="D168" s="31" t="s">
        <v>167</v>
      </c>
      <c r="E168" s="32" t="s">
        <v>9</v>
      </c>
      <c r="F168" s="7">
        <f>+' Ruko 2 Lantai Tengah'!F158*'Volume overall (AR01)'!F5</f>
        <v>8.5500000000000007</v>
      </c>
      <c r="G168" s="7">
        <f>+' Ruko 2 Lantai Kombinasi'!F158*'Volume overall (AR01)'!G5</f>
        <v>2.85</v>
      </c>
      <c r="H168" s="7">
        <f>SUM(F168:G168)</f>
        <v>11.4</v>
      </c>
      <c r="I168" s="28"/>
      <c r="J168" s="118">
        <f t="shared" si="22"/>
        <v>0</v>
      </c>
    </row>
    <row r="169" spans="1:10" ht="30">
      <c r="A169" s="4"/>
      <c r="B169" s="32">
        <v>12</v>
      </c>
      <c r="C169" s="31" t="s">
        <v>267</v>
      </c>
      <c r="D169" s="34" t="s">
        <v>268</v>
      </c>
      <c r="E169" s="32" t="s">
        <v>272</v>
      </c>
      <c r="F169" s="38">
        <f>1*$F$5</f>
        <v>3</v>
      </c>
      <c r="G169" s="38">
        <f>1*$G$5</f>
        <v>1</v>
      </c>
      <c r="H169" s="7">
        <f>SUM(F169:G169)</f>
        <v>4</v>
      </c>
      <c r="I169" s="28"/>
      <c r="J169" s="118">
        <f t="shared" si="22"/>
        <v>0</v>
      </c>
    </row>
    <row r="170" spans="1:10" ht="15.75">
      <c r="B170" s="130"/>
      <c r="C170" s="84"/>
      <c r="D170" s="84"/>
      <c r="E170" s="85"/>
      <c r="F170" s="84"/>
      <c r="G170" s="84"/>
      <c r="H170" s="84"/>
      <c r="I170" s="84"/>
      <c r="J170" s="131"/>
    </row>
    <row r="171" spans="1:10" ht="15.75">
      <c r="B171" s="132"/>
      <c r="C171" s="86"/>
      <c r="D171" s="86"/>
      <c r="E171" s="87"/>
      <c r="F171" s="86"/>
      <c r="G171" s="86"/>
      <c r="H171" s="86"/>
      <c r="I171" s="88" t="s">
        <v>196</v>
      </c>
      <c r="J171" s="133">
        <f>SUM(J11:J169)</f>
        <v>0</v>
      </c>
    </row>
    <row r="172" spans="1:10" ht="15.75">
      <c r="B172" s="132"/>
      <c r="C172" s="86"/>
      <c r="D172" s="86"/>
      <c r="E172" s="87"/>
      <c r="F172" s="86"/>
      <c r="G172" s="86"/>
      <c r="H172" s="86"/>
      <c r="I172" s="88" t="s">
        <v>242</v>
      </c>
      <c r="J172" s="133">
        <f>ROUNDDOWN(J171,-5)</f>
        <v>0</v>
      </c>
    </row>
    <row r="173" spans="1:10" ht="15.75">
      <c r="B173" s="132"/>
      <c r="C173" s="86"/>
      <c r="D173" s="86"/>
      <c r="E173" s="87"/>
      <c r="F173" s="86"/>
      <c r="G173" s="86"/>
      <c r="H173" s="86"/>
      <c r="I173" s="88" t="s">
        <v>243</v>
      </c>
      <c r="J173" s="134"/>
    </row>
    <row r="174" spans="1:10" ht="15.75">
      <c r="B174" s="132"/>
      <c r="C174" s="86"/>
      <c r="D174" s="86"/>
      <c r="E174" s="87"/>
      <c r="F174" s="86"/>
      <c r="G174" s="86"/>
      <c r="H174" s="86"/>
      <c r="I174" s="88" t="s">
        <v>143</v>
      </c>
      <c r="J174" s="134">
        <f>J172-J173</f>
        <v>0</v>
      </c>
    </row>
    <row r="175" spans="1:10" ht="15.75">
      <c r="B175" s="132"/>
      <c r="C175" s="86"/>
      <c r="D175" s="86"/>
      <c r="E175" s="87"/>
      <c r="F175" s="86"/>
      <c r="G175" s="86"/>
      <c r="H175" s="86"/>
      <c r="I175" s="86" t="s">
        <v>189</v>
      </c>
      <c r="J175" s="135">
        <f>J174*0.1</f>
        <v>0</v>
      </c>
    </row>
    <row r="176" spans="1:10" ht="15.75">
      <c r="B176" s="132"/>
      <c r="C176" s="86"/>
      <c r="D176" s="86"/>
      <c r="E176" s="87"/>
      <c r="F176" s="86"/>
      <c r="G176" s="86"/>
      <c r="H176" s="86"/>
      <c r="I176" s="86" t="s">
        <v>143</v>
      </c>
      <c r="J176" s="135">
        <f>J174+J175</f>
        <v>0</v>
      </c>
    </row>
    <row r="177" spans="2:10" ht="15.75">
      <c r="B177" s="132"/>
      <c r="C177" s="86"/>
      <c r="D177" s="86"/>
      <c r="E177" s="87"/>
      <c r="F177" s="86"/>
      <c r="G177" s="86"/>
      <c r="H177" s="86"/>
      <c r="I177" s="86" t="s">
        <v>197</v>
      </c>
      <c r="J177" s="136">
        <f>131*4</f>
        <v>524</v>
      </c>
    </row>
    <row r="178" spans="2:10" ht="16.5" thickBot="1">
      <c r="B178" s="137"/>
      <c r="C178" s="89"/>
      <c r="D178" s="89"/>
      <c r="E178" s="90"/>
      <c r="F178" s="89"/>
      <c r="G178" s="89"/>
      <c r="H178" s="89"/>
      <c r="I178" s="91" t="s">
        <v>198</v>
      </c>
      <c r="J178" s="138">
        <f>J171/J177</f>
        <v>0</v>
      </c>
    </row>
    <row r="179" spans="2:10" ht="8.25" customHeight="1" thickTop="1">
      <c r="B179" s="139"/>
      <c r="C179" s="94"/>
      <c r="D179" s="94"/>
      <c r="E179" s="95"/>
      <c r="F179" s="94"/>
      <c r="G179" s="94"/>
      <c r="H179" s="94"/>
      <c r="I179" s="96"/>
      <c r="J179" s="140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3" bottom="0.13" header="0.31496062992126" footer="0.18"/>
  <pageSetup paperSize="9" scale="48" orientation="landscape" horizontalDpi="4294967292" r:id="rId1"/>
  <rowBreaks count="2" manualBreakCount="2">
    <brk id="79" min="1" max="9" man="1"/>
    <brk id="121" min="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 Ruko 2 Lantai Kombinasi</vt:lpstr>
      <vt:lpstr> Ruko 2 Lantai Tengah</vt:lpstr>
      <vt:lpstr>Volume overall (AR01)</vt:lpstr>
      <vt:lpstr>' Ruko 2 Lantai Kombinasi'!Print_Area</vt:lpstr>
      <vt:lpstr>' Ruko 2 Lantai Tengah'!Print_Area</vt:lpstr>
      <vt:lpstr>'Volume overall (AR01)'!Print_Area</vt:lpstr>
      <vt:lpstr>' Ruko 2 Lantai Kombinasi'!Print_Titles</vt:lpstr>
      <vt:lpstr>' Ruko 2 Lantai Tengah'!Print_Titles</vt:lpstr>
      <vt:lpstr>'Volume overall (AR01)'!Print_Titles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Dmk</cp:lastModifiedBy>
  <cp:lastPrinted>2020-02-26T07:14:03Z</cp:lastPrinted>
  <dcterms:created xsi:type="dcterms:W3CDTF">2018-02-21T01:25:23Z</dcterms:created>
  <dcterms:modified xsi:type="dcterms:W3CDTF">2020-02-26T09:43:47Z</dcterms:modified>
</cp:coreProperties>
</file>