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9" i="4" l="1"/>
  <c r="H168" i="4"/>
  <c r="G11" i="4"/>
  <c r="G169" i="4"/>
  <c r="F169" i="4"/>
  <c r="H159" i="9"/>
  <c r="H159" i="2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H160" i="9" s="1"/>
  <c r="G20" i="4"/>
  <c r="G46" i="4"/>
  <c r="H47" i="9"/>
  <c r="H61" i="9"/>
  <c r="G64" i="4"/>
  <c r="H161" i="9" l="1"/>
  <c r="H162" i="9" s="1"/>
  <c r="H163" i="9" s="1"/>
  <c r="H164" i="9" s="1"/>
  <c r="H135" i="4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J171" i="4" s="1"/>
  <c r="J172" i="4" s="1"/>
  <c r="J174" i="4" s="1"/>
  <c r="J175" i="4" s="1"/>
  <c r="J176" i="4" s="1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8" i="4" s="1"/>
  <c r="H31" i="2" l="1"/>
  <c r="H32" i="2" l="1"/>
  <c r="H33" i="2" l="1"/>
  <c r="H161" i="2" s="1"/>
  <c r="H162" i="2" l="1"/>
  <c r="H163" i="2" s="1"/>
  <c r="H164" i="2" l="1"/>
  <c r="H165" i="2" s="1"/>
</calcChain>
</file>

<file path=xl/sharedStrings.xml><?xml version="1.0" encoding="utf-8"?>
<sst xmlns="http://schemas.openxmlformats.org/spreadsheetml/2006/main" count="1168" uniqueCount="276">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</sst>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tabSelected="1" view="pageBreakPreview" zoomScale="55" zoomScaleNormal="70" zoomScaleSheetLayoutView="55" workbookViewId="0">
      <selection activeCell="P9" sqref="P9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86.85546875" style="151" customWidth="1"/>
    <col min="5" max="5" width="9.140625" style="141" customWidth="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9" t="s">
        <v>266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237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22000</v>
      </c>
      <c r="H9" s="23">
        <f t="shared" ref="H9:H41" si="0">F9*G9</f>
        <v>946000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1500000</v>
      </c>
      <c r="H10" s="23">
        <f t="shared" si="0"/>
        <v>1500000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1000000</v>
      </c>
      <c r="H11" s="23">
        <f t="shared" si="0"/>
        <v>1000000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850000</v>
      </c>
      <c r="H12" s="23">
        <f t="shared" si="0"/>
        <v>850000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9900</v>
      </c>
      <c r="H14" s="23">
        <f t="shared" si="0"/>
        <v>1165032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>
        <v>50000</v>
      </c>
      <c r="H17" s="23">
        <f t="shared" si="0"/>
        <v>448159.99999999994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>
        <v>27500</v>
      </c>
      <c r="H18" s="23">
        <f t="shared" si="0"/>
        <v>115893.24999999994</v>
      </c>
    </row>
    <row r="19" spans="2:8" x14ac:dyDescent="0.25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>
        <v>27500</v>
      </c>
      <c r="H19" s="23">
        <f t="shared" si="0"/>
        <v>478696.35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271921</v>
      </c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>
        <v>641202.34285714291</v>
      </c>
      <c r="H21" s="23">
        <f t="shared" si="0"/>
        <v>343956.96676714299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231000</v>
      </c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>
        <v>37500</v>
      </c>
      <c r="H25" s="23">
        <f t="shared" si="0"/>
        <v>300000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641202.34285714291</v>
      </c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>
        <v>3570000</v>
      </c>
      <c r="H29" s="23">
        <f t="shared" si="0"/>
        <v>12526773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>
        <v>3090000</v>
      </c>
      <c r="H30" s="23">
        <f t="shared" si="0"/>
        <v>3831600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>
        <v>5900000</v>
      </c>
      <c r="H31" s="23">
        <f t="shared" si="0"/>
        <v>21789708.899999999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>
        <v>5000000</v>
      </c>
      <c r="H32" s="23">
        <f t="shared" si="0"/>
        <v>11772566.42857145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>
        <v>4870000</v>
      </c>
      <c r="H33" s="23">
        <f t="shared" si="0"/>
        <v>15540170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4370000</v>
      </c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4900000</v>
      </c>
      <c r="H35" s="23">
        <f t="shared" si="0"/>
        <v>5756412.2000000002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>
        <v>2330000</v>
      </c>
      <c r="H36" s="23">
        <f t="shared" si="0"/>
        <v>10815636.32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>
        <v>3370000</v>
      </c>
      <c r="H37" s="23">
        <f t="shared" si="0"/>
        <v>24353251.080000002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3680000</v>
      </c>
      <c r="H38" s="23">
        <f t="shared" si="0"/>
        <v>7871630.4000000004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5000000</v>
      </c>
      <c r="H39" s="23">
        <f t="shared" si="0"/>
        <v>1912500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4870000</v>
      </c>
      <c r="H40" s="23">
        <f t="shared" si="0"/>
        <v>397841.5384615385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208000</v>
      </c>
      <c r="H45" s="23">
        <f t="shared" si="1"/>
        <v>936000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268000</v>
      </c>
      <c r="H47" s="23">
        <f t="shared" si="1"/>
        <v>14736081.536356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219800.00000000003</v>
      </c>
      <c r="H48" s="23">
        <f t="shared" si="1"/>
        <v>609531.17506680009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268000</v>
      </c>
      <c r="H49" s="23">
        <f t="shared" si="1"/>
        <v>2568511.3800892006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26000</v>
      </c>
      <c r="H50" s="46">
        <f t="shared" si="1"/>
        <v>200200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202000</v>
      </c>
      <c r="H51" s="23">
        <f t="shared" si="1"/>
        <v>515099.99999999994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268000</v>
      </c>
      <c r="H53" s="23">
        <f t="shared" si="1"/>
        <v>14707708.6076132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219800.00000000003</v>
      </c>
      <c r="H54" s="23">
        <f t="shared" si="1"/>
        <v>609554.8550000001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241800.00000000003</v>
      </c>
      <c r="H58" s="23">
        <f t="shared" si="1"/>
        <v>2857196.3899221602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25000</v>
      </c>
      <c r="H59" s="23">
        <f t="shared" si="1"/>
        <v>811378.1100000001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241800.00000000003</v>
      </c>
      <c r="H61" s="23">
        <f t="shared" si="1"/>
        <v>2857196.3899221602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25000</v>
      </c>
      <c r="H62" s="23">
        <f t="shared" si="1"/>
        <v>915625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71000</v>
      </c>
      <c r="H65" s="23">
        <f t="shared" si="1"/>
        <v>7060100.8208654998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23000</v>
      </c>
      <c r="H66" s="23">
        <f t="shared" si="1"/>
        <v>2676280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99600</v>
      </c>
      <c r="H67" s="23">
        <f t="shared" si="1"/>
        <v>1517869.14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73000</v>
      </c>
      <c r="H68" s="23">
        <f t="shared" si="1"/>
        <v>6261549.7419999987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88000</v>
      </c>
      <c r="H71" s="23">
        <f t="shared" si="1"/>
        <v>16704723.199999997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70000</v>
      </c>
      <c r="H72" s="23">
        <f t="shared" si="1"/>
        <v>1379700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50000</v>
      </c>
      <c r="H73" s="23">
        <f t="shared" si="1"/>
        <v>18802322.5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17500</v>
      </c>
      <c r="H74" s="23">
        <f t="shared" si="1"/>
        <v>6044853.4999999991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52500</v>
      </c>
      <c r="H75" s="23">
        <f t="shared" si="1"/>
        <v>2160112.5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20000</v>
      </c>
      <c r="H76" s="23">
        <f t="shared" si="1"/>
        <v>822900.00000000012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150000</v>
      </c>
      <c r="H79" s="23">
        <f>F79*G79</f>
        <v>8100000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150000</v>
      </c>
      <c r="H80" s="23">
        <f>F80*G80</f>
        <v>8250000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85000</v>
      </c>
      <c r="H81" s="23">
        <f>F81*G81</f>
        <v>2125000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85000</v>
      </c>
      <c r="H82" s="23">
        <f t="shared" ref="H82:H149" si="2">F82*G82</f>
        <v>425000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13394383</v>
      </c>
      <c r="H86" s="23">
        <f t="shared" si="2"/>
        <v>13394383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>
        <v>911240</v>
      </c>
      <c r="H87" s="23">
        <f t="shared" si="2"/>
        <v>1822480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3080286</v>
      </c>
      <c r="H88" s="23">
        <f t="shared" si="2"/>
        <v>3080286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6055995</v>
      </c>
      <c r="H89" s="23">
        <f t="shared" si="2"/>
        <v>6055995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8437550</v>
      </c>
      <c r="H90" s="23">
        <f t="shared" si="2"/>
        <v>8437550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2343000</v>
      </c>
      <c r="H92" s="23">
        <f t="shared" si="2"/>
        <v>4686000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1500000</v>
      </c>
      <c r="H94" s="23">
        <f t="shared" si="2"/>
        <v>3000000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 t="s">
        <v>275</v>
      </c>
      <c r="H95" s="23"/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18000</v>
      </c>
      <c r="H98" s="23">
        <f t="shared" si="2"/>
        <v>3675946.2119999998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27000</v>
      </c>
      <c r="H99" s="23">
        <f t="shared" si="2"/>
        <v>2258615.3400000003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18000</v>
      </c>
      <c r="H100" s="23">
        <f t="shared" si="2"/>
        <v>2064198.4151489998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27000</v>
      </c>
      <c r="H101" s="23">
        <f t="shared" si="2"/>
        <v>135000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27000</v>
      </c>
      <c r="H102" s="23">
        <f t="shared" si="2"/>
        <v>1277552.25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1783375.0000000002</v>
      </c>
      <c r="H106" s="23">
        <f t="shared" si="2"/>
        <v>3566750.0000000005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627000</v>
      </c>
      <c r="H107" s="23">
        <f t="shared" si="2"/>
        <v>1254000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978697.50000000012</v>
      </c>
      <c r="H108" s="23">
        <f t="shared" si="2"/>
        <v>1957395.0000000002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145200</v>
      </c>
      <c r="H113" s="23">
        <f t="shared" si="2"/>
        <v>290400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212300.00000000003</v>
      </c>
      <c r="H114" s="23">
        <f t="shared" si="2"/>
        <v>424600.00000000006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173250</v>
      </c>
      <c r="H115" s="23">
        <f t="shared" si="2"/>
        <v>693000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29000</v>
      </c>
      <c r="H117" s="23">
        <f t="shared" si="2"/>
        <v>985245.80279999983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31500</v>
      </c>
      <c r="H119" s="23">
        <f t="shared" si="2"/>
        <v>43170.12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34000</v>
      </c>
      <c r="H120" s="23">
        <f t="shared" si="2"/>
        <v>430525.95199999999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60000</v>
      </c>
      <c r="H121" s="23">
        <f t="shared" si="2"/>
        <v>3851612.0639999993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80000</v>
      </c>
      <c r="H122" s="23">
        <f t="shared" si="2"/>
        <v>2264000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186000</v>
      </c>
      <c r="H123" s="23">
        <f t="shared" si="2"/>
        <v>186000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221000</v>
      </c>
      <c r="H124" s="23">
        <f t="shared" si="2"/>
        <v>663000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350000</v>
      </c>
      <c r="H125" s="23">
        <f t="shared" si="2"/>
        <v>350000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200000</v>
      </c>
      <c r="H129" s="23">
        <f t="shared" si="2"/>
        <v>5400000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327983.0736</v>
      </c>
      <c r="H130" s="23">
        <f t="shared" si="2"/>
        <v>655966.14720000001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183182.85439999998</v>
      </c>
      <c r="H131" s="23">
        <f t="shared" si="2"/>
        <v>1465462.8351999999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234533.89439999999</v>
      </c>
      <c r="H132" s="23">
        <f t="shared" si="2"/>
        <v>234533.89439999999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183182.85439999998</v>
      </c>
      <c r="H133" s="23">
        <f t="shared" si="2"/>
        <v>366365.70879999996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183182.85439999998</v>
      </c>
      <c r="H134" s="23">
        <f t="shared" si="2"/>
        <v>366365.70879999996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20338.240000000002</v>
      </c>
      <c r="H135" s="23">
        <f t="shared" si="2"/>
        <v>40676.480000000003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28354.560000000001</v>
      </c>
      <c r="H136" s="23">
        <f t="shared" si="2"/>
        <v>113418.24000000001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22008.48</v>
      </c>
      <c r="H137" s="23">
        <f t="shared" si="2"/>
        <v>44016.959999999999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27019.200000000001</v>
      </c>
      <c r="H138" s="23">
        <f t="shared" si="2"/>
        <v>216153.60000000001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42567.200000000004</v>
      </c>
      <c r="H139" s="23">
        <f t="shared" si="2"/>
        <v>85134.400000000009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175000</v>
      </c>
      <c r="H140" s="23">
        <f t="shared" si="2"/>
        <v>175000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1500000</v>
      </c>
      <c r="H141" s="23">
        <f t="shared" si="2"/>
        <v>3000000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1100000</v>
      </c>
      <c r="H142" s="23">
        <f t="shared" si="2"/>
        <v>2200000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364000</v>
      </c>
      <c r="H143" s="23">
        <f t="shared" si="2"/>
        <v>364000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3000000</v>
      </c>
      <c r="H144" s="23">
        <f t="shared" si="2"/>
        <v>6000000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2000000</v>
      </c>
      <c r="H145" s="23">
        <f t="shared" si="2"/>
        <v>4000000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2823600</v>
      </c>
      <c r="H148" s="23">
        <f t="shared" si="2"/>
        <v>2823600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1933880</v>
      </c>
      <c r="H149" s="23">
        <f t="shared" si="2"/>
        <v>1933880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650000</v>
      </c>
      <c r="H150" s="23">
        <f t="shared" ref="H150:H159" si="3">F150*G150</f>
        <v>9595046.5649999995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65000</v>
      </c>
      <c r="H151" s="23">
        <f t="shared" si="3"/>
        <v>1842100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55000</v>
      </c>
      <c r="H152" s="23">
        <f t="shared" si="3"/>
        <v>457050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600000</v>
      </c>
      <c r="H153" s="23">
        <f t="shared" si="3"/>
        <v>1200000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30250.000000000004</v>
      </c>
      <c r="H154" s="23">
        <f t="shared" si="3"/>
        <v>1342192.5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3500000</v>
      </c>
      <c r="H155" s="23">
        <f t="shared" si="3"/>
        <v>3500000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3500000</v>
      </c>
      <c r="H156" s="23">
        <f t="shared" si="3"/>
        <v>3500000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>
        <v>65000</v>
      </c>
      <c r="H157" s="23">
        <f t="shared" si="3"/>
        <v>284050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192500.00000000003</v>
      </c>
      <c r="H158" s="23">
        <f t="shared" si="3"/>
        <v>548625.00000000012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4000000</v>
      </c>
      <c r="H159" s="23">
        <f t="shared" si="3"/>
        <v>4000000</v>
      </c>
    </row>
    <row r="160" spans="1:8" x14ac:dyDescent="0.25">
      <c r="B160" s="35"/>
      <c r="C160" s="149"/>
      <c r="D160" s="34"/>
      <c r="E160" s="40"/>
      <c r="F160" s="48"/>
      <c r="G160" s="37" t="s">
        <v>187</v>
      </c>
      <c r="H160" s="39">
        <f>SUM(H7:H159)</f>
        <v>370971666.47598422</v>
      </c>
    </row>
    <row r="161" spans="2:8" x14ac:dyDescent="0.25">
      <c r="B161" s="35"/>
      <c r="C161" s="149"/>
      <c r="D161" s="34"/>
      <c r="E161" s="40"/>
      <c r="F161" s="48"/>
      <c r="G161" s="37" t="s">
        <v>188</v>
      </c>
      <c r="H161" s="39">
        <f>ROUNDDOWN(H160,-5)</f>
        <v>370900000</v>
      </c>
    </row>
    <row r="162" spans="2:8" x14ac:dyDescent="0.25">
      <c r="B162" s="35"/>
      <c r="C162" s="149"/>
      <c r="D162" s="34"/>
      <c r="E162" s="40"/>
      <c r="F162" s="48"/>
      <c r="G162" s="37" t="s">
        <v>141</v>
      </c>
      <c r="H162" s="39">
        <f>H161</f>
        <v>370900000</v>
      </c>
    </row>
    <row r="163" spans="2:8" x14ac:dyDescent="0.25">
      <c r="B163" s="35"/>
      <c r="C163" s="149"/>
      <c r="D163" s="34"/>
      <c r="E163" s="40"/>
      <c r="F163" s="48"/>
      <c r="G163" s="37" t="s">
        <v>189</v>
      </c>
      <c r="H163" s="39">
        <f>H162*0.1</f>
        <v>37090000</v>
      </c>
    </row>
    <row r="164" spans="2:8" x14ac:dyDescent="0.25">
      <c r="B164" s="35"/>
      <c r="C164" s="149"/>
      <c r="D164" s="34"/>
      <c r="E164" s="40"/>
      <c r="F164" s="48"/>
      <c r="G164" s="37" t="s">
        <v>190</v>
      </c>
      <c r="H164" s="39">
        <f>H162+H163</f>
        <v>407990000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topLeftCell="A135" zoomScale="70" zoomScaleNormal="70" zoomScaleSheetLayoutView="70" workbookViewId="0">
      <selection activeCell="L152" sqref="L152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90.140625" style="151" customWidth="1"/>
    <col min="5" max="5" width="9.140625" style="14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03" t="s">
        <v>265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238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22000</v>
      </c>
      <c r="H9" s="23">
        <f t="shared" ref="H9:H37" si="0">F9*G9</f>
        <v>946000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1500000</v>
      </c>
      <c r="H10" s="23">
        <f t="shared" si="0"/>
        <v>1500000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1000000</v>
      </c>
      <c r="H11" s="23">
        <f t="shared" si="0"/>
        <v>1000000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850000</v>
      </c>
      <c r="H12" s="23">
        <f t="shared" si="0"/>
        <v>850000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9900</v>
      </c>
      <c r="H14" s="23">
        <f t="shared" si="0"/>
        <v>1165032</v>
      </c>
    </row>
    <row r="15" spans="2:8" x14ac:dyDescent="0.25">
      <c r="B15" s="1"/>
      <c r="C15" s="63"/>
      <c r="D15" s="31"/>
      <c r="E15" s="1"/>
      <c r="F15" s="22"/>
      <c r="G15" s="23"/>
      <c r="H15" s="23"/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v>50000</v>
      </c>
      <c r="H17" s="23">
        <f t="shared" si="0"/>
        <v>436409.99999999994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>
        <v>27500</v>
      </c>
      <c r="H18" s="23">
        <f t="shared" si="0"/>
        <v>114282.53571428568</v>
      </c>
    </row>
    <row r="19" spans="2:8" x14ac:dyDescent="0.2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>
        <v>27500</v>
      </c>
      <c r="H19" s="23">
        <f t="shared" si="0"/>
        <v>558479.07499999995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271921</v>
      </c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>
        <v>641202.34285714291</v>
      </c>
      <c r="H21" s="23">
        <f t="shared" si="0"/>
        <v>334338.93162428576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231000</v>
      </c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/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>
        <v>37500</v>
      </c>
      <c r="H25" s="23">
        <f t="shared" si="0"/>
        <v>262500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641202.34285714291</v>
      </c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/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>
        <v>3570000</v>
      </c>
      <c r="H29" s="23">
        <f t="shared" si="0"/>
        <v>12526773.000000002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>
        <v>3090000</v>
      </c>
      <c r="H30" s="23">
        <f t="shared" si="0"/>
        <v>3286435.7142857146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>
        <v>5900000</v>
      </c>
      <c r="H31" s="23">
        <f t="shared" si="0"/>
        <v>21789708.900000002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>
        <v>5000000</v>
      </c>
      <c r="H32" s="23">
        <f t="shared" si="0"/>
        <v>11772566.428571427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>
        <v>4870000</v>
      </c>
      <c r="H33" s="23">
        <f t="shared" si="0"/>
        <v>13885761.428571431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4370000</v>
      </c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4900000</v>
      </c>
      <c r="H35" s="23">
        <f t="shared" si="0"/>
        <v>5756412.2000000002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>
        <v>2330000</v>
      </c>
      <c r="H36" s="23">
        <f t="shared" si="0"/>
        <v>10815636.319999998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>
        <v>3370000</v>
      </c>
      <c r="H37" s="23">
        <f t="shared" si="0"/>
        <v>24353251.079999998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3680000</v>
      </c>
      <c r="H38" s="23">
        <f>F38*G38</f>
        <v>7871630.4000000004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5000000</v>
      </c>
      <c r="H39" s="23">
        <f>F39*G39</f>
        <v>1912500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4870000</v>
      </c>
      <c r="H40" s="23">
        <f>F40*G40</f>
        <v>397841.5384615385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208000</v>
      </c>
      <c r="H45" s="23">
        <f t="shared" si="1"/>
        <v>936000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268000</v>
      </c>
      <c r="H47" s="23">
        <f t="shared" si="1"/>
        <v>14736081.536356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219800.00000000003</v>
      </c>
      <c r="H48" s="23">
        <f t="shared" si="1"/>
        <v>609531.17506680009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268000</v>
      </c>
      <c r="H49" s="23">
        <f t="shared" si="1"/>
        <v>2568511.3800892006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26000</v>
      </c>
      <c r="H50" s="46">
        <f t="shared" si="1"/>
        <v>200200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202000</v>
      </c>
      <c r="H51" s="23">
        <f t="shared" si="1"/>
        <v>515099.99999999994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268000</v>
      </c>
      <c r="H53" s="23">
        <f t="shared" si="1"/>
        <v>14707708.6076132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219800.00000000003</v>
      </c>
      <c r="H54" s="23">
        <f t="shared" si="1"/>
        <v>609554.8550000001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241800.00000000003</v>
      </c>
      <c r="H58" s="23">
        <f t="shared" si="1"/>
        <v>2857196.3899221602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25000</v>
      </c>
      <c r="H59" s="23">
        <f t="shared" si="1"/>
        <v>811378.1100000001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241800.00000000003</v>
      </c>
      <c r="H61" s="23">
        <f t="shared" si="1"/>
        <v>2857196.3899221602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25000</v>
      </c>
      <c r="H62" s="23">
        <f t="shared" si="1"/>
        <v>915625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71000</v>
      </c>
      <c r="H65" s="23">
        <f t="shared" si="1"/>
        <v>7060100.8208654998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23000</v>
      </c>
      <c r="H66" s="23">
        <f t="shared" si="1"/>
        <v>2676280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99600</v>
      </c>
      <c r="H67" s="23">
        <f t="shared" si="1"/>
        <v>1517869.14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73000</v>
      </c>
      <c r="H68" s="23">
        <f t="shared" si="1"/>
        <v>6261549.7419999987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88000</v>
      </c>
      <c r="H71" s="23">
        <f t="shared" si="1"/>
        <v>16704723.199999997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70000</v>
      </c>
      <c r="H72" s="23">
        <f t="shared" si="1"/>
        <v>1379700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50000</v>
      </c>
      <c r="H73" s="23">
        <f t="shared" si="1"/>
        <v>18802322.5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17500</v>
      </c>
      <c r="H74" s="23">
        <f t="shared" si="1"/>
        <v>6044853.4999999991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52500</v>
      </c>
      <c r="H75" s="23">
        <f t="shared" si="1"/>
        <v>2160112.5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20000</v>
      </c>
      <c r="H76" s="23">
        <f t="shared" si="1"/>
        <v>822900.00000000012</v>
      </c>
    </row>
    <row r="77" spans="2:8" x14ac:dyDescent="0.2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150000</v>
      </c>
      <c r="H79" s="23">
        <f>F79*G79</f>
        <v>8100000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150000</v>
      </c>
      <c r="H80" s="23">
        <f>F80*G80</f>
        <v>8250000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85000</v>
      </c>
      <c r="H81" s="23">
        <f>F81*G81</f>
        <v>2125000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85000</v>
      </c>
      <c r="H82" s="23">
        <f t="shared" ref="H82:H149" si="2">F82*G82</f>
        <v>425000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13394383</v>
      </c>
      <c r="H86" s="23">
        <f>F86*G86</f>
        <v>13394383</v>
      </c>
    </row>
    <row r="87" spans="2:8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>
        <v>911240</v>
      </c>
      <c r="H87" s="23">
        <f t="shared" ref="H87:H94" si="3">F87*G87</f>
        <v>1822480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3080286</v>
      </c>
      <c r="H88" s="23">
        <f t="shared" si="3"/>
        <v>3080286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6055995</v>
      </c>
      <c r="H89" s="23">
        <f t="shared" si="3"/>
        <v>6055995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8437550</v>
      </c>
      <c r="H90" s="23">
        <f t="shared" si="3"/>
        <v>8437550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2343000</v>
      </c>
      <c r="H92" s="23">
        <f t="shared" si="3"/>
        <v>4686000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1500000</v>
      </c>
      <c r="H94" s="23">
        <f t="shared" si="3"/>
        <v>3000000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 t="s">
        <v>275</v>
      </c>
      <c r="H95" s="23"/>
    </row>
    <row r="96" spans="2:8" x14ac:dyDescent="0.2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18000</v>
      </c>
      <c r="H98" s="23">
        <f t="shared" si="2"/>
        <v>3675946.2119999998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27000</v>
      </c>
      <c r="H99" s="23">
        <f t="shared" si="2"/>
        <v>2258615.3400000003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18000</v>
      </c>
      <c r="H100" s="23">
        <f t="shared" si="2"/>
        <v>2064198.4151489998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27000</v>
      </c>
      <c r="H101" s="23">
        <f t="shared" si="2"/>
        <v>135000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27000</v>
      </c>
      <c r="H102" s="23">
        <f t="shared" si="2"/>
        <v>1277552.25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1783375.0000000002</v>
      </c>
      <c r="H106" s="23">
        <f>F106*G106</f>
        <v>3566750.0000000005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627000</v>
      </c>
      <c r="H107" s="23">
        <f t="shared" ref="H107:H125" si="4">F107*G107</f>
        <v>1254000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978697.50000000012</v>
      </c>
      <c r="H108" s="23">
        <f t="shared" si="4"/>
        <v>1957395.0000000002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145200</v>
      </c>
      <c r="H113" s="23">
        <f t="shared" si="4"/>
        <v>290400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212300.00000000003</v>
      </c>
      <c r="H114" s="23">
        <f t="shared" si="4"/>
        <v>424600.00000000006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173250</v>
      </c>
      <c r="H115" s="23">
        <f t="shared" si="4"/>
        <v>693000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29000</v>
      </c>
      <c r="H117" s="23">
        <f t="shared" si="4"/>
        <v>985245.80279999983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31500</v>
      </c>
      <c r="H119" s="23">
        <f t="shared" si="4"/>
        <v>43170.12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34000</v>
      </c>
      <c r="H120" s="23">
        <f t="shared" si="4"/>
        <v>430525.95199999999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60000</v>
      </c>
      <c r="H121" s="23">
        <f t="shared" si="4"/>
        <v>3851612.0639999993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80000</v>
      </c>
      <c r="H122" s="23">
        <f t="shared" si="4"/>
        <v>2264000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186000</v>
      </c>
      <c r="H123" s="23">
        <f t="shared" si="4"/>
        <v>186000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221000</v>
      </c>
      <c r="H124" s="23">
        <f t="shared" si="4"/>
        <v>663000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350000</v>
      </c>
      <c r="H125" s="23">
        <f t="shared" si="4"/>
        <v>350000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200000</v>
      </c>
      <c r="H129" s="23">
        <f>F129*G129</f>
        <v>5400000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327983.0736</v>
      </c>
      <c r="H130" s="23">
        <f t="shared" ref="H130:H145" si="5">F130*G130</f>
        <v>655966.14720000001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183182.85439999998</v>
      </c>
      <c r="H131" s="23">
        <f t="shared" si="5"/>
        <v>1465462.8351999999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234533.89439999999</v>
      </c>
      <c r="H132" s="23">
        <f t="shared" si="5"/>
        <v>234533.89439999999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183182.85439999998</v>
      </c>
      <c r="H133" s="23">
        <f t="shared" si="5"/>
        <v>366365.70879999996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183182.85439999998</v>
      </c>
      <c r="H134" s="23">
        <f t="shared" si="5"/>
        <v>366365.70879999996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20338.240000000002</v>
      </c>
      <c r="H135" s="23">
        <f t="shared" si="5"/>
        <v>40676.480000000003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28354.560000000001</v>
      </c>
      <c r="H136" s="23">
        <f t="shared" si="5"/>
        <v>113418.24000000001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22008.48</v>
      </c>
      <c r="H137" s="23">
        <f t="shared" si="5"/>
        <v>44016.959999999999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27019.200000000001</v>
      </c>
      <c r="H138" s="23">
        <f t="shared" si="5"/>
        <v>216153.60000000001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42567.200000000004</v>
      </c>
      <c r="H139" s="23">
        <f t="shared" si="5"/>
        <v>85134.400000000009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175000</v>
      </c>
      <c r="H140" s="23">
        <f t="shared" si="5"/>
        <v>175000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1500000</v>
      </c>
      <c r="H141" s="23">
        <f t="shared" si="5"/>
        <v>3000000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1100000</v>
      </c>
      <c r="H142" s="23">
        <f t="shared" si="5"/>
        <v>2200000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364000</v>
      </c>
      <c r="H143" s="23">
        <f t="shared" si="5"/>
        <v>364000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3000000</v>
      </c>
      <c r="H144" s="23">
        <f t="shared" si="5"/>
        <v>6000000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2000000</v>
      </c>
      <c r="H145" s="23">
        <f t="shared" si="5"/>
        <v>4000000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2823600</v>
      </c>
      <c r="H148" s="23">
        <f t="shared" si="2"/>
        <v>2823600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1933880</v>
      </c>
      <c r="H149" s="23">
        <f t="shared" si="2"/>
        <v>1933880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650000</v>
      </c>
      <c r="H150" s="23">
        <f t="shared" ref="H150:H159" si="6">F150*G150</f>
        <v>9595046.5649999995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65000</v>
      </c>
      <c r="H151" s="23">
        <f t="shared" si="6"/>
        <v>1842100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55000</v>
      </c>
      <c r="H152" s="23">
        <f t="shared" si="6"/>
        <v>457050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600000</v>
      </c>
      <c r="H153" s="23">
        <f t="shared" si="6"/>
        <v>1200000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30250.000000000004</v>
      </c>
      <c r="H154" s="23">
        <f t="shared" si="6"/>
        <v>1342192.5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3500000</v>
      </c>
      <c r="H155" s="23">
        <f t="shared" si="6"/>
        <v>3500000</v>
      </c>
    </row>
    <row r="156" spans="1:8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3500000</v>
      </c>
      <c r="H156" s="23">
        <f t="shared" si="6"/>
        <v>3500000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65000</v>
      </c>
      <c r="H157" s="23">
        <f t="shared" si="6"/>
        <v>284050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192500.00000000003</v>
      </c>
      <c r="H158" s="23">
        <f t="shared" si="6"/>
        <v>548625.00000000012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4000000</v>
      </c>
      <c r="H159" s="23">
        <f t="shared" si="6"/>
        <v>4000000</v>
      </c>
    </row>
    <row r="160" spans="1:8" x14ac:dyDescent="0.25">
      <c r="B160" s="33"/>
      <c r="C160" s="148"/>
      <c r="D160" s="71"/>
      <c r="E160" s="33"/>
      <c r="F160" s="33"/>
      <c r="G160" s="23"/>
      <c r="H160" s="23"/>
    </row>
    <row r="161" spans="2:8" x14ac:dyDescent="0.25">
      <c r="B161" s="35"/>
      <c r="C161" s="149"/>
      <c r="D161" s="34"/>
      <c r="E161" s="40"/>
      <c r="F161" s="48"/>
      <c r="G161" s="37" t="s">
        <v>187</v>
      </c>
      <c r="H161" s="39">
        <f>SUM(H7:H159)</f>
        <v>368791397.59441274</v>
      </c>
    </row>
    <row r="162" spans="2:8" x14ac:dyDescent="0.25">
      <c r="B162" s="35"/>
      <c r="C162" s="149"/>
      <c r="D162" s="34"/>
      <c r="E162" s="40"/>
      <c r="F162" s="48"/>
      <c r="G162" s="37" t="s">
        <v>188</v>
      </c>
      <c r="H162" s="39">
        <f>ROUNDDOWN(H161,-5)</f>
        <v>368700000</v>
      </c>
    </row>
    <row r="163" spans="2:8" x14ac:dyDescent="0.25">
      <c r="B163" s="35"/>
      <c r="C163" s="149"/>
      <c r="D163" s="34"/>
      <c r="E163" s="40"/>
      <c r="F163" s="48"/>
      <c r="G163" s="37" t="s">
        <v>141</v>
      </c>
      <c r="H163" s="39">
        <f>H162</f>
        <v>368700000</v>
      </c>
    </row>
    <row r="164" spans="2:8" x14ac:dyDescent="0.25">
      <c r="B164" s="35"/>
      <c r="C164" s="149"/>
      <c r="D164" s="34"/>
      <c r="E164" s="40"/>
      <c r="F164" s="48"/>
      <c r="G164" s="37" t="s">
        <v>189</v>
      </c>
      <c r="H164" s="39">
        <f>H163*0.1</f>
        <v>36870000</v>
      </c>
    </row>
    <row r="165" spans="2:8" x14ac:dyDescent="0.25">
      <c r="B165" s="35"/>
      <c r="C165" s="149"/>
      <c r="D165" s="34"/>
      <c r="E165" s="40"/>
      <c r="F165" s="48"/>
      <c r="G165" s="37" t="s">
        <v>190</v>
      </c>
      <c r="H165" s="39">
        <f>H163+H164</f>
        <v>405570000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1" customWidth="1"/>
    <col min="2" max="2" width="9.140625" style="79"/>
    <col min="3" max="3" width="51" style="79" bestFit="1" customWidth="1"/>
    <col min="4" max="4" width="80.5703125" style="79" customWidth="1"/>
    <col min="5" max="5" width="9.140625" style="92"/>
    <col min="6" max="6" width="16" style="79" customWidth="1"/>
    <col min="7" max="7" width="17.140625" style="79" customWidth="1"/>
    <col min="8" max="8" width="13.28515625" style="79" customWidth="1"/>
    <col min="9" max="9" width="16" style="79" customWidth="1"/>
    <col min="10" max="10" width="24" style="80" bestFit="1" customWidth="1"/>
    <col min="11" max="16384" width="9.140625" style="81"/>
  </cols>
  <sheetData>
    <row r="1" spans="2:10" ht="15.75" thickBot="1" x14ac:dyDescent="0.3"/>
    <row r="2" spans="2:10" ht="18" x14ac:dyDescent="0.25">
      <c r="B2" s="97" t="s">
        <v>0</v>
      </c>
      <c r="C2" s="98"/>
      <c r="D2" s="99"/>
      <c r="E2" s="100"/>
      <c r="F2" s="101"/>
      <c r="G2" s="101"/>
      <c r="H2" s="101"/>
      <c r="I2" s="101"/>
      <c r="J2" s="102"/>
    </row>
    <row r="3" spans="2:10" ht="15.75" x14ac:dyDescent="0.25">
      <c r="B3" s="103" t="s">
        <v>258</v>
      </c>
      <c r="C3" s="104"/>
      <c r="D3" s="105"/>
      <c r="E3" s="64"/>
      <c r="F3" s="107"/>
      <c r="G3" s="107"/>
      <c r="H3" s="106"/>
      <c r="I3" s="106"/>
      <c r="J3" s="108"/>
    </row>
    <row r="4" spans="2:10" ht="18" x14ac:dyDescent="0.25">
      <c r="B4" s="109" t="s">
        <v>1</v>
      </c>
      <c r="C4" s="104"/>
      <c r="D4" s="105"/>
      <c r="E4" s="64"/>
      <c r="F4" s="110"/>
      <c r="G4" s="110"/>
      <c r="H4" s="6"/>
      <c r="I4" s="106"/>
      <c r="J4" s="108"/>
    </row>
    <row r="5" spans="2:10" ht="15.75" thickBot="1" x14ac:dyDescent="0.3">
      <c r="B5" s="111"/>
      <c r="C5" s="105"/>
      <c r="D5" s="105"/>
      <c r="E5" s="64"/>
      <c r="F5" s="58">
        <v>3</v>
      </c>
      <c r="G5" s="58">
        <v>1</v>
      </c>
      <c r="H5" s="6" t="s">
        <v>141</v>
      </c>
      <c r="I5" s="8"/>
      <c r="J5" s="108"/>
    </row>
    <row r="6" spans="2:10" ht="24" customHeight="1" thickTop="1" x14ac:dyDescent="0.2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5" t="s">
        <v>147</v>
      </c>
      <c r="I6" s="17" t="s">
        <v>199</v>
      </c>
      <c r="J6" s="112" t="s">
        <v>144</v>
      </c>
    </row>
    <row r="7" spans="2:10" ht="24" customHeight="1" x14ac:dyDescent="0.25">
      <c r="B7" s="154"/>
      <c r="C7" s="157"/>
      <c r="D7" s="157"/>
      <c r="E7" s="160"/>
      <c r="F7" s="73" t="s">
        <v>239</v>
      </c>
      <c r="G7" s="73" t="s">
        <v>249</v>
      </c>
      <c r="H7" s="76" t="s">
        <v>143</v>
      </c>
      <c r="I7" s="18" t="s">
        <v>200</v>
      </c>
      <c r="J7" s="113" t="s">
        <v>199</v>
      </c>
    </row>
    <row r="8" spans="2:10" ht="24" customHeight="1" thickBot="1" x14ac:dyDescent="0.3">
      <c r="B8" s="155"/>
      <c r="C8" s="158"/>
      <c r="D8" s="158"/>
      <c r="E8" s="161"/>
      <c r="F8" s="16" t="s">
        <v>240</v>
      </c>
      <c r="G8" s="16" t="s">
        <v>270</v>
      </c>
      <c r="H8" s="11"/>
      <c r="I8" s="77"/>
      <c r="J8" s="114"/>
    </row>
    <row r="9" spans="2:10" ht="15.75" thickTop="1" x14ac:dyDescent="0.25">
      <c r="B9" s="115"/>
      <c r="C9" s="3"/>
      <c r="D9" s="3"/>
      <c r="E9" s="2"/>
      <c r="F9" s="5"/>
      <c r="G9" s="5"/>
      <c r="H9" s="5"/>
      <c r="I9" s="5"/>
      <c r="J9" s="116"/>
    </row>
    <row r="10" spans="2:10" ht="15.75" x14ac:dyDescent="0.25">
      <c r="B10" s="117" t="s">
        <v>6</v>
      </c>
      <c r="C10" s="20" t="s">
        <v>7</v>
      </c>
      <c r="D10" s="20"/>
      <c r="E10" s="1"/>
      <c r="F10" s="5"/>
      <c r="G10" s="5"/>
      <c r="H10" s="5"/>
      <c r="I10" s="5"/>
      <c r="J10" s="118"/>
    </row>
    <row r="11" spans="2:10" ht="15.75" x14ac:dyDescent="0.25">
      <c r="B11" s="119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8">
        <f>H11*I11</f>
        <v>0</v>
      </c>
    </row>
    <row r="12" spans="2:10" ht="15.75" x14ac:dyDescent="0.25">
      <c r="B12" s="119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8">
        <f t="shared" ref="J12:J14" si="0">H12*I12</f>
        <v>0</v>
      </c>
    </row>
    <row r="13" spans="2:10" ht="15.75" x14ac:dyDescent="0.25">
      <c r="B13" s="119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8">
        <f t="shared" si="0"/>
        <v>0</v>
      </c>
    </row>
    <row r="14" spans="2:10" ht="15.75" x14ac:dyDescent="0.25">
      <c r="B14" s="119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8">
        <f t="shared" si="0"/>
        <v>0</v>
      </c>
    </row>
    <row r="15" spans="2:10" ht="15.75" x14ac:dyDescent="0.25">
      <c r="B15" s="119">
        <v>5</v>
      </c>
      <c r="C15" s="21" t="s">
        <v>87</v>
      </c>
      <c r="D15" s="21"/>
      <c r="E15" s="1"/>
      <c r="F15" s="7"/>
      <c r="G15" s="7"/>
      <c r="H15" s="7"/>
      <c r="I15" s="46"/>
      <c r="J15" s="118"/>
    </row>
    <row r="16" spans="2:10" ht="15.75" x14ac:dyDescent="0.25">
      <c r="B16" s="120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8">
        <f t="shared" ref="J16" si="1">H16*I16</f>
        <v>0</v>
      </c>
    </row>
    <row r="17" spans="2:10" ht="6" customHeight="1" x14ac:dyDescent="0.25">
      <c r="B17" s="121"/>
      <c r="C17" s="24"/>
      <c r="D17" s="24"/>
      <c r="E17" s="1"/>
      <c r="F17" s="7"/>
      <c r="G17" s="7"/>
      <c r="H17" s="7"/>
      <c r="I17" s="23"/>
      <c r="J17" s="118"/>
    </row>
    <row r="18" spans="2:10" ht="15.75" x14ac:dyDescent="0.25">
      <c r="B18" s="122" t="s">
        <v>16</v>
      </c>
      <c r="C18" s="25" t="s">
        <v>17</v>
      </c>
      <c r="D18" s="25"/>
      <c r="E18" s="1"/>
      <c r="F18" s="7"/>
      <c r="G18" s="7"/>
      <c r="H18" s="7"/>
      <c r="I18" s="23"/>
      <c r="J18" s="118"/>
    </row>
    <row r="19" spans="2:10" ht="15.75" x14ac:dyDescent="0.25">
      <c r="B19" s="121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8">
        <f t="shared" ref="J19:J24" si="3">H19*I19</f>
        <v>0</v>
      </c>
    </row>
    <row r="20" spans="2:10" ht="15.75" x14ac:dyDescent="0.25">
      <c r="B20" s="121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8">
        <f t="shared" si="3"/>
        <v>0</v>
      </c>
    </row>
    <row r="21" spans="2:10" ht="15.75" x14ac:dyDescent="0.25">
      <c r="B21" s="121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8">
        <f t="shared" si="3"/>
        <v>0</v>
      </c>
    </row>
    <row r="22" spans="2:10" ht="15.75" x14ac:dyDescent="0.25">
      <c r="B22" s="121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8">
        <f t="shared" si="3"/>
        <v>0</v>
      </c>
    </row>
    <row r="23" spans="2:10" ht="15.75" x14ac:dyDescent="0.25">
      <c r="B23" s="121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8">
        <f t="shared" si="3"/>
        <v>0</v>
      </c>
    </row>
    <row r="24" spans="2:10" ht="15.75" x14ac:dyDescent="0.25">
      <c r="B24" s="121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8">
        <f t="shared" si="3"/>
        <v>0</v>
      </c>
    </row>
    <row r="25" spans="2:10" ht="5.25" customHeight="1" x14ac:dyDescent="0.25">
      <c r="B25" s="121"/>
      <c r="C25" s="24"/>
      <c r="D25" s="24"/>
      <c r="E25" s="1"/>
      <c r="F25" s="7"/>
      <c r="G25" s="7"/>
      <c r="H25" s="7"/>
      <c r="I25" s="7"/>
      <c r="J25" s="118"/>
    </row>
    <row r="26" spans="2:10" ht="15.75" x14ac:dyDescent="0.25">
      <c r="B26" s="122" t="s">
        <v>22</v>
      </c>
      <c r="C26" s="27" t="s">
        <v>23</v>
      </c>
      <c r="D26" s="27"/>
      <c r="E26" s="1"/>
      <c r="F26" s="7"/>
      <c r="G26" s="7"/>
      <c r="H26" s="7"/>
      <c r="I26" s="7"/>
      <c r="J26" s="118"/>
    </row>
    <row r="27" spans="2:10" ht="15.75" x14ac:dyDescent="0.25">
      <c r="B27" s="121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8">
        <f t="shared" ref="J27" si="4">H27*I27</f>
        <v>0</v>
      </c>
    </row>
    <row r="28" spans="2:10" ht="6" customHeight="1" x14ac:dyDescent="0.25">
      <c r="B28" s="121"/>
      <c r="C28" s="24"/>
      <c r="D28" s="24"/>
      <c r="E28" s="1"/>
      <c r="F28" s="7"/>
      <c r="G28" s="7"/>
      <c r="H28" s="7"/>
      <c r="I28" s="7"/>
      <c r="J28" s="118"/>
    </row>
    <row r="29" spans="2:10" ht="15.75" x14ac:dyDescent="0.25">
      <c r="B29" s="122" t="s">
        <v>25</v>
      </c>
      <c r="C29" s="27" t="s">
        <v>26</v>
      </c>
      <c r="D29" s="27"/>
      <c r="E29" s="1"/>
      <c r="F29" s="7"/>
      <c r="G29" s="7"/>
      <c r="H29" s="7"/>
      <c r="I29" s="7"/>
      <c r="J29" s="118"/>
    </row>
    <row r="30" spans="2:10" ht="15.75" x14ac:dyDescent="0.25">
      <c r="B30" s="121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8">
        <f t="shared" ref="J30:J40" si="6">H30*I30</f>
        <v>0</v>
      </c>
    </row>
    <row r="31" spans="2:10" ht="15.75" x14ac:dyDescent="0.25">
      <c r="B31" s="121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8">
        <f t="shared" si="6"/>
        <v>0</v>
      </c>
    </row>
    <row r="32" spans="2:10" ht="15.75" x14ac:dyDescent="0.25">
      <c r="B32" s="121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8">
        <f t="shared" si="6"/>
        <v>0</v>
      </c>
    </row>
    <row r="33" spans="2:10" ht="15.75" x14ac:dyDescent="0.25">
      <c r="B33" s="121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8">
        <f t="shared" si="6"/>
        <v>0</v>
      </c>
    </row>
    <row r="34" spans="2:10" ht="15.75" x14ac:dyDescent="0.25">
      <c r="B34" s="121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8">
        <f t="shared" si="6"/>
        <v>0</v>
      </c>
    </row>
    <row r="35" spans="2:10" ht="15.75" x14ac:dyDescent="0.25">
      <c r="B35" s="121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8">
        <f t="shared" si="6"/>
        <v>0</v>
      </c>
    </row>
    <row r="36" spans="2:10" ht="15.75" x14ac:dyDescent="0.25">
      <c r="B36" s="121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8">
        <f t="shared" si="6"/>
        <v>0</v>
      </c>
    </row>
    <row r="37" spans="2:10" ht="15.75" x14ac:dyDescent="0.25">
      <c r="B37" s="121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8">
        <f t="shared" si="6"/>
        <v>0</v>
      </c>
    </row>
    <row r="38" spans="2:10" ht="15.75" x14ac:dyDescent="0.25">
      <c r="B38" s="121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8">
        <f t="shared" si="6"/>
        <v>0</v>
      </c>
    </row>
    <row r="39" spans="2:10" ht="30.75" x14ac:dyDescent="0.25">
      <c r="B39" s="119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8">
        <f t="shared" si="6"/>
        <v>0</v>
      </c>
    </row>
    <row r="40" spans="2:10" ht="15.75" x14ac:dyDescent="0.25">
      <c r="B40" s="119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4"/>
      <c r="J40" s="118">
        <f t="shared" si="6"/>
        <v>0</v>
      </c>
    </row>
    <row r="41" spans="2:10" ht="6" customHeight="1" x14ac:dyDescent="0.25">
      <c r="B41" s="121"/>
      <c r="C41" s="24"/>
      <c r="D41" s="26"/>
      <c r="E41" s="1"/>
      <c r="F41" s="7"/>
      <c r="G41" s="7"/>
      <c r="H41" s="7"/>
      <c r="I41" s="7"/>
      <c r="J41" s="118"/>
    </row>
    <row r="42" spans="2:10" ht="15.75" x14ac:dyDescent="0.25">
      <c r="B42" s="122" t="s">
        <v>28</v>
      </c>
      <c r="C42" s="27" t="s">
        <v>29</v>
      </c>
      <c r="D42" s="27"/>
      <c r="E42" s="1"/>
      <c r="F42" s="7"/>
      <c r="G42" s="7"/>
      <c r="H42" s="7"/>
      <c r="I42" s="7"/>
      <c r="J42" s="118"/>
    </row>
    <row r="43" spans="2:10" ht="15.75" x14ac:dyDescent="0.25">
      <c r="B43" s="122"/>
      <c r="C43" s="27" t="s">
        <v>99</v>
      </c>
      <c r="D43" s="27"/>
      <c r="E43" s="1"/>
      <c r="F43" s="7"/>
      <c r="G43" s="7"/>
      <c r="H43" s="7"/>
      <c r="I43" s="7"/>
      <c r="J43" s="118"/>
    </row>
    <row r="44" spans="2:10" ht="15.75" x14ac:dyDescent="0.25">
      <c r="B44" s="121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8">
        <f t="shared" ref="J44:J57" si="7">H44*I44</f>
        <v>0</v>
      </c>
    </row>
    <row r="45" spans="2:10" ht="15.75" x14ac:dyDescent="0.25">
      <c r="B45" s="121">
        <v>2</v>
      </c>
      <c r="C45" s="24" t="s">
        <v>101</v>
      </c>
      <c r="D45" s="26"/>
      <c r="E45" s="1"/>
      <c r="F45" s="7"/>
      <c r="G45" s="7"/>
      <c r="H45" s="7"/>
      <c r="I45" s="28"/>
      <c r="J45" s="118"/>
    </row>
    <row r="46" spans="2:10" ht="15.75" x14ac:dyDescent="0.25">
      <c r="B46" s="121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8">
        <f t="shared" si="7"/>
        <v>0</v>
      </c>
    </row>
    <row r="47" spans="2:10" ht="15.75" x14ac:dyDescent="0.25">
      <c r="B47" s="121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8">
        <f t="shared" si="7"/>
        <v>0</v>
      </c>
    </row>
    <row r="48" spans="2:10" ht="15.75" x14ac:dyDescent="0.25">
      <c r="B48" s="121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8">
        <f t="shared" si="7"/>
        <v>0</v>
      </c>
    </row>
    <row r="49" spans="2:10" s="93" customFormat="1" ht="30" x14ac:dyDescent="0.25">
      <c r="B49" s="123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7">
        <f t="shared" si="7"/>
        <v>0</v>
      </c>
    </row>
    <row r="50" spans="2:10" s="93" customFormat="1" ht="18" customHeight="1" x14ac:dyDescent="0.25">
      <c r="B50" s="123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7">
        <f t="shared" si="7"/>
        <v>0</v>
      </c>
    </row>
    <row r="51" spans="2:10" ht="15.75" x14ac:dyDescent="0.25">
      <c r="B51" s="122"/>
      <c r="C51" s="27" t="s">
        <v>105</v>
      </c>
      <c r="D51" s="27"/>
      <c r="E51" s="1"/>
      <c r="F51" s="7"/>
      <c r="G51" s="7"/>
      <c r="H51" s="7"/>
      <c r="I51" s="28"/>
      <c r="J51" s="118"/>
    </row>
    <row r="52" spans="2:10" ht="15.75" x14ac:dyDescent="0.25">
      <c r="B52" s="121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8">
        <f t="shared" si="7"/>
        <v>0</v>
      </c>
    </row>
    <row r="53" spans="2:10" ht="15.75" x14ac:dyDescent="0.25">
      <c r="B53" s="121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8">
        <f t="shared" si="7"/>
        <v>0</v>
      </c>
    </row>
    <row r="54" spans="2:10" ht="15.75" x14ac:dyDescent="0.25">
      <c r="B54" s="121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8">
        <f t="shared" si="7"/>
        <v>0</v>
      </c>
    </row>
    <row r="55" spans="2:10" ht="15.75" x14ac:dyDescent="0.25">
      <c r="B55" s="124"/>
      <c r="C55" s="30" t="s">
        <v>136</v>
      </c>
      <c r="D55" s="30"/>
      <c r="E55" s="1"/>
      <c r="F55" s="7"/>
      <c r="G55" s="7"/>
      <c r="H55" s="7"/>
      <c r="I55" s="28"/>
      <c r="J55" s="118"/>
    </row>
    <row r="56" spans="2:10" ht="15.75" x14ac:dyDescent="0.25">
      <c r="B56" s="125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8">
        <f t="shared" si="7"/>
        <v>0</v>
      </c>
    </row>
    <row r="57" spans="2:10" ht="15.75" x14ac:dyDescent="0.25">
      <c r="B57" s="125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8">
        <f t="shared" si="7"/>
        <v>0</v>
      </c>
    </row>
    <row r="58" spans="2:10" ht="5.25" customHeight="1" x14ac:dyDescent="0.25">
      <c r="B58" s="121"/>
      <c r="C58" s="24"/>
      <c r="D58" s="24"/>
      <c r="E58" s="1"/>
      <c r="F58" s="82"/>
      <c r="G58" s="82"/>
      <c r="H58" s="7"/>
      <c r="I58" s="29"/>
      <c r="J58" s="118"/>
    </row>
    <row r="59" spans="2:10" ht="15.75" x14ac:dyDescent="0.25">
      <c r="B59" s="122" t="s">
        <v>30</v>
      </c>
      <c r="C59" s="27" t="s">
        <v>31</v>
      </c>
      <c r="D59" s="27"/>
      <c r="E59" s="1"/>
      <c r="F59" s="82"/>
      <c r="G59" s="82"/>
      <c r="H59" s="7"/>
      <c r="I59" s="29"/>
      <c r="J59" s="118"/>
    </row>
    <row r="60" spans="2:10" ht="15.75" x14ac:dyDescent="0.25">
      <c r="B60" s="122"/>
      <c r="C60" s="27" t="s">
        <v>99</v>
      </c>
      <c r="D60" s="27"/>
      <c r="E60" s="1"/>
      <c r="F60" s="82"/>
      <c r="G60" s="82"/>
      <c r="H60" s="7"/>
      <c r="I60" s="29"/>
      <c r="J60" s="118"/>
    </row>
    <row r="61" spans="2:10" ht="15.75" x14ac:dyDescent="0.25">
      <c r="B61" s="121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8">
        <f t="shared" ref="J61:J68" si="8">H61*I61</f>
        <v>0</v>
      </c>
    </row>
    <row r="62" spans="2:10" ht="15.75" x14ac:dyDescent="0.25">
      <c r="B62" s="121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8">
        <f t="shared" si="8"/>
        <v>0</v>
      </c>
    </row>
    <row r="63" spans="2:10" ht="15.75" x14ac:dyDescent="0.25">
      <c r="B63" s="122"/>
      <c r="C63" s="27" t="s">
        <v>105</v>
      </c>
      <c r="D63" s="27"/>
      <c r="E63" s="1"/>
      <c r="F63" s="7"/>
      <c r="G63" s="7"/>
      <c r="H63" s="7"/>
      <c r="I63" s="28"/>
      <c r="J63" s="118"/>
    </row>
    <row r="64" spans="2:10" ht="15.75" x14ac:dyDescent="0.25">
      <c r="B64" s="121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8">
        <f t="shared" si="8"/>
        <v>0</v>
      </c>
    </row>
    <row r="65" spans="2:10" ht="15.75" x14ac:dyDescent="0.25">
      <c r="B65" s="121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8">
        <f t="shared" si="8"/>
        <v>0</v>
      </c>
    </row>
    <row r="66" spans="2:10" ht="15.75" x14ac:dyDescent="0.25">
      <c r="B66" s="122"/>
      <c r="C66" s="27" t="s">
        <v>136</v>
      </c>
      <c r="D66" s="27"/>
      <c r="E66" s="1"/>
      <c r="F66" s="7"/>
      <c r="G66" s="7"/>
      <c r="H66" s="7"/>
      <c r="I66" s="28"/>
      <c r="J66" s="118"/>
    </row>
    <row r="67" spans="2:10" ht="15.75" x14ac:dyDescent="0.25">
      <c r="B67" s="121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8">
        <f t="shared" si="8"/>
        <v>0</v>
      </c>
    </row>
    <row r="68" spans="2:10" ht="15.75" x14ac:dyDescent="0.25">
      <c r="B68" s="121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8">
        <f t="shared" si="8"/>
        <v>0</v>
      </c>
    </row>
    <row r="69" spans="2:10" ht="7.5" customHeight="1" x14ac:dyDescent="0.25">
      <c r="B69" s="121"/>
      <c r="C69" s="24"/>
      <c r="D69" s="24"/>
      <c r="E69" s="1"/>
      <c r="F69" s="7"/>
      <c r="G69" s="7"/>
      <c r="H69" s="7"/>
      <c r="I69" s="28"/>
      <c r="J69" s="118"/>
    </row>
    <row r="70" spans="2:10" ht="7.5" customHeight="1" x14ac:dyDescent="0.25">
      <c r="B70" s="121"/>
      <c r="C70" s="24"/>
      <c r="D70" s="24"/>
      <c r="E70" s="1"/>
      <c r="F70" s="7"/>
      <c r="G70" s="7"/>
      <c r="H70" s="7"/>
      <c r="I70" s="28"/>
      <c r="J70" s="118"/>
    </row>
    <row r="71" spans="2:10" ht="5.25" customHeight="1" x14ac:dyDescent="0.25">
      <c r="B71" s="121"/>
      <c r="C71" s="24"/>
      <c r="D71" s="24"/>
      <c r="E71" s="1"/>
      <c r="F71" s="7"/>
      <c r="G71" s="7"/>
      <c r="H71" s="7"/>
      <c r="I71" s="28"/>
      <c r="J71" s="118"/>
    </row>
    <row r="72" spans="2:10" ht="15.75" x14ac:dyDescent="0.25">
      <c r="B72" s="122" t="s">
        <v>32</v>
      </c>
      <c r="C72" s="27" t="s">
        <v>33</v>
      </c>
      <c r="D72" s="27"/>
      <c r="E72" s="1"/>
      <c r="F72" s="7"/>
      <c r="G72" s="7"/>
      <c r="H72" s="7"/>
      <c r="I72" s="28"/>
      <c r="J72" s="118"/>
    </row>
    <row r="73" spans="2:10" ht="15.75" x14ac:dyDescent="0.25">
      <c r="B73" s="126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8">
        <f t="shared" ref="J73:J76" si="9">H73*I73</f>
        <v>0</v>
      </c>
    </row>
    <row r="74" spans="2:10" ht="15.75" x14ac:dyDescent="0.25">
      <c r="B74" s="121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8">
        <f t="shared" si="9"/>
        <v>0</v>
      </c>
    </row>
    <row r="75" spans="2:10" ht="15.75" x14ac:dyDescent="0.25">
      <c r="B75" s="126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8">
        <f t="shared" si="9"/>
        <v>0</v>
      </c>
    </row>
    <row r="76" spans="2:10" ht="15.75" x14ac:dyDescent="0.25">
      <c r="B76" s="121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8">
        <f t="shared" si="9"/>
        <v>0</v>
      </c>
    </row>
    <row r="77" spans="2:10" ht="5.25" customHeight="1" x14ac:dyDescent="0.25">
      <c r="B77" s="121"/>
      <c r="C77" s="24"/>
      <c r="D77" s="24"/>
      <c r="E77" s="1"/>
      <c r="F77" s="7"/>
      <c r="G77" s="7"/>
      <c r="H77" s="7"/>
      <c r="I77" s="28"/>
      <c r="J77" s="118"/>
    </row>
    <row r="78" spans="2:10" ht="15.75" x14ac:dyDescent="0.25">
      <c r="B78" s="122" t="s">
        <v>37</v>
      </c>
      <c r="C78" s="27" t="s">
        <v>38</v>
      </c>
      <c r="D78" s="27"/>
      <c r="E78" s="1"/>
      <c r="F78" s="7"/>
      <c r="G78" s="7"/>
      <c r="H78" s="7"/>
      <c r="I78" s="28"/>
      <c r="J78" s="118"/>
    </row>
    <row r="79" spans="2:10" s="93" customFormat="1" ht="30" x14ac:dyDescent="0.25">
      <c r="B79" s="119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7">
        <f t="shared" ref="J79:J84" si="11">H79*I79</f>
        <v>0</v>
      </c>
    </row>
    <row r="80" spans="2:10" ht="15.75" x14ac:dyDescent="0.25">
      <c r="B80" s="121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8">
        <f t="shared" si="11"/>
        <v>0</v>
      </c>
    </row>
    <row r="81" spans="2:10" ht="15.75" x14ac:dyDescent="0.25">
      <c r="B81" s="121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8">
        <f t="shared" si="11"/>
        <v>0</v>
      </c>
    </row>
    <row r="82" spans="2:10" ht="15.75" x14ac:dyDescent="0.25">
      <c r="B82" s="121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8">
        <f t="shared" si="11"/>
        <v>0</v>
      </c>
    </row>
    <row r="83" spans="2:10" ht="15.75" x14ac:dyDescent="0.25">
      <c r="B83" s="121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8">
        <f t="shared" si="11"/>
        <v>0</v>
      </c>
    </row>
    <row r="84" spans="2:10" ht="15.75" x14ac:dyDescent="0.25">
      <c r="B84" s="121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8">
        <f t="shared" si="11"/>
        <v>0</v>
      </c>
    </row>
    <row r="85" spans="2:10" ht="6" customHeight="1" x14ac:dyDescent="0.25">
      <c r="B85" s="121"/>
      <c r="C85" s="24"/>
      <c r="D85" s="24"/>
      <c r="E85" s="1"/>
      <c r="F85" s="7"/>
      <c r="G85" s="7"/>
      <c r="H85" s="7"/>
      <c r="I85" s="7"/>
      <c r="J85" s="118"/>
    </row>
    <row r="86" spans="2:10" ht="15.75" x14ac:dyDescent="0.25">
      <c r="B86" s="122" t="s">
        <v>42</v>
      </c>
      <c r="C86" s="27" t="s">
        <v>43</v>
      </c>
      <c r="D86" s="27"/>
      <c r="E86" s="1"/>
      <c r="F86" s="7"/>
      <c r="G86" s="7"/>
      <c r="H86" s="7"/>
      <c r="I86" s="7"/>
      <c r="J86" s="118"/>
    </row>
    <row r="87" spans="2:10" ht="15.75" x14ac:dyDescent="0.25">
      <c r="B87" s="121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8">
        <f t="shared" ref="J87:J91" si="12">H87*I87</f>
        <v>0</v>
      </c>
    </row>
    <row r="88" spans="2:10" ht="15.75" x14ac:dyDescent="0.25">
      <c r="B88" s="121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8">
        <f t="shared" si="12"/>
        <v>0</v>
      </c>
    </row>
    <row r="89" spans="2:10" ht="15.75" x14ac:dyDescent="0.25">
      <c r="B89" s="121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8">
        <f t="shared" si="12"/>
        <v>0</v>
      </c>
    </row>
    <row r="90" spans="2:10" ht="15.75" x14ac:dyDescent="0.25">
      <c r="B90" s="121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8">
        <f t="shared" si="12"/>
        <v>0</v>
      </c>
    </row>
    <row r="91" spans="2:10" ht="15.75" x14ac:dyDescent="0.25">
      <c r="B91" s="121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8">
        <f t="shared" si="12"/>
        <v>0</v>
      </c>
    </row>
    <row r="92" spans="2:10" ht="8.25" customHeight="1" x14ac:dyDescent="0.25">
      <c r="B92" s="121"/>
      <c r="C92" s="24"/>
      <c r="D92" s="24"/>
      <c r="E92" s="1"/>
      <c r="F92" s="7"/>
      <c r="G92" s="7"/>
      <c r="H92" s="7"/>
      <c r="I92" s="7"/>
      <c r="J92" s="118"/>
    </row>
    <row r="93" spans="2:10" ht="15.75" x14ac:dyDescent="0.25">
      <c r="B93" s="122" t="s">
        <v>45</v>
      </c>
      <c r="C93" s="27" t="s">
        <v>46</v>
      </c>
      <c r="D93" s="27"/>
      <c r="E93" s="1"/>
      <c r="F93" s="7"/>
      <c r="G93" s="7"/>
      <c r="H93" s="7"/>
      <c r="I93" s="7"/>
      <c r="J93" s="118"/>
    </row>
    <row r="94" spans="2:10" ht="15.75" x14ac:dyDescent="0.25">
      <c r="B94" s="122">
        <v>1</v>
      </c>
      <c r="C94" s="27" t="s">
        <v>112</v>
      </c>
      <c r="D94" s="27"/>
      <c r="E94" s="1"/>
      <c r="F94" s="7"/>
      <c r="G94" s="7"/>
      <c r="H94" s="7"/>
      <c r="I94" s="7"/>
      <c r="J94" s="118"/>
    </row>
    <row r="95" spans="2:10" ht="15.75" x14ac:dyDescent="0.25">
      <c r="B95" s="122"/>
      <c r="C95" s="27" t="s">
        <v>140</v>
      </c>
      <c r="D95" s="27"/>
      <c r="E95" s="1"/>
      <c r="F95" s="7"/>
      <c r="G95" s="7"/>
      <c r="H95" s="7"/>
      <c r="I95" s="7"/>
      <c r="J95" s="118"/>
    </row>
    <row r="96" spans="2:10" ht="30" x14ac:dyDescent="0.25">
      <c r="B96" s="123"/>
      <c r="C96" s="33" t="s">
        <v>113</v>
      </c>
      <c r="D96" s="34" t="s">
        <v>244</v>
      </c>
      <c r="E96" s="56" t="s">
        <v>48</v>
      </c>
      <c r="F96" s="78">
        <f>+' Ruko 2 Lantai Kombinasi'!F86*$F$5</f>
        <v>3</v>
      </c>
      <c r="G96" s="78">
        <f>+' Ruko 2 Lantai Tengah'!F86*'Volume overall (AR01)'!$G$5</f>
        <v>1</v>
      </c>
      <c r="H96" s="78">
        <f>SUM(F96:G96)</f>
        <v>4</v>
      </c>
      <c r="I96" s="28"/>
      <c r="J96" s="118">
        <f t="shared" ref="J96:J100" si="13">H96*I96</f>
        <v>0</v>
      </c>
    </row>
    <row r="97" spans="2:10" ht="15" customHeight="1" x14ac:dyDescent="0.25">
      <c r="B97" s="128"/>
      <c r="C97" s="29" t="s">
        <v>86</v>
      </c>
      <c r="D97" s="34" t="s">
        <v>245</v>
      </c>
      <c r="E97" s="56" t="s">
        <v>48</v>
      </c>
      <c r="F97" s="78">
        <f>+' Ruko 2 Lantai Kombinasi'!F87*$F$5</f>
        <v>6</v>
      </c>
      <c r="G97" s="78">
        <f>+' Ruko 2 Lantai Tengah'!F87*'Volume overall (AR01)'!$G$5</f>
        <v>2</v>
      </c>
      <c r="H97" s="78">
        <f>SUM(F97:G97)</f>
        <v>8</v>
      </c>
      <c r="I97" s="28"/>
      <c r="J97" s="118">
        <f t="shared" si="13"/>
        <v>0</v>
      </c>
    </row>
    <row r="98" spans="2:10" ht="30" x14ac:dyDescent="0.25">
      <c r="B98" s="123"/>
      <c r="C98" s="33" t="s">
        <v>114</v>
      </c>
      <c r="D98" s="34" t="s">
        <v>241</v>
      </c>
      <c r="E98" s="56" t="s">
        <v>48</v>
      </c>
      <c r="F98" s="78">
        <f>+' Ruko 2 Lantai Kombinasi'!F88*$F$5</f>
        <v>3</v>
      </c>
      <c r="G98" s="78">
        <f>+' Ruko 2 Lantai Tengah'!F88*'Volume overall (AR01)'!$G$5</f>
        <v>1</v>
      </c>
      <c r="H98" s="78">
        <f>SUM(F98:G98)</f>
        <v>4</v>
      </c>
      <c r="I98" s="28"/>
      <c r="J98" s="118">
        <f t="shared" si="13"/>
        <v>0</v>
      </c>
    </row>
    <row r="99" spans="2:10" ht="30" x14ac:dyDescent="0.25">
      <c r="B99" s="123"/>
      <c r="C99" s="33" t="s">
        <v>115</v>
      </c>
      <c r="D99" s="34" t="s">
        <v>246</v>
      </c>
      <c r="E99" s="56" t="s">
        <v>48</v>
      </c>
      <c r="F99" s="78">
        <f>+' Ruko 2 Lantai Kombinasi'!F89*$F$5</f>
        <v>3</v>
      </c>
      <c r="G99" s="78">
        <f>+' Ruko 2 Lantai Tengah'!F89*'Volume overall (AR01)'!$G$5</f>
        <v>1</v>
      </c>
      <c r="H99" s="78">
        <f>SUM(F99:G99)</f>
        <v>4</v>
      </c>
      <c r="I99" s="28"/>
      <c r="J99" s="118">
        <f t="shared" si="13"/>
        <v>0</v>
      </c>
    </row>
    <row r="100" spans="2:10" ht="30" x14ac:dyDescent="0.25">
      <c r="B100" s="123"/>
      <c r="C100" s="33" t="s">
        <v>134</v>
      </c>
      <c r="D100" s="34" t="s">
        <v>247</v>
      </c>
      <c r="E100" s="56" t="s">
        <v>48</v>
      </c>
      <c r="F100" s="78">
        <f>+' Ruko 2 Lantai Kombinasi'!F90*$F$5</f>
        <v>3</v>
      </c>
      <c r="G100" s="78">
        <f>+' Ruko 2 Lantai Tengah'!F90*'Volume overall (AR01)'!$G$5</f>
        <v>1</v>
      </c>
      <c r="H100" s="78">
        <f>SUM(F100:G100)</f>
        <v>4</v>
      </c>
      <c r="I100" s="28"/>
      <c r="J100" s="118">
        <f t="shared" si="13"/>
        <v>0</v>
      </c>
    </row>
    <row r="101" spans="2:10" ht="15.75" x14ac:dyDescent="0.25">
      <c r="B101" s="122">
        <v>2</v>
      </c>
      <c r="C101" s="27" t="s">
        <v>116</v>
      </c>
      <c r="D101" s="27"/>
      <c r="E101" s="1"/>
      <c r="F101" s="7"/>
      <c r="G101" s="7"/>
      <c r="H101" s="7"/>
      <c r="I101" s="7"/>
      <c r="J101" s="118"/>
    </row>
    <row r="102" spans="2:10" ht="15.75" x14ac:dyDescent="0.25">
      <c r="B102" s="121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8">
        <f t="shared" ref="J102:J105" si="14">H102*I102</f>
        <v>0</v>
      </c>
    </row>
    <row r="103" spans="2:10" ht="15.75" x14ac:dyDescent="0.25">
      <c r="B103" s="122">
        <v>3</v>
      </c>
      <c r="C103" s="27" t="s">
        <v>49</v>
      </c>
      <c r="D103" s="27"/>
      <c r="E103" s="1"/>
      <c r="F103" s="7"/>
      <c r="G103" s="7"/>
      <c r="H103" s="7"/>
      <c r="I103" s="28"/>
      <c r="J103" s="118"/>
    </row>
    <row r="104" spans="2:10" ht="15.75" x14ac:dyDescent="0.25">
      <c r="B104" s="129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8">
        <f t="shared" si="14"/>
        <v>0</v>
      </c>
    </row>
    <row r="105" spans="2:10" ht="15.75" x14ac:dyDescent="0.25">
      <c r="B105" s="129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8">
        <f t="shared" si="14"/>
        <v>0</v>
      </c>
    </row>
    <row r="106" spans="2:10" ht="7.5" customHeight="1" x14ac:dyDescent="0.25">
      <c r="B106" s="121"/>
      <c r="C106" s="24"/>
      <c r="D106" s="24"/>
      <c r="E106" s="1"/>
      <c r="F106" s="7"/>
      <c r="G106" s="7"/>
      <c r="H106" s="7"/>
      <c r="I106" s="28"/>
      <c r="J106" s="118"/>
    </row>
    <row r="107" spans="2:10" ht="15.75" x14ac:dyDescent="0.25">
      <c r="B107" s="122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8"/>
    </row>
    <row r="108" spans="2:10" ht="15.75" x14ac:dyDescent="0.25">
      <c r="B108" s="121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8">
        <f t="shared" ref="J108:J112" si="15">H108*I108</f>
        <v>0</v>
      </c>
    </row>
    <row r="109" spans="2:10" ht="15.75" x14ac:dyDescent="0.25">
      <c r="B109" s="121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8">
        <f t="shared" si="15"/>
        <v>0</v>
      </c>
    </row>
    <row r="110" spans="2:10" ht="15.75" x14ac:dyDescent="0.25">
      <c r="B110" s="121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8">
        <f t="shared" si="15"/>
        <v>0</v>
      </c>
    </row>
    <row r="111" spans="2:10" ht="15.75" x14ac:dyDescent="0.25">
      <c r="B111" s="121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8">
        <f t="shared" si="15"/>
        <v>0</v>
      </c>
    </row>
    <row r="112" spans="2:10" ht="15.75" x14ac:dyDescent="0.25">
      <c r="B112" s="121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8">
        <f t="shared" si="15"/>
        <v>0</v>
      </c>
    </row>
    <row r="113" spans="2:10" ht="8.25" customHeight="1" x14ac:dyDescent="0.25">
      <c r="B113" s="121"/>
      <c r="C113" s="24"/>
      <c r="D113" s="24"/>
      <c r="E113" s="1"/>
      <c r="F113" s="7"/>
      <c r="G113" s="7"/>
      <c r="H113" s="7"/>
      <c r="I113" s="7"/>
      <c r="J113" s="118"/>
    </row>
    <row r="114" spans="2:10" ht="15.75" x14ac:dyDescent="0.25">
      <c r="B114" s="122" t="s">
        <v>58</v>
      </c>
      <c r="C114" s="27" t="s">
        <v>59</v>
      </c>
      <c r="D114" s="27"/>
      <c r="E114" s="1"/>
      <c r="F114" s="7"/>
      <c r="G114" s="7"/>
      <c r="H114" s="7"/>
      <c r="I114" s="7"/>
      <c r="J114" s="118"/>
    </row>
    <row r="115" spans="2:10" ht="15.75" x14ac:dyDescent="0.25">
      <c r="B115" s="121">
        <v>1</v>
      </c>
      <c r="C115" s="24" t="s">
        <v>118</v>
      </c>
      <c r="D115" s="24"/>
      <c r="E115" s="1"/>
      <c r="F115" s="7"/>
      <c r="G115" s="7"/>
      <c r="H115" s="7"/>
      <c r="I115" s="7"/>
      <c r="J115" s="118"/>
    </row>
    <row r="116" spans="2:10" ht="15.75" x14ac:dyDescent="0.25">
      <c r="B116" s="129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8">
        <f t="shared" ref="J116:J118" si="16">H116*I116</f>
        <v>0</v>
      </c>
    </row>
    <row r="117" spans="2:10" ht="15.75" x14ac:dyDescent="0.25">
      <c r="B117" s="129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8">
        <f t="shared" si="16"/>
        <v>0</v>
      </c>
    </row>
    <row r="118" spans="2:10" ht="15.75" x14ac:dyDescent="0.25">
      <c r="B118" s="129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8">
        <f t="shared" si="16"/>
        <v>0</v>
      </c>
    </row>
    <row r="119" spans="2:10" ht="15.75" x14ac:dyDescent="0.25">
      <c r="B119" s="129"/>
      <c r="C119" s="24"/>
      <c r="D119" s="24" t="s">
        <v>172</v>
      </c>
      <c r="E119" s="1"/>
      <c r="F119" s="7"/>
      <c r="G119" s="7"/>
      <c r="H119" s="7"/>
      <c r="I119" s="28"/>
      <c r="J119" s="118"/>
    </row>
    <row r="120" spans="2:10" ht="15.75" x14ac:dyDescent="0.25">
      <c r="B120" s="129"/>
      <c r="C120" s="24"/>
      <c r="D120" s="24" t="s">
        <v>173</v>
      </c>
      <c r="E120" s="1"/>
      <c r="F120" s="7"/>
      <c r="G120" s="7"/>
      <c r="H120" s="7"/>
      <c r="I120" s="28"/>
      <c r="J120" s="118"/>
    </row>
    <row r="121" spans="2:10" ht="15.75" x14ac:dyDescent="0.25">
      <c r="B121" s="129"/>
      <c r="C121" s="24"/>
      <c r="D121" s="24" t="s">
        <v>174</v>
      </c>
      <c r="E121" s="1"/>
      <c r="F121" s="7"/>
      <c r="G121" s="7"/>
      <c r="H121" s="7"/>
      <c r="I121" s="28"/>
      <c r="J121" s="118"/>
    </row>
    <row r="122" spans="2:10" ht="15.75" x14ac:dyDescent="0.25">
      <c r="B122" s="129"/>
      <c r="C122" s="24"/>
      <c r="D122" s="24" t="s">
        <v>175</v>
      </c>
      <c r="E122" s="1"/>
      <c r="F122" s="7"/>
      <c r="G122" s="7"/>
      <c r="H122" s="7"/>
      <c r="I122" s="28"/>
      <c r="J122" s="118"/>
    </row>
    <row r="123" spans="2:10" ht="15.75" x14ac:dyDescent="0.25">
      <c r="B123" s="129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8">
        <f t="shared" ref="J123:J135" si="17">H123*I123</f>
        <v>0</v>
      </c>
    </row>
    <row r="124" spans="2:10" ht="15.75" x14ac:dyDescent="0.25">
      <c r="B124" s="129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8">
        <f t="shared" si="17"/>
        <v>0</v>
      </c>
    </row>
    <row r="125" spans="2:10" ht="15.75" x14ac:dyDescent="0.25">
      <c r="B125" s="129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8">
        <f t="shared" si="17"/>
        <v>0</v>
      </c>
    </row>
    <row r="126" spans="2:10" ht="15.75" x14ac:dyDescent="0.25">
      <c r="B126" s="121">
        <v>6</v>
      </c>
      <c r="C126" s="24" t="s">
        <v>63</v>
      </c>
      <c r="D126" s="24"/>
      <c r="E126" s="1"/>
      <c r="F126" s="7"/>
      <c r="G126" s="7"/>
      <c r="H126" s="7"/>
      <c r="I126" s="28"/>
      <c r="J126" s="118"/>
    </row>
    <row r="127" spans="2:10" ht="15.75" x14ac:dyDescent="0.25">
      <c r="B127" s="129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8">
        <f t="shared" si="17"/>
        <v>0</v>
      </c>
    </row>
    <row r="128" spans="2:10" ht="15.75" x14ac:dyDescent="0.25">
      <c r="B128" s="129">
        <v>7</v>
      </c>
      <c r="C128" s="24" t="s">
        <v>65</v>
      </c>
      <c r="D128" s="60"/>
      <c r="E128" s="1"/>
      <c r="F128" s="7"/>
      <c r="G128" s="7"/>
      <c r="H128" s="7"/>
      <c r="I128" s="28"/>
      <c r="J128" s="118"/>
    </row>
    <row r="129" spans="2:10" ht="15.75" x14ac:dyDescent="0.25">
      <c r="B129" s="129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8">
        <f t="shared" si="17"/>
        <v>0</v>
      </c>
    </row>
    <row r="130" spans="2:10" ht="15.75" x14ac:dyDescent="0.25">
      <c r="B130" s="129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8">
        <f t="shared" si="17"/>
        <v>0</v>
      </c>
    </row>
    <row r="131" spans="2:10" ht="15.75" x14ac:dyDescent="0.25">
      <c r="B131" s="129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8">
        <f t="shared" si="17"/>
        <v>0</v>
      </c>
    </row>
    <row r="132" spans="2:10" ht="15.75" x14ac:dyDescent="0.25">
      <c r="B132" s="129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8">
        <f t="shared" si="17"/>
        <v>0</v>
      </c>
    </row>
    <row r="133" spans="2:10" ht="15.75" x14ac:dyDescent="0.25">
      <c r="B133" s="129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8">
        <f t="shared" si="17"/>
        <v>0</v>
      </c>
    </row>
    <row r="134" spans="2:10" ht="15.75" x14ac:dyDescent="0.25">
      <c r="B134" s="129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8">
        <f t="shared" si="17"/>
        <v>0</v>
      </c>
    </row>
    <row r="135" spans="2:10" ht="15.75" x14ac:dyDescent="0.25">
      <c r="B135" s="129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8">
        <f t="shared" si="17"/>
        <v>0</v>
      </c>
    </row>
    <row r="136" spans="2:10" ht="5.25" customHeight="1" x14ac:dyDescent="0.25">
      <c r="B136" s="121"/>
      <c r="C136" s="24"/>
      <c r="D136" s="24"/>
      <c r="E136" s="1"/>
      <c r="F136" s="7"/>
      <c r="G136" s="7"/>
      <c r="H136" s="7"/>
      <c r="I136" s="7"/>
      <c r="J136" s="118"/>
    </row>
    <row r="137" spans="2:10" ht="15.75" x14ac:dyDescent="0.25">
      <c r="B137" s="122" t="s">
        <v>70</v>
      </c>
      <c r="C137" s="27" t="s">
        <v>71</v>
      </c>
      <c r="D137" s="27"/>
      <c r="E137" s="1"/>
      <c r="F137" s="7"/>
      <c r="G137" s="7"/>
      <c r="H137" s="7"/>
      <c r="I137" s="7"/>
      <c r="J137" s="118"/>
    </row>
    <row r="138" spans="2:10" ht="7.5" customHeight="1" x14ac:dyDescent="0.25">
      <c r="B138" s="121"/>
      <c r="C138" s="24"/>
      <c r="D138" s="24"/>
      <c r="E138" s="1"/>
      <c r="F138" s="7"/>
      <c r="G138" s="7"/>
      <c r="H138" s="7"/>
      <c r="I138" s="7"/>
      <c r="J138" s="118"/>
    </row>
    <row r="139" spans="2:10" ht="28.5" x14ac:dyDescent="0.25">
      <c r="B139" s="126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8">
        <f t="shared" ref="J139:J155" si="20">H139*I139</f>
        <v>0</v>
      </c>
    </row>
    <row r="140" spans="2:10" ht="28.5" x14ac:dyDescent="0.25">
      <c r="B140" s="121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8">
        <f t="shared" si="20"/>
        <v>0</v>
      </c>
    </row>
    <row r="141" spans="2:10" ht="28.5" x14ac:dyDescent="0.25">
      <c r="B141" s="126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8">
        <f t="shared" si="20"/>
        <v>0</v>
      </c>
    </row>
    <row r="142" spans="2:10" ht="15.75" x14ac:dyDescent="0.25">
      <c r="B142" s="121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8">
        <f t="shared" si="20"/>
        <v>0</v>
      </c>
    </row>
    <row r="143" spans="2:10" ht="15.75" x14ac:dyDescent="0.25">
      <c r="B143" s="126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8">
        <f t="shared" si="20"/>
        <v>0</v>
      </c>
    </row>
    <row r="144" spans="2:10" ht="28.5" x14ac:dyDescent="0.25">
      <c r="B144" s="121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8">
        <f t="shared" si="20"/>
        <v>0</v>
      </c>
    </row>
    <row r="145" spans="1:10" ht="21" customHeight="1" x14ac:dyDescent="0.25">
      <c r="B145" s="126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8">
        <f t="shared" si="20"/>
        <v>0</v>
      </c>
    </row>
    <row r="146" spans="1:10" ht="15.75" x14ac:dyDescent="0.25">
      <c r="B146" s="121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8">
        <f t="shared" si="20"/>
        <v>0</v>
      </c>
    </row>
    <row r="147" spans="1:10" ht="15.75" x14ac:dyDescent="0.25">
      <c r="B147" s="126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8">
        <f t="shared" si="20"/>
        <v>0</v>
      </c>
    </row>
    <row r="148" spans="1:10" ht="15.75" x14ac:dyDescent="0.25">
      <c r="B148" s="121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8">
        <f t="shared" si="20"/>
        <v>0</v>
      </c>
    </row>
    <row r="149" spans="1:10" ht="15.75" x14ac:dyDescent="0.25">
      <c r="B149" s="126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8">
        <f t="shared" si="20"/>
        <v>0</v>
      </c>
    </row>
    <row r="150" spans="1:10" ht="15.75" x14ac:dyDescent="0.25">
      <c r="B150" s="121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8">
        <f t="shared" si="20"/>
        <v>0</v>
      </c>
    </row>
    <row r="151" spans="1:10" ht="28.5" x14ac:dyDescent="0.25">
      <c r="B151" s="126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8">
        <f t="shared" si="20"/>
        <v>0</v>
      </c>
    </row>
    <row r="152" spans="1:10" ht="15.75" x14ac:dyDescent="0.25">
      <c r="A152" s="83"/>
      <c r="B152" s="121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8">
        <f t="shared" si="20"/>
        <v>0</v>
      </c>
    </row>
    <row r="153" spans="1:10" ht="15.75" x14ac:dyDescent="0.25">
      <c r="A153" s="83"/>
      <c r="B153" s="126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8">
        <f t="shared" si="20"/>
        <v>0</v>
      </c>
    </row>
    <row r="154" spans="1:10" ht="15.75" x14ac:dyDescent="0.25">
      <c r="A154" s="83"/>
      <c r="B154" s="121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8">
        <f t="shared" si="20"/>
        <v>0</v>
      </c>
    </row>
    <row r="155" spans="1:10" ht="15.75" x14ac:dyDescent="0.25">
      <c r="A155" s="83"/>
      <c r="B155" s="126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8">
        <f t="shared" si="20"/>
        <v>0</v>
      </c>
    </row>
    <row r="156" spans="1:10" ht="3" customHeight="1" x14ac:dyDescent="0.25">
      <c r="A156" s="83"/>
      <c r="B156" s="121"/>
      <c r="C156" s="24"/>
      <c r="D156" s="24"/>
      <c r="E156" s="1"/>
      <c r="F156" s="7"/>
      <c r="G156" s="7"/>
      <c r="H156" s="7"/>
      <c r="I156" s="28"/>
      <c r="J156" s="118"/>
    </row>
    <row r="157" spans="1:10" ht="15.75" x14ac:dyDescent="0.25">
      <c r="A157" s="83"/>
      <c r="B157" s="122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8"/>
    </row>
    <row r="158" spans="1:10" ht="15.75" x14ac:dyDescent="0.25">
      <c r="A158" s="83"/>
      <c r="B158" s="121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8">
        <f t="shared" ref="J158:J169" si="22">H158*I158</f>
        <v>0</v>
      </c>
    </row>
    <row r="159" spans="1:10" ht="15.75" x14ac:dyDescent="0.25">
      <c r="A159" s="83"/>
      <c r="B159" s="121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8">
        <f t="shared" si="22"/>
        <v>0</v>
      </c>
    </row>
    <row r="160" spans="1:10" ht="15.75" x14ac:dyDescent="0.25">
      <c r="A160" s="83"/>
      <c r="B160" s="121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8">
        <f t="shared" si="22"/>
        <v>0</v>
      </c>
    </row>
    <row r="161" spans="1:10" ht="15.75" x14ac:dyDescent="0.25">
      <c r="A161" s="83"/>
      <c r="B161" s="121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8">
        <f t="shared" si="22"/>
        <v>0</v>
      </c>
    </row>
    <row r="162" spans="1:10" ht="15.75" x14ac:dyDescent="0.25">
      <c r="A162" s="83"/>
      <c r="B162" s="121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8">
        <f t="shared" si="22"/>
        <v>0</v>
      </c>
    </row>
    <row r="163" spans="1:10" ht="15.75" x14ac:dyDescent="0.25">
      <c r="A163" s="4"/>
      <c r="B163" s="121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8">
        <f t="shared" si="22"/>
        <v>0</v>
      </c>
    </row>
    <row r="164" spans="1:10" ht="15.75" x14ac:dyDescent="0.25">
      <c r="A164" s="4"/>
      <c r="B164" s="121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8">
        <f t="shared" si="22"/>
        <v>0</v>
      </c>
    </row>
    <row r="165" spans="1:10" ht="15.75" x14ac:dyDescent="0.25">
      <c r="A165" s="4"/>
      <c r="B165" s="121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8">
        <f t="shared" si="22"/>
        <v>0</v>
      </c>
    </row>
    <row r="166" spans="1:10" ht="15.75" x14ac:dyDescent="0.25">
      <c r="A166" s="4"/>
      <c r="B166" s="126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8">
        <f t="shared" si="22"/>
        <v>0</v>
      </c>
    </row>
    <row r="167" spans="1:10" ht="15.75" x14ac:dyDescent="0.25">
      <c r="A167" s="4"/>
      <c r="B167" s="121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8">
        <f t="shared" si="22"/>
        <v>0</v>
      </c>
    </row>
    <row r="168" spans="1:10" ht="15.75" x14ac:dyDescent="0.25">
      <c r="A168" s="4"/>
      <c r="B168" s="126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8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8">
        <f t="shared" si="22"/>
        <v>0</v>
      </c>
    </row>
    <row r="170" spans="1:10" ht="15.75" x14ac:dyDescent="0.25">
      <c r="B170" s="130"/>
      <c r="C170" s="84"/>
      <c r="D170" s="84"/>
      <c r="E170" s="85"/>
      <c r="F170" s="84"/>
      <c r="G170" s="84"/>
      <c r="H170" s="84"/>
      <c r="I170" s="84"/>
      <c r="J170" s="131"/>
    </row>
    <row r="171" spans="1:10" ht="15.75" x14ac:dyDescent="0.25">
      <c r="B171" s="132"/>
      <c r="C171" s="86"/>
      <c r="D171" s="86"/>
      <c r="E171" s="87"/>
      <c r="F171" s="86"/>
      <c r="G171" s="86"/>
      <c r="H171" s="86"/>
      <c r="I171" s="88" t="s">
        <v>196</v>
      </c>
      <c r="J171" s="133">
        <f>SUM(J11:J169)</f>
        <v>0</v>
      </c>
    </row>
    <row r="172" spans="1:10" ht="15.75" x14ac:dyDescent="0.25">
      <c r="B172" s="132"/>
      <c r="C172" s="86"/>
      <c r="D172" s="86"/>
      <c r="E172" s="87"/>
      <c r="F172" s="86"/>
      <c r="G172" s="86"/>
      <c r="H172" s="86"/>
      <c r="I172" s="88" t="s">
        <v>242</v>
      </c>
      <c r="J172" s="133">
        <f>ROUNDDOWN(J171,-5)</f>
        <v>0</v>
      </c>
    </row>
    <row r="173" spans="1:10" ht="15.75" x14ac:dyDescent="0.25">
      <c r="B173" s="132"/>
      <c r="C173" s="86"/>
      <c r="D173" s="86"/>
      <c r="E173" s="87"/>
      <c r="F173" s="86"/>
      <c r="G173" s="86"/>
      <c r="H173" s="86"/>
      <c r="I173" s="88" t="s">
        <v>243</v>
      </c>
      <c r="J173" s="134"/>
    </row>
    <row r="174" spans="1:10" ht="15.75" x14ac:dyDescent="0.25">
      <c r="B174" s="132"/>
      <c r="C174" s="86"/>
      <c r="D174" s="86"/>
      <c r="E174" s="87"/>
      <c r="F174" s="86"/>
      <c r="G174" s="86"/>
      <c r="H174" s="86"/>
      <c r="I174" s="88" t="s">
        <v>143</v>
      </c>
      <c r="J174" s="134">
        <f>J172-J173</f>
        <v>0</v>
      </c>
    </row>
    <row r="175" spans="1:10" ht="15.75" x14ac:dyDescent="0.25">
      <c r="B175" s="132"/>
      <c r="C175" s="86"/>
      <c r="D175" s="86"/>
      <c r="E175" s="87"/>
      <c r="F175" s="86"/>
      <c r="G175" s="86"/>
      <c r="H175" s="86"/>
      <c r="I175" s="86" t="s">
        <v>189</v>
      </c>
      <c r="J175" s="135">
        <f>J174*0.1</f>
        <v>0</v>
      </c>
    </row>
    <row r="176" spans="1:10" ht="15.75" x14ac:dyDescent="0.25">
      <c r="B176" s="132"/>
      <c r="C176" s="86"/>
      <c r="D176" s="86"/>
      <c r="E176" s="87"/>
      <c r="F176" s="86"/>
      <c r="G176" s="86"/>
      <c r="H176" s="86"/>
      <c r="I176" s="86" t="s">
        <v>143</v>
      </c>
      <c r="J176" s="135">
        <f>J174+J175</f>
        <v>0</v>
      </c>
    </row>
    <row r="177" spans="2:10" ht="15.75" x14ac:dyDescent="0.25">
      <c r="B177" s="132"/>
      <c r="C177" s="86"/>
      <c r="D177" s="86"/>
      <c r="E177" s="87"/>
      <c r="F177" s="86"/>
      <c r="G177" s="86"/>
      <c r="H177" s="86"/>
      <c r="I177" s="86" t="s">
        <v>197</v>
      </c>
      <c r="J177" s="136">
        <f>131*4</f>
        <v>524</v>
      </c>
    </row>
    <row r="178" spans="2:10" ht="16.5" thickBot="1" x14ac:dyDescent="0.3">
      <c r="B178" s="137"/>
      <c r="C178" s="89"/>
      <c r="D178" s="89"/>
      <c r="E178" s="90"/>
      <c r="F178" s="89"/>
      <c r="G178" s="89"/>
      <c r="H178" s="89"/>
      <c r="I178" s="91" t="s">
        <v>198</v>
      </c>
      <c r="J178" s="138">
        <f>J171/J177</f>
        <v>0</v>
      </c>
    </row>
    <row r="179" spans="2:10" ht="8.25" customHeight="1" thickTop="1" x14ac:dyDescent="0.25">
      <c r="B179" s="139"/>
      <c r="C179" s="94"/>
      <c r="D179" s="94"/>
      <c r="E179" s="95"/>
      <c r="F179" s="94"/>
      <c r="G179" s="94"/>
      <c r="H179" s="94"/>
      <c r="I179" s="96"/>
      <c r="J179" s="14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2019-01-09T05:37:20Z</cp:lastPrinted>
  <dcterms:created xsi:type="dcterms:W3CDTF">2018-02-21T01:25:23Z</dcterms:created>
  <dcterms:modified xsi:type="dcterms:W3CDTF">2020-02-26T04:10:56Z</dcterms:modified>
</cp:coreProperties>
</file>