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firstSheet="1" activeTab="1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Tengah'!$B$1:$H$178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" i="2" l="1"/>
  <c r="J11" i="2" l="1"/>
  <c r="J12" i="2"/>
  <c r="J13" i="2"/>
  <c r="J14" i="2"/>
  <c r="J15" i="2"/>
  <c r="J17" i="2"/>
  <c r="J18" i="2"/>
  <c r="J19" i="2"/>
  <c r="J20" i="2"/>
  <c r="J21" i="2"/>
  <c r="J22" i="2"/>
  <c r="J23" i="2"/>
  <c r="J25" i="2"/>
  <c r="J26" i="2"/>
  <c r="J27" i="2"/>
  <c r="J31" i="2"/>
  <c r="J32" i="2"/>
  <c r="J33" i="2"/>
  <c r="J34" i="2"/>
  <c r="J37" i="2"/>
  <c r="J38" i="2"/>
  <c r="J39" i="2"/>
  <c r="J40" i="2"/>
  <c r="J41" i="2"/>
  <c r="J42" i="2"/>
  <c r="J44" i="2"/>
  <c r="J46" i="2"/>
  <c r="J47" i="2"/>
  <c r="J48" i="2"/>
  <c r="J50" i="2"/>
  <c r="J51" i="2"/>
  <c r="J52" i="2"/>
  <c r="J53" i="2"/>
  <c r="J54" i="2"/>
  <c r="J55" i="2"/>
  <c r="J57" i="2"/>
  <c r="J58" i="2"/>
  <c r="J60" i="2"/>
  <c r="J61" i="2"/>
  <c r="J62" i="2"/>
  <c r="J63" i="2"/>
  <c r="J65" i="2"/>
  <c r="J66" i="2"/>
  <c r="J67" i="2"/>
  <c r="J68" i="2"/>
  <c r="J69" i="2"/>
  <c r="J71" i="2"/>
  <c r="J72" i="2"/>
  <c r="J73" i="2"/>
  <c r="J74" i="2"/>
  <c r="J75" i="2"/>
  <c r="J76" i="2"/>
  <c r="J77" i="2"/>
  <c r="J79" i="2"/>
  <c r="J80" i="2"/>
  <c r="J81" i="2"/>
  <c r="J82" i="2"/>
  <c r="J83" i="2"/>
  <c r="J85" i="2"/>
  <c r="J87" i="2"/>
  <c r="J88" i="2"/>
  <c r="J90" i="2"/>
  <c r="J91" i="2"/>
  <c r="J92" i="2"/>
  <c r="J93" i="2"/>
  <c r="J94" i="2"/>
  <c r="J95" i="2"/>
  <c r="J96" i="2"/>
  <c r="J98" i="2"/>
  <c r="J99" i="2"/>
  <c r="J100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5" i="2"/>
  <c r="J126" i="2"/>
  <c r="J128" i="2"/>
  <c r="J129" i="2"/>
  <c r="J130" i="2"/>
  <c r="J131" i="2"/>
  <c r="J132" i="2"/>
  <c r="J133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9" i="2"/>
  <c r="H147" i="2"/>
  <c r="H78" i="2"/>
  <c r="H70" i="2"/>
  <c r="H64" i="2"/>
  <c r="H65" i="2"/>
  <c r="H160" i="9" l="1"/>
  <c r="H169" i="4"/>
  <c r="G11" i="4"/>
  <c r="G169" i="4"/>
  <c r="F169" i="4"/>
  <c r="H159" i="9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5" i="9"/>
  <c r="H109" i="2"/>
  <c r="H110" i="2"/>
  <c r="H111" i="2"/>
  <c r="H112" i="2"/>
  <c r="H116" i="2"/>
  <c r="H118" i="2"/>
  <c r="H91" i="2"/>
  <c r="H93" i="2"/>
  <c r="H125" i="9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5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161" i="9" s="1"/>
  <c r="H162" i="9" s="1"/>
  <c r="H163" i="9" s="1"/>
  <c r="H164" i="9" s="1"/>
  <c r="H61" i="9"/>
  <c r="G64" i="4"/>
  <c r="H135" i="4" l="1"/>
  <c r="J135" i="4" s="1"/>
  <c r="H134" i="4"/>
  <c r="J134" i="4" s="1"/>
  <c r="F46" i="4" l="1"/>
  <c r="F50" i="4"/>
  <c r="F49" i="4"/>
  <c r="F30" i="4"/>
  <c r="H50" i="4" l="1"/>
  <c r="J50" i="4" s="1"/>
  <c r="H49" i="4"/>
  <c r="J49" i="4" s="1"/>
  <c r="F34" i="4"/>
  <c r="F31" i="4" l="1"/>
  <c r="F109" i="4"/>
  <c r="F82" i="4"/>
  <c r="F81" i="4"/>
  <c r="F79" i="4"/>
  <c r="F132" i="4" l="1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42" i="2" l="1"/>
  <c r="H44" i="2"/>
  <c r="H46" i="2"/>
  <c r="H52" i="2"/>
  <c r="H55" i="2"/>
  <c r="H57" i="2"/>
  <c r="H60" i="2"/>
  <c r="H63" i="2"/>
  <c r="H69" i="2"/>
  <c r="H83" i="2"/>
  <c r="H85" i="2"/>
  <c r="H96" i="2"/>
  <c r="H101" i="2"/>
  <c r="H103" i="2"/>
  <c r="H105" i="2"/>
  <c r="H126" i="2"/>
  <c r="H128" i="2"/>
  <c r="H146" i="2"/>
  <c r="H13" i="2"/>
  <c r="H154" i="4" l="1"/>
  <c r="J154" i="4" s="1"/>
  <c r="H112" i="4" l="1"/>
  <c r="J112" i="4" s="1"/>
  <c r="H167" i="4"/>
  <c r="J167" i="4" s="1"/>
  <c r="F168" i="4" l="1"/>
  <c r="H168" i="4" s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F164" i="4" l="1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J11" i="4" l="1"/>
  <c r="J30" i="4" l="1"/>
  <c r="H26" i="2"/>
  <c r="J44" i="4" l="1"/>
  <c r="J46" i="4" l="1"/>
  <c r="J79" i="4"/>
  <c r="J61" i="4" l="1"/>
  <c r="J171" i="4" l="1"/>
  <c r="J172" i="4" s="1"/>
  <c r="J174" i="4" s="1"/>
  <c r="J175" i="4" s="1"/>
  <c r="J176" i="4" s="1"/>
  <c r="J178" i="4" l="1"/>
  <c r="H48" i="2" l="1"/>
  <c r="H54" i="2"/>
  <c r="H58" i="2" l="1"/>
  <c r="H61" i="2"/>
  <c r="H107" i="2" l="1"/>
  <c r="H108" i="2"/>
  <c r="H102" i="2" l="1"/>
  <c r="H34" i="2" l="1"/>
  <c r="H11" i="2" l="1"/>
  <c r="H12" i="2"/>
  <c r="H149" i="2"/>
  <c r="H106" i="2"/>
  <c r="H143" i="2"/>
  <c r="H135" i="2"/>
  <c r="H68" i="2"/>
  <c r="H148" i="2"/>
  <c r="H17" i="2"/>
  <c r="H124" i="2"/>
  <c r="H154" i="2"/>
  <c r="H115" i="2"/>
  <c r="H150" i="2"/>
  <c r="H10" i="2"/>
  <c r="J10" i="2" s="1"/>
  <c r="H139" i="2"/>
  <c r="H113" i="2"/>
  <c r="H153" i="2"/>
  <c r="H25" i="2"/>
  <c r="H24" i="2" s="1"/>
  <c r="H137" i="2"/>
  <c r="H18" i="2"/>
  <c r="H125" i="2"/>
  <c r="H155" i="2"/>
  <c r="H67" i="2"/>
  <c r="H144" i="2"/>
  <c r="H136" i="2"/>
  <c r="H157" i="2"/>
  <c r="H141" i="2"/>
  <c r="H66" i="2"/>
  <c r="H138" i="2"/>
  <c r="H159" i="2"/>
  <c r="H117" i="2"/>
  <c r="H151" i="2"/>
  <c r="H140" i="2"/>
  <c r="H114" i="2"/>
  <c r="H123" i="2"/>
  <c r="H156" i="2"/>
  <c r="J124" i="2" l="1"/>
  <c r="H104" i="2"/>
  <c r="H90" i="2"/>
  <c r="H152" i="2"/>
  <c r="H19" i="2"/>
  <c r="H99" i="2"/>
  <c r="H79" i="2"/>
  <c r="H94" i="2"/>
  <c r="H87" i="2"/>
  <c r="H86" i="2"/>
  <c r="H88" i="2"/>
  <c r="H92" i="2"/>
  <c r="H80" i="2"/>
  <c r="H89" i="2"/>
  <c r="J89" i="2" s="1"/>
  <c r="H14" i="2"/>
  <c r="H95" i="2"/>
  <c r="H98" i="2"/>
  <c r="H142" i="2"/>
  <c r="H145" i="2"/>
  <c r="J86" i="2" l="1"/>
  <c r="H84" i="2"/>
  <c r="H9" i="2"/>
  <c r="H8" i="2" s="1"/>
  <c r="H76" i="2"/>
  <c r="H20" i="2"/>
  <c r="H74" i="2"/>
  <c r="H49" i="2"/>
  <c r="H75" i="2"/>
  <c r="H100" i="2"/>
  <c r="H97" i="2" s="1"/>
  <c r="J49" i="2" l="1"/>
  <c r="H130" i="2"/>
  <c r="H120" i="2"/>
  <c r="H21" i="2"/>
  <c r="H72" i="2"/>
  <c r="H45" i="2"/>
  <c r="J45" i="2" s="1"/>
  <c r="H22" i="2"/>
  <c r="H119" i="2"/>
  <c r="H129" i="2"/>
  <c r="H73" i="2"/>
  <c r="H134" i="2"/>
  <c r="H51" i="2"/>
  <c r="H127" i="2" l="1"/>
  <c r="J134" i="2"/>
  <c r="H43" i="2"/>
  <c r="H16" i="2"/>
  <c r="H47" i="2"/>
  <c r="H122" i="2"/>
  <c r="H121" i="2"/>
  <c r="H131" i="2"/>
  <c r="H132" i="2" l="1"/>
  <c r="H53" i="2"/>
  <c r="H50" i="2"/>
  <c r="H59" i="2" l="1"/>
  <c r="J59" i="2" l="1"/>
  <c r="H56" i="2"/>
  <c r="H62" i="2"/>
  <c r="H29" i="2" l="1"/>
  <c r="J29" i="2" l="1"/>
  <c r="H30" i="2"/>
  <c r="J30" i="2" s="1"/>
  <c r="H31" i="2" l="1"/>
  <c r="H39" i="2" l="1"/>
  <c r="H32" i="2"/>
  <c r="H33" i="2" l="1"/>
  <c r="H40" i="2" l="1"/>
  <c r="H37" i="2"/>
  <c r="H38" i="2" l="1"/>
  <c r="H35" i="2" l="1"/>
  <c r="J35" i="2" s="1"/>
  <c r="H36" i="2"/>
  <c r="J36" i="2" l="1"/>
  <c r="J161" i="2" s="1"/>
  <c r="H28" i="2"/>
  <c r="H161" i="2" s="1"/>
  <c r="L161" i="2" s="1"/>
  <c r="H71" i="2"/>
  <c r="H158" i="2" l="1"/>
  <c r="H162" i="2" s="1"/>
  <c r="H163" i="2" s="1"/>
  <c r="H164" i="2" s="1"/>
  <c r="H165" i="2" s="1"/>
</calcChain>
</file>

<file path=xl/sharedStrings.xml><?xml version="1.0" encoding="utf-8"?>
<sst xmlns="http://schemas.openxmlformats.org/spreadsheetml/2006/main" count="1166" uniqueCount="281">
  <si>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</si>
  <si>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</si>
  <si>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</si>
  <si>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</si>
  <si>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</si>
  <si>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</si>
  <si>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</si>
  <si>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</si>
  <si>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</si>
  <si>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</si>
  <si>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</si>
  <si>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</si>
  <si>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</si>
  <si>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</si>
  <si>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</si>
  <si>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</si>
  <si>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</si>
  <si>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</si>
  <si>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</si>
  <si>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</si>
  <si>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</si>
  <si>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</si>
  <si>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</si>
  <si>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</si>
  <si>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</si>
  <si>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</si>
  <si>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</si>
  <si>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</si>
  <si>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</si>
  <si>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</si>
  <si>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</si>
  <si>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</si>
  <si>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</si>
  <si>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</si>
  <si>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</si>
  <si>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</si>
  <si>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</si>
  <si>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</si>
  <si>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</si>
  <si>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</si>
  <si>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</si>
  <si>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</si>
  <si>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</si>
  <si>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</si>
  <si>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</si>
  <si>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</si>
  <si>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</si>
  <si>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</si>
  <si>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</si>
  <si>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</si>
  <si>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</si>
  <si>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</si>
  <si>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</si>
  <si>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</si>
  <si>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</si>
  <si>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</si>
  <si>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</si>
  <si>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</si>
  <si>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</si>
  <si>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</si>
  <si>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</si>
  <si>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</si>
  <si>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</si>
  <si>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</si>
  <si>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</si>
  <si>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</si>
  <si>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</si>
  <si>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</si>
  <si>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</si>
  <si>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</si>
  <si>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</si>
  <si>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</si>
  <si>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</si>
  <si>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</si>
  <si>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</si>
  <si>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</si>
  <si>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</si>
  <si>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</si>
  <si>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</si>
  <si>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</si>
  <si>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</si>
  <si>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</si>
  <si>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</si>
  <si>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</si>
  <si>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</si>
  <si>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</si>
  <si>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</si>
  <si>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</si>
  <si>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</si>
  <si>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</si>
  <si>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</si>
  <si>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</si>
  <si>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</si>
  <si>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</si>
  <si>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</si>
  <si>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</si>
  <si>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</si>
  <si>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</si>
  <si>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</si>
  <si>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</si>
  <si>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</si>
  <si>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</si>
  <si>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</si>
  <si>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</si>
  <si>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</si>
  <si>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</si>
  <si>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</si>
  <si>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</si>
  <si>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</si>
  <si>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</si>
  <si>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</si>
  <si>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</si>
  <si>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</si>
  <si>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</si>
  <si>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</si>
  <si>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</si>
  <si>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</si>
  <si>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</si>
  <si>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</si>
  <si>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</si>
  <si>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</si>
  <si>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</si>
  <si>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</si>
  <si>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</si>
  <si>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</si>
  <si>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</si>
  <si>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</si>
  <si>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</si>
  <si>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</si>
  <si>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</si>
  <si>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</si>
  <si>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</si>
  <si>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</si>
  <si>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</si>
  <si>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</si>
  <si>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</si>
  <si>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</si>
  <si>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</si>
  <si>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</si>
  <si>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</si>
  <si>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</si>
  <si>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</si>
  <si>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</si>
  <si>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</si>
  <si>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</si>
  <si>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</si>
  <si>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</si>
  <si>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</si>
  <si>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</si>
  <si>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</si>
  <si>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</si>
  <si>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</si>
  <si>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</si>
  <si>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</si>
  <si>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</si>
  <si>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</si>
  <si>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</si>
  <si>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</si>
  <si>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</si>
  <si>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</si>
  <si>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</si>
  <si>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</si>
  <si>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</si>
  <si>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</si>
  <si>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</si>
  <si>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</si>
  <si>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</si>
  <si>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</si>
  <si>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</si>
  <si>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</si>
  <si>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</si>
  <si>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</si>
  <si>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</si>
  <si>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</si>
  <si>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</si>
  <si>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</si>
  <si>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</si>
  <si>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</si>
  <si>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</si>
  <si>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</si>
  <si>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</si>
  <si>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</si>
  <si>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</si>
  <si>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</si>
  <si>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</si>
  <si>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</si>
  <si>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</si>
  <si>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</si>
  <si>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</si>
  <si>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</si>
  <si>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</si>
  <si>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</si>
  <si>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</si>
  <si>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</si>
  <si>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</si>
  <si>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</si>
  <si>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</si>
  <si>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</si>
  <si>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</si>
  <si>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</si>
  <si>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</si>
  <si>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</si>
  <si>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</si>
  <si>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</si>
  <si>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</si>
  <si>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</si>
  <si>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</si>
  <si>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</si>
  <si>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</si>
  <si>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</si>
  <si>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</si>
  <si>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</si>
  <si>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</si>
  <si>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</si>
  <si>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</si>
  <si>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</si>
  <si>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</si>
  <si>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</si>
  <si>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</si>
  <si>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</si>
  <si>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</si>
  <si>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</si>
  <si>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</si>
  <si>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</si>
  <si>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</si>
  <si>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</si>
  <si>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</si>
  <si>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</si>
  <si>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</si>
  <si>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</si>
  <si>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</si>
  <si>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</si>
  <si>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</si>
  <si>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</si>
  <si>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</si>
  <si>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</si>
  <si>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</si>
  <si>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</si>
  <si>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</si>
  <si>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</si>
  <si>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</si>
  <si>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</si>
  <si>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</si>
  <si>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</si>
  <si>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</si>
  <si>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</si>
  <si>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</si>
  <si>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</si>
  <si>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</si>
  <si>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</si>
  <si>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</si>
  <si>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</si>
  <si>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</si>
  <si>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</si>
  <si>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</si>
  <si>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</si>
  <si>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</si>
  <si>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</si>
  <si>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</si>
  <si>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</si>
  <si>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</si>
  <si>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</si>
  <si>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</si>
  <si>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</si>
  <si>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</si>
  <si>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</si>
  <si>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</si>
  <si>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</si>
  <si>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</si>
  <si>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</si>
  <si>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</si>
  <si>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</si>
  <si>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</si>
  <si>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</si>
  <si>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include</t>
  </si>
  <si>
    <t>Serpong, 26 Februari 2020</t>
  </si>
  <si>
    <t>PT. IKAGRIYA DARMAPERSADA</t>
  </si>
  <si>
    <t>Robert Chia</t>
  </si>
  <si>
    <t>Direktur</t>
  </si>
  <si>
    <t>NO. Tender : 0017</t>
  </si>
  <si>
    <t>BANGUNAN RUKO AR01 (AR01/33)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</si>
</sst>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b/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0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9" fontId="11" fillId="0" borderId="4" xfId="1" applyNumberFormat="1" applyFont="1" applyFill="1" applyBorder="1"/>
    <xf numFmtId="4" fontId="14" fillId="0" borderId="0" xfId="0" applyNumberFormat="1" applyFont="1" applyFill="1"/>
    <xf numFmtId="164" fontId="14" fillId="0" borderId="0" xfId="0" applyNumberFormat="1" applyFont="1" applyFill="1"/>
    <xf numFmtId="3" fontId="14" fillId="0" borderId="0" xfId="0" applyNumberFormat="1" applyFont="1" applyFill="1"/>
    <xf numFmtId="3" fontId="14" fillId="0" borderId="0" xfId="0" applyNumberFormat="1" applyFont="1" applyFill="1" applyAlignment="1">
      <alignment vertical="center"/>
    </xf>
    <xf numFmtId="169" fontId="14" fillId="0" borderId="0" xfId="0" applyNumberFormat="1" applyFont="1" applyFill="1"/>
    <xf numFmtId="0" fontId="13" fillId="0" borderId="0" xfId="38" applyFont="1" applyFill="1" applyBorder="1" applyAlignment="1">
      <alignment horizontal="center" vertical="center"/>
    </xf>
    <xf numFmtId="0" fontId="3" fillId="0" borderId="4" xfId="38" applyFont="1" applyFill="1" applyBorder="1" applyAlignment="1">
      <alignment wrapText="1"/>
    </xf>
    <xf numFmtId="164" fontId="16" fillId="0" borderId="0" xfId="1" applyFont="1" applyFill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view="pageBreakPreview" zoomScale="80" zoomScaleNormal="70" zoomScaleSheetLayoutView="80" workbookViewId="0">
      <selection activeCell="J21" sqref="J21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86.85546875" style="150" customWidth="1"/>
    <col min="5" max="5" width="9.140625" style="140" customWidth="1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9" t="s">
        <v>265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60" t="s">
        <v>237</v>
      </c>
      <c r="F4" s="160"/>
      <c r="G4" s="160"/>
      <c r="H4" s="160"/>
    </row>
    <row r="5" spans="2:8" x14ac:dyDescent="0.25">
      <c r="B5" s="145"/>
      <c r="C5" s="146"/>
      <c r="D5" s="142"/>
      <c r="E5" s="66"/>
      <c r="F5" s="67"/>
      <c r="G5" s="42"/>
      <c r="H5" s="42"/>
    </row>
    <row r="6" spans="2:8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69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41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/>
      <c r="H18" s="23">
        <f t="shared" si="0"/>
        <v>0</v>
      </c>
    </row>
    <row r="19" spans="2:8" x14ac:dyDescent="0.25">
      <c r="B19" s="1">
        <v>3</v>
      </c>
      <c r="C19" s="71" t="s">
        <v>216</v>
      </c>
      <c r="D19" s="31"/>
      <c r="E19" s="1" t="s">
        <v>19</v>
      </c>
      <c r="F19" s="57">
        <v>17.407139999999998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5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5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 t="shared" si="0"/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 t="shared" si="0"/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 t="shared" si="0"/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5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5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2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5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0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5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5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5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5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5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5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5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5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 t="shared" si="2"/>
        <v>0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/>
      <c r="H87" s="23">
        <f t="shared" si="2"/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2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2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2"/>
        <v>0</v>
      </c>
    </row>
    <row r="91" spans="2:8" x14ac:dyDescent="0.25">
      <c r="B91" s="10">
        <v>2</v>
      </c>
      <c r="C91" s="65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2"/>
        <v>0</v>
      </c>
    </row>
    <row r="93" spans="2:8" x14ac:dyDescent="0.25">
      <c r="B93" s="10">
        <v>3</v>
      </c>
      <c r="C93" s="65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2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2"/>
        <v>0</v>
      </c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5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5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 t="shared" si="2"/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si="2"/>
        <v>0</v>
      </c>
    </row>
    <row r="108" spans="2:8" x14ac:dyDescent="0.25">
      <c r="B108" s="45" t="s">
        <v>14</v>
      </c>
      <c r="C108" s="63" t="s">
        <v>120</v>
      </c>
      <c r="D108" s="31" t="s">
        <v>270</v>
      </c>
      <c r="E108" s="1" t="s">
        <v>50</v>
      </c>
      <c r="F108" s="22">
        <v>2</v>
      </c>
      <c r="G108" s="23"/>
      <c r="H108" s="23">
        <f t="shared" si="2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2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2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2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2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2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2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2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2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2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2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2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5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 t="shared" si="2"/>
        <v>0</v>
      </c>
      <c r="J129" s="92" t="s">
        <v>227</v>
      </c>
      <c r="K129" s="92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si="2"/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2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2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2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2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2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2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2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2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2"/>
        <v>0</v>
      </c>
    </row>
    <row r="140" spans="1:11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2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2"/>
        <v>0</v>
      </c>
    </row>
    <row r="142" spans="1:11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2"/>
        <v>0</v>
      </c>
    </row>
    <row r="143" spans="1:11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2"/>
        <v>0</v>
      </c>
    </row>
    <row r="144" spans="1:11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2"/>
        <v>0</v>
      </c>
    </row>
    <row r="145" spans="1:8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2"/>
        <v>0</v>
      </c>
    </row>
    <row r="146" spans="1:8" x14ac:dyDescent="0.2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2"/>
      <c r="B147" s="10" t="s">
        <v>81</v>
      </c>
      <c r="C147" s="65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2"/>
      <c r="B150" s="1">
        <v>3</v>
      </c>
      <c r="C150" s="24" t="s">
        <v>272</v>
      </c>
      <c r="D150" s="31" t="s">
        <v>273</v>
      </c>
      <c r="E150" s="1" t="s">
        <v>9</v>
      </c>
      <c r="F150" s="22">
        <v>14.7616101</v>
      </c>
      <c r="G150" s="23"/>
      <c r="H150" s="23">
        <f t="shared" ref="H150:H159" si="3">F150*G150</f>
        <v>0</v>
      </c>
    </row>
    <row r="151" spans="1:8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3"/>
        <v>0</v>
      </c>
    </row>
    <row r="152" spans="1:8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3"/>
        <v>0</v>
      </c>
    </row>
    <row r="153" spans="1:8" x14ac:dyDescent="0.25">
      <c r="A153" s="4"/>
      <c r="B153" s="1">
        <v>6</v>
      </c>
      <c r="C153" s="31" t="s">
        <v>268</v>
      </c>
      <c r="D153" s="31" t="s">
        <v>166</v>
      </c>
      <c r="E153" s="32" t="s">
        <v>47</v>
      </c>
      <c r="F153" s="38">
        <v>2</v>
      </c>
      <c r="G153" s="23"/>
      <c r="H153" s="23">
        <f t="shared" si="3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3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3"/>
        <v>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3"/>
        <v>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3"/>
        <v>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3"/>
        <v>0</v>
      </c>
    </row>
    <row r="159" spans="1:8" ht="30" x14ac:dyDescent="0.25">
      <c r="A159" s="4"/>
      <c r="B159" s="32">
        <v>12</v>
      </c>
      <c r="C159" s="31" t="s">
        <v>266</v>
      </c>
      <c r="D159" s="34" t="s">
        <v>267</v>
      </c>
      <c r="E159" s="32" t="s">
        <v>271</v>
      </c>
      <c r="F159" s="38">
        <v>1</v>
      </c>
      <c r="G159" s="23"/>
      <c r="H159" s="23">
        <f t="shared" si="3"/>
        <v>0</v>
      </c>
    </row>
    <row r="160" spans="1:8" x14ac:dyDescent="0.25">
      <c r="B160" s="35"/>
      <c r="C160" s="148"/>
      <c r="D160" s="34"/>
      <c r="E160" s="40"/>
      <c r="F160" s="48"/>
      <c r="G160" s="37" t="s">
        <v>187</v>
      </c>
      <c r="H160" s="39">
        <f>SUM(H7:H159)</f>
        <v>0</v>
      </c>
    </row>
    <row r="161" spans="2:8" x14ac:dyDescent="0.25">
      <c r="B161" s="35"/>
      <c r="C161" s="148"/>
      <c r="D161" s="34"/>
      <c r="E161" s="40"/>
      <c r="F161" s="48"/>
      <c r="G161" s="37" t="s">
        <v>188</v>
      </c>
      <c r="H161" s="39">
        <f>ROUNDDOWN(H160,-5)</f>
        <v>0</v>
      </c>
    </row>
    <row r="162" spans="2:8" x14ac:dyDescent="0.25">
      <c r="B162" s="35"/>
      <c r="C162" s="148"/>
      <c r="D162" s="34"/>
      <c r="E162" s="40"/>
      <c r="F162" s="48"/>
      <c r="G162" s="37" t="s">
        <v>141</v>
      </c>
      <c r="H162" s="39">
        <f>H161</f>
        <v>0</v>
      </c>
    </row>
    <row r="163" spans="2:8" x14ac:dyDescent="0.25">
      <c r="B163" s="35"/>
      <c r="C163" s="148"/>
      <c r="D163" s="34"/>
      <c r="E163" s="40"/>
      <c r="F163" s="48"/>
      <c r="G163" s="37" t="s">
        <v>189</v>
      </c>
      <c r="H163" s="39">
        <f>H162*0.1</f>
        <v>0</v>
      </c>
    </row>
    <row r="164" spans="2:8" x14ac:dyDescent="0.25">
      <c r="B164" s="35"/>
      <c r="C164" s="148"/>
      <c r="D164" s="34"/>
      <c r="E164" s="40"/>
      <c r="F164" s="48"/>
      <c r="G164" s="37" t="s">
        <v>190</v>
      </c>
      <c r="H164" s="3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8"/>
  <sheetViews>
    <sheetView tabSelected="1" view="pageBreakPreview" topLeftCell="A139" zoomScale="88" zoomScaleNormal="70" zoomScaleSheetLayoutView="88" workbookViewId="0">
      <selection activeCell="G159" sqref="G159"/>
    </sheetView>
  </sheetViews>
  <sheetFormatPr defaultRowHeight="15.75" x14ac:dyDescent="0.25"/>
  <cols>
    <col min="1" max="1" width="5" style="80" customWidth="1"/>
    <col min="2" max="2" width="9.140625" style="140"/>
    <col min="3" max="3" width="59.7109375" style="149" customWidth="1"/>
    <col min="4" max="4" width="92.85546875" style="150" hidden="1" customWidth="1"/>
    <col min="5" max="5" width="9.140625" style="140"/>
    <col min="6" max="6" width="13.28515625" style="140" customWidth="1"/>
    <col min="7" max="7" width="19.42578125" style="41" customWidth="1"/>
    <col min="8" max="8" width="23.28515625" style="41" customWidth="1"/>
    <col min="9" max="9" width="12.85546875" style="80" bestFit="1" customWidth="1"/>
    <col min="10" max="10" width="17.42578125" style="80" customWidth="1"/>
    <col min="11" max="11" width="9.140625" style="80"/>
    <col min="12" max="12" width="12.7109375" style="80" customWidth="1"/>
    <col min="13" max="16384" width="9.140625" style="80"/>
  </cols>
  <sheetData>
    <row r="2" spans="2:10" x14ac:dyDescent="0.25">
      <c r="B2" s="19" t="s">
        <v>0</v>
      </c>
      <c r="C2" s="141"/>
      <c r="D2" s="142"/>
      <c r="E2" s="143"/>
      <c r="G2" s="47"/>
      <c r="H2" s="47"/>
    </row>
    <row r="3" spans="2:10" x14ac:dyDescent="0.25">
      <c r="B3" s="102" t="s">
        <v>280</v>
      </c>
      <c r="C3" s="141"/>
      <c r="D3" s="142"/>
      <c r="E3" s="143"/>
      <c r="G3" s="47"/>
      <c r="H3" s="144"/>
    </row>
    <row r="4" spans="2:10" x14ac:dyDescent="0.25">
      <c r="B4" s="19" t="s">
        <v>1</v>
      </c>
      <c r="C4" s="141"/>
      <c r="D4" s="142"/>
      <c r="E4" s="160" t="s">
        <v>238</v>
      </c>
      <c r="F4" s="160"/>
      <c r="G4" s="160"/>
      <c r="H4" s="160"/>
    </row>
    <row r="5" spans="2:10" x14ac:dyDescent="0.25">
      <c r="B5" s="145"/>
      <c r="C5" s="146"/>
      <c r="D5" s="142"/>
      <c r="E5" s="66"/>
      <c r="F5" s="67"/>
      <c r="G5" s="42"/>
      <c r="H5" s="157" t="s">
        <v>279</v>
      </c>
    </row>
    <row r="6" spans="2:10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10" ht="16.5" thickTop="1" x14ac:dyDescent="0.25">
      <c r="B7" s="2"/>
      <c r="C7" s="49"/>
      <c r="D7" s="49"/>
      <c r="E7" s="2"/>
      <c r="F7" s="1"/>
      <c r="G7" s="43"/>
      <c r="H7" s="43"/>
    </row>
    <row r="8" spans="2:10" x14ac:dyDescent="0.25">
      <c r="B8" s="10" t="s">
        <v>6</v>
      </c>
      <c r="C8" s="50" t="s">
        <v>7</v>
      </c>
      <c r="D8" s="69"/>
      <c r="E8" s="1"/>
      <c r="F8" s="1"/>
      <c r="G8" s="36"/>
      <c r="H8" s="44">
        <f>SUM(H9:H14)</f>
        <v>6671597.9550000001</v>
      </c>
    </row>
    <row r="9" spans="2:10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24022.185000000001</v>
      </c>
      <c r="H9" s="23">
        <f t="shared" ref="H9:H37" si="0">F9*G9</f>
        <v>1032953.9550000001</v>
      </c>
      <c r="I9" s="154">
        <v>1032946</v>
      </c>
      <c r="J9" s="153">
        <f>H9-I9</f>
        <v>7.9550000000745058</v>
      </c>
    </row>
    <row r="10" spans="2:10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1842500</v>
      </c>
      <c r="H10" s="23">
        <f t="shared" si="0"/>
        <v>1842500</v>
      </c>
      <c r="I10" s="152">
        <v>1842500</v>
      </c>
      <c r="J10" s="153">
        <f t="shared" ref="J10:J73" si="1">H10-I10</f>
        <v>0</v>
      </c>
    </row>
    <row r="11" spans="2:10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1856250</v>
      </c>
      <c r="H11" s="23">
        <f t="shared" si="0"/>
        <v>1856250</v>
      </c>
      <c r="I11" s="152">
        <v>1856250</v>
      </c>
      <c r="J11" s="153">
        <f t="shared" si="1"/>
        <v>0</v>
      </c>
    </row>
    <row r="12" spans="2:10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742500</v>
      </c>
      <c r="H12" s="23">
        <f t="shared" si="0"/>
        <v>742500</v>
      </c>
      <c r="I12" s="152">
        <v>742500</v>
      </c>
      <c r="J12" s="153">
        <f t="shared" si="1"/>
        <v>0</v>
      </c>
    </row>
    <row r="13" spans="2:10" x14ac:dyDescent="0.25">
      <c r="B13" s="1">
        <v>5</v>
      </c>
      <c r="C13" s="31" t="s">
        <v>87</v>
      </c>
      <c r="D13" s="31"/>
      <c r="E13" s="1"/>
      <c r="F13" s="22"/>
      <c r="G13" s="23">
        <v>0</v>
      </c>
      <c r="H13" s="23">
        <f t="shared" si="0"/>
        <v>0</v>
      </c>
      <c r="J13" s="153">
        <f t="shared" si="1"/>
        <v>0</v>
      </c>
    </row>
    <row r="14" spans="2:10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10175</v>
      </c>
      <c r="H14" s="23">
        <f t="shared" si="0"/>
        <v>1197394</v>
      </c>
      <c r="I14" s="154">
        <v>1197394</v>
      </c>
      <c r="J14" s="153">
        <f t="shared" si="1"/>
        <v>0</v>
      </c>
    </row>
    <row r="15" spans="2:10" x14ac:dyDescent="0.25">
      <c r="B15" s="1"/>
      <c r="C15" s="63"/>
      <c r="D15" s="31"/>
      <c r="E15" s="1"/>
      <c r="F15" s="22"/>
      <c r="G15" s="23">
        <v>0</v>
      </c>
      <c r="H15" s="23"/>
      <c r="J15" s="153">
        <f t="shared" si="1"/>
        <v>0</v>
      </c>
    </row>
    <row r="16" spans="2:10" x14ac:dyDescent="0.25">
      <c r="B16" s="10" t="s">
        <v>16</v>
      </c>
      <c r="C16" s="51" t="s">
        <v>17</v>
      </c>
      <c r="D16" s="31"/>
      <c r="E16" s="1"/>
      <c r="F16" s="22"/>
      <c r="G16" s="23">
        <v>0</v>
      </c>
      <c r="H16" s="39">
        <f>SUM(H17:H22)</f>
        <v>2225918.6949803568</v>
      </c>
      <c r="J16" s="153">
        <v>0</v>
      </c>
    </row>
    <row r="17" spans="2:10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v>55000</v>
      </c>
      <c r="H17" s="23">
        <f t="shared" si="0"/>
        <v>480050.99999999994</v>
      </c>
      <c r="I17" s="154">
        <v>479600</v>
      </c>
      <c r="J17" s="153">
        <f t="shared" si="1"/>
        <v>450.99999999994179</v>
      </c>
    </row>
    <row r="18" spans="2:10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>
        <v>66000</v>
      </c>
      <c r="H18" s="23">
        <f t="shared" si="0"/>
        <v>274278.08571428561</v>
      </c>
      <c r="I18" s="154">
        <v>273900</v>
      </c>
      <c r="J18" s="153">
        <f t="shared" si="1"/>
        <v>378.08571428561118</v>
      </c>
    </row>
    <row r="19" spans="2:10" x14ac:dyDescent="0.25">
      <c r="B19" s="1">
        <v>3</v>
      </c>
      <c r="C19" s="158" t="s">
        <v>216</v>
      </c>
      <c r="D19" s="31"/>
      <c r="E19" s="1" t="s">
        <v>19</v>
      </c>
      <c r="F19" s="57">
        <v>20.308329999999998</v>
      </c>
      <c r="G19" s="23">
        <v>55000</v>
      </c>
      <c r="H19" s="23">
        <f t="shared" si="0"/>
        <v>1116958.1499999999</v>
      </c>
      <c r="I19" s="154">
        <v>1116500</v>
      </c>
      <c r="J19" s="153">
        <f t="shared" si="1"/>
        <v>458.14999999990687</v>
      </c>
    </row>
    <row r="20" spans="2:10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281373.125</v>
      </c>
      <c r="H20" s="23">
        <f t="shared" si="0"/>
        <v>0</v>
      </c>
      <c r="J20" s="153">
        <f t="shared" si="1"/>
        <v>0</v>
      </c>
    </row>
    <row r="21" spans="2:10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>
        <v>680119.78571428603</v>
      </c>
      <c r="H21" s="23">
        <f t="shared" si="0"/>
        <v>354631.45926607162</v>
      </c>
      <c r="I21" s="154">
        <v>346861</v>
      </c>
      <c r="J21" s="153">
        <f t="shared" si="1"/>
        <v>7770.4592660716153</v>
      </c>
    </row>
    <row r="22" spans="2:10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281373.125</v>
      </c>
      <c r="H22" s="23">
        <f t="shared" si="0"/>
        <v>0</v>
      </c>
      <c r="J22" s="153">
        <f t="shared" si="1"/>
        <v>0</v>
      </c>
    </row>
    <row r="23" spans="2:10" x14ac:dyDescent="0.25">
      <c r="B23" s="1"/>
      <c r="C23" s="63"/>
      <c r="D23" s="31"/>
      <c r="E23" s="1"/>
      <c r="F23" s="22"/>
      <c r="G23" s="23">
        <v>0</v>
      </c>
      <c r="H23" s="23"/>
      <c r="J23" s="153">
        <f t="shared" si="1"/>
        <v>0</v>
      </c>
    </row>
    <row r="24" spans="2:10" x14ac:dyDescent="0.25">
      <c r="B24" s="10" t="s">
        <v>22</v>
      </c>
      <c r="C24" s="65" t="s">
        <v>23</v>
      </c>
      <c r="D24" s="31"/>
      <c r="E24" s="1"/>
      <c r="F24" s="22"/>
      <c r="G24" s="23">
        <v>0</v>
      </c>
      <c r="H24" s="39">
        <f>SUM(H25:H26)</f>
        <v>308000</v>
      </c>
      <c r="J24" s="153">
        <v>0</v>
      </c>
    </row>
    <row r="25" spans="2:10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>
        <v>44000</v>
      </c>
      <c r="H25" s="23">
        <f t="shared" si="0"/>
        <v>308000</v>
      </c>
      <c r="I25" s="154">
        <v>308000</v>
      </c>
      <c r="J25" s="153">
        <f t="shared" si="1"/>
        <v>0</v>
      </c>
    </row>
    <row r="26" spans="2:10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  <c r="J26" s="153">
        <f t="shared" si="1"/>
        <v>0</v>
      </c>
    </row>
    <row r="27" spans="2:10" x14ac:dyDescent="0.25">
      <c r="B27" s="1"/>
      <c r="C27" s="63"/>
      <c r="D27" s="31"/>
      <c r="E27" s="1"/>
      <c r="F27" s="22"/>
      <c r="G27" s="23">
        <v>0</v>
      </c>
      <c r="H27" s="23"/>
      <c r="J27" s="153">
        <f t="shared" si="1"/>
        <v>0</v>
      </c>
    </row>
    <row r="28" spans="2:10" x14ac:dyDescent="0.25">
      <c r="B28" s="10" t="s">
        <v>25</v>
      </c>
      <c r="C28" s="65" t="s">
        <v>26</v>
      </c>
      <c r="D28" s="31"/>
      <c r="E28" s="1"/>
      <c r="F28" s="22"/>
      <c r="G28" s="23">
        <v>0</v>
      </c>
      <c r="H28" s="39">
        <f>SUM(H29:H40)</f>
        <v>105098087.85484393</v>
      </c>
      <c r="J28" s="153">
        <v>0</v>
      </c>
    </row>
    <row r="29" spans="2:10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>
        <v>3667568.0524394801</v>
      </c>
      <c r="H29" s="23">
        <f t="shared" si="0"/>
        <v>12869129.539204894</v>
      </c>
      <c r="I29" s="154">
        <v>12836488</v>
      </c>
      <c r="J29" s="153">
        <f t="shared" si="1"/>
        <v>32641.539204893634</v>
      </c>
    </row>
    <row r="30" spans="2:10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>
        <v>2644654.9400601201</v>
      </c>
      <c r="H30" s="23">
        <f t="shared" si="0"/>
        <v>2812779.4326782278</v>
      </c>
      <c r="I30" s="154">
        <v>2776887</v>
      </c>
      <c r="J30" s="153">
        <f t="shared" si="1"/>
        <v>35892.432678227779</v>
      </c>
    </row>
    <row r="31" spans="2:10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>
        <v>4169403.8067927901</v>
      </c>
      <c r="H31" s="23">
        <f t="shared" si="0"/>
        <v>15398321.226536738</v>
      </c>
      <c r="I31" s="154">
        <v>15343406</v>
      </c>
      <c r="J31" s="153">
        <f t="shared" si="1"/>
        <v>54915.226536737755</v>
      </c>
    </row>
    <row r="32" spans="2:10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>
        <v>4169403.8067927901</v>
      </c>
      <c r="H32" s="23">
        <f t="shared" si="0"/>
        <v>9816916.6566013414</v>
      </c>
      <c r="I32" s="154">
        <v>9714711</v>
      </c>
      <c r="J32" s="153">
        <f t="shared" si="1"/>
        <v>102205.65660134144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>
        <v>4874291.0207373202</v>
      </c>
      <c r="H33" s="23">
        <f t="shared" si="0"/>
        <v>13897996.354699457</v>
      </c>
      <c r="I33" s="154">
        <v>13794243</v>
      </c>
      <c r="J33" s="153">
        <f t="shared" si="1"/>
        <v>103753.35469945706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4316562.4509277912</v>
      </c>
      <c r="H34" s="23">
        <f t="shared" si="0"/>
        <v>0</v>
      </c>
      <c r="J34" s="153">
        <f t="shared" si="1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3583454.0951257101</v>
      </c>
      <c r="H35" s="23">
        <f t="shared" si="0"/>
        <v>4209763.034963592</v>
      </c>
      <c r="I35" s="154">
        <v>4120972</v>
      </c>
      <c r="J35" s="153">
        <f t="shared" si="1"/>
        <v>88791.034963591956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>
        <v>1860046.9010179599</v>
      </c>
      <c r="H36" s="23">
        <f t="shared" si="0"/>
        <v>8634159.1500228718</v>
      </c>
      <c r="I36" s="154">
        <v>8593417</v>
      </c>
      <c r="J36" s="153">
        <f t="shared" si="1"/>
        <v>40742.150022871792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>
        <v>3707903.7878055559</v>
      </c>
      <c r="H37" s="23">
        <f t="shared" si="0"/>
        <v>26795107.396116242</v>
      </c>
      <c r="I37" s="154">
        <v>26808145</v>
      </c>
      <c r="J37" s="153">
        <f t="shared" si="1"/>
        <v>-13037.603883758187</v>
      </c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4053672.0036999998</v>
      </c>
      <c r="H38" s="23">
        <f>F38*G38</f>
        <v>8670926.0260744113</v>
      </c>
      <c r="I38" s="154">
        <v>8674858</v>
      </c>
      <c r="J38" s="153">
        <f t="shared" si="1"/>
        <v>-3931.9739255886525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4169403.8067927901</v>
      </c>
      <c r="H39" s="23">
        <f>F39*G39</f>
        <v>1594796.9560982422</v>
      </c>
      <c r="I39" s="154">
        <v>1542679</v>
      </c>
      <c r="J39" s="153">
        <f t="shared" si="1"/>
        <v>52117.956098242197</v>
      </c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4874291.020737322</v>
      </c>
      <c r="H40" s="23">
        <f>F40*G40</f>
        <v>398192.0818479259</v>
      </c>
      <c r="I40" s="80">
        <v>0</v>
      </c>
      <c r="J40" s="153">
        <f t="shared" si="1"/>
        <v>398192.0818479259</v>
      </c>
    </row>
    <row r="41" spans="2:10" x14ac:dyDescent="0.25">
      <c r="B41" s="1"/>
      <c r="C41" s="63"/>
      <c r="D41" s="34"/>
      <c r="E41" s="1"/>
      <c r="F41" s="22"/>
      <c r="G41" s="23">
        <v>0</v>
      </c>
      <c r="H41" s="23"/>
      <c r="J41" s="153">
        <f t="shared" si="1"/>
        <v>0</v>
      </c>
    </row>
    <row r="42" spans="2:10" x14ac:dyDescent="0.25">
      <c r="B42" s="1"/>
      <c r="C42" s="63"/>
      <c r="D42" s="31"/>
      <c r="E42" s="1"/>
      <c r="F42" s="22"/>
      <c r="G42" s="23">
        <v>0</v>
      </c>
      <c r="H42" s="23">
        <f t="shared" ref="H42:H77" si="2">F42*G42</f>
        <v>0</v>
      </c>
      <c r="J42" s="153">
        <f t="shared" si="1"/>
        <v>0</v>
      </c>
    </row>
    <row r="43" spans="2:10" x14ac:dyDescent="0.25">
      <c r="B43" s="10" t="s">
        <v>28</v>
      </c>
      <c r="C43" s="65" t="s">
        <v>29</v>
      </c>
      <c r="D43" s="31"/>
      <c r="E43" s="1"/>
      <c r="F43" s="22"/>
      <c r="G43" s="23">
        <v>0</v>
      </c>
      <c r="H43" s="39">
        <f>SUM(H45:H54)</f>
        <v>22329342.068999257</v>
      </c>
      <c r="J43" s="153"/>
    </row>
    <row r="44" spans="2:10" x14ac:dyDescent="0.25">
      <c r="B44" s="10"/>
      <c r="C44" s="65" t="s">
        <v>99</v>
      </c>
      <c r="D44" s="31"/>
      <c r="E44" s="1"/>
      <c r="F44" s="22"/>
      <c r="G44" s="23">
        <v>0</v>
      </c>
      <c r="H44" s="23">
        <f t="shared" si="2"/>
        <v>0</v>
      </c>
      <c r="J44" s="153">
        <f t="shared" si="1"/>
        <v>0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174715.15586070501</v>
      </c>
      <c r="H45" s="23">
        <f t="shared" si="2"/>
        <v>786218.20137317257</v>
      </c>
      <c r="I45" s="154">
        <v>786217</v>
      </c>
      <c r="J45" s="153">
        <f t="shared" si="1"/>
        <v>1.2013731725746766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>
        <v>0</v>
      </c>
      <c r="H46" s="23">
        <f t="shared" si="2"/>
        <v>0</v>
      </c>
      <c r="J46" s="15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165240.63836070499</v>
      </c>
      <c r="H47" s="23">
        <f t="shared" si="2"/>
        <v>9085819.1044882983</v>
      </c>
      <c r="I47" s="154">
        <v>9086602</v>
      </c>
      <c r="J47" s="153">
        <f t="shared" si="1"/>
        <v>-782.89551170170307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175088.16836070499</v>
      </c>
      <c r="H48" s="23">
        <f t="shared" si="2"/>
        <v>485540.02275338589</v>
      </c>
      <c r="I48" s="154">
        <v>481492</v>
      </c>
      <c r="J48" s="153">
        <f t="shared" si="1"/>
        <v>4048.0227533858852</v>
      </c>
    </row>
    <row r="49" spans="2:10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181142.45431162501</v>
      </c>
      <c r="H49" s="23">
        <f t="shared" si="2"/>
        <v>1736068.8631220034</v>
      </c>
      <c r="I49" s="154">
        <v>1733528</v>
      </c>
      <c r="J49" s="153">
        <f t="shared" si="1"/>
        <v>2540.8631220033858</v>
      </c>
    </row>
    <row r="50" spans="2:10" s="92" customFormat="1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23">
        <v>30686.769275884199</v>
      </c>
      <c r="H50" s="46">
        <f t="shared" si="2"/>
        <v>236288.12342430835</v>
      </c>
      <c r="I50" s="155">
        <v>235983</v>
      </c>
      <c r="J50" s="153">
        <f t="shared" si="1"/>
        <v>305.12342430834542</v>
      </c>
    </row>
    <row r="51" spans="2:10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174715.15586070501</v>
      </c>
      <c r="H51" s="23">
        <f t="shared" si="2"/>
        <v>445523.64744479774</v>
      </c>
      <c r="I51" s="154">
        <v>443776</v>
      </c>
      <c r="J51" s="153">
        <f t="shared" si="1"/>
        <v>1747.647444797738</v>
      </c>
    </row>
    <row r="52" spans="2:10" x14ac:dyDescent="0.25">
      <c r="B52" s="10"/>
      <c r="C52" s="65" t="s">
        <v>105</v>
      </c>
      <c r="D52" s="34"/>
      <c r="E52" s="1"/>
      <c r="F52" s="22"/>
      <c r="G52" s="23">
        <v>0</v>
      </c>
      <c r="H52" s="23">
        <f t="shared" si="2"/>
        <v>0</v>
      </c>
      <c r="J52" s="153">
        <f t="shared" si="1"/>
        <v>0</v>
      </c>
    </row>
    <row r="53" spans="2:10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165240.63836070464</v>
      </c>
      <c r="H53" s="23">
        <f t="shared" si="2"/>
        <v>9068325.220691178</v>
      </c>
      <c r="I53" s="154">
        <v>9068426</v>
      </c>
      <c r="J53" s="153">
        <f t="shared" si="1"/>
        <v>-100.77930882200599</v>
      </c>
    </row>
    <row r="54" spans="2:10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175088.16836070467</v>
      </c>
      <c r="H54" s="23">
        <f t="shared" si="2"/>
        <v>485558.88570211525</v>
      </c>
      <c r="I54" s="154">
        <v>481492</v>
      </c>
      <c r="J54" s="153">
        <f t="shared" si="1"/>
        <v>4066.8857021152508</v>
      </c>
    </row>
    <row r="55" spans="2:10" x14ac:dyDescent="0.25">
      <c r="B55" s="1"/>
      <c r="C55" s="63"/>
      <c r="D55" s="70"/>
      <c r="E55" s="1"/>
      <c r="F55" s="22"/>
      <c r="G55" s="23">
        <v>0</v>
      </c>
      <c r="H55" s="23">
        <f t="shared" si="2"/>
        <v>0</v>
      </c>
      <c r="J55" s="153">
        <f t="shared" si="1"/>
        <v>0</v>
      </c>
    </row>
    <row r="56" spans="2:10" x14ac:dyDescent="0.25">
      <c r="B56" s="10" t="s">
        <v>30</v>
      </c>
      <c r="C56" s="65" t="s">
        <v>31</v>
      </c>
      <c r="D56" s="34"/>
      <c r="E56" s="1"/>
      <c r="F56" s="22"/>
      <c r="G56" s="23">
        <v>0</v>
      </c>
      <c r="H56" s="39">
        <f>SUM(H58:H62)</f>
        <v>5981345.8577950299</v>
      </c>
      <c r="J56" s="153"/>
    </row>
    <row r="57" spans="2:10" x14ac:dyDescent="0.25">
      <c r="B57" s="10"/>
      <c r="C57" s="65" t="s">
        <v>99</v>
      </c>
      <c r="D57" s="34"/>
      <c r="E57" s="1"/>
      <c r="F57" s="22"/>
      <c r="G57" s="23">
        <v>0</v>
      </c>
      <c r="H57" s="23">
        <f t="shared" si="2"/>
        <v>0</v>
      </c>
      <c r="J57" s="153">
        <f t="shared" si="1"/>
        <v>0</v>
      </c>
    </row>
    <row r="58" spans="2:10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176260.49336070466</v>
      </c>
      <c r="H58" s="23">
        <f t="shared" si="2"/>
        <v>2082757.8383627138</v>
      </c>
      <c r="I58" s="154">
        <v>2081630</v>
      </c>
      <c r="J58" s="153">
        <f t="shared" si="1"/>
        <v>1127.8383627138101</v>
      </c>
    </row>
    <row r="59" spans="2:10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26285.855690636301</v>
      </c>
      <c r="H59" s="23">
        <f t="shared" si="2"/>
        <v>853110.71640004916</v>
      </c>
      <c r="I59" s="154">
        <v>852980</v>
      </c>
      <c r="J59" s="153">
        <f t="shared" si="1"/>
        <v>130.71640004916117</v>
      </c>
    </row>
    <row r="60" spans="2:10" x14ac:dyDescent="0.25">
      <c r="B60" s="10"/>
      <c r="C60" s="65" t="s">
        <v>105</v>
      </c>
      <c r="D60" s="27"/>
      <c r="E60" s="1"/>
      <c r="F60" s="22"/>
      <c r="G60" s="23">
        <v>0</v>
      </c>
      <c r="H60" s="23">
        <f t="shared" si="2"/>
        <v>0</v>
      </c>
      <c r="J60" s="153">
        <f t="shared" si="1"/>
        <v>0</v>
      </c>
    </row>
    <row r="61" spans="2:10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176260.49336070466</v>
      </c>
      <c r="H61" s="23">
        <f t="shared" si="2"/>
        <v>2082757.8383627138</v>
      </c>
      <c r="I61" s="154">
        <v>2081630</v>
      </c>
      <c r="J61" s="153">
        <f t="shared" si="1"/>
        <v>1127.8383627138101</v>
      </c>
    </row>
    <row r="62" spans="2:10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26285.855690636283</v>
      </c>
      <c r="H62" s="23">
        <f t="shared" si="2"/>
        <v>962719.46466955391</v>
      </c>
      <c r="I62" s="154">
        <v>962856</v>
      </c>
      <c r="J62" s="153">
        <f t="shared" si="1"/>
        <v>-136.53533044608776</v>
      </c>
    </row>
    <row r="63" spans="2:10" x14ac:dyDescent="0.25">
      <c r="B63" s="1"/>
      <c r="C63" s="63"/>
      <c r="D63" s="34"/>
      <c r="E63" s="1"/>
      <c r="F63" s="22"/>
      <c r="G63" s="23">
        <v>0</v>
      </c>
      <c r="H63" s="23">
        <f t="shared" si="2"/>
        <v>0</v>
      </c>
      <c r="J63" s="153">
        <f t="shared" si="1"/>
        <v>0</v>
      </c>
    </row>
    <row r="64" spans="2:10" x14ac:dyDescent="0.25">
      <c r="B64" s="10" t="s">
        <v>32</v>
      </c>
      <c r="C64" s="65" t="s">
        <v>33</v>
      </c>
      <c r="D64" s="34"/>
      <c r="E64" s="1"/>
      <c r="F64" s="22"/>
      <c r="G64" s="23">
        <v>0</v>
      </c>
      <c r="H64" s="39">
        <f>SUM(H65:H68)</f>
        <v>18593958.017823648</v>
      </c>
      <c r="J64" s="153"/>
    </row>
    <row r="65" spans="2:10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69300</v>
      </c>
      <c r="H65" s="23">
        <f>F65*G65</f>
        <v>6891056.1533236494</v>
      </c>
      <c r="I65" s="154">
        <v>6890499</v>
      </c>
      <c r="J65" s="153">
        <f t="shared" si="1"/>
        <v>557.15332364942878</v>
      </c>
    </row>
    <row r="66" spans="2:10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23100</v>
      </c>
      <c r="H66" s="23">
        <f t="shared" si="2"/>
        <v>2687916</v>
      </c>
      <c r="I66" s="154">
        <v>2687916</v>
      </c>
      <c r="J66" s="153">
        <f t="shared" si="1"/>
        <v>0</v>
      </c>
    </row>
    <row r="67" spans="2:10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96250</v>
      </c>
      <c r="H67" s="23">
        <f t="shared" si="2"/>
        <v>1466816.3125</v>
      </c>
      <c r="I67" s="154">
        <v>1465887</v>
      </c>
      <c r="J67" s="153">
        <f t="shared" si="1"/>
        <v>929.3125</v>
      </c>
    </row>
    <row r="68" spans="2:10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88000</v>
      </c>
      <c r="H68" s="23">
        <f t="shared" si="2"/>
        <v>7548169.5519999983</v>
      </c>
      <c r="I68" s="154">
        <v>7546880</v>
      </c>
      <c r="J68" s="153">
        <f t="shared" si="1"/>
        <v>1289.5519999982789</v>
      </c>
    </row>
    <row r="69" spans="2:10" x14ac:dyDescent="0.25">
      <c r="B69" s="1"/>
      <c r="C69" s="63"/>
      <c r="D69" s="31"/>
      <c r="E69" s="1"/>
      <c r="F69" s="22"/>
      <c r="G69" s="23">
        <v>0</v>
      </c>
      <c r="H69" s="23">
        <f t="shared" si="2"/>
        <v>0</v>
      </c>
      <c r="J69" s="153">
        <f t="shared" si="1"/>
        <v>0</v>
      </c>
    </row>
    <row r="70" spans="2:10" x14ac:dyDescent="0.25">
      <c r="B70" s="10" t="s">
        <v>37</v>
      </c>
      <c r="C70" s="65" t="s">
        <v>38</v>
      </c>
      <c r="D70" s="31"/>
      <c r="E70" s="1"/>
      <c r="F70" s="22"/>
      <c r="G70" s="23">
        <v>0</v>
      </c>
      <c r="H70" s="39">
        <f>SUM(H71:H76)</f>
        <v>54942530.982103094</v>
      </c>
      <c r="J70" s="153"/>
    </row>
    <row r="71" spans="2:10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124025.777974674</v>
      </c>
      <c r="H71" s="23">
        <f t="shared" si="2"/>
        <v>23543366.940131653</v>
      </c>
      <c r="I71" s="154">
        <v>23543855</v>
      </c>
      <c r="J71" s="153">
        <f t="shared" si="1"/>
        <v>-488.05986834689975</v>
      </c>
    </row>
    <row r="72" spans="2:10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72552.734375</v>
      </c>
      <c r="H72" s="23">
        <f t="shared" si="2"/>
        <v>1430014.39453125</v>
      </c>
      <c r="I72" s="154">
        <v>1428568</v>
      </c>
      <c r="J72" s="153">
        <f t="shared" si="1"/>
        <v>1446.39453125</v>
      </c>
    </row>
    <row r="73" spans="2:10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56943.104166666701</v>
      </c>
      <c r="H73" s="23">
        <f t="shared" si="2"/>
        <v>21413252.173855219</v>
      </c>
      <c r="I73" s="154">
        <v>21412845</v>
      </c>
      <c r="J73" s="153">
        <f t="shared" si="1"/>
        <v>407.17385521903634</v>
      </c>
    </row>
    <row r="74" spans="2:10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13199.8613756424</v>
      </c>
      <c r="H74" s="23">
        <f t="shared" si="2"/>
        <v>4559498.7563466728</v>
      </c>
      <c r="I74" s="154">
        <v>4559544</v>
      </c>
      <c r="J74" s="153">
        <f t="shared" ref="J74:J137" si="3">H74-I74</f>
        <v>-45.243653327226639</v>
      </c>
    </row>
    <row r="75" spans="2:10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70436.4375</v>
      </c>
      <c r="H75" s="23">
        <f t="shared" si="2"/>
        <v>2898107.2209375002</v>
      </c>
      <c r="I75" s="154">
        <v>2897737</v>
      </c>
      <c r="J75" s="153">
        <f t="shared" si="3"/>
        <v>370.22093750024214</v>
      </c>
    </row>
    <row r="76" spans="2:10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26693.194708975701</v>
      </c>
      <c r="H76" s="23">
        <f t="shared" si="2"/>
        <v>1098291.4963008054</v>
      </c>
      <c r="I76" s="154">
        <v>1098150</v>
      </c>
      <c r="J76" s="153">
        <f t="shared" si="3"/>
        <v>141.49630080536008</v>
      </c>
    </row>
    <row r="77" spans="2:10" x14ac:dyDescent="0.25">
      <c r="B77" s="1"/>
      <c r="C77" s="63"/>
      <c r="D77" s="31"/>
      <c r="E77" s="1"/>
      <c r="F77" s="22"/>
      <c r="G77" s="23">
        <v>0</v>
      </c>
      <c r="H77" s="23">
        <f t="shared" si="2"/>
        <v>0</v>
      </c>
      <c r="J77" s="153">
        <f t="shared" si="3"/>
        <v>0</v>
      </c>
    </row>
    <row r="78" spans="2:10" x14ac:dyDescent="0.25">
      <c r="B78" s="10" t="s">
        <v>42</v>
      </c>
      <c r="C78" s="65" t="s">
        <v>43</v>
      </c>
      <c r="D78" s="31"/>
      <c r="E78" s="1"/>
      <c r="F78" s="22"/>
      <c r="G78" s="23">
        <v>0</v>
      </c>
      <c r="H78" s="39">
        <f>SUM(H79:H82)</f>
        <v>16221700</v>
      </c>
      <c r="J78" s="153"/>
    </row>
    <row r="79" spans="2:10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39">
        <v>113300</v>
      </c>
      <c r="H79" s="23">
        <f>F79*G79</f>
        <v>6118200</v>
      </c>
      <c r="I79" s="154">
        <v>6118200</v>
      </c>
      <c r="J79" s="153">
        <f t="shared" si="3"/>
        <v>0</v>
      </c>
    </row>
    <row r="80" spans="2:10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39">
        <v>183700</v>
      </c>
      <c r="H80" s="23">
        <f>F80*G80</f>
        <v>10103500</v>
      </c>
      <c r="I80" s="154">
        <v>10103500</v>
      </c>
      <c r="J80" s="153">
        <f t="shared" si="3"/>
        <v>0</v>
      </c>
    </row>
    <row r="81" spans="2:10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 t="s">
        <v>274</v>
      </c>
      <c r="H81" s="23">
        <v>0</v>
      </c>
      <c r="J81" s="153">
        <f t="shared" si="3"/>
        <v>0</v>
      </c>
    </row>
    <row r="82" spans="2:10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 t="s">
        <v>274</v>
      </c>
      <c r="H82" s="23">
        <v>0</v>
      </c>
      <c r="J82" s="153">
        <f t="shared" si="3"/>
        <v>0</v>
      </c>
    </row>
    <row r="83" spans="2:10" x14ac:dyDescent="0.25">
      <c r="B83" s="1"/>
      <c r="C83" s="63"/>
      <c r="D83" s="31"/>
      <c r="E83" s="1"/>
      <c r="F83" s="22"/>
      <c r="G83" s="23">
        <v>0</v>
      </c>
      <c r="H83" s="23">
        <f t="shared" ref="H83:H149" si="4">F83*G83</f>
        <v>0</v>
      </c>
      <c r="J83" s="153">
        <f t="shared" si="3"/>
        <v>0</v>
      </c>
    </row>
    <row r="84" spans="2:10" x14ac:dyDescent="0.25">
      <c r="B84" s="10" t="s">
        <v>45</v>
      </c>
      <c r="C84" s="65" t="s">
        <v>46</v>
      </c>
      <c r="D84" s="31"/>
      <c r="E84" s="1"/>
      <c r="F84" s="22"/>
      <c r="G84" s="23">
        <v>0</v>
      </c>
      <c r="H84" s="39">
        <f>SUM(H85:H95)</f>
        <v>38258244.200000003</v>
      </c>
      <c r="J84" s="153"/>
    </row>
    <row r="85" spans="2:10" x14ac:dyDescent="0.25">
      <c r="B85" s="10">
        <v>1</v>
      </c>
      <c r="C85" s="65" t="s">
        <v>112</v>
      </c>
      <c r="D85" s="31"/>
      <c r="E85" s="1"/>
      <c r="F85" s="22"/>
      <c r="G85" s="23">
        <v>0</v>
      </c>
      <c r="H85" s="23">
        <f t="shared" si="4"/>
        <v>0</v>
      </c>
      <c r="J85" s="153">
        <f t="shared" si="3"/>
        <v>0</v>
      </c>
    </row>
    <row r="86" spans="2:10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13394383.199999999</v>
      </c>
      <c r="H86" s="23">
        <f>F86*G86</f>
        <v>13394383.199999999</v>
      </c>
      <c r="I86" s="154">
        <v>13394383</v>
      </c>
      <c r="J86" s="153">
        <f t="shared" si="3"/>
        <v>0.19999999925494194</v>
      </c>
    </row>
    <row r="87" spans="2:10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>
        <v>911240</v>
      </c>
      <c r="H87" s="23">
        <f t="shared" ref="H87:H95" si="5">F87*G87</f>
        <v>1822480</v>
      </c>
      <c r="I87" s="154">
        <v>1822480</v>
      </c>
      <c r="J87" s="153">
        <f t="shared" si="3"/>
        <v>0</v>
      </c>
    </row>
    <row r="88" spans="2:10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3080286</v>
      </c>
      <c r="H88" s="23">
        <f t="shared" si="5"/>
        <v>3080286</v>
      </c>
      <c r="I88" s="154">
        <v>3080286</v>
      </c>
      <c r="J88" s="153">
        <f t="shared" si="3"/>
        <v>0</v>
      </c>
    </row>
    <row r="89" spans="2:10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6055995</v>
      </c>
      <c r="H89" s="23">
        <f t="shared" si="5"/>
        <v>6055995</v>
      </c>
      <c r="I89" s="154">
        <v>6055995</v>
      </c>
      <c r="J89" s="153">
        <f t="shared" si="3"/>
        <v>0</v>
      </c>
    </row>
    <row r="90" spans="2:10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8415550</v>
      </c>
      <c r="H90" s="23">
        <f t="shared" si="5"/>
        <v>8415550</v>
      </c>
      <c r="I90" s="154">
        <v>8415550</v>
      </c>
      <c r="J90" s="153">
        <f t="shared" si="3"/>
        <v>0</v>
      </c>
    </row>
    <row r="91" spans="2:10" x14ac:dyDescent="0.25">
      <c r="B91" s="10">
        <v>2</v>
      </c>
      <c r="C91" s="65" t="s">
        <v>116</v>
      </c>
      <c r="D91" s="31"/>
      <c r="E91" s="1"/>
      <c r="F91" s="22"/>
      <c r="G91" s="23">
        <v>0</v>
      </c>
      <c r="H91" s="23">
        <f t="shared" si="5"/>
        <v>0</v>
      </c>
      <c r="J91" s="153">
        <f t="shared" si="3"/>
        <v>0</v>
      </c>
    </row>
    <row r="92" spans="2:10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2343000</v>
      </c>
      <c r="H92" s="23">
        <f t="shared" si="5"/>
        <v>4686000</v>
      </c>
      <c r="I92" s="154">
        <v>4686000</v>
      </c>
      <c r="J92" s="153">
        <f t="shared" si="3"/>
        <v>0</v>
      </c>
    </row>
    <row r="93" spans="2:10" x14ac:dyDescent="0.25">
      <c r="B93" s="10">
        <v>3</v>
      </c>
      <c r="C93" s="65" t="s">
        <v>49</v>
      </c>
      <c r="D93" s="31"/>
      <c r="E93" s="1"/>
      <c r="F93" s="22"/>
      <c r="G93" s="23">
        <v>0</v>
      </c>
      <c r="H93" s="23">
        <f t="shared" si="5"/>
        <v>0</v>
      </c>
      <c r="J93" s="153">
        <f t="shared" si="3"/>
        <v>0</v>
      </c>
    </row>
    <row r="94" spans="2:10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326700</v>
      </c>
      <c r="H94" s="23">
        <f t="shared" si="5"/>
        <v>653400</v>
      </c>
      <c r="I94" s="154">
        <v>653400</v>
      </c>
      <c r="J94" s="153">
        <f t="shared" si="3"/>
        <v>0</v>
      </c>
    </row>
    <row r="95" spans="2:10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25025</v>
      </c>
      <c r="H95" s="23">
        <f t="shared" si="5"/>
        <v>150150</v>
      </c>
      <c r="I95" s="154">
        <v>150150</v>
      </c>
      <c r="J95" s="153">
        <f t="shared" si="3"/>
        <v>0</v>
      </c>
    </row>
    <row r="96" spans="2:10" x14ac:dyDescent="0.25">
      <c r="B96" s="1"/>
      <c r="C96" s="63"/>
      <c r="D96" s="31"/>
      <c r="E96" s="1"/>
      <c r="F96" s="22"/>
      <c r="G96" s="23">
        <v>0</v>
      </c>
      <c r="H96" s="23">
        <f t="shared" si="4"/>
        <v>0</v>
      </c>
      <c r="J96" s="153">
        <f t="shared" si="3"/>
        <v>0</v>
      </c>
    </row>
    <row r="97" spans="2:10" x14ac:dyDescent="0.25">
      <c r="B97" s="10" t="s">
        <v>53</v>
      </c>
      <c r="C97" s="65" t="s">
        <v>54</v>
      </c>
      <c r="D97" s="31"/>
      <c r="E97" s="1"/>
      <c r="F97" s="22"/>
      <c r="G97" s="23">
        <v>0</v>
      </c>
      <c r="H97" s="39">
        <f>SUM(H98:H102)</f>
        <v>11406036.343573961</v>
      </c>
      <c r="J97" s="153"/>
    </row>
    <row r="98" spans="2:10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23">
        <v>16720</v>
      </c>
      <c r="H98" s="23">
        <f t="shared" si="4"/>
        <v>3414545.5924800001</v>
      </c>
      <c r="I98" s="154">
        <v>3414558</v>
      </c>
      <c r="J98" s="153">
        <f t="shared" si="3"/>
        <v>-12.40751999989152</v>
      </c>
    </row>
    <row r="99" spans="2:10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23">
        <v>38390</v>
      </c>
      <c r="H99" s="23">
        <f t="shared" si="4"/>
        <v>3211416.4038000004</v>
      </c>
      <c r="I99" s="154">
        <v>3211323</v>
      </c>
      <c r="J99" s="153">
        <f t="shared" si="3"/>
        <v>93.403800000436604</v>
      </c>
    </row>
    <row r="100" spans="2:10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23">
        <v>16720</v>
      </c>
      <c r="H100" s="23">
        <f t="shared" si="4"/>
        <v>1917410.9722939599</v>
      </c>
      <c r="I100" s="154">
        <v>1917449</v>
      </c>
      <c r="J100" s="153">
        <f t="shared" si="3"/>
        <v>-38.027706040069461</v>
      </c>
    </row>
    <row r="101" spans="2:10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23">
        <v>0</v>
      </c>
      <c r="H101" s="23">
        <f t="shared" si="4"/>
        <v>0</v>
      </c>
      <c r="J101" s="153">
        <f t="shared" si="3"/>
        <v>0</v>
      </c>
    </row>
    <row r="102" spans="2:10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23">
        <v>60500</v>
      </c>
      <c r="H102" s="23">
        <f t="shared" si="4"/>
        <v>2862663.375</v>
      </c>
      <c r="I102" s="154">
        <v>2862255</v>
      </c>
      <c r="J102" s="153">
        <f t="shared" si="3"/>
        <v>408.375</v>
      </c>
    </row>
    <row r="103" spans="2:10" x14ac:dyDescent="0.25">
      <c r="B103" s="1"/>
      <c r="C103" s="63"/>
      <c r="D103" s="31"/>
      <c r="E103" s="1"/>
      <c r="F103" s="22"/>
      <c r="G103" s="23">
        <v>0</v>
      </c>
      <c r="H103" s="23">
        <f t="shared" si="4"/>
        <v>0</v>
      </c>
      <c r="J103" s="153">
        <f t="shared" si="3"/>
        <v>0</v>
      </c>
    </row>
    <row r="104" spans="2:10" x14ac:dyDescent="0.25">
      <c r="B104" s="10" t="s">
        <v>58</v>
      </c>
      <c r="C104" s="65" t="s">
        <v>59</v>
      </c>
      <c r="D104" s="31"/>
      <c r="E104" s="1"/>
      <c r="F104" s="22"/>
      <c r="G104" s="23">
        <v>0</v>
      </c>
      <c r="H104" s="39">
        <f>SUM(H105:H125)</f>
        <v>16315062.923116572</v>
      </c>
      <c r="J104" s="153"/>
    </row>
    <row r="105" spans="2:10" x14ac:dyDescent="0.25">
      <c r="B105" s="1">
        <v>1</v>
      </c>
      <c r="C105" s="63" t="s">
        <v>118</v>
      </c>
      <c r="D105" s="31"/>
      <c r="E105" s="1"/>
      <c r="F105" s="22"/>
      <c r="G105" s="23">
        <v>0</v>
      </c>
      <c r="H105" s="23">
        <f t="shared" si="4"/>
        <v>0</v>
      </c>
      <c r="J105" s="153">
        <f t="shared" si="3"/>
        <v>0</v>
      </c>
    </row>
    <row r="106" spans="2:10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1644445</v>
      </c>
      <c r="H106" s="23">
        <f>F106*G106</f>
        <v>3288890</v>
      </c>
      <c r="I106" s="154">
        <v>3288890</v>
      </c>
      <c r="J106" s="153">
        <f t="shared" si="3"/>
        <v>0</v>
      </c>
    </row>
    <row r="107" spans="2:10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167062.5</v>
      </c>
      <c r="H107" s="23">
        <f t="shared" ref="H107:H125" si="6">F107*G107</f>
        <v>334125</v>
      </c>
      <c r="I107" s="154">
        <v>334126</v>
      </c>
      <c r="J107" s="153">
        <f t="shared" si="3"/>
        <v>-1</v>
      </c>
    </row>
    <row r="108" spans="2:10" x14ac:dyDescent="0.25">
      <c r="B108" s="45" t="s">
        <v>14</v>
      </c>
      <c r="C108" s="63" t="s">
        <v>120</v>
      </c>
      <c r="D108" s="31" t="s">
        <v>270</v>
      </c>
      <c r="E108" s="1" t="s">
        <v>50</v>
      </c>
      <c r="F108" s="22">
        <v>2</v>
      </c>
      <c r="G108" s="23">
        <v>863115</v>
      </c>
      <c r="H108" s="23">
        <f t="shared" si="6"/>
        <v>1726230</v>
      </c>
      <c r="I108" s="154">
        <v>1726230</v>
      </c>
      <c r="J108" s="153">
        <f t="shared" si="3"/>
        <v>0</v>
      </c>
    </row>
    <row r="109" spans="2:10" x14ac:dyDescent="0.25">
      <c r="B109" s="45"/>
      <c r="C109" s="63"/>
      <c r="D109" s="31" t="s">
        <v>172</v>
      </c>
      <c r="E109" s="1"/>
      <c r="F109" s="22"/>
      <c r="G109" s="23">
        <v>0</v>
      </c>
      <c r="H109" s="23">
        <f t="shared" si="6"/>
        <v>0</v>
      </c>
      <c r="J109" s="153">
        <f t="shared" si="3"/>
        <v>0</v>
      </c>
    </row>
    <row r="110" spans="2:10" x14ac:dyDescent="0.25">
      <c r="B110" s="45"/>
      <c r="C110" s="63"/>
      <c r="D110" s="31" t="s">
        <v>173</v>
      </c>
      <c r="E110" s="1"/>
      <c r="F110" s="22"/>
      <c r="G110" s="23">
        <v>0</v>
      </c>
      <c r="H110" s="23">
        <f t="shared" si="6"/>
        <v>0</v>
      </c>
      <c r="J110" s="153">
        <f t="shared" si="3"/>
        <v>0</v>
      </c>
    </row>
    <row r="111" spans="2:10" x14ac:dyDescent="0.25">
      <c r="B111" s="45"/>
      <c r="C111" s="63"/>
      <c r="D111" s="31" t="s">
        <v>174</v>
      </c>
      <c r="E111" s="1"/>
      <c r="F111" s="22"/>
      <c r="G111" s="23">
        <v>0</v>
      </c>
      <c r="H111" s="23">
        <f t="shared" si="6"/>
        <v>0</v>
      </c>
      <c r="J111" s="153">
        <f t="shared" si="3"/>
        <v>0</v>
      </c>
    </row>
    <row r="112" spans="2:10" x14ac:dyDescent="0.25">
      <c r="B112" s="45"/>
      <c r="C112" s="63"/>
      <c r="D112" s="31" t="s">
        <v>175</v>
      </c>
      <c r="E112" s="1"/>
      <c r="F112" s="22"/>
      <c r="G112" s="23">
        <v>0</v>
      </c>
      <c r="H112" s="23">
        <f t="shared" si="6"/>
        <v>0</v>
      </c>
      <c r="J112" s="153">
        <f t="shared" si="3"/>
        <v>0</v>
      </c>
    </row>
    <row r="113" spans="2:10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118552.5</v>
      </c>
      <c r="H113" s="23">
        <f t="shared" si="6"/>
        <v>237105</v>
      </c>
      <c r="I113" s="154">
        <v>237106</v>
      </c>
      <c r="J113" s="153">
        <f t="shared" si="3"/>
        <v>-1</v>
      </c>
    </row>
    <row r="114" spans="2:10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185625</v>
      </c>
      <c r="H114" s="23">
        <f t="shared" si="6"/>
        <v>371250</v>
      </c>
      <c r="I114" s="154">
        <v>371250</v>
      </c>
      <c r="J114" s="153">
        <f t="shared" si="3"/>
        <v>0</v>
      </c>
    </row>
    <row r="115" spans="2:10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192500</v>
      </c>
      <c r="H115" s="23">
        <f t="shared" si="6"/>
        <v>770000</v>
      </c>
      <c r="I115" s="154">
        <v>770000</v>
      </c>
      <c r="J115" s="153">
        <f t="shared" si="3"/>
        <v>0</v>
      </c>
    </row>
    <row r="116" spans="2:10" x14ac:dyDescent="0.25">
      <c r="B116" s="1">
        <v>6</v>
      </c>
      <c r="C116" s="63" t="s">
        <v>63</v>
      </c>
      <c r="D116" s="31"/>
      <c r="E116" s="1"/>
      <c r="F116" s="22"/>
      <c r="G116" s="23">
        <v>0</v>
      </c>
      <c r="H116" s="23">
        <f t="shared" si="6"/>
        <v>0</v>
      </c>
      <c r="J116" s="153">
        <f t="shared" si="3"/>
        <v>0</v>
      </c>
    </row>
    <row r="117" spans="2:10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20350</v>
      </c>
      <c r="H117" s="23">
        <f t="shared" si="6"/>
        <v>691370.76161999989</v>
      </c>
      <c r="I117" s="154">
        <v>691086</v>
      </c>
      <c r="J117" s="153">
        <f t="shared" si="3"/>
        <v>284.76161999988835</v>
      </c>
    </row>
    <row r="118" spans="2:10" x14ac:dyDescent="0.25">
      <c r="B118" s="45">
        <v>7</v>
      </c>
      <c r="C118" s="63" t="s">
        <v>65</v>
      </c>
      <c r="D118" s="31"/>
      <c r="E118" s="1"/>
      <c r="F118" s="22"/>
      <c r="G118" s="23">
        <v>0</v>
      </c>
      <c r="H118" s="23">
        <f t="shared" si="6"/>
        <v>0</v>
      </c>
      <c r="J118" s="153">
        <f t="shared" si="3"/>
        <v>0</v>
      </c>
    </row>
    <row r="119" spans="2:10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45736.538124999999</v>
      </c>
      <c r="H119" s="23">
        <f t="shared" si="6"/>
        <v>62681.010769550005</v>
      </c>
      <c r="I119" s="154">
        <v>62659</v>
      </c>
      <c r="J119" s="153">
        <f t="shared" si="3"/>
        <v>22.010769550004625</v>
      </c>
    </row>
    <row r="120" spans="2:10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40770.752124999999</v>
      </c>
      <c r="H120" s="23">
        <f t="shared" si="6"/>
        <v>516260.79036387202</v>
      </c>
      <c r="I120" s="154">
        <v>515753</v>
      </c>
      <c r="J120" s="153">
        <f t="shared" si="3"/>
        <v>507.79036387201631</v>
      </c>
    </row>
    <row r="121" spans="2:10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67743.438250000007</v>
      </c>
      <c r="H121" s="23">
        <f t="shared" si="6"/>
        <v>4348690.7336756503</v>
      </c>
      <c r="I121" s="154">
        <v>4347745</v>
      </c>
      <c r="J121" s="153">
        <f t="shared" si="3"/>
        <v>945.73367565032095</v>
      </c>
    </row>
    <row r="122" spans="2:10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93582.230624999997</v>
      </c>
      <c r="H122" s="23">
        <f t="shared" si="6"/>
        <v>2648377.1266875002</v>
      </c>
      <c r="I122" s="154">
        <v>2646498</v>
      </c>
      <c r="J122" s="153">
        <f t="shared" si="3"/>
        <v>1879.1266875001602</v>
      </c>
    </row>
    <row r="123" spans="2:10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165082.5</v>
      </c>
      <c r="H123" s="23">
        <f t="shared" si="6"/>
        <v>165082.5</v>
      </c>
      <c r="I123" s="154">
        <v>165083</v>
      </c>
      <c r="J123" s="153">
        <f t="shared" si="3"/>
        <v>-0.5</v>
      </c>
    </row>
    <row r="124" spans="2:10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220000</v>
      </c>
      <c r="H124" s="23">
        <f t="shared" si="6"/>
        <v>660000</v>
      </c>
      <c r="I124" s="154">
        <v>660000</v>
      </c>
      <c r="J124" s="153">
        <f t="shared" si="3"/>
        <v>0</v>
      </c>
    </row>
    <row r="125" spans="2:10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495000</v>
      </c>
      <c r="H125" s="23">
        <f t="shared" si="6"/>
        <v>495000</v>
      </c>
      <c r="I125" s="154">
        <v>495000</v>
      </c>
      <c r="J125" s="153">
        <f t="shared" si="3"/>
        <v>0</v>
      </c>
    </row>
    <row r="126" spans="2:10" x14ac:dyDescent="0.25">
      <c r="B126" s="1"/>
      <c r="C126" s="63"/>
      <c r="D126" s="31"/>
      <c r="E126" s="1"/>
      <c r="F126" s="22"/>
      <c r="G126" s="23">
        <v>0</v>
      </c>
      <c r="H126" s="23">
        <f t="shared" si="4"/>
        <v>0</v>
      </c>
      <c r="J126" s="153">
        <f t="shared" si="3"/>
        <v>0</v>
      </c>
    </row>
    <row r="127" spans="2:10" x14ac:dyDescent="0.25">
      <c r="B127" s="10" t="s">
        <v>70</v>
      </c>
      <c r="C127" s="65" t="s">
        <v>71</v>
      </c>
      <c r="D127" s="31"/>
      <c r="E127" s="1"/>
      <c r="F127" s="22"/>
      <c r="G127" s="23">
        <v>0</v>
      </c>
      <c r="H127" s="39">
        <f>SUM(H128:H145)</f>
        <v>17871208.377</v>
      </c>
      <c r="J127" s="153"/>
    </row>
    <row r="128" spans="2:10" x14ac:dyDescent="0.25">
      <c r="B128" s="1"/>
      <c r="C128" s="63"/>
      <c r="D128" s="31"/>
      <c r="E128" s="1"/>
      <c r="F128" s="22"/>
      <c r="G128" s="23">
        <v>0</v>
      </c>
      <c r="H128" s="23">
        <f t="shared" si="4"/>
        <v>0</v>
      </c>
      <c r="J128" s="153">
        <f t="shared" si="3"/>
        <v>0</v>
      </c>
    </row>
    <row r="129" spans="1:10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228755.758</v>
      </c>
      <c r="H129" s="23">
        <f>F129*G129</f>
        <v>6176405.466</v>
      </c>
      <c r="I129" s="154">
        <v>6176412</v>
      </c>
      <c r="J129" s="153">
        <f t="shared" si="3"/>
        <v>-6.5339999999850988</v>
      </c>
    </row>
    <row r="130" spans="1:10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379483.25799999997</v>
      </c>
      <c r="H130" s="23">
        <f t="shared" ref="H130:H145" si="7">F130*G130</f>
        <v>758966.51599999995</v>
      </c>
      <c r="I130" s="154">
        <v>758966</v>
      </c>
      <c r="J130" s="153">
        <f t="shared" si="3"/>
        <v>0.51599999994505197</v>
      </c>
    </row>
    <row r="131" spans="1:10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218272.285</v>
      </c>
      <c r="H131" s="23">
        <f t="shared" si="7"/>
        <v>1746178.28</v>
      </c>
      <c r="I131" s="154">
        <v>1746176</v>
      </c>
      <c r="J131" s="153">
        <f t="shared" si="3"/>
        <v>2.2800000000279397</v>
      </c>
    </row>
    <row r="132" spans="1:10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218272.285</v>
      </c>
      <c r="H132" s="23">
        <f t="shared" si="7"/>
        <v>218272.285</v>
      </c>
      <c r="I132" s="154">
        <v>218272</v>
      </c>
      <c r="J132" s="153">
        <f t="shared" si="3"/>
        <v>0.28500000000349246</v>
      </c>
    </row>
    <row r="133" spans="1:10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218272.285</v>
      </c>
      <c r="H133" s="23">
        <f>F133*G133</f>
        <v>436544.57</v>
      </c>
      <c r="I133" s="154">
        <v>436544</v>
      </c>
      <c r="J133" s="153">
        <f t="shared" si="3"/>
        <v>0.57000000000698492</v>
      </c>
    </row>
    <row r="134" spans="1:10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231846.23</v>
      </c>
      <c r="H134" s="23">
        <f t="shared" si="7"/>
        <v>463692.46</v>
      </c>
      <c r="I134" s="154">
        <v>463692</v>
      </c>
      <c r="J134" s="153">
        <f t="shared" si="3"/>
        <v>0.46000000002095476</v>
      </c>
    </row>
    <row r="135" spans="1:10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13426.6</v>
      </c>
      <c r="H135" s="23">
        <f t="shared" si="7"/>
        <v>26853.200000000001</v>
      </c>
      <c r="I135" s="154">
        <v>26854</v>
      </c>
      <c r="J135" s="153">
        <f t="shared" si="3"/>
        <v>-0.7999999999992724</v>
      </c>
    </row>
    <row r="136" spans="1:10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21905.4</v>
      </c>
      <c r="H136" s="23">
        <f t="shared" si="7"/>
        <v>87621.6</v>
      </c>
      <c r="I136" s="154">
        <v>87620</v>
      </c>
      <c r="J136" s="153">
        <f t="shared" si="3"/>
        <v>1.6000000000058208</v>
      </c>
    </row>
    <row r="137" spans="1:10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15193.2</v>
      </c>
      <c r="H137" s="23">
        <f t="shared" si="7"/>
        <v>30386.400000000001</v>
      </c>
      <c r="I137" s="154">
        <v>30386</v>
      </c>
      <c r="J137" s="153">
        <f t="shared" si="3"/>
        <v>0.40000000000145519</v>
      </c>
    </row>
    <row r="138" spans="1:10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20493</v>
      </c>
      <c r="H138" s="23">
        <f t="shared" si="7"/>
        <v>163944</v>
      </c>
      <c r="I138" s="154">
        <v>163944</v>
      </c>
      <c r="J138" s="153">
        <f t="shared" ref="J138:J159" si="8">H138-I138</f>
        <v>0</v>
      </c>
    </row>
    <row r="139" spans="1:10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40631.800000000003</v>
      </c>
      <c r="H139" s="23">
        <f t="shared" si="7"/>
        <v>81263.600000000006</v>
      </c>
      <c r="I139" s="154">
        <v>81264</v>
      </c>
      <c r="J139" s="153">
        <f t="shared" si="8"/>
        <v>-0.39999999999417923</v>
      </c>
    </row>
    <row r="140" spans="1:10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110000</v>
      </c>
      <c r="H140" s="23">
        <f t="shared" si="7"/>
        <v>110000</v>
      </c>
      <c r="I140" s="154">
        <v>110000</v>
      </c>
      <c r="J140" s="153">
        <f t="shared" si="8"/>
        <v>0</v>
      </c>
    </row>
    <row r="141" spans="1:10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935000.00000000012</v>
      </c>
      <c r="H141" s="23">
        <f t="shared" si="7"/>
        <v>1870000.0000000002</v>
      </c>
      <c r="I141" s="154">
        <v>1870000</v>
      </c>
      <c r="J141" s="153">
        <f t="shared" si="8"/>
        <v>0</v>
      </c>
    </row>
    <row r="142" spans="1:10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935000.00000000012</v>
      </c>
      <c r="H142" s="23">
        <f t="shared" si="7"/>
        <v>1870000.0000000002</v>
      </c>
      <c r="I142" s="154">
        <v>1870000</v>
      </c>
      <c r="J142" s="153">
        <f t="shared" si="8"/>
        <v>0</v>
      </c>
    </row>
    <row r="143" spans="1:10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385000</v>
      </c>
      <c r="H143" s="23">
        <f t="shared" si="7"/>
        <v>385000</v>
      </c>
      <c r="I143" s="154">
        <v>385000</v>
      </c>
      <c r="J143" s="153">
        <f t="shared" si="8"/>
        <v>0</v>
      </c>
    </row>
    <row r="144" spans="1:10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1430000</v>
      </c>
      <c r="H144" s="23">
        <f t="shared" si="7"/>
        <v>2860000</v>
      </c>
      <c r="I144" s="154">
        <v>2860000</v>
      </c>
      <c r="J144" s="153">
        <f t="shared" si="8"/>
        <v>0</v>
      </c>
    </row>
    <row r="145" spans="1:10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293040</v>
      </c>
      <c r="H145" s="23">
        <f t="shared" si="7"/>
        <v>586080</v>
      </c>
      <c r="I145" s="154">
        <v>586080</v>
      </c>
      <c r="J145" s="153">
        <f t="shared" si="8"/>
        <v>0</v>
      </c>
    </row>
    <row r="146" spans="1:10" x14ac:dyDescent="0.25">
      <c r="A146" s="82"/>
      <c r="B146" s="1"/>
      <c r="C146" s="63"/>
      <c r="D146" s="31"/>
      <c r="E146" s="1"/>
      <c r="F146" s="22"/>
      <c r="G146" s="23">
        <v>0</v>
      </c>
      <c r="H146" s="23">
        <f t="shared" si="4"/>
        <v>0</v>
      </c>
      <c r="J146" s="153">
        <f t="shared" si="8"/>
        <v>0</v>
      </c>
    </row>
    <row r="147" spans="1:10" x14ac:dyDescent="0.25">
      <c r="A147" s="82"/>
      <c r="B147" s="10" t="s">
        <v>81</v>
      </c>
      <c r="C147" s="65" t="s">
        <v>82</v>
      </c>
      <c r="D147" s="31"/>
      <c r="E147" s="1"/>
      <c r="F147" s="22"/>
      <c r="G147" s="23">
        <v>0</v>
      </c>
      <c r="H147" s="39">
        <f>SUM(H148:H159)</f>
        <v>21547892.987444479</v>
      </c>
      <c r="J147" s="153"/>
    </row>
    <row r="148" spans="1:10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2695000</v>
      </c>
      <c r="H148" s="23">
        <f t="shared" si="4"/>
        <v>2695000</v>
      </c>
      <c r="I148" s="154">
        <v>2695000</v>
      </c>
      <c r="J148" s="153">
        <f t="shared" si="8"/>
        <v>0</v>
      </c>
    </row>
    <row r="149" spans="1:10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2264968.2468461902</v>
      </c>
      <c r="H149" s="23">
        <f t="shared" si="4"/>
        <v>2264968.2468461902</v>
      </c>
      <c r="I149" s="154">
        <v>2264968</v>
      </c>
      <c r="J149" s="153">
        <f t="shared" si="8"/>
        <v>0.24684619018808007</v>
      </c>
    </row>
    <row r="150" spans="1:10" x14ac:dyDescent="0.25">
      <c r="A150" s="82"/>
      <c r="B150" s="1">
        <v>3</v>
      </c>
      <c r="C150" s="24" t="s">
        <v>272</v>
      </c>
      <c r="D150" s="31" t="s">
        <v>273</v>
      </c>
      <c r="E150" s="1" t="s">
        <v>9</v>
      </c>
      <c r="F150" s="22">
        <v>14.7616101</v>
      </c>
      <c r="G150" s="23">
        <v>605000</v>
      </c>
      <c r="H150" s="23">
        <f t="shared" ref="H150:H159" si="9">F150*G150</f>
        <v>8930774.1105000004</v>
      </c>
      <c r="I150" s="154">
        <v>8929800</v>
      </c>
      <c r="J150" s="153">
        <f t="shared" si="8"/>
        <v>974.11050000041723</v>
      </c>
    </row>
    <row r="151" spans="1:10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88000</v>
      </c>
      <c r="H151" s="23">
        <f t="shared" si="9"/>
        <v>2493920</v>
      </c>
      <c r="I151" s="154">
        <v>2493920</v>
      </c>
      <c r="J151" s="153">
        <f t="shared" si="8"/>
        <v>0</v>
      </c>
    </row>
    <row r="152" spans="1:10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88000</v>
      </c>
      <c r="H152" s="23">
        <f t="shared" si="9"/>
        <v>731280</v>
      </c>
      <c r="I152" s="154">
        <v>731280</v>
      </c>
      <c r="J152" s="153">
        <f t="shared" si="8"/>
        <v>0</v>
      </c>
    </row>
    <row r="153" spans="1:10" x14ac:dyDescent="0.25">
      <c r="A153" s="4"/>
      <c r="B153" s="1">
        <v>6</v>
      </c>
      <c r="C153" s="31" t="s">
        <v>268</v>
      </c>
      <c r="D153" s="31" t="s">
        <v>166</v>
      </c>
      <c r="E153" s="32" t="s">
        <v>47</v>
      </c>
      <c r="F153" s="38">
        <v>2</v>
      </c>
      <c r="G153" s="23">
        <v>429000</v>
      </c>
      <c r="H153" s="23">
        <f t="shared" si="9"/>
        <v>858000</v>
      </c>
      <c r="I153" s="154">
        <v>858000</v>
      </c>
      <c r="J153" s="153">
        <f t="shared" si="8"/>
        <v>0</v>
      </c>
    </row>
    <row r="154" spans="1:10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33000</v>
      </c>
      <c r="H154" s="23">
        <f t="shared" si="9"/>
        <v>1464210</v>
      </c>
      <c r="I154" s="154">
        <v>1463550</v>
      </c>
      <c r="J154" s="153">
        <f t="shared" si="8"/>
        <v>660</v>
      </c>
    </row>
    <row r="155" spans="1:10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616343.75</v>
      </c>
      <c r="H155" s="23">
        <f t="shared" si="9"/>
        <v>616343.75</v>
      </c>
      <c r="I155" s="154">
        <v>616344</v>
      </c>
      <c r="J155" s="153">
        <f t="shared" si="8"/>
        <v>-0.25</v>
      </c>
    </row>
    <row r="156" spans="1:10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794062.5</v>
      </c>
      <c r="H156" s="23">
        <f t="shared" si="9"/>
        <v>794062.5</v>
      </c>
      <c r="I156" s="154">
        <v>794063</v>
      </c>
      <c r="J156" s="153">
        <f t="shared" si="8"/>
        <v>-0.5</v>
      </c>
    </row>
    <row r="157" spans="1:10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33000</v>
      </c>
      <c r="H157" s="23">
        <f t="shared" si="9"/>
        <v>144210</v>
      </c>
      <c r="I157" s="154">
        <v>143880</v>
      </c>
      <c r="J157" s="153">
        <f t="shared" si="8"/>
        <v>330</v>
      </c>
    </row>
    <row r="158" spans="1:10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98289.256174836904</v>
      </c>
      <c r="H158" s="23">
        <f t="shared" si="9"/>
        <v>280124.38009828521</v>
      </c>
      <c r="I158" s="154">
        <v>278157</v>
      </c>
      <c r="J158" s="153">
        <f t="shared" si="8"/>
        <v>1967.3800982852117</v>
      </c>
    </row>
    <row r="159" spans="1:10" ht="30" x14ac:dyDescent="0.25">
      <c r="A159" s="4"/>
      <c r="B159" s="32">
        <v>12</v>
      </c>
      <c r="C159" s="31" t="s">
        <v>266</v>
      </c>
      <c r="D159" s="34" t="s">
        <v>267</v>
      </c>
      <c r="E159" s="32" t="s">
        <v>271</v>
      </c>
      <c r="F159" s="38">
        <v>1</v>
      </c>
      <c r="G159" s="23">
        <v>275000</v>
      </c>
      <c r="H159" s="23">
        <f t="shared" si="9"/>
        <v>275000</v>
      </c>
      <c r="I159" s="154">
        <v>275000</v>
      </c>
      <c r="J159" s="153">
        <f t="shared" si="8"/>
        <v>0</v>
      </c>
    </row>
    <row r="160" spans="1:10" x14ac:dyDescent="0.25">
      <c r="B160" s="33"/>
      <c r="C160" s="147"/>
      <c r="D160" s="70"/>
      <c r="E160" s="33"/>
      <c r="F160" s="33"/>
      <c r="G160" s="23"/>
      <c r="H160" s="23"/>
    </row>
    <row r="161" spans="2:12" x14ac:dyDescent="0.25">
      <c r="B161" s="35"/>
      <c r="C161" s="148"/>
      <c r="D161" s="34"/>
      <c r="E161" s="40"/>
      <c r="F161" s="48"/>
      <c r="G161" s="37" t="s">
        <v>187</v>
      </c>
      <c r="H161" s="151">
        <f>SUM(H7:H159)/2</f>
        <v>337770926.26268041</v>
      </c>
      <c r="J161" s="151">
        <f>SUM(J7:J159)</f>
        <v>928049.26268034615</v>
      </c>
      <c r="L161" s="156">
        <f>H161-336842877</f>
        <v>928049.26268041134</v>
      </c>
    </row>
    <row r="162" spans="2:12" x14ac:dyDescent="0.25">
      <c r="B162" s="35"/>
      <c r="C162" s="148"/>
      <c r="D162" s="34"/>
      <c r="E162" s="40"/>
      <c r="F162" s="48"/>
      <c r="G162" s="37" t="s">
        <v>188</v>
      </c>
      <c r="H162" s="39">
        <f>ROUNDDOWN(H161,-5)</f>
        <v>337700000</v>
      </c>
    </row>
    <row r="163" spans="2:12" x14ac:dyDescent="0.25">
      <c r="B163" s="35"/>
      <c r="C163" s="148"/>
      <c r="D163" s="34"/>
      <c r="E163" s="40"/>
      <c r="F163" s="48"/>
      <c r="G163" s="37" t="s">
        <v>141</v>
      </c>
      <c r="H163" s="39">
        <f>H162</f>
        <v>337700000</v>
      </c>
    </row>
    <row r="164" spans="2:12" x14ac:dyDescent="0.25">
      <c r="B164" s="35"/>
      <c r="C164" s="148"/>
      <c r="D164" s="34"/>
      <c r="E164" s="40"/>
      <c r="F164" s="48"/>
      <c r="G164" s="37" t="s">
        <v>189</v>
      </c>
      <c r="H164" s="39">
        <f>H163*0.1</f>
        <v>33770000</v>
      </c>
    </row>
    <row r="165" spans="2:12" x14ac:dyDescent="0.25">
      <c r="B165" s="35"/>
      <c r="C165" s="148"/>
      <c r="D165" s="34"/>
      <c r="E165" s="40"/>
      <c r="F165" s="48"/>
      <c r="G165" s="37" t="s">
        <v>190</v>
      </c>
      <c r="H165" s="39">
        <f>H163+H164</f>
        <v>371470000</v>
      </c>
    </row>
    <row r="167" spans="2:12" x14ac:dyDescent="0.25">
      <c r="G167" s="41" t="s">
        <v>275</v>
      </c>
    </row>
    <row r="168" spans="2:12" x14ac:dyDescent="0.25">
      <c r="G168" s="47" t="s">
        <v>276</v>
      </c>
    </row>
    <row r="177" spans="7:7" ht="20.25" x14ac:dyDescent="0.55000000000000004">
      <c r="G177" s="159" t="s">
        <v>277</v>
      </c>
    </row>
    <row r="178" spans="7:7" x14ac:dyDescent="0.25">
      <c r="G178" s="41" t="s">
        <v>278</v>
      </c>
    </row>
  </sheetData>
  <mergeCells count="1">
    <mergeCell ref="E4:H4"/>
  </mergeCells>
  <printOptions horizontalCentered="1"/>
  <pageMargins left="0.5" right="0.25" top="0.5" bottom="0.2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 x14ac:dyDescent="0.3"/>
    <row r="2" spans="2:10" ht="18" x14ac:dyDescent="0.2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 x14ac:dyDescent="0.2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2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 x14ac:dyDescent="0.3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25">
      <c r="B6" s="161" t="s">
        <v>2</v>
      </c>
      <c r="C6" s="164" t="s">
        <v>3</v>
      </c>
      <c r="D6" s="164" t="s">
        <v>146</v>
      </c>
      <c r="E6" s="167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25">
      <c r="B7" s="162"/>
      <c r="C7" s="165"/>
      <c r="D7" s="165"/>
      <c r="E7" s="168"/>
      <c r="F7" s="72" t="s">
        <v>239</v>
      </c>
      <c r="G7" s="72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3">
      <c r="B8" s="163"/>
      <c r="C8" s="166"/>
      <c r="D8" s="166"/>
      <c r="E8" s="169"/>
      <c r="F8" s="16" t="s">
        <v>240</v>
      </c>
      <c r="G8" s="16" t="s">
        <v>269</v>
      </c>
      <c r="H8" s="11"/>
      <c r="I8" s="76"/>
      <c r="J8" s="113"/>
    </row>
    <row r="9" spans="2:10" ht="15.75" thickTop="1" x14ac:dyDescent="0.25">
      <c r="B9" s="114"/>
      <c r="C9" s="3"/>
      <c r="D9" s="3"/>
      <c r="E9" s="2"/>
      <c r="F9" s="5"/>
      <c r="G9" s="5"/>
      <c r="H9" s="5"/>
      <c r="I9" s="5"/>
      <c r="J9" s="115"/>
    </row>
    <row r="10" spans="2:10" ht="15.75" x14ac:dyDescent="0.2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 x14ac:dyDescent="0.2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7">
        <f>H11*I11</f>
        <v>0</v>
      </c>
    </row>
    <row r="12" spans="2:10" ht="15.75" x14ac:dyDescent="0.2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7">
        <f t="shared" ref="J12:J14" si="0">H12*I12</f>
        <v>0</v>
      </c>
    </row>
    <row r="13" spans="2:10" ht="15.75" x14ac:dyDescent="0.2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7">
        <f t="shared" si="0"/>
        <v>0</v>
      </c>
    </row>
    <row r="14" spans="2:10" ht="15.75" x14ac:dyDescent="0.2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7">
        <f t="shared" si="0"/>
        <v>0</v>
      </c>
    </row>
    <row r="15" spans="2:10" ht="15.75" x14ac:dyDescent="0.2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 x14ac:dyDescent="0.2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7">
        <f t="shared" ref="J16" si="1">H16*I16</f>
        <v>0</v>
      </c>
    </row>
    <row r="17" spans="2:10" ht="6" customHeight="1" x14ac:dyDescent="0.2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 x14ac:dyDescent="0.2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 x14ac:dyDescent="0.2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7">
        <f t="shared" ref="J19:J24" si="3">H19*I19</f>
        <v>0</v>
      </c>
    </row>
    <row r="20" spans="2:10" ht="15.75" x14ac:dyDescent="0.2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7">
        <f t="shared" si="3"/>
        <v>0</v>
      </c>
    </row>
    <row r="21" spans="2:10" ht="15.75" x14ac:dyDescent="0.2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7">
        <f t="shared" si="3"/>
        <v>0</v>
      </c>
    </row>
    <row r="22" spans="2:10" ht="15.75" x14ac:dyDescent="0.2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7">
        <f t="shared" si="3"/>
        <v>0</v>
      </c>
    </row>
    <row r="23" spans="2:10" ht="15.75" x14ac:dyDescent="0.2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7">
        <f t="shared" si="3"/>
        <v>0</v>
      </c>
    </row>
    <row r="24" spans="2:10" ht="15.75" x14ac:dyDescent="0.2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7">
        <f t="shared" si="3"/>
        <v>0</v>
      </c>
    </row>
    <row r="25" spans="2:10" ht="5.25" customHeight="1" x14ac:dyDescent="0.2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 x14ac:dyDescent="0.2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 x14ac:dyDescent="0.2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7">
        <f t="shared" ref="J27" si="4">H27*I27</f>
        <v>0</v>
      </c>
    </row>
    <row r="28" spans="2:10" ht="6" customHeight="1" x14ac:dyDescent="0.2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 x14ac:dyDescent="0.2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 x14ac:dyDescent="0.2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7">
        <f t="shared" ref="J30:J40" si="6">H30*I30</f>
        <v>0</v>
      </c>
    </row>
    <row r="31" spans="2:10" ht="15.75" x14ac:dyDescent="0.2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7">
        <f t="shared" si="6"/>
        <v>0</v>
      </c>
    </row>
    <row r="32" spans="2:10" ht="15.75" x14ac:dyDescent="0.2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7">
        <f t="shared" si="6"/>
        <v>0</v>
      </c>
    </row>
    <row r="33" spans="2:10" ht="15.75" x14ac:dyDescent="0.2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7">
        <f t="shared" si="6"/>
        <v>0</v>
      </c>
    </row>
    <row r="34" spans="2:10" ht="15.75" x14ac:dyDescent="0.2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7">
        <f t="shared" si="6"/>
        <v>0</v>
      </c>
    </row>
    <row r="35" spans="2:10" ht="15.75" x14ac:dyDescent="0.2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7">
        <f t="shared" si="6"/>
        <v>0</v>
      </c>
    </row>
    <row r="36" spans="2:10" ht="15.75" x14ac:dyDescent="0.2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7">
        <f t="shared" si="6"/>
        <v>0</v>
      </c>
    </row>
    <row r="37" spans="2:10" ht="15.75" x14ac:dyDescent="0.2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7">
        <f t="shared" si="6"/>
        <v>0</v>
      </c>
    </row>
    <row r="38" spans="2:10" ht="15.75" x14ac:dyDescent="0.2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 x14ac:dyDescent="0.2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7">
        <f t="shared" si="6"/>
        <v>0</v>
      </c>
    </row>
    <row r="40" spans="2:10" ht="15.75" x14ac:dyDescent="0.2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3"/>
      <c r="J40" s="117">
        <f t="shared" si="6"/>
        <v>0</v>
      </c>
    </row>
    <row r="41" spans="2:10" ht="6" customHeight="1" x14ac:dyDescent="0.2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 x14ac:dyDescent="0.2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 x14ac:dyDescent="0.2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 x14ac:dyDescent="0.2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7">
        <f t="shared" ref="J44:J57" si="7">H44*I44</f>
        <v>0</v>
      </c>
    </row>
    <row r="45" spans="2:10" ht="15.75" x14ac:dyDescent="0.25">
      <c r="B45" s="120">
        <v>2</v>
      </c>
      <c r="C45" s="24" t="s">
        <v>101</v>
      </c>
      <c r="D45" s="26"/>
      <c r="E45" s="1"/>
      <c r="F45" s="7"/>
      <c r="G45" s="7"/>
      <c r="H45" s="7"/>
      <c r="I45" s="28"/>
      <c r="J45" s="117"/>
    </row>
    <row r="46" spans="2:10" ht="15.75" x14ac:dyDescent="0.2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7">
        <f t="shared" si="7"/>
        <v>0</v>
      </c>
    </row>
    <row r="47" spans="2:10" ht="15.75" x14ac:dyDescent="0.2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7">
        <f t="shared" si="7"/>
        <v>0</v>
      </c>
    </row>
    <row r="48" spans="2:10" ht="15.75" x14ac:dyDescent="0.2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7">
        <f t="shared" si="7"/>
        <v>0</v>
      </c>
    </row>
    <row r="49" spans="2:10" s="92" customFormat="1" ht="30" x14ac:dyDescent="0.2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6">
        <f t="shared" si="7"/>
        <v>0</v>
      </c>
    </row>
    <row r="50" spans="2:10" s="92" customFormat="1" ht="18" customHeight="1" x14ac:dyDescent="0.2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6">
        <f t="shared" si="7"/>
        <v>0</v>
      </c>
    </row>
    <row r="51" spans="2:10" ht="15.75" x14ac:dyDescent="0.25">
      <c r="B51" s="121"/>
      <c r="C51" s="27" t="s">
        <v>105</v>
      </c>
      <c r="D51" s="27"/>
      <c r="E51" s="1"/>
      <c r="F51" s="7"/>
      <c r="G51" s="7"/>
      <c r="H51" s="7"/>
      <c r="I51" s="28"/>
      <c r="J51" s="117"/>
    </row>
    <row r="52" spans="2:10" ht="15.75" x14ac:dyDescent="0.2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7">
        <f t="shared" si="7"/>
        <v>0</v>
      </c>
    </row>
    <row r="53" spans="2:10" ht="15.75" x14ac:dyDescent="0.2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7">
        <f t="shared" si="7"/>
        <v>0</v>
      </c>
    </row>
    <row r="54" spans="2:10" ht="15.75" x14ac:dyDescent="0.2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7">
        <f t="shared" si="7"/>
        <v>0</v>
      </c>
    </row>
    <row r="55" spans="2:10" ht="15.75" x14ac:dyDescent="0.25">
      <c r="B55" s="123"/>
      <c r="C55" s="30" t="s">
        <v>136</v>
      </c>
      <c r="D55" s="30"/>
      <c r="E55" s="1"/>
      <c r="F55" s="7"/>
      <c r="G55" s="7"/>
      <c r="H55" s="7"/>
      <c r="I55" s="28"/>
      <c r="J55" s="117"/>
    </row>
    <row r="56" spans="2:10" ht="15.75" x14ac:dyDescent="0.2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 x14ac:dyDescent="0.2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2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 x14ac:dyDescent="0.2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 x14ac:dyDescent="0.2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 x14ac:dyDescent="0.2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7">
        <f t="shared" ref="J61:J68" si="8">H61*I61</f>
        <v>0</v>
      </c>
    </row>
    <row r="62" spans="2:10" ht="15.75" x14ac:dyDescent="0.2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7">
        <f t="shared" si="8"/>
        <v>0</v>
      </c>
    </row>
    <row r="63" spans="2:10" ht="15.75" x14ac:dyDescent="0.25">
      <c r="B63" s="121"/>
      <c r="C63" s="27" t="s">
        <v>105</v>
      </c>
      <c r="D63" s="27"/>
      <c r="E63" s="1"/>
      <c r="F63" s="7"/>
      <c r="G63" s="7"/>
      <c r="H63" s="7"/>
      <c r="I63" s="28"/>
      <c r="J63" s="117"/>
    </row>
    <row r="64" spans="2:10" ht="15.75" x14ac:dyDescent="0.2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7">
        <f t="shared" si="8"/>
        <v>0</v>
      </c>
    </row>
    <row r="65" spans="2:10" ht="15.75" x14ac:dyDescent="0.2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7">
        <f t="shared" si="8"/>
        <v>0</v>
      </c>
    </row>
    <row r="66" spans="2:10" ht="15.75" x14ac:dyDescent="0.25">
      <c r="B66" s="121"/>
      <c r="C66" s="27" t="s">
        <v>136</v>
      </c>
      <c r="D66" s="27"/>
      <c r="E66" s="1"/>
      <c r="F66" s="7"/>
      <c r="G66" s="7"/>
      <c r="H66" s="7"/>
      <c r="I66" s="28"/>
      <c r="J66" s="117"/>
    </row>
    <row r="67" spans="2:10" ht="15.75" x14ac:dyDescent="0.2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 x14ac:dyDescent="0.2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2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2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2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 x14ac:dyDescent="0.2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 x14ac:dyDescent="0.2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7">
        <f t="shared" ref="J73:J76" si="9">H73*I73</f>
        <v>0</v>
      </c>
    </row>
    <row r="74" spans="2:10" ht="15.75" x14ac:dyDescent="0.2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7">
        <f t="shared" si="9"/>
        <v>0</v>
      </c>
    </row>
    <row r="75" spans="2:10" ht="15.75" x14ac:dyDescent="0.2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7">
        <f t="shared" si="9"/>
        <v>0</v>
      </c>
    </row>
    <row r="76" spans="2:10" ht="15.75" x14ac:dyDescent="0.2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7">
        <f t="shared" si="9"/>
        <v>0</v>
      </c>
    </row>
    <row r="77" spans="2:10" ht="5.25" customHeight="1" x14ac:dyDescent="0.2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 x14ac:dyDescent="0.2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 x14ac:dyDescent="0.2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6">
        <f t="shared" ref="J79:J84" si="11">H79*I79</f>
        <v>0</v>
      </c>
    </row>
    <row r="80" spans="2:10" ht="15.75" x14ac:dyDescent="0.2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7">
        <f t="shared" si="11"/>
        <v>0</v>
      </c>
    </row>
    <row r="81" spans="2:10" ht="15.75" x14ac:dyDescent="0.2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7">
        <f t="shared" si="11"/>
        <v>0</v>
      </c>
    </row>
    <row r="82" spans="2:10" ht="15.75" x14ac:dyDescent="0.2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7">
        <f t="shared" si="11"/>
        <v>0</v>
      </c>
    </row>
    <row r="83" spans="2:10" ht="15.75" x14ac:dyDescent="0.2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7">
        <f t="shared" si="11"/>
        <v>0</v>
      </c>
    </row>
    <row r="84" spans="2:10" ht="15.75" x14ac:dyDescent="0.2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7">
        <f t="shared" si="11"/>
        <v>0</v>
      </c>
    </row>
    <row r="85" spans="2:10" ht="6" customHeight="1" x14ac:dyDescent="0.2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 x14ac:dyDescent="0.2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 x14ac:dyDescent="0.2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7">
        <f t="shared" ref="J87:J91" si="12">H87*I87</f>
        <v>0</v>
      </c>
    </row>
    <row r="88" spans="2:10" ht="15.75" x14ac:dyDescent="0.2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7">
        <f t="shared" si="12"/>
        <v>0</v>
      </c>
    </row>
    <row r="89" spans="2:10" ht="15.75" x14ac:dyDescent="0.2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7">
        <f t="shared" si="12"/>
        <v>0</v>
      </c>
    </row>
    <row r="90" spans="2:10" ht="15.75" x14ac:dyDescent="0.2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7">
        <f t="shared" si="12"/>
        <v>0</v>
      </c>
    </row>
    <row r="91" spans="2:10" ht="15.75" x14ac:dyDescent="0.2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7">
        <f t="shared" si="12"/>
        <v>0</v>
      </c>
    </row>
    <row r="92" spans="2:10" ht="8.25" customHeight="1" x14ac:dyDescent="0.2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 x14ac:dyDescent="0.2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 x14ac:dyDescent="0.2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 x14ac:dyDescent="0.2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 x14ac:dyDescent="0.2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/>
      <c r="J96" s="117">
        <f t="shared" ref="J96:J100" si="13">H96*I96</f>
        <v>0</v>
      </c>
    </row>
    <row r="97" spans="2:10" ht="15" customHeight="1" x14ac:dyDescent="0.2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/>
      <c r="J97" s="117">
        <f t="shared" si="13"/>
        <v>0</v>
      </c>
    </row>
    <row r="98" spans="2:10" ht="30" x14ac:dyDescent="0.2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/>
      <c r="J98" s="117">
        <f t="shared" si="13"/>
        <v>0</v>
      </c>
    </row>
    <row r="99" spans="2:10" ht="30" x14ac:dyDescent="0.2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/>
      <c r="J99" s="117">
        <f t="shared" si="13"/>
        <v>0</v>
      </c>
    </row>
    <row r="100" spans="2:10" ht="30" x14ac:dyDescent="0.2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/>
      <c r="J100" s="117">
        <f t="shared" si="13"/>
        <v>0</v>
      </c>
    </row>
    <row r="101" spans="2:10" ht="15.75" x14ac:dyDescent="0.25">
      <c r="B101" s="121">
        <v>2</v>
      </c>
      <c r="C101" s="27" t="s">
        <v>116</v>
      </c>
      <c r="D101" s="27"/>
      <c r="E101" s="1"/>
      <c r="F101" s="7"/>
      <c r="G101" s="7"/>
      <c r="H101" s="7"/>
      <c r="I101" s="7"/>
      <c r="J101" s="117"/>
    </row>
    <row r="102" spans="2:10" ht="15.75" x14ac:dyDescent="0.2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7">
        <f t="shared" ref="J102:J105" si="14">H102*I102</f>
        <v>0</v>
      </c>
    </row>
    <row r="103" spans="2:10" ht="15.75" x14ac:dyDescent="0.25">
      <c r="B103" s="121">
        <v>3</v>
      </c>
      <c r="C103" s="27" t="s">
        <v>49</v>
      </c>
      <c r="D103" s="27"/>
      <c r="E103" s="1"/>
      <c r="F103" s="7"/>
      <c r="G103" s="7"/>
      <c r="H103" s="7"/>
      <c r="I103" s="28"/>
      <c r="J103" s="117"/>
    </row>
    <row r="104" spans="2:10" ht="15.75" x14ac:dyDescent="0.2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7">
        <f t="shared" si="14"/>
        <v>0</v>
      </c>
    </row>
    <row r="105" spans="2:10" ht="15.75" x14ac:dyDescent="0.2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7">
        <f t="shared" si="14"/>
        <v>0</v>
      </c>
    </row>
    <row r="106" spans="2:10" ht="7.5" customHeight="1" x14ac:dyDescent="0.2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 x14ac:dyDescent="0.2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 x14ac:dyDescent="0.2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7">
        <f t="shared" ref="J108:J112" si="15">H108*I108</f>
        <v>0</v>
      </c>
    </row>
    <row r="109" spans="2:10" ht="15.75" x14ac:dyDescent="0.2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7">
        <f t="shared" si="15"/>
        <v>0</v>
      </c>
    </row>
    <row r="110" spans="2:10" ht="15.75" x14ac:dyDescent="0.2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7">
        <f t="shared" si="15"/>
        <v>0</v>
      </c>
    </row>
    <row r="111" spans="2:10" ht="15.75" x14ac:dyDescent="0.2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7">
        <f t="shared" si="15"/>
        <v>0</v>
      </c>
    </row>
    <row r="112" spans="2:10" ht="15.75" x14ac:dyDescent="0.2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7">
        <f t="shared" si="15"/>
        <v>0</v>
      </c>
    </row>
    <row r="113" spans="2:10" ht="8.25" customHeight="1" x14ac:dyDescent="0.2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 x14ac:dyDescent="0.2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 x14ac:dyDescent="0.2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 x14ac:dyDescent="0.2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7">
        <f t="shared" ref="J116:J118" si="16">H116*I116</f>
        <v>0</v>
      </c>
    </row>
    <row r="117" spans="2:10" ht="15.75" x14ac:dyDescent="0.2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7">
        <f t="shared" si="16"/>
        <v>0</v>
      </c>
    </row>
    <row r="118" spans="2:10" ht="15.75" x14ac:dyDescent="0.25">
      <c r="B118" s="128" t="s">
        <v>14</v>
      </c>
      <c r="C118" s="24" t="s">
        <v>120</v>
      </c>
      <c r="D118" s="31" t="s">
        <v>270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7">
        <f t="shared" si="16"/>
        <v>0</v>
      </c>
    </row>
    <row r="119" spans="2:10" ht="15.75" x14ac:dyDescent="0.25">
      <c r="B119" s="128"/>
      <c r="C119" s="24"/>
      <c r="D119" s="24" t="s">
        <v>172</v>
      </c>
      <c r="E119" s="1"/>
      <c r="F119" s="7"/>
      <c r="G119" s="7"/>
      <c r="H119" s="7"/>
      <c r="I119" s="28"/>
      <c r="J119" s="117"/>
    </row>
    <row r="120" spans="2:10" ht="15.75" x14ac:dyDescent="0.25">
      <c r="B120" s="128"/>
      <c r="C120" s="24"/>
      <c r="D120" s="24" t="s">
        <v>173</v>
      </c>
      <c r="E120" s="1"/>
      <c r="F120" s="7"/>
      <c r="G120" s="7"/>
      <c r="H120" s="7"/>
      <c r="I120" s="28"/>
      <c r="J120" s="117"/>
    </row>
    <row r="121" spans="2:10" ht="15.75" x14ac:dyDescent="0.25">
      <c r="B121" s="128"/>
      <c r="C121" s="24"/>
      <c r="D121" s="24" t="s">
        <v>174</v>
      </c>
      <c r="E121" s="1"/>
      <c r="F121" s="7"/>
      <c r="G121" s="7"/>
      <c r="H121" s="7"/>
      <c r="I121" s="28"/>
      <c r="J121" s="117"/>
    </row>
    <row r="122" spans="2:10" ht="15.75" x14ac:dyDescent="0.25">
      <c r="B122" s="128"/>
      <c r="C122" s="24"/>
      <c r="D122" s="24" t="s">
        <v>175</v>
      </c>
      <c r="E122" s="1"/>
      <c r="F122" s="7"/>
      <c r="G122" s="7"/>
      <c r="H122" s="7"/>
      <c r="I122" s="28"/>
      <c r="J122" s="117"/>
    </row>
    <row r="123" spans="2:10" ht="15.75" x14ac:dyDescent="0.2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7">
        <f t="shared" ref="J123:J135" si="17">H123*I123</f>
        <v>0</v>
      </c>
    </row>
    <row r="124" spans="2:10" ht="15.75" x14ac:dyDescent="0.2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7">
        <f t="shared" si="17"/>
        <v>0</v>
      </c>
    </row>
    <row r="125" spans="2:10" ht="15.75" x14ac:dyDescent="0.2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7">
        <f t="shared" si="17"/>
        <v>0</v>
      </c>
    </row>
    <row r="126" spans="2:10" ht="15.75" x14ac:dyDescent="0.25">
      <c r="B126" s="120">
        <v>6</v>
      </c>
      <c r="C126" s="24" t="s">
        <v>63</v>
      </c>
      <c r="D126" s="24"/>
      <c r="E126" s="1"/>
      <c r="F126" s="7"/>
      <c r="G126" s="7"/>
      <c r="H126" s="7"/>
      <c r="I126" s="28"/>
      <c r="J126" s="117"/>
    </row>
    <row r="127" spans="2:10" ht="15.75" x14ac:dyDescent="0.2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7">
        <f t="shared" si="17"/>
        <v>0</v>
      </c>
    </row>
    <row r="128" spans="2:10" ht="15.75" x14ac:dyDescent="0.25">
      <c r="B128" s="128">
        <v>7</v>
      </c>
      <c r="C128" s="24" t="s">
        <v>65</v>
      </c>
      <c r="D128" s="60"/>
      <c r="E128" s="1"/>
      <c r="F128" s="7"/>
      <c r="G128" s="7"/>
      <c r="H128" s="7"/>
      <c r="I128" s="28"/>
      <c r="J128" s="117"/>
    </row>
    <row r="129" spans="2:10" ht="15.75" x14ac:dyDescent="0.2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7">
        <f t="shared" si="17"/>
        <v>0</v>
      </c>
    </row>
    <row r="130" spans="2:10" ht="15.75" x14ac:dyDescent="0.2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7">
        <f t="shared" si="17"/>
        <v>0</v>
      </c>
    </row>
    <row r="131" spans="2:10" ht="15.75" x14ac:dyDescent="0.2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7">
        <f t="shared" si="17"/>
        <v>0</v>
      </c>
    </row>
    <row r="132" spans="2:10" ht="15.75" x14ac:dyDescent="0.2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7">
        <f t="shared" si="17"/>
        <v>0</v>
      </c>
    </row>
    <row r="133" spans="2:10" ht="15.75" x14ac:dyDescent="0.2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7">
        <f t="shared" si="17"/>
        <v>0</v>
      </c>
    </row>
    <row r="134" spans="2:10" ht="15.75" x14ac:dyDescent="0.2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7">
        <f t="shared" si="17"/>
        <v>0</v>
      </c>
    </row>
    <row r="135" spans="2:10" ht="15.75" x14ac:dyDescent="0.2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7">
        <f t="shared" si="17"/>
        <v>0</v>
      </c>
    </row>
    <row r="136" spans="2:10" ht="5.25" customHeight="1" x14ac:dyDescent="0.25">
      <c r="B136" s="120"/>
      <c r="C136" s="24"/>
      <c r="D136" s="24"/>
      <c r="E136" s="1"/>
      <c r="F136" s="7"/>
      <c r="G136" s="7"/>
      <c r="H136" s="7"/>
      <c r="I136" s="7"/>
      <c r="J136" s="117"/>
    </row>
    <row r="137" spans="2:10" ht="15.75" x14ac:dyDescent="0.2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2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 x14ac:dyDescent="0.2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7">
        <f t="shared" ref="J139:J155" si="20">H139*I139</f>
        <v>0</v>
      </c>
    </row>
    <row r="140" spans="2:10" ht="28.5" x14ac:dyDescent="0.2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7">
        <f t="shared" si="20"/>
        <v>0</v>
      </c>
    </row>
    <row r="141" spans="2:10" ht="28.5" x14ac:dyDescent="0.2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7">
        <f t="shared" si="20"/>
        <v>0</v>
      </c>
    </row>
    <row r="142" spans="2:10" ht="15.75" x14ac:dyDescent="0.2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7">
        <f t="shared" si="20"/>
        <v>0</v>
      </c>
    </row>
    <row r="143" spans="2:10" ht="15.75" x14ac:dyDescent="0.2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7">
        <f t="shared" si="20"/>
        <v>0</v>
      </c>
    </row>
    <row r="144" spans="2:10" ht="28.5" x14ac:dyDescent="0.2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7">
        <f t="shared" si="20"/>
        <v>0</v>
      </c>
    </row>
    <row r="145" spans="1:10" ht="21" customHeight="1" x14ac:dyDescent="0.2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7">
        <f t="shared" si="20"/>
        <v>0</v>
      </c>
    </row>
    <row r="146" spans="1:10" ht="15.75" x14ac:dyDescent="0.2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7">
        <f t="shared" si="20"/>
        <v>0</v>
      </c>
    </row>
    <row r="147" spans="1:10" ht="15.75" x14ac:dyDescent="0.2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7">
        <f t="shared" si="20"/>
        <v>0</v>
      </c>
    </row>
    <row r="148" spans="1:10" ht="15.75" x14ac:dyDescent="0.2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7">
        <f t="shared" si="20"/>
        <v>0</v>
      </c>
    </row>
    <row r="149" spans="1:10" ht="15.75" x14ac:dyDescent="0.2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7">
        <f t="shared" si="20"/>
        <v>0</v>
      </c>
    </row>
    <row r="150" spans="1:10" ht="15.75" x14ac:dyDescent="0.2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7">
        <f t="shared" si="20"/>
        <v>0</v>
      </c>
    </row>
    <row r="151" spans="1:10" ht="28.5" x14ac:dyDescent="0.2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7">
        <f t="shared" si="20"/>
        <v>0</v>
      </c>
    </row>
    <row r="152" spans="1:10" ht="15.75" x14ac:dyDescent="0.2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7">
        <f t="shared" si="20"/>
        <v>0</v>
      </c>
    </row>
    <row r="153" spans="1:10" ht="15.75" x14ac:dyDescent="0.2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7">
        <f t="shared" si="20"/>
        <v>0</v>
      </c>
    </row>
    <row r="154" spans="1:10" ht="15.75" x14ac:dyDescent="0.2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7">
        <f t="shared" si="20"/>
        <v>0</v>
      </c>
    </row>
    <row r="155" spans="1:10" ht="15.75" x14ac:dyDescent="0.2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7">
        <f t="shared" si="20"/>
        <v>0</v>
      </c>
    </row>
    <row r="156" spans="1:10" ht="3" customHeight="1" x14ac:dyDescent="0.25">
      <c r="A156" s="82"/>
      <c r="B156" s="120"/>
      <c r="C156" s="24"/>
      <c r="D156" s="24"/>
      <c r="E156" s="1"/>
      <c r="F156" s="7"/>
      <c r="G156" s="7"/>
      <c r="H156" s="7"/>
      <c r="I156" s="28"/>
      <c r="J156" s="117"/>
    </row>
    <row r="157" spans="1:10" ht="15.75" x14ac:dyDescent="0.2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7"/>
    </row>
    <row r="158" spans="1:10" ht="15.75" x14ac:dyDescent="0.2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7">
        <f t="shared" ref="J158:J169" si="22">H158*I158</f>
        <v>0</v>
      </c>
    </row>
    <row r="159" spans="1:10" ht="15.75" x14ac:dyDescent="0.2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7">
        <f t="shared" si="22"/>
        <v>0</v>
      </c>
    </row>
    <row r="160" spans="1:10" ht="15.75" x14ac:dyDescent="0.25">
      <c r="A160" s="82"/>
      <c r="B160" s="120">
        <v>3</v>
      </c>
      <c r="C160" s="24" t="s">
        <v>272</v>
      </c>
      <c r="D160" s="31" t="s">
        <v>273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7">
        <f t="shared" si="22"/>
        <v>0</v>
      </c>
    </row>
    <row r="161" spans="1:10" ht="15.75" x14ac:dyDescent="0.2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7">
        <f t="shared" si="22"/>
        <v>0</v>
      </c>
    </row>
    <row r="162" spans="1:10" ht="15.75" x14ac:dyDescent="0.2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7">
        <f t="shared" si="22"/>
        <v>0</v>
      </c>
    </row>
    <row r="163" spans="1:10" ht="15.75" x14ac:dyDescent="0.2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7">
        <f t="shared" si="22"/>
        <v>0</v>
      </c>
    </row>
    <row r="164" spans="1:10" ht="15.75" x14ac:dyDescent="0.2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7">
        <f t="shared" si="22"/>
        <v>0</v>
      </c>
    </row>
    <row r="165" spans="1:10" ht="15.75" x14ac:dyDescent="0.2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7">
        <f t="shared" si="22"/>
        <v>0</v>
      </c>
    </row>
    <row r="166" spans="1:10" ht="15.75" x14ac:dyDescent="0.2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7">
        <f t="shared" si="22"/>
        <v>0</v>
      </c>
    </row>
    <row r="167" spans="1:10" ht="15.75" x14ac:dyDescent="0.2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7">
        <f t="shared" si="22"/>
        <v>0</v>
      </c>
    </row>
    <row r="168" spans="1:10" ht="15.75" x14ac:dyDescent="0.2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7">
        <f t="shared" si="22"/>
        <v>0</v>
      </c>
    </row>
    <row r="169" spans="1:10" ht="30" x14ac:dyDescent="0.25">
      <c r="A169" s="4"/>
      <c r="B169" s="32">
        <v>12</v>
      </c>
      <c r="C169" s="31" t="s">
        <v>266</v>
      </c>
      <c r="D169" s="34" t="s">
        <v>267</v>
      </c>
      <c r="E169" s="32" t="s">
        <v>271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7">
        <f t="shared" si="22"/>
        <v>0</v>
      </c>
    </row>
    <row r="170" spans="1:10" ht="15.75" x14ac:dyDescent="0.2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 x14ac:dyDescent="0.2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0</v>
      </c>
    </row>
    <row r="172" spans="1:10" ht="15.75" x14ac:dyDescent="0.2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0</v>
      </c>
    </row>
    <row r="173" spans="1:10" ht="15.75" x14ac:dyDescent="0.2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 x14ac:dyDescent="0.2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0</v>
      </c>
    </row>
    <row r="175" spans="1:10" ht="15.75" x14ac:dyDescent="0.2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0</v>
      </c>
    </row>
    <row r="176" spans="1:10" ht="15.75" x14ac:dyDescent="0.2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0</v>
      </c>
    </row>
    <row r="177" spans="2:10" ht="15.75" x14ac:dyDescent="0.2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 x14ac:dyDescent="0.3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0</v>
      </c>
    </row>
    <row r="179" spans="2:10" ht="8.25" customHeight="1" thickTop="1" x14ac:dyDescent="0.2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2020-02-26T02:39:33Z</cp:lastPrinted>
  <dcterms:created xsi:type="dcterms:W3CDTF">2018-02-21T01:25:23Z</dcterms:created>
  <dcterms:modified xsi:type="dcterms:W3CDTF">2020-02-26T03:43:38Z</dcterms:modified>
</cp:coreProperties>
</file>