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NDRA SW\RAB\Housing\"/>
    </mc:Choice>
  </mc:AlternateContent>
  <bookViews>
    <workbookView xWindow="0" yWindow="0" windowWidth="16380" windowHeight="8190" tabRatio="500"/>
  </bookViews>
  <sheets>
    <sheet name="Tritona CC10" sheetId="1" r:id="rId1"/>
  </sheets>
  <definedNames>
    <definedName name="_xlnm.Print_Area" localSheetId="0">'Tritona CC10'!$A$1:$F$198</definedName>
    <definedName name="Print_Area_0" localSheetId="0">'Tritona CC10'!$A$1:$F$194</definedName>
    <definedName name="_xlnm.Print_Titles" localSheetId="0">'Tritona CC10'!$1:$7</definedName>
    <definedName name="Print_Titles_0" localSheetId="0">'Tritona CC10'!$1:$7</definedName>
    <definedName name="Print_Titles_0_0" localSheetId="0">'Tritona CC10'!$5:$6</definedName>
    <definedName name="Print_Titles_0_0_0" localSheetId="0">'Tritona CC10'!$1:$7</definedName>
    <definedName name="Print_Titles_0_0_0_0" localSheetId="0">'Tritona CC10'!$5:$6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92" i="1" l="1"/>
  <c r="B189" i="1" l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F168" i="1"/>
  <c r="F167" i="1"/>
  <c r="A167" i="1"/>
  <c r="A168" i="1" s="1"/>
  <c r="F166" i="1"/>
  <c r="F163" i="1"/>
  <c r="F162" i="1"/>
  <c r="A162" i="1"/>
  <c r="A163" i="1" s="1"/>
  <c r="F161" i="1"/>
  <c r="F160" i="1"/>
  <c r="F159" i="1"/>
  <c r="F158" i="1"/>
  <c r="A158" i="1"/>
  <c r="F157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F141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A125" i="1"/>
  <c r="A126" i="1" s="1"/>
  <c r="A127" i="1" s="1"/>
  <c r="A131" i="1" s="1"/>
  <c r="F124" i="1"/>
  <c r="F123" i="1"/>
  <c r="F122" i="1"/>
  <c r="F121" i="1"/>
  <c r="F120" i="1"/>
  <c r="F119" i="1"/>
  <c r="F118" i="1"/>
  <c r="F117" i="1"/>
  <c r="F116" i="1"/>
  <c r="F112" i="1"/>
  <c r="F111" i="1"/>
  <c r="F110" i="1"/>
  <c r="F109" i="1"/>
  <c r="F108" i="1"/>
  <c r="F107" i="1"/>
  <c r="F106" i="1"/>
  <c r="A106" i="1"/>
  <c r="A107" i="1" s="1"/>
  <c r="A108" i="1" s="1"/>
  <c r="A109" i="1" s="1"/>
  <c r="A110" i="1" s="1"/>
  <c r="A111" i="1" s="1"/>
  <c r="A112" i="1" s="1"/>
  <c r="F105" i="1"/>
  <c r="F102" i="1"/>
  <c r="F101" i="1"/>
  <c r="F100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6" i="1"/>
  <c r="F75" i="1"/>
  <c r="F74" i="1"/>
  <c r="F73" i="1"/>
  <c r="A73" i="1"/>
  <c r="A74" i="1" s="1"/>
  <c r="A75" i="1" s="1"/>
  <c r="A76" i="1" s="1"/>
  <c r="F72" i="1"/>
  <c r="F69" i="1"/>
  <c r="F68" i="1"/>
  <c r="A68" i="1"/>
  <c r="A69" i="1" s="1"/>
  <c r="F67" i="1"/>
  <c r="F64" i="1"/>
  <c r="F63" i="1"/>
  <c r="A63" i="1"/>
  <c r="A64" i="1" s="1"/>
  <c r="F62" i="1"/>
  <c r="F61" i="1"/>
  <c r="F60" i="1"/>
  <c r="F57" i="1"/>
  <c r="F56" i="1"/>
  <c r="A56" i="1"/>
  <c r="A57" i="1" s="1"/>
  <c r="F55" i="1"/>
  <c r="F54" i="1"/>
  <c r="F50" i="1"/>
  <c r="F48" i="1"/>
  <c r="F47" i="1"/>
  <c r="F46" i="1"/>
  <c r="F45" i="1"/>
  <c r="F44" i="1"/>
  <c r="F43" i="1"/>
  <c r="A43" i="1"/>
  <c r="A44" i="1" s="1"/>
  <c r="A45" i="1" s="1"/>
  <c r="A46" i="1" s="1"/>
  <c r="A47" i="1" s="1"/>
  <c r="A48" i="1" s="1"/>
  <c r="F42" i="1"/>
  <c r="F39" i="1"/>
  <c r="F38" i="1"/>
  <c r="F37" i="1"/>
  <c r="F36" i="1"/>
  <c r="F35" i="1"/>
  <c r="F34" i="1"/>
  <c r="F33" i="1"/>
  <c r="F32" i="1"/>
  <c r="F31" i="1"/>
  <c r="F30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F29" i="1"/>
  <c r="F25" i="1"/>
  <c r="F24" i="1"/>
  <c r="F23" i="1"/>
  <c r="F20" i="1"/>
  <c r="F19" i="1"/>
  <c r="F18" i="1"/>
  <c r="A18" i="1"/>
  <c r="A19" i="1" s="1"/>
  <c r="A20" i="1" s="1"/>
  <c r="F17" i="1"/>
  <c r="F14" i="1"/>
  <c r="F13" i="1"/>
  <c r="F12" i="1"/>
  <c r="F11" i="1"/>
  <c r="F10" i="1"/>
  <c r="A10" i="1"/>
  <c r="A11" i="1" s="1"/>
  <c r="A12" i="1" s="1"/>
  <c r="A13" i="1" s="1"/>
  <c r="F9" i="1"/>
  <c r="F58" i="1" l="1"/>
  <c r="F180" i="1" s="1"/>
  <c r="F103" i="1"/>
  <c r="F184" i="1" s="1"/>
  <c r="F113" i="1"/>
  <c r="F185" i="1" s="1"/>
  <c r="F77" i="1"/>
  <c r="F183" i="1" s="1"/>
  <c r="F40" i="1"/>
  <c r="F178" i="1" s="1"/>
  <c r="F138" i="1"/>
  <c r="F186" i="1" s="1"/>
  <c r="F164" i="1"/>
  <c r="F188" i="1" s="1"/>
  <c r="F15" i="1"/>
  <c r="F175" i="1" s="1"/>
  <c r="F51" i="1"/>
  <c r="F179" i="1" s="1"/>
  <c r="F155" i="1"/>
  <c r="F187" i="1" s="1"/>
  <c r="F21" i="1"/>
  <c r="F176" i="1" s="1"/>
  <c r="F26" i="1"/>
  <c r="F177" i="1" s="1"/>
  <c r="F65" i="1"/>
  <c r="F181" i="1" s="1"/>
  <c r="F70" i="1"/>
  <c r="F182" i="1" s="1"/>
  <c r="F169" i="1"/>
  <c r="F196" i="1" l="1"/>
  <c r="F193" i="1" l="1"/>
  <c r="F194" i="1"/>
</calcChain>
</file>

<file path=xl/sharedStrings.xml><?xml version="1.0" encoding="utf-8"?>
<sst xmlns="http://schemas.openxmlformats.org/spreadsheetml/2006/main" count="324" uniqueCount="192">
  <si>
    <t>RENCANA  ANGGARAN  BIAYA</t>
  </si>
  <si>
    <t xml:space="preserve">BANGUNAN RUMAH TINGGAL </t>
  </si>
  <si>
    <t>PERUMAHAN CITRA GRAN CIBUBUR</t>
  </si>
  <si>
    <t>TYPE Tritona Lebar 6 m 67/72</t>
  </si>
  <si>
    <t>NO</t>
  </si>
  <si>
    <t>URAIAN  PEKERJAAN</t>
  </si>
  <si>
    <t>SAT.</t>
  </si>
  <si>
    <t xml:space="preserve">Vol </t>
  </si>
  <si>
    <t>Harga Satuan</t>
  </si>
  <si>
    <t xml:space="preserve">Jumlah   </t>
  </si>
  <si>
    <t>Satuan</t>
  </si>
  <si>
    <t>I</t>
  </si>
  <si>
    <t>PEKERJAAN PERSIAPAN</t>
  </si>
  <si>
    <t>Pas.Bouwplank</t>
  </si>
  <si>
    <t>M'</t>
  </si>
  <si>
    <t>Air dan Listrik kerja</t>
  </si>
  <si>
    <t>LS</t>
  </si>
  <si>
    <t>Gudang/Direksi Keet</t>
  </si>
  <si>
    <t>Keamanan + Kebersihan</t>
  </si>
  <si>
    <t>Anti Rayap Rumah - Tanah</t>
  </si>
  <si>
    <t>M2</t>
  </si>
  <si>
    <t xml:space="preserve">                            - Bangunan</t>
  </si>
  <si>
    <t>II</t>
  </si>
  <si>
    <t>PEK. GALIAN</t>
  </si>
  <si>
    <t>Galian Tanah</t>
  </si>
  <si>
    <t>M3</t>
  </si>
  <si>
    <t xml:space="preserve">Urugan Tanah Kembali + buang </t>
  </si>
  <si>
    <t>Urugan pasir bawah Pondasi t. 5cm</t>
  </si>
  <si>
    <t xml:space="preserve">Floor lantai dasar 5 cm </t>
  </si>
  <si>
    <t>III</t>
  </si>
  <si>
    <t>PEK.PONDASI</t>
  </si>
  <si>
    <t>Pondasi Batu kali</t>
  </si>
  <si>
    <t>Pondasi setempat</t>
  </si>
  <si>
    <t>Rollag Bata</t>
  </si>
  <si>
    <t>IV</t>
  </si>
  <si>
    <t>PEK.STRUKTUR</t>
  </si>
  <si>
    <t xml:space="preserve"> - Beton K175</t>
  </si>
  <si>
    <t>Sloof  S1( 15 x 25 )  &amp;  S2 ( 15 x 20 )</t>
  </si>
  <si>
    <t>Kolom Struktur Lt.Dasar</t>
  </si>
  <si>
    <t>Kolom Praktis Lt.Dasar ( 10 x 10 )</t>
  </si>
  <si>
    <t>Balok Lantai Atas</t>
  </si>
  <si>
    <t>Ring Balok dan Balok Latai</t>
  </si>
  <si>
    <t>Kolom Struktur Lt.Atas</t>
  </si>
  <si>
    <t>Kolom Praktis Lt.Atas ( 10 x 10 )</t>
  </si>
  <si>
    <t>Tangga</t>
  </si>
  <si>
    <t>Plat lantai dan dak talang (tb = 12 cm)</t>
  </si>
  <si>
    <t xml:space="preserve">Canopy (tb = 12 cm) </t>
  </si>
  <si>
    <t>Meja Dapur</t>
  </si>
  <si>
    <t>V</t>
  </si>
  <si>
    <t>PEK. FINISHING LANTAI</t>
  </si>
  <si>
    <t>m2</t>
  </si>
  <si>
    <t>m1</t>
  </si>
  <si>
    <t>Rabat beton + Koral sikat ex. Batu alor pd carport incld. kansteen pembatas Carport</t>
  </si>
  <si>
    <t>incld. Accs (pemasangan tali air, keramik Spark Brown ex.Habitat dan accs)</t>
  </si>
  <si>
    <t>VI</t>
  </si>
  <si>
    <t>PEK. FINISHING DINDING</t>
  </si>
  <si>
    <t>Keramik Dinding</t>
  </si>
  <si>
    <t>Aksen Belakang Shower 25x50 (Dcubico Brown W521717 Ex Roman) ; 2 KM</t>
  </si>
  <si>
    <t>Dinding Ruang Dapur 30x60 Gold W63730 Dmodular Mosaic Ex' Roman</t>
  </si>
  <si>
    <t>Meja Dapur Homogenus Tile 60x60 Black Onyx Ex' Indogress</t>
  </si>
  <si>
    <t>VII</t>
  </si>
  <si>
    <t>PEK. PLAFOND</t>
  </si>
  <si>
    <t>Plafond Gypsum t. 9mm + rangka metal furing  ex, elephant 9mm</t>
  </si>
  <si>
    <t>Plafond Luar Calciboard 4mm</t>
  </si>
  <si>
    <t>List Cornice 10 cm</t>
  </si>
  <si>
    <t>Finishing Beton Exposed</t>
  </si>
  <si>
    <t>Main hole pada plafon Km / wc</t>
  </si>
  <si>
    <t>bh</t>
  </si>
  <si>
    <t>VIII</t>
  </si>
  <si>
    <t>PEK. PASANGAN BATA &amp; PLASTERAN</t>
  </si>
  <si>
    <t>Pas.Bata Ringan  Trasraam 1:3</t>
  </si>
  <si>
    <t>Pas.Bata Ringan 1:5</t>
  </si>
  <si>
    <t>Plester dan Acian Ex Power Block / mortindo</t>
  </si>
  <si>
    <t>IX</t>
  </si>
  <si>
    <t>PEK. ATAP</t>
  </si>
  <si>
    <t>Konst. Atap  Bangunan Utama (baja ringan fin. Galvanised) + almn. Foil</t>
  </si>
  <si>
    <t>Pasangan Atap Genteng beton flat ex moenir</t>
  </si>
  <si>
    <t>Pek. Lisplang  teras belakang, atas dan muka ex.conwood</t>
  </si>
  <si>
    <t>Flashing</t>
  </si>
  <si>
    <t>Genteng Nok</t>
  </si>
  <si>
    <t>X</t>
  </si>
  <si>
    <t>PEKERJAAN PINTU DAN JENDELA</t>
  </si>
  <si>
    <t>Kusen Pintu Alum :</t>
  </si>
  <si>
    <t>-</t>
  </si>
  <si>
    <t>Kusen Kayu 6x15 oven</t>
  </si>
  <si>
    <t xml:space="preserve">Daun Pintu Utama </t>
  </si>
  <si>
    <t>unit</t>
  </si>
  <si>
    <t>Daun Pintu Kamar</t>
  </si>
  <si>
    <t>Daun Pintu KM / WC</t>
  </si>
  <si>
    <t>Daun Pintu Dapur</t>
  </si>
  <si>
    <t>Kusen Alum ( Opening dan Koordinasi Fee ) Ex Alexindo 4'</t>
  </si>
  <si>
    <t>Ls</t>
  </si>
  <si>
    <t>PJ1</t>
  </si>
  <si>
    <t>P2</t>
  </si>
  <si>
    <t>P3</t>
  </si>
  <si>
    <t>J1</t>
  </si>
  <si>
    <t>J2</t>
  </si>
  <si>
    <t>J3</t>
  </si>
  <si>
    <t>J4</t>
  </si>
  <si>
    <t>J5</t>
  </si>
  <si>
    <t>J6</t>
  </si>
  <si>
    <t>BV1</t>
  </si>
  <si>
    <t>Kunci,Engsel+handle</t>
  </si>
  <si>
    <t>Pintu dan jendela Kayu</t>
  </si>
  <si>
    <t>Kunci Pintu Utama + accs Electic Loc Toyagi</t>
  </si>
  <si>
    <t>Kunci Pintu KM/WC &amp; Ruang Tidur Ex Toyagi</t>
  </si>
  <si>
    <t>Engsel Daun Pintu Ex Toyagi</t>
  </si>
  <si>
    <t>XI</t>
  </si>
  <si>
    <t>PEK.PENGECATAN</t>
  </si>
  <si>
    <t>Cat Dinding Dalam  ex. Propan</t>
  </si>
  <si>
    <t>Cat Dinding Luar ex. Propan</t>
  </si>
  <si>
    <t>Cat Beton Exposed canopy</t>
  </si>
  <si>
    <t>Cat Plafond (incld. Cat cornice)</t>
  </si>
  <si>
    <t>Cat Listplank Kayu + GRC</t>
  </si>
  <si>
    <t>Cat Genting Nok</t>
  </si>
  <si>
    <t>Cat Kusen Kayu Finish Duco</t>
  </si>
  <si>
    <t xml:space="preserve">Cat Daun Pintu </t>
  </si>
  <si>
    <t>XII</t>
  </si>
  <si>
    <t>PEK. SANITASI DAN SALURAN</t>
  </si>
  <si>
    <t>KM/WC:</t>
  </si>
  <si>
    <t>Closet Monoblok terpasang lengkap + accs ex.toto CW 421 J</t>
  </si>
  <si>
    <t>BH</t>
  </si>
  <si>
    <t>Wastafel terpasang lengkap + accs (incld. kaca cermin) ex.toto LW 236 CJ</t>
  </si>
  <si>
    <t xml:space="preserve"> Shower set ex.toto tx 432 SD</t>
  </si>
  <si>
    <t xml:space="preserve"> Shower set ex toto 432 SBZ</t>
  </si>
  <si>
    <t>Tempat Sabun TX 2BV1</t>
  </si>
  <si>
    <t>Jet Spray u/ closet ex.toto TX 403 SW</t>
  </si>
  <si>
    <t>Dapur</t>
  </si>
  <si>
    <t>Kicthen Sink + accs Ex Royal</t>
  </si>
  <si>
    <t>Kran Taman (Carport)</t>
  </si>
  <si>
    <t>Floor Drain  TX 1 BN</t>
  </si>
  <si>
    <t xml:space="preserve">Roof Drain    model payung Stanless steel  </t>
  </si>
  <si>
    <t>Instalasi Air Bersih:</t>
  </si>
  <si>
    <t>1/2"</t>
  </si>
  <si>
    <t>3/4"</t>
  </si>
  <si>
    <t>Instalasi air panas</t>
  </si>
  <si>
    <t>ttk</t>
  </si>
  <si>
    <t>Instalasi Air Kotor: dan air hujan</t>
  </si>
  <si>
    <t>3"</t>
  </si>
  <si>
    <t>4"   (buangan s/d saluran kota)</t>
  </si>
  <si>
    <t>Clen Out 4"</t>
  </si>
  <si>
    <t>Bak Kontrol</t>
  </si>
  <si>
    <t>Bak Meter air + tutup besi plat + accs</t>
  </si>
  <si>
    <t>Pipa Anti Rayap</t>
  </si>
  <si>
    <t>XIII</t>
  </si>
  <si>
    <t>PEK.INSTALASI LISTRIK</t>
  </si>
  <si>
    <t xml:space="preserve"> - accs. Listrik ex. Panasonic &amp; Schneider (Lihat Gambar)</t>
  </si>
  <si>
    <t>Instalasi Titik Lampu (incld. Fiting)</t>
  </si>
  <si>
    <t>TTK</t>
  </si>
  <si>
    <t>Instalasi Stop Kontak</t>
  </si>
  <si>
    <t>Inastalasi Lampu Taman</t>
  </si>
  <si>
    <t>Instalasi Telepon incld outlet telp.</t>
  </si>
  <si>
    <t>Instalasi TV (incl. Outlet, + accs)</t>
  </si>
  <si>
    <t>Instalasi water heater  (incl. stop kontak air panas, + accs)</t>
  </si>
  <si>
    <t>Instalasi Stop Kontak AC</t>
  </si>
  <si>
    <t>Instalasi Exhoust Fan (incld. Unit Exhoust + accs)</t>
  </si>
  <si>
    <t>Saklar Single</t>
  </si>
  <si>
    <t>Saklar Ganda</t>
  </si>
  <si>
    <t>Stop Kontak Biasa</t>
  </si>
  <si>
    <t>Sparing SR Listrik dan telp dari Jar Kota ke Box MCB</t>
  </si>
  <si>
    <t>Lot</t>
  </si>
  <si>
    <t>Grounding Kabel BC 6mm</t>
  </si>
  <si>
    <t>Box Panel (incld. kabel tufur + MCB ex. Schneider)</t>
  </si>
  <si>
    <t>XIV</t>
  </si>
  <si>
    <t>PEK. LAIN - LAIN dan TAMPAK MUKA</t>
  </si>
  <si>
    <t>Septictank dan rembesan ( BIO TANK, Uk. 0.90 x 0.90 x 1.25 )</t>
  </si>
  <si>
    <t>Pekerjaan Resapan ukr. 100x100x250cm (sesuai gbr + accs)</t>
  </si>
  <si>
    <t>Ralling Tangga 201 Stainless Steel + Hand Railing Kayu</t>
  </si>
  <si>
    <t>Water Proofing type Coating pada dak talang</t>
  </si>
  <si>
    <t>Finishing Batu Alam Tampak depan</t>
  </si>
  <si>
    <t>Finishing Topi Beton Jendela Tampak Depan (struktur canopy sudah masuk pd pek. struktur)</t>
  </si>
  <si>
    <t>Finishing Kolom dan Canopi Beton Teras Depan (struktur sudah masuk pd pek. struktur)</t>
  </si>
  <si>
    <t>XV</t>
  </si>
  <si>
    <t>PEKERJAAN PLESTER DINDING SAMPING</t>
  </si>
  <si>
    <t>Plester dinding samping kiri (plester aci + aquaproof)</t>
  </si>
  <si>
    <t>Plester dinding samping kanan (plester aci + aquaproof)</t>
  </si>
  <si>
    <t>Plester dinding belakang  (pagar)</t>
  </si>
  <si>
    <t>REKAPITULASI</t>
  </si>
  <si>
    <t>URAIAN</t>
  </si>
  <si>
    <t xml:space="preserve">Total </t>
  </si>
  <si>
    <t>PPN 10 %</t>
  </si>
  <si>
    <t>GrandTotal</t>
  </si>
  <si>
    <t>Luas ( m2)</t>
  </si>
  <si>
    <t>Harga per m2 excld ppn</t>
  </si>
  <si>
    <t>B O Q</t>
  </si>
  <si>
    <t>Lantai keramik 60x60  R. Teras depan Ferro infinito ex Indogress</t>
  </si>
  <si>
    <t>Granit Tile 60x60 , R. utama, R.tidur, R.duduk ex. TPZ Indogress</t>
  </si>
  <si>
    <t>Lantai keramik  KM /WC Lantai Dasar 60x60 (Girgio Cemento) ; 2 KM</t>
  </si>
  <si>
    <t>Granit Tile 60x60 TPZ, Tangga ex. Indogress</t>
  </si>
  <si>
    <t>Plin 10x60 cm   (TPZ)</t>
  </si>
  <si>
    <t>Plint 10x60 cm (Ferro infinito ex  indogress)</t>
  </si>
  <si>
    <t>KM / WC Lt. Dasar 60x60 ( Girgio Travertine ex.indogres ) ; 2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</si>
</sst>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\-??_);_(@_)"/>
    <numFmt numFmtId="165" formatCode="_(* #,##0_);_(* \(#,##0\);_(* \-_);_(@_)"/>
    <numFmt numFmtId="166" formatCode="_(* #,##0_);_(* \(#,##0\);_(* \-??_);_(@_)"/>
  </numFmts>
  <fonts count="1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i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333399"/>
      <name val="Arial"/>
      <family val="2"/>
      <charset val="1"/>
    </font>
    <font>
      <b/>
      <sz val="10"/>
      <color rgb="FF808080"/>
      <name val="Arial"/>
      <family val="2"/>
      <charset val="1"/>
    </font>
    <font>
      <sz val="10"/>
      <color rgb="FF80808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</borders>
  <cellStyleXfs count="11">
    <xf numFmtId="0" fontId="0" fillId="0" borderId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5" fontId="10" fillId="0" borderId="0" applyBorder="0" applyProtection="0"/>
    <xf numFmtId="0" fontId="1" fillId="0" borderId="0"/>
    <xf numFmtId="0" fontId="10" fillId="0" borderId="0"/>
    <xf numFmtId="0" fontId="1" fillId="0" borderId="0"/>
  </cellStyleXfs>
  <cellXfs count="109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64" fontId="1" fillId="0" borderId="0" xfId="1" applyFont="1" applyBorder="1" applyAlignment="1" applyProtection="1">
      <alignment vertical="center"/>
    </xf>
    <xf numFmtId="166" fontId="1" fillId="0" borderId="0" xfId="1" applyNumberFormat="1" applyFont="1" applyBorder="1" applyAlignment="1" applyProtection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5" fillId="0" borderId="0" xfId="7" applyFont="1" applyBorder="1" applyAlignment="1" applyProtection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164" fontId="1" fillId="0" borderId="5" xfId="1" applyFont="1" applyBorder="1" applyAlignment="1" applyProtection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1" fillId="0" borderId="5" xfId="1" applyNumberFormat="1" applyFont="1" applyBorder="1" applyAlignment="1" applyProtection="1">
      <alignment horizontal="right" vertical="center"/>
    </xf>
    <xf numFmtId="165" fontId="1" fillId="0" borderId="6" xfId="7" applyFont="1" applyBorder="1" applyAlignment="1" applyProtection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166" fontId="6" fillId="0" borderId="5" xfId="1" applyNumberFormat="1" applyFont="1" applyBorder="1" applyAlignment="1" applyProtection="1">
      <alignment vertical="center"/>
    </xf>
    <xf numFmtId="165" fontId="3" fillId="0" borderId="6" xfId="7" applyFont="1" applyBorder="1" applyAlignment="1" applyProtection="1">
      <alignment horizontal="right" vertical="center"/>
    </xf>
    <xf numFmtId="0" fontId="3" fillId="0" borderId="5" xfId="0" applyFont="1" applyBorder="1" applyAlignment="1">
      <alignment vertical="center"/>
    </xf>
    <xf numFmtId="164" fontId="1" fillId="0" borderId="5" xfId="1" applyFont="1" applyBorder="1" applyAlignment="1" applyProtection="1">
      <alignment vertical="center"/>
    </xf>
    <xf numFmtId="0" fontId="2" fillId="0" borderId="5" xfId="0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6" fontId="1" fillId="0" borderId="5" xfId="3" applyNumberFormat="1" applyFont="1" applyBorder="1" applyAlignment="1" applyProtection="1">
      <alignment horizontal="right" vertical="center"/>
    </xf>
    <xf numFmtId="0" fontId="1" fillId="0" borderId="4" xfId="10" applyFont="1" applyBorder="1" applyAlignment="1">
      <alignment horizontal="right" vertical="center"/>
    </xf>
    <xf numFmtId="0" fontId="1" fillId="0" borderId="5" xfId="10" applyFont="1" applyBorder="1" applyAlignment="1">
      <alignment vertical="center"/>
    </xf>
    <xf numFmtId="0" fontId="1" fillId="0" borderId="5" xfId="10" applyFont="1" applyBorder="1" applyAlignment="1">
      <alignment horizontal="center" vertical="center"/>
    </xf>
    <xf numFmtId="166" fontId="1" fillId="0" borderId="5" xfId="5" applyNumberFormat="1" applyFont="1" applyBorder="1" applyAlignment="1" applyProtection="1">
      <alignment horizontal="right" vertical="center"/>
    </xf>
    <xf numFmtId="0" fontId="8" fillId="0" borderId="4" xfId="10" applyFont="1" applyBorder="1" applyAlignment="1">
      <alignment horizontal="center" vertical="center"/>
    </xf>
    <xf numFmtId="0" fontId="8" fillId="0" borderId="5" xfId="10" applyFont="1" applyBorder="1" applyAlignment="1">
      <alignment vertical="center"/>
    </xf>
    <xf numFmtId="0" fontId="9" fillId="0" borderId="5" xfId="10" applyFont="1" applyBorder="1" applyAlignment="1">
      <alignment horizontal="center" vertical="center"/>
    </xf>
    <xf numFmtId="164" fontId="9" fillId="0" borderId="5" xfId="1" applyFont="1" applyBorder="1" applyAlignment="1" applyProtection="1">
      <alignment horizontal="center" vertical="center"/>
    </xf>
    <xf numFmtId="166" fontId="9" fillId="0" borderId="5" xfId="1" applyNumberFormat="1" applyFont="1" applyBorder="1" applyAlignment="1" applyProtection="1">
      <alignment horizontal="right" vertical="center"/>
    </xf>
    <xf numFmtId="165" fontId="9" fillId="0" borderId="6" xfId="7" applyFont="1" applyBorder="1" applyAlignment="1" applyProtection="1">
      <alignment horizontal="right" vertical="center"/>
    </xf>
    <xf numFmtId="0" fontId="9" fillId="0" borderId="4" xfId="10" applyFont="1" applyBorder="1" applyAlignment="1">
      <alignment horizontal="right" vertical="center"/>
    </xf>
    <xf numFmtId="0" fontId="9" fillId="0" borderId="5" xfId="10" applyFont="1" applyBorder="1" applyAlignment="1">
      <alignment vertical="center"/>
    </xf>
    <xf numFmtId="166" fontId="9" fillId="0" borderId="5" xfId="1" applyNumberFormat="1" applyFont="1" applyBorder="1" applyAlignment="1" applyProtection="1">
      <alignment vertical="center"/>
    </xf>
    <xf numFmtId="165" fontId="8" fillId="0" borderId="6" xfId="7" applyFont="1" applyBorder="1" applyAlignment="1" applyProtection="1">
      <alignment horizontal="right" vertical="center"/>
    </xf>
    <xf numFmtId="0" fontId="1" fillId="0" borderId="7" xfId="10" applyFont="1" applyBorder="1" applyAlignment="1">
      <alignment horizontal="right" vertical="center"/>
    </xf>
    <xf numFmtId="0" fontId="1" fillId="0" borderId="8" xfId="10" applyFont="1" applyBorder="1" applyAlignment="1">
      <alignment vertical="center"/>
    </xf>
    <xf numFmtId="0" fontId="1" fillId="0" borderId="8" xfId="10" applyFont="1" applyBorder="1" applyAlignment="1">
      <alignment horizontal="center" vertical="center"/>
    </xf>
    <xf numFmtId="164" fontId="1" fillId="0" borderId="8" xfId="1" applyFont="1" applyBorder="1" applyAlignment="1" applyProtection="1">
      <alignment horizontal="center" vertical="center"/>
    </xf>
    <xf numFmtId="166" fontId="3" fillId="0" borderId="8" xfId="1" applyNumberFormat="1" applyFont="1" applyBorder="1" applyAlignment="1" applyProtection="1">
      <alignment horizontal="right" vertical="center"/>
    </xf>
    <xf numFmtId="165" fontId="3" fillId="0" borderId="9" xfId="7" applyFont="1" applyBorder="1" applyAlignment="1" applyProtection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64" fontId="1" fillId="0" borderId="0" xfId="1" applyFont="1" applyBorder="1" applyAlignment="1" applyProtection="1">
      <alignment horizontal="center" vertical="center"/>
    </xf>
    <xf numFmtId="166" fontId="1" fillId="0" borderId="0" xfId="1" applyNumberFormat="1" applyFont="1" applyBorder="1" applyAlignment="1" applyProtection="1">
      <alignment horizontal="righ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5" fontId="3" fillId="0" borderId="12" xfId="7" applyFont="1" applyBorder="1" applyAlignment="1" applyProtection="1">
      <alignment horizontal="center" vertical="center"/>
    </xf>
    <xf numFmtId="165" fontId="3" fillId="0" borderId="6" xfId="7" applyFont="1" applyBorder="1" applyAlignment="1" applyProtection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165" fontId="8" fillId="0" borderId="6" xfId="7" applyFont="1" applyBorder="1" applyAlignment="1" applyProtection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165" fontId="3" fillId="0" borderId="9" xfId="7" applyFont="1" applyBorder="1" applyAlignment="1" applyProtection="1">
      <alignment vertical="center"/>
    </xf>
    <xf numFmtId="164" fontId="1" fillId="0" borderId="13" xfId="1" applyFont="1" applyBorder="1" applyAlignment="1" applyProtection="1">
      <alignment vertical="center"/>
    </xf>
    <xf numFmtId="0" fontId="1" fillId="0" borderId="3" xfId="0" applyFont="1" applyBorder="1" applyAlignment="1">
      <alignment vertical="center"/>
    </xf>
    <xf numFmtId="164" fontId="1" fillId="0" borderId="14" xfId="1" applyFont="1" applyBorder="1" applyAlignment="1" applyProtection="1">
      <alignment vertical="center"/>
    </xf>
    <xf numFmtId="166" fontId="3" fillId="0" borderId="6" xfId="1" applyNumberFormat="1" applyFont="1" applyBorder="1" applyAlignment="1" applyProtection="1">
      <alignment vertical="center"/>
    </xf>
    <xf numFmtId="166" fontId="1" fillId="0" borderId="6" xfId="1" applyNumberFormat="1" applyFont="1" applyBorder="1" applyAlignment="1" applyProtection="1">
      <alignment vertical="center"/>
    </xf>
    <xf numFmtId="164" fontId="1" fillId="0" borderId="15" xfId="1" applyFont="1" applyBorder="1" applyAlignment="1" applyProtection="1">
      <alignment vertical="center"/>
    </xf>
    <xf numFmtId="0" fontId="1" fillId="0" borderId="9" xfId="0" applyFont="1" applyBorder="1" applyAlignment="1">
      <alignment vertical="center"/>
    </xf>
    <xf numFmtId="165" fontId="3" fillId="0" borderId="3" xfId="7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1" applyFont="1" applyBorder="1" applyAlignment="1" applyProtection="1">
      <alignment horizontal="center" vertical="center" wrapText="1"/>
    </xf>
    <xf numFmtId="166" fontId="3" fillId="0" borderId="2" xfId="1" applyNumberFormat="1" applyFont="1" applyBorder="1" applyAlignment="1" applyProtection="1">
      <alignment horizontal="center" vertical="center" wrapText="1"/>
    </xf>
    <xf numFmtId="0" fontId="3" fillId="0" borderId="16" xfId="0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164" fontId="1" fillId="0" borderId="17" xfId="1" applyFont="1" applyBorder="1" applyAlignment="1" applyProtection="1">
      <alignment horizontal="center" vertical="center"/>
    </xf>
    <xf numFmtId="166" fontId="1" fillId="0" borderId="17" xfId="1" applyNumberFormat="1" applyFont="1" applyBorder="1" applyAlignment="1" applyProtection="1">
      <alignment horizontal="center" vertical="center"/>
    </xf>
    <xf numFmtId="165" fontId="1" fillId="0" borderId="18" xfId="7" applyFont="1" applyBorder="1" applyAlignment="1" applyProtection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11" xfId="1" applyFont="1" applyBorder="1" applyAlignment="1" applyProtection="1">
      <alignment horizontal="center" vertical="center" wrapText="1"/>
    </xf>
    <xf numFmtId="166" fontId="3" fillId="0" borderId="11" xfId="1" applyNumberFormat="1" applyFont="1" applyBorder="1" applyAlignment="1" applyProtection="1">
      <alignment horizontal="center" vertical="center" wrapText="1"/>
    </xf>
    <xf numFmtId="165" fontId="3" fillId="0" borderId="12" xfId="7" applyFont="1" applyBorder="1" applyAlignment="1" applyProtection="1">
      <alignment horizontal="center" vertical="center" wrapText="1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166" fontId="1" fillId="0" borderId="23" xfId="1" applyNumberFormat="1" applyFont="1" applyBorder="1" applyAlignment="1" applyProtection="1">
      <alignment horizontal="right" vertical="center"/>
    </xf>
    <xf numFmtId="164" fontId="3" fillId="0" borderId="24" xfId="4" applyFont="1" applyBorder="1" applyAlignment="1" applyProtection="1">
      <alignment horizontal="left" vertical="center"/>
    </xf>
    <xf numFmtId="164" fontId="1" fillId="0" borderId="24" xfId="4" applyFont="1" applyBorder="1" applyAlignment="1" applyProtection="1">
      <alignment vertical="center"/>
    </xf>
    <xf numFmtId="164" fontId="3" fillId="0" borderId="24" xfId="4" applyFont="1" applyBorder="1" applyAlignment="1" applyProtection="1">
      <alignment vertical="center"/>
    </xf>
    <xf numFmtId="164" fontId="1" fillId="0" borderId="24" xfId="4" applyFont="1" applyBorder="1" applyAlignment="1" applyProtection="1">
      <alignment horizontal="right" vertical="center"/>
    </xf>
    <xf numFmtId="164" fontId="3" fillId="0" borderId="24" xfId="4" applyFont="1" applyBorder="1" applyAlignment="1" applyProtection="1">
      <alignment horizontal="right" vertical="center"/>
    </xf>
    <xf numFmtId="166" fontId="1" fillId="0" borderId="25" xfId="1" applyNumberFormat="1" applyFont="1" applyBorder="1" applyAlignment="1" applyProtection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vertical="center"/>
    </xf>
    <xf numFmtId="166" fontId="3" fillId="0" borderId="29" xfId="1" applyNumberFormat="1" applyFont="1" applyBorder="1" applyAlignment="1" applyProtection="1">
      <alignment horizontal="center" vertical="center"/>
    </xf>
    <xf numFmtId="164" fontId="1" fillId="0" borderId="24" xfId="1" applyFont="1" applyBorder="1" applyAlignment="1" applyProtection="1">
      <alignment vertical="center"/>
    </xf>
    <xf numFmtId="164" fontId="9" fillId="0" borderId="24" xfId="1" applyFont="1" applyBorder="1" applyAlignment="1" applyProtection="1">
      <alignment vertical="center"/>
    </xf>
    <xf numFmtId="164" fontId="3" fillId="0" borderId="25" xfId="1" applyFont="1" applyBorder="1" applyAlignment="1" applyProtection="1">
      <alignment vertical="center"/>
    </xf>
    <xf numFmtId="164" fontId="3" fillId="0" borderId="19" xfId="1" applyFont="1" applyBorder="1" applyAlignment="1" applyProtection="1">
      <alignment horizontal="center" vertical="center"/>
    </xf>
    <xf numFmtId="164" fontId="3" fillId="0" borderId="14" xfId="1" applyFont="1" applyBorder="1" applyAlignment="1" applyProtection="1">
      <alignment horizontal="left" vertical="center"/>
    </xf>
    <xf numFmtId="164" fontId="8" fillId="0" borderId="14" xfId="1" applyFont="1" applyBorder="1" applyAlignment="1" applyProtection="1">
      <alignment horizontal="left" vertical="center"/>
    </xf>
    <xf numFmtId="164" fontId="3" fillId="0" borderId="15" xfId="1" applyFont="1" applyBorder="1" applyAlignment="1" applyProtection="1">
      <alignment vertical="center"/>
    </xf>
    <xf numFmtId="43" fontId="1" fillId="0" borderId="6" xfId="0" applyNumberFormat="1" applyFont="1" applyBorder="1" applyAlignment="1">
      <alignment vertical="center"/>
    </xf>
  </cellXfs>
  <cellStyles count="11">
    <cellStyle name="Comma" xfId="1" builtinId="3"/>
    <cellStyle name="Comma [0] 3" xfId="7"/>
    <cellStyle name="Comma 10" xfId="2"/>
    <cellStyle name="Comma 2" xfId="3"/>
    <cellStyle name="Comma 3" xfId="4"/>
    <cellStyle name="Comma 4" xfId="5"/>
    <cellStyle name="Comma 7" xfId="6"/>
    <cellStyle name="Normal" xfId="0" builtinId="0"/>
    <cellStyle name="Normal 2" xfId="8"/>
    <cellStyle name="Normal 6" xfId="9"/>
    <cellStyle name="Normal_Vignola_100_120" xfId="1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  <pageSetUpPr fitToPage="1"/>
  </sheetPr>
  <dimension ref="A1:SD197"/>
  <sheetViews>
    <sheetView tabSelected="1" view="pageBreakPreview"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5" x14ac:dyDescent="0.25"/>
  <cols>
    <col min="1" max="1" width="4.28515625" style="1" customWidth="1"/>
    <col min="2" max="2" width="69.7109375" style="2" customWidth="1"/>
    <col min="3" max="3" width="6" style="2" customWidth="1"/>
    <col min="4" max="4" width="8.28515625" style="3" customWidth="1"/>
    <col min="5" max="5" width="12.5703125" style="4" customWidth="1"/>
    <col min="6" max="6" width="14" style="5" customWidth="1"/>
    <col min="7" max="213" width="9.140625" style="2" customWidth="1"/>
    <col min="214" max="214" width="3.140625" style="2" customWidth="1"/>
    <col min="215" max="215" width="4.28515625" style="2" customWidth="1"/>
    <col min="216" max="216" width="58.5703125" style="2" customWidth="1"/>
    <col min="217" max="217" width="6" style="2" customWidth="1"/>
    <col min="218" max="218" width="9.42578125" style="2" customWidth="1"/>
    <col min="219" max="219" width="16.28515625" style="2" customWidth="1"/>
    <col min="220" max="220" width="17.5703125" style="2" customWidth="1"/>
    <col min="221" max="221" width="7.85546875" style="2" customWidth="1"/>
    <col min="222" max="469" width="9.140625" style="2" customWidth="1"/>
    <col min="470" max="470" width="3.140625" style="2" customWidth="1"/>
    <col min="471" max="498" width="11.5703125" style="6"/>
    <col min="499" max="985" width="8.7109375" customWidth="1"/>
    <col min="986" max="1005" width="11.5703125"/>
  </cols>
  <sheetData>
    <row r="1" spans="1:6" x14ac:dyDescent="0.25">
      <c r="A1" s="7" t="s">
        <v>0</v>
      </c>
      <c r="D1" s="2"/>
      <c r="E1" s="2"/>
      <c r="F1" s="2"/>
    </row>
    <row r="2" spans="1:6" x14ac:dyDescent="0.25">
      <c r="A2" s="7" t="s">
        <v>1</v>
      </c>
      <c r="D2" s="2"/>
      <c r="E2" s="2"/>
      <c r="F2" s="8" t="s">
        <v>184</v>
      </c>
    </row>
    <row r="3" spans="1:6" x14ac:dyDescent="0.25">
      <c r="A3" s="7" t="s">
        <v>2</v>
      </c>
      <c r="D3" s="2"/>
      <c r="E3" s="2"/>
      <c r="F3" s="2"/>
    </row>
    <row r="4" spans="1:6" ht="15.75" thickBot="1" x14ac:dyDescent="0.3">
      <c r="F4" s="9" t="s">
        <v>3</v>
      </c>
    </row>
    <row r="5" spans="1:6" ht="12.75" customHeight="1" thickTop="1" thickBot="1" x14ac:dyDescent="0.3">
      <c r="A5" s="71" t="s">
        <v>4</v>
      </c>
      <c r="B5" s="72" t="s">
        <v>5</v>
      </c>
      <c r="C5" s="72" t="s">
        <v>6</v>
      </c>
      <c r="D5" s="73" t="s">
        <v>7</v>
      </c>
      <c r="E5" s="74" t="s">
        <v>8</v>
      </c>
      <c r="F5" s="70" t="s">
        <v>9</v>
      </c>
    </row>
    <row r="6" spans="1:6" ht="21.6" customHeight="1" thickTop="1" thickBot="1" x14ac:dyDescent="0.3">
      <c r="A6" s="81"/>
      <c r="B6" s="82"/>
      <c r="C6" s="82"/>
      <c r="D6" s="83"/>
      <c r="E6" s="84" t="s">
        <v>10</v>
      </c>
      <c r="F6" s="85"/>
    </row>
    <row r="7" spans="1:6" ht="15.75" thickTop="1" x14ac:dyDescent="0.25">
      <c r="A7" s="75"/>
      <c r="B7" s="76"/>
      <c r="C7" s="77"/>
      <c r="D7" s="78"/>
      <c r="E7" s="79"/>
      <c r="F7" s="80"/>
    </row>
    <row r="8" spans="1:6" x14ac:dyDescent="0.25">
      <c r="A8" s="14" t="s">
        <v>11</v>
      </c>
      <c r="B8" s="11" t="s">
        <v>12</v>
      </c>
      <c r="C8" s="12"/>
      <c r="D8" s="13"/>
      <c r="E8" s="15"/>
      <c r="F8" s="16"/>
    </row>
    <row r="9" spans="1:6" x14ac:dyDescent="0.25">
      <c r="A9" s="17">
        <v>1</v>
      </c>
      <c r="B9" s="18" t="s">
        <v>13</v>
      </c>
      <c r="C9" s="12" t="s">
        <v>14</v>
      </c>
      <c r="D9" s="13">
        <v>30</v>
      </c>
      <c r="E9" s="15"/>
      <c r="F9" s="16">
        <f t="shared" ref="F9:F14" si="0">D9*E9</f>
        <v>0</v>
      </c>
    </row>
    <row r="10" spans="1:6" x14ac:dyDescent="0.25">
      <c r="A10" s="17">
        <f>+A9+1</f>
        <v>2</v>
      </c>
      <c r="B10" s="18" t="s">
        <v>15</v>
      </c>
      <c r="C10" s="12" t="s">
        <v>16</v>
      </c>
      <c r="D10" s="13">
        <v>1</v>
      </c>
      <c r="E10" s="15"/>
      <c r="F10" s="16">
        <f t="shared" si="0"/>
        <v>0</v>
      </c>
    </row>
    <row r="11" spans="1:6" x14ac:dyDescent="0.25">
      <c r="A11" s="17">
        <f>+A10+1</f>
        <v>3</v>
      </c>
      <c r="B11" s="18" t="s">
        <v>17</v>
      </c>
      <c r="C11" s="12" t="s">
        <v>16</v>
      </c>
      <c r="D11" s="13">
        <v>1</v>
      </c>
      <c r="E11" s="15"/>
      <c r="F11" s="16">
        <f t="shared" si="0"/>
        <v>0</v>
      </c>
    </row>
    <row r="12" spans="1:6" x14ac:dyDescent="0.25">
      <c r="A12" s="17">
        <f>+A11+1</f>
        <v>4</v>
      </c>
      <c r="B12" s="18" t="s">
        <v>18</v>
      </c>
      <c r="C12" s="12" t="s">
        <v>16</v>
      </c>
      <c r="D12" s="13">
        <v>1</v>
      </c>
      <c r="E12" s="15"/>
      <c r="F12" s="16">
        <f t="shared" si="0"/>
        <v>0</v>
      </c>
    </row>
    <row r="13" spans="1:6" x14ac:dyDescent="0.25">
      <c r="A13" s="17">
        <f>+A12+1</f>
        <v>5</v>
      </c>
      <c r="B13" s="18" t="s">
        <v>19</v>
      </c>
      <c r="C13" s="12" t="s">
        <v>20</v>
      </c>
      <c r="D13" s="13">
        <v>72</v>
      </c>
      <c r="E13" s="15"/>
      <c r="F13" s="16">
        <f t="shared" si="0"/>
        <v>0</v>
      </c>
    </row>
    <row r="14" spans="1:6" x14ac:dyDescent="0.25">
      <c r="A14" s="17"/>
      <c r="B14" s="18" t="s">
        <v>21</v>
      </c>
      <c r="C14" s="12" t="s">
        <v>20</v>
      </c>
      <c r="D14" s="13">
        <v>67</v>
      </c>
      <c r="E14" s="15"/>
      <c r="F14" s="16">
        <f t="shared" si="0"/>
        <v>0</v>
      </c>
    </row>
    <row r="15" spans="1:6" x14ac:dyDescent="0.25">
      <c r="A15" s="17"/>
      <c r="B15" s="18"/>
      <c r="C15" s="12"/>
      <c r="D15" s="13"/>
      <c r="E15" s="19"/>
      <c r="F15" s="20">
        <f>SUM(F9:F14)</f>
        <v>0</v>
      </c>
    </row>
    <row r="16" spans="1:6" x14ac:dyDescent="0.25">
      <c r="A16" s="14" t="s">
        <v>22</v>
      </c>
      <c r="B16" s="21" t="s">
        <v>23</v>
      </c>
      <c r="C16" s="12"/>
      <c r="D16" s="13"/>
      <c r="E16" s="15"/>
      <c r="F16" s="16"/>
    </row>
    <row r="17" spans="1:6" x14ac:dyDescent="0.25">
      <c r="A17" s="17">
        <v>1</v>
      </c>
      <c r="B17" s="18" t="s">
        <v>24</v>
      </c>
      <c r="C17" s="12" t="s">
        <v>25</v>
      </c>
      <c r="D17" s="13">
        <v>29.607112499999999</v>
      </c>
      <c r="E17" s="15"/>
      <c r="F17" s="16">
        <f>D17*E17</f>
        <v>0</v>
      </c>
    </row>
    <row r="18" spans="1:6" x14ac:dyDescent="0.25">
      <c r="A18" s="17">
        <f>+A17+1</f>
        <v>2</v>
      </c>
      <c r="B18" s="18" t="s">
        <v>26</v>
      </c>
      <c r="C18" s="12" t="s">
        <v>25</v>
      </c>
      <c r="D18" s="13">
        <v>11.602824999999999</v>
      </c>
      <c r="E18" s="15"/>
      <c r="F18" s="16">
        <f>D18*E18</f>
        <v>0</v>
      </c>
    </row>
    <row r="19" spans="1:6" x14ac:dyDescent="0.25">
      <c r="A19" s="17">
        <f>+A18+1</f>
        <v>3</v>
      </c>
      <c r="B19" s="18" t="s">
        <v>27</v>
      </c>
      <c r="C19" s="12" t="s">
        <v>25</v>
      </c>
      <c r="D19" s="13">
        <v>2.0984625000000001</v>
      </c>
      <c r="E19" s="15"/>
      <c r="F19" s="16">
        <f>D19*E19</f>
        <v>0</v>
      </c>
    </row>
    <row r="20" spans="1:6" x14ac:dyDescent="0.25">
      <c r="A20" s="17">
        <f>+A19+1</f>
        <v>4</v>
      </c>
      <c r="B20" s="18" t="s">
        <v>28</v>
      </c>
      <c r="C20" s="12" t="s">
        <v>25</v>
      </c>
      <c r="D20" s="13">
        <v>1.875</v>
      </c>
      <c r="E20" s="15"/>
      <c r="F20" s="16">
        <f>D20*E20</f>
        <v>0</v>
      </c>
    </row>
    <row r="21" spans="1:6" x14ac:dyDescent="0.25">
      <c r="A21" s="17"/>
      <c r="B21" s="18"/>
      <c r="C21" s="12"/>
      <c r="D21" s="13"/>
      <c r="E21" s="15"/>
      <c r="F21" s="20">
        <f>SUM(F17:F20)</f>
        <v>0</v>
      </c>
    </row>
    <row r="22" spans="1:6" x14ac:dyDescent="0.25">
      <c r="A22" s="14" t="s">
        <v>29</v>
      </c>
      <c r="B22" s="21" t="s">
        <v>30</v>
      </c>
      <c r="C22" s="18"/>
      <c r="D22" s="22"/>
      <c r="E22" s="15"/>
      <c r="F22" s="16"/>
    </row>
    <row r="23" spans="1:6" x14ac:dyDescent="0.25">
      <c r="A23" s="17">
        <v>1</v>
      </c>
      <c r="B23" s="18" t="s">
        <v>31</v>
      </c>
      <c r="C23" s="12" t="s">
        <v>25</v>
      </c>
      <c r="D23" s="13">
        <v>11.826824999999999</v>
      </c>
      <c r="E23" s="15"/>
      <c r="F23" s="16">
        <f>D23*E23</f>
        <v>0</v>
      </c>
    </row>
    <row r="24" spans="1:6" x14ac:dyDescent="0.25">
      <c r="A24" s="17">
        <v>2</v>
      </c>
      <c r="B24" s="18" t="s">
        <v>32</v>
      </c>
      <c r="C24" s="12" t="s">
        <v>25</v>
      </c>
      <c r="D24" s="13">
        <v>1.1519999999999999</v>
      </c>
      <c r="E24" s="15"/>
      <c r="F24" s="16">
        <f>D24*E24</f>
        <v>0</v>
      </c>
    </row>
    <row r="25" spans="1:6" x14ac:dyDescent="0.25">
      <c r="A25" s="17">
        <v>3</v>
      </c>
      <c r="B25" s="18" t="s">
        <v>33</v>
      </c>
      <c r="C25" s="12" t="s">
        <v>25</v>
      </c>
      <c r="D25" s="13">
        <v>2.927</v>
      </c>
      <c r="E25" s="15"/>
      <c r="F25" s="16">
        <f>D25*E25</f>
        <v>0</v>
      </c>
    </row>
    <row r="26" spans="1:6" x14ac:dyDescent="0.25">
      <c r="A26" s="10"/>
      <c r="B26" s="18"/>
      <c r="C26" s="12"/>
      <c r="D26" s="13"/>
      <c r="E26" s="15"/>
      <c r="F26" s="20">
        <f>SUM(F23:F25)</f>
        <v>0</v>
      </c>
    </row>
    <row r="27" spans="1:6" x14ac:dyDescent="0.25">
      <c r="A27" s="14" t="s">
        <v>34</v>
      </c>
      <c r="B27" s="21" t="s">
        <v>35</v>
      </c>
      <c r="C27" s="18"/>
      <c r="D27" s="22"/>
      <c r="E27" s="15"/>
      <c r="F27" s="16"/>
    </row>
    <row r="28" spans="1:6" x14ac:dyDescent="0.25">
      <c r="A28" s="10"/>
      <c r="B28" s="21" t="s">
        <v>36</v>
      </c>
      <c r="C28" s="18"/>
      <c r="D28" s="22"/>
      <c r="E28" s="15"/>
      <c r="F28" s="16"/>
    </row>
    <row r="29" spans="1:6" x14ac:dyDescent="0.25">
      <c r="A29" s="17">
        <v>1</v>
      </c>
      <c r="B29" s="18" t="s">
        <v>37</v>
      </c>
      <c r="C29" s="12" t="s">
        <v>25</v>
      </c>
      <c r="D29" s="13">
        <v>1.8471375000000001</v>
      </c>
      <c r="E29" s="15"/>
      <c r="F29" s="16">
        <f t="shared" ref="F29:F39" si="1">D29*E29</f>
        <v>0</v>
      </c>
    </row>
    <row r="30" spans="1:6" x14ac:dyDescent="0.25">
      <c r="A30" s="17">
        <f t="shared" ref="A30:A39" si="2">A29+1</f>
        <v>2</v>
      </c>
      <c r="B30" s="18" t="s">
        <v>38</v>
      </c>
      <c r="C30" s="12" t="s">
        <v>25</v>
      </c>
      <c r="D30" s="13">
        <v>1.157</v>
      </c>
      <c r="E30" s="15"/>
      <c r="F30" s="16">
        <f t="shared" si="1"/>
        <v>0</v>
      </c>
    </row>
    <row r="31" spans="1:6" x14ac:dyDescent="0.25">
      <c r="A31" s="17">
        <f t="shared" si="2"/>
        <v>3</v>
      </c>
      <c r="B31" s="18" t="s">
        <v>39</v>
      </c>
      <c r="C31" s="12" t="s">
        <v>25</v>
      </c>
      <c r="D31" s="13">
        <v>0.40699999999999997</v>
      </c>
      <c r="E31" s="15"/>
      <c r="F31" s="16">
        <f t="shared" si="1"/>
        <v>0</v>
      </c>
    </row>
    <row r="32" spans="1:6" x14ac:dyDescent="0.25">
      <c r="A32" s="17">
        <f t="shared" si="2"/>
        <v>4</v>
      </c>
      <c r="B32" s="18" t="s">
        <v>40</v>
      </c>
      <c r="C32" s="12" t="s">
        <v>25</v>
      </c>
      <c r="D32" s="13">
        <v>1.264785</v>
      </c>
      <c r="E32" s="15"/>
      <c r="F32" s="16">
        <f t="shared" si="1"/>
        <v>0</v>
      </c>
    </row>
    <row r="33" spans="1:6" x14ac:dyDescent="0.25">
      <c r="A33" s="17">
        <f t="shared" si="2"/>
        <v>5</v>
      </c>
      <c r="B33" s="18" t="s">
        <v>41</v>
      </c>
      <c r="C33" s="12" t="s">
        <v>25</v>
      </c>
      <c r="D33" s="13">
        <v>1.4206000000000001</v>
      </c>
      <c r="E33" s="15"/>
      <c r="F33" s="16">
        <f t="shared" si="1"/>
        <v>0</v>
      </c>
    </row>
    <row r="34" spans="1:6" x14ac:dyDescent="0.25">
      <c r="A34" s="17">
        <f t="shared" si="2"/>
        <v>6</v>
      </c>
      <c r="B34" s="18" t="s">
        <v>42</v>
      </c>
      <c r="C34" s="12" t="s">
        <v>25</v>
      </c>
      <c r="D34" s="13">
        <v>0.38400000000000001</v>
      </c>
      <c r="E34" s="15"/>
      <c r="F34" s="16">
        <f t="shared" si="1"/>
        <v>0</v>
      </c>
    </row>
    <row r="35" spans="1:6" x14ac:dyDescent="0.25">
      <c r="A35" s="17">
        <f t="shared" si="2"/>
        <v>7</v>
      </c>
      <c r="B35" s="18" t="s">
        <v>43</v>
      </c>
      <c r="C35" s="12" t="s">
        <v>25</v>
      </c>
      <c r="D35" s="13">
        <v>0.33600000000000002</v>
      </c>
      <c r="E35" s="15"/>
      <c r="F35" s="16">
        <f t="shared" si="1"/>
        <v>0</v>
      </c>
    </row>
    <row r="36" spans="1:6" x14ac:dyDescent="0.25">
      <c r="A36" s="17">
        <f t="shared" si="2"/>
        <v>8</v>
      </c>
      <c r="B36" s="18" t="s">
        <v>44</v>
      </c>
      <c r="C36" s="12" t="s">
        <v>25</v>
      </c>
      <c r="D36" s="13">
        <v>0.81659925</v>
      </c>
      <c r="E36" s="15"/>
      <c r="F36" s="16">
        <f t="shared" si="1"/>
        <v>0</v>
      </c>
    </row>
    <row r="37" spans="1:6" x14ac:dyDescent="0.25">
      <c r="A37" s="17">
        <f t="shared" si="2"/>
        <v>9</v>
      </c>
      <c r="B37" s="23" t="s">
        <v>45</v>
      </c>
      <c r="C37" s="12" t="s">
        <v>25</v>
      </c>
      <c r="D37" s="13">
        <v>4.3397500000000004</v>
      </c>
      <c r="E37" s="15"/>
      <c r="F37" s="16">
        <f t="shared" si="1"/>
        <v>0</v>
      </c>
    </row>
    <row r="38" spans="1:6" x14ac:dyDescent="0.25">
      <c r="A38" s="17">
        <f t="shared" si="2"/>
        <v>10</v>
      </c>
      <c r="B38" s="23" t="s">
        <v>46</v>
      </c>
      <c r="C38" s="12" t="s">
        <v>25</v>
      </c>
      <c r="D38" s="13">
        <v>2.4E-2</v>
      </c>
      <c r="E38" s="15"/>
      <c r="F38" s="16">
        <f t="shared" si="1"/>
        <v>0</v>
      </c>
    </row>
    <row r="39" spans="1:6" x14ac:dyDescent="0.25">
      <c r="A39" s="17">
        <f t="shared" si="2"/>
        <v>11</v>
      </c>
      <c r="B39" s="23" t="s">
        <v>47</v>
      </c>
      <c r="C39" s="12" t="s">
        <v>25</v>
      </c>
      <c r="D39" s="13">
        <v>0.12</v>
      </c>
      <c r="E39" s="15"/>
      <c r="F39" s="16">
        <f t="shared" si="1"/>
        <v>0</v>
      </c>
    </row>
    <row r="40" spans="1:6" x14ac:dyDescent="0.25">
      <c r="A40" s="24"/>
      <c r="B40" s="25"/>
      <c r="C40" s="26"/>
      <c r="D40" s="13"/>
      <c r="E40" s="19"/>
      <c r="F40" s="20">
        <f>SUM(F29:F39)</f>
        <v>0</v>
      </c>
    </row>
    <row r="41" spans="1:6" x14ac:dyDescent="0.25">
      <c r="A41" s="14" t="s">
        <v>48</v>
      </c>
      <c r="B41" s="21" t="s">
        <v>49</v>
      </c>
      <c r="C41" s="12"/>
      <c r="D41" s="13"/>
      <c r="E41" s="15"/>
      <c r="F41" s="16"/>
    </row>
    <row r="42" spans="1:6" x14ac:dyDescent="0.25">
      <c r="A42" s="17">
        <v>1</v>
      </c>
      <c r="B42" s="18" t="s">
        <v>185</v>
      </c>
      <c r="C42" s="12" t="s">
        <v>50</v>
      </c>
      <c r="D42" s="13">
        <v>2.2364999999999999</v>
      </c>
      <c r="E42" s="15"/>
      <c r="F42" s="16">
        <f t="shared" ref="F42:F48" si="3">D42*E42</f>
        <v>0</v>
      </c>
    </row>
    <row r="43" spans="1:6" x14ac:dyDescent="0.25">
      <c r="A43" s="17">
        <f>+A42+1</f>
        <v>2</v>
      </c>
      <c r="B43" s="18" t="s">
        <v>185</v>
      </c>
      <c r="C43" s="12" t="s">
        <v>50</v>
      </c>
      <c r="D43" s="13">
        <v>5.2</v>
      </c>
      <c r="E43" s="15"/>
      <c r="F43" s="16">
        <f t="shared" si="3"/>
        <v>0</v>
      </c>
    </row>
    <row r="44" spans="1:6" x14ac:dyDescent="0.25">
      <c r="A44" s="17">
        <f>+A43+1</f>
        <v>3</v>
      </c>
      <c r="B44" s="18" t="s">
        <v>186</v>
      </c>
      <c r="C44" s="12" t="s">
        <v>50</v>
      </c>
      <c r="D44" s="13">
        <v>51</v>
      </c>
      <c r="E44" s="15"/>
      <c r="F44" s="16">
        <f t="shared" si="3"/>
        <v>0</v>
      </c>
    </row>
    <row r="45" spans="1:6" x14ac:dyDescent="0.25">
      <c r="A45" s="17">
        <f>A44+1</f>
        <v>4</v>
      </c>
      <c r="B45" s="18" t="s">
        <v>187</v>
      </c>
      <c r="C45" s="12" t="s">
        <v>50</v>
      </c>
      <c r="D45" s="13">
        <v>7.1971249999999998</v>
      </c>
      <c r="E45" s="15"/>
      <c r="F45" s="16">
        <f t="shared" si="3"/>
        <v>0</v>
      </c>
    </row>
    <row r="46" spans="1:6" x14ac:dyDescent="0.25">
      <c r="A46" s="17">
        <f>A45+1</f>
        <v>5</v>
      </c>
      <c r="B46" s="18" t="s">
        <v>188</v>
      </c>
      <c r="C46" s="12" t="s">
        <v>50</v>
      </c>
      <c r="D46" s="13">
        <v>12.6</v>
      </c>
      <c r="E46" s="15"/>
      <c r="F46" s="16">
        <f t="shared" si="3"/>
        <v>0</v>
      </c>
    </row>
    <row r="47" spans="1:6" x14ac:dyDescent="0.25">
      <c r="A47" s="17">
        <f>A46+1</f>
        <v>6</v>
      </c>
      <c r="B47" s="18" t="s">
        <v>189</v>
      </c>
      <c r="C47" s="12" t="s">
        <v>51</v>
      </c>
      <c r="D47" s="13">
        <v>48.6</v>
      </c>
      <c r="E47" s="15"/>
      <c r="F47" s="16">
        <f t="shared" si="3"/>
        <v>0</v>
      </c>
    </row>
    <row r="48" spans="1:6" x14ac:dyDescent="0.25">
      <c r="A48" s="17">
        <f>A47+1</f>
        <v>7</v>
      </c>
      <c r="B48" s="18" t="s">
        <v>190</v>
      </c>
      <c r="C48" s="12" t="s">
        <v>51</v>
      </c>
      <c r="D48" s="13">
        <v>5.7450000000000001</v>
      </c>
      <c r="E48" s="15"/>
      <c r="F48" s="16">
        <f t="shared" si="3"/>
        <v>0</v>
      </c>
    </row>
    <row r="49" spans="1:6" x14ac:dyDescent="0.25">
      <c r="A49" s="17">
        <v>9</v>
      </c>
      <c r="B49" s="18" t="s">
        <v>52</v>
      </c>
      <c r="C49" s="12"/>
      <c r="D49" s="13"/>
      <c r="E49" s="15"/>
      <c r="F49" s="16"/>
    </row>
    <row r="50" spans="1:6" x14ac:dyDescent="0.25">
      <c r="A50" s="17"/>
      <c r="B50" s="18" t="s">
        <v>53</v>
      </c>
      <c r="C50" s="12" t="s">
        <v>50</v>
      </c>
      <c r="D50" s="13">
        <v>19.25525</v>
      </c>
      <c r="E50" s="15"/>
      <c r="F50" s="16">
        <f>D50*E50</f>
        <v>0</v>
      </c>
    </row>
    <row r="51" spans="1:6" x14ac:dyDescent="0.25">
      <c r="A51" s="10"/>
      <c r="B51" s="18"/>
      <c r="C51" s="12"/>
      <c r="D51" s="13"/>
      <c r="E51" s="19"/>
      <c r="F51" s="20">
        <f>SUM(F42:F50)</f>
        <v>0</v>
      </c>
    </row>
    <row r="52" spans="1:6" x14ac:dyDescent="0.25">
      <c r="A52" s="14" t="s">
        <v>54</v>
      </c>
      <c r="B52" s="21" t="s">
        <v>55</v>
      </c>
      <c r="C52" s="12"/>
      <c r="D52" s="13"/>
      <c r="E52" s="15"/>
      <c r="F52" s="16"/>
    </row>
    <row r="53" spans="1:6" x14ac:dyDescent="0.25">
      <c r="A53" s="10"/>
      <c r="B53" s="18" t="s">
        <v>56</v>
      </c>
      <c r="C53" s="12"/>
      <c r="D53" s="13"/>
      <c r="E53" s="15"/>
      <c r="F53" s="16"/>
    </row>
    <row r="54" spans="1:6" x14ac:dyDescent="0.25">
      <c r="A54" s="17">
        <v>1</v>
      </c>
      <c r="B54" s="18" t="s">
        <v>191</v>
      </c>
      <c r="C54" s="12" t="s">
        <v>20</v>
      </c>
      <c r="D54" s="13">
        <v>32.524999999999999</v>
      </c>
      <c r="E54" s="15"/>
      <c r="F54" s="16">
        <f>D54*E54</f>
        <v>0</v>
      </c>
    </row>
    <row r="55" spans="1:6" x14ac:dyDescent="0.25">
      <c r="A55" s="17">
        <v>2</v>
      </c>
      <c r="B55" s="18" t="s">
        <v>57</v>
      </c>
      <c r="C55" s="12" t="s">
        <v>20</v>
      </c>
      <c r="D55" s="13">
        <v>2.375</v>
      </c>
      <c r="E55" s="15"/>
      <c r="F55" s="16">
        <f>D55*E55</f>
        <v>0</v>
      </c>
    </row>
    <row r="56" spans="1:6" x14ac:dyDescent="0.25">
      <c r="A56" s="17">
        <f>A55+1</f>
        <v>3</v>
      </c>
      <c r="B56" s="18" t="s">
        <v>58</v>
      </c>
      <c r="C56" s="12" t="s">
        <v>20</v>
      </c>
      <c r="D56" s="13">
        <v>1.92</v>
      </c>
      <c r="E56" s="15"/>
      <c r="F56" s="16">
        <f>D56*E56</f>
        <v>0</v>
      </c>
    </row>
    <row r="57" spans="1:6" x14ac:dyDescent="0.25">
      <c r="A57" s="17">
        <f>A56+1</f>
        <v>4</v>
      </c>
      <c r="B57" s="18" t="s">
        <v>59</v>
      </c>
      <c r="C57" s="12" t="s">
        <v>20</v>
      </c>
      <c r="D57" s="13">
        <v>1.34</v>
      </c>
      <c r="E57" s="15"/>
      <c r="F57" s="16">
        <f>D57*E57</f>
        <v>0</v>
      </c>
    </row>
    <row r="58" spans="1:6" x14ac:dyDescent="0.25">
      <c r="A58" s="17"/>
      <c r="B58" s="18"/>
      <c r="C58" s="12"/>
      <c r="D58" s="13"/>
      <c r="E58" s="15"/>
      <c r="F58" s="20">
        <f>SUM(F54:F57)</f>
        <v>0</v>
      </c>
    </row>
    <row r="59" spans="1:6" x14ac:dyDescent="0.25">
      <c r="A59" s="14" t="s">
        <v>60</v>
      </c>
      <c r="B59" s="21" t="s">
        <v>61</v>
      </c>
      <c r="C59" s="18"/>
      <c r="D59" s="22"/>
      <c r="E59" s="15"/>
      <c r="F59" s="16"/>
    </row>
    <row r="60" spans="1:6" x14ac:dyDescent="0.25">
      <c r="A60" s="17">
        <v>1</v>
      </c>
      <c r="B60" s="18" t="s">
        <v>62</v>
      </c>
      <c r="C60" s="12" t="s">
        <v>20</v>
      </c>
      <c r="D60" s="13">
        <v>68.56</v>
      </c>
      <c r="E60" s="15"/>
      <c r="F60" s="16">
        <f>D60*E60</f>
        <v>0</v>
      </c>
    </row>
    <row r="61" spans="1:6" x14ac:dyDescent="0.25">
      <c r="A61" s="17">
        <v>2</v>
      </c>
      <c r="B61" s="18" t="s">
        <v>63</v>
      </c>
      <c r="C61" s="12" t="s">
        <v>20</v>
      </c>
      <c r="D61" s="13">
        <v>7.25</v>
      </c>
      <c r="E61" s="15"/>
      <c r="F61" s="16">
        <f>D61*E61</f>
        <v>0</v>
      </c>
    </row>
    <row r="62" spans="1:6" x14ac:dyDescent="0.25">
      <c r="A62" s="17">
        <v>3</v>
      </c>
      <c r="B62" s="18" t="s">
        <v>64</v>
      </c>
      <c r="C62" s="12" t="s">
        <v>14</v>
      </c>
      <c r="D62" s="13">
        <v>82.9</v>
      </c>
      <c r="E62" s="15"/>
      <c r="F62" s="16">
        <f>D62*E62</f>
        <v>0</v>
      </c>
    </row>
    <row r="63" spans="1:6" x14ac:dyDescent="0.25">
      <c r="A63" s="17">
        <f>A62+1</f>
        <v>4</v>
      </c>
      <c r="B63" s="18" t="s">
        <v>65</v>
      </c>
      <c r="C63" s="12" t="s">
        <v>20</v>
      </c>
      <c r="D63" s="13">
        <v>4</v>
      </c>
      <c r="E63" s="15"/>
      <c r="F63" s="16">
        <f>D63*E63</f>
        <v>0</v>
      </c>
    </row>
    <row r="64" spans="1:6" x14ac:dyDescent="0.25">
      <c r="A64" s="17">
        <f>+A63+1</f>
        <v>5</v>
      </c>
      <c r="B64" s="18" t="s">
        <v>66</v>
      </c>
      <c r="C64" s="12" t="s">
        <v>67</v>
      </c>
      <c r="D64" s="13">
        <v>1</v>
      </c>
      <c r="E64" s="15"/>
      <c r="F64" s="16">
        <f>D64*E64</f>
        <v>0</v>
      </c>
    </row>
    <row r="65" spans="1:470" x14ac:dyDescent="0.25">
      <c r="A65" s="10"/>
      <c r="B65" s="18"/>
      <c r="C65" s="18"/>
      <c r="D65" s="13"/>
      <c r="E65" s="15"/>
      <c r="F65" s="20">
        <f>SUM(F60:F64)</f>
        <v>0</v>
      </c>
    </row>
    <row r="66" spans="1:470" x14ac:dyDescent="0.25">
      <c r="A66" s="14" t="s">
        <v>68</v>
      </c>
      <c r="B66" s="21" t="s">
        <v>69</v>
      </c>
      <c r="C66" s="12"/>
      <c r="D66" s="13"/>
      <c r="E66" s="15"/>
      <c r="F66" s="1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</row>
    <row r="67" spans="1:470" x14ac:dyDescent="0.25">
      <c r="A67" s="17">
        <v>1</v>
      </c>
      <c r="B67" s="18" t="s">
        <v>70</v>
      </c>
      <c r="C67" s="12" t="s">
        <v>20</v>
      </c>
      <c r="D67" s="13">
        <v>20.55</v>
      </c>
      <c r="E67" s="15"/>
      <c r="F67" s="16">
        <f>D67*E67</f>
        <v>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</row>
    <row r="68" spans="1:470" x14ac:dyDescent="0.25">
      <c r="A68" s="17">
        <f>+A67+1</f>
        <v>2</v>
      </c>
      <c r="B68" s="18" t="s">
        <v>71</v>
      </c>
      <c r="C68" s="12" t="s">
        <v>20</v>
      </c>
      <c r="D68" s="13">
        <v>271.9495</v>
      </c>
      <c r="E68" s="15"/>
      <c r="F68" s="16">
        <f>D68*E68</f>
        <v>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QY68" s="5"/>
      <c r="QZ68" s="5"/>
      <c r="RA68" s="5"/>
      <c r="RB68" s="5"/>
    </row>
    <row r="69" spans="1:470" x14ac:dyDescent="0.25">
      <c r="A69" s="17">
        <f>+A68+1</f>
        <v>3</v>
      </c>
      <c r="B69" s="18" t="s">
        <v>72</v>
      </c>
      <c r="C69" s="12" t="s">
        <v>20</v>
      </c>
      <c r="D69" s="13">
        <v>395.697</v>
      </c>
      <c r="E69" s="15"/>
      <c r="F69" s="16">
        <f>D69*E69</f>
        <v>0</v>
      </c>
    </row>
    <row r="70" spans="1:470" x14ac:dyDescent="0.25">
      <c r="A70" s="17"/>
      <c r="B70" s="18"/>
      <c r="C70" s="12"/>
      <c r="D70" s="13"/>
      <c r="E70" s="19"/>
      <c r="F70" s="20">
        <f>SUM(F67:F69)</f>
        <v>0</v>
      </c>
    </row>
    <row r="71" spans="1:470" x14ac:dyDescent="0.25">
      <c r="A71" s="14" t="s">
        <v>73</v>
      </c>
      <c r="B71" s="21" t="s">
        <v>74</v>
      </c>
      <c r="C71" s="18"/>
      <c r="D71" s="22"/>
      <c r="E71" s="15"/>
      <c r="F71" s="16"/>
    </row>
    <row r="72" spans="1:470" x14ac:dyDescent="0.25">
      <c r="A72" s="17">
        <v>1</v>
      </c>
      <c r="B72" s="18" t="s">
        <v>75</v>
      </c>
      <c r="C72" s="12" t="s">
        <v>20</v>
      </c>
      <c r="D72" s="13">
        <v>58.8</v>
      </c>
      <c r="E72" s="15"/>
      <c r="F72" s="16">
        <f>D72*E72</f>
        <v>0</v>
      </c>
    </row>
    <row r="73" spans="1:470" x14ac:dyDescent="0.25">
      <c r="A73" s="17">
        <f>+A72+1</f>
        <v>2</v>
      </c>
      <c r="B73" s="18" t="s">
        <v>76</v>
      </c>
      <c r="C73" s="12" t="s">
        <v>20</v>
      </c>
      <c r="D73" s="13">
        <v>58.8</v>
      </c>
      <c r="E73" s="15"/>
      <c r="F73" s="16">
        <f>D73*E73</f>
        <v>0</v>
      </c>
    </row>
    <row r="74" spans="1:470" x14ac:dyDescent="0.25">
      <c r="A74" s="17">
        <f>+A73+1</f>
        <v>3</v>
      </c>
      <c r="B74" s="18" t="s">
        <v>77</v>
      </c>
      <c r="C74" s="12" t="s">
        <v>14</v>
      </c>
      <c r="D74" s="13">
        <v>17.48</v>
      </c>
      <c r="E74" s="15"/>
      <c r="F74" s="16">
        <f>D74*E74</f>
        <v>0</v>
      </c>
    </row>
    <row r="75" spans="1:470" x14ac:dyDescent="0.25">
      <c r="A75" s="17">
        <f>+A74+1</f>
        <v>4</v>
      </c>
      <c r="B75" s="18" t="s">
        <v>78</v>
      </c>
      <c r="C75" s="12" t="s">
        <v>14</v>
      </c>
      <c r="D75" s="13">
        <v>19.350000000000001</v>
      </c>
      <c r="E75" s="15"/>
      <c r="F75" s="16">
        <f>D75*E75</f>
        <v>0</v>
      </c>
    </row>
    <row r="76" spans="1:470" x14ac:dyDescent="0.25">
      <c r="A76" s="17">
        <f>+A75+1</f>
        <v>5</v>
      </c>
      <c r="B76" s="18" t="s">
        <v>79</v>
      </c>
      <c r="C76" s="12" t="s">
        <v>14</v>
      </c>
      <c r="D76" s="13">
        <v>6</v>
      </c>
      <c r="E76" s="15"/>
      <c r="F76" s="16">
        <f>D76*E76</f>
        <v>0</v>
      </c>
    </row>
    <row r="77" spans="1:470" x14ac:dyDescent="0.25">
      <c r="A77" s="10"/>
      <c r="B77" s="18"/>
      <c r="C77" s="18"/>
      <c r="D77" s="22"/>
      <c r="E77" s="19"/>
      <c r="F77" s="20">
        <f>SUM(F72:F76)</f>
        <v>0</v>
      </c>
    </row>
    <row r="78" spans="1:470" x14ac:dyDescent="0.25">
      <c r="A78" s="14" t="s">
        <v>80</v>
      </c>
      <c r="B78" s="21" t="s">
        <v>81</v>
      </c>
      <c r="C78" s="18"/>
      <c r="D78" s="22"/>
      <c r="E78" s="15"/>
      <c r="F78" s="16"/>
    </row>
    <row r="79" spans="1:470" x14ac:dyDescent="0.25">
      <c r="A79" s="10">
        <v>1</v>
      </c>
      <c r="B79" s="21" t="s">
        <v>82</v>
      </c>
      <c r="C79" s="18"/>
      <c r="D79" s="22"/>
      <c r="E79" s="15"/>
      <c r="F79" s="16"/>
    </row>
    <row r="80" spans="1:470" x14ac:dyDescent="0.25">
      <c r="A80" s="17" t="s">
        <v>83</v>
      </c>
      <c r="B80" s="18" t="s">
        <v>84</v>
      </c>
      <c r="C80" s="12" t="s">
        <v>25</v>
      </c>
      <c r="D80" s="13">
        <v>0</v>
      </c>
      <c r="E80" s="15"/>
      <c r="F80" s="16">
        <f t="shared" ref="F80:F96" si="4">D80*E80</f>
        <v>0</v>
      </c>
    </row>
    <row r="81" spans="1:470" x14ac:dyDescent="0.25">
      <c r="A81" s="17" t="s">
        <v>83</v>
      </c>
      <c r="B81" s="18" t="s">
        <v>85</v>
      </c>
      <c r="C81" s="12" t="s">
        <v>86</v>
      </c>
      <c r="D81" s="13">
        <v>1</v>
      </c>
      <c r="E81" s="15"/>
      <c r="F81" s="16">
        <f t="shared" si="4"/>
        <v>0</v>
      </c>
    </row>
    <row r="82" spans="1:470" x14ac:dyDescent="0.25">
      <c r="A82" s="17" t="s">
        <v>83</v>
      </c>
      <c r="B82" s="18" t="s">
        <v>87</v>
      </c>
      <c r="C82" s="12" t="s">
        <v>86</v>
      </c>
      <c r="D82" s="13">
        <v>3</v>
      </c>
      <c r="E82" s="15"/>
      <c r="F82" s="16">
        <f t="shared" si="4"/>
        <v>0</v>
      </c>
    </row>
    <row r="83" spans="1:470" x14ac:dyDescent="0.25">
      <c r="A83" s="17" t="s">
        <v>83</v>
      </c>
      <c r="B83" s="18" t="s">
        <v>88</v>
      </c>
      <c r="C83" s="12" t="s">
        <v>86</v>
      </c>
      <c r="D83" s="13">
        <v>2</v>
      </c>
      <c r="E83" s="15"/>
      <c r="F83" s="16">
        <f t="shared" si="4"/>
        <v>0</v>
      </c>
    </row>
    <row r="84" spans="1:470" x14ac:dyDescent="0.25">
      <c r="A84" s="17" t="s">
        <v>83</v>
      </c>
      <c r="B84" s="18" t="s">
        <v>89</v>
      </c>
      <c r="C84" s="12" t="s">
        <v>86</v>
      </c>
      <c r="D84" s="13">
        <v>1</v>
      </c>
      <c r="E84" s="15"/>
      <c r="F84" s="16">
        <f t="shared" si="4"/>
        <v>0</v>
      </c>
    </row>
    <row r="85" spans="1:470" x14ac:dyDescent="0.25">
      <c r="A85" s="17"/>
      <c r="B85" s="18"/>
      <c r="C85" s="12"/>
      <c r="D85" s="13"/>
      <c r="E85" s="15"/>
      <c r="F85" s="16">
        <f t="shared" si="4"/>
        <v>0</v>
      </c>
    </row>
    <row r="86" spans="1:470" x14ac:dyDescent="0.25">
      <c r="A86" s="10">
        <v>2</v>
      </c>
      <c r="B86" s="21" t="s">
        <v>90</v>
      </c>
      <c r="C86" s="12" t="s">
        <v>91</v>
      </c>
      <c r="D86" s="13">
        <v>1</v>
      </c>
      <c r="E86" s="15"/>
      <c r="F86" s="16">
        <f t="shared" si="4"/>
        <v>0</v>
      </c>
    </row>
    <row r="87" spans="1:470" x14ac:dyDescent="0.25">
      <c r="A87" s="17" t="s">
        <v>83</v>
      </c>
      <c r="B87" s="18" t="s">
        <v>92</v>
      </c>
      <c r="C87" s="12"/>
      <c r="D87" s="13"/>
      <c r="E87" s="15"/>
      <c r="F87" s="16">
        <f t="shared" si="4"/>
        <v>0</v>
      </c>
    </row>
    <row r="88" spans="1:470" x14ac:dyDescent="0.25">
      <c r="A88" s="17" t="s">
        <v>83</v>
      </c>
      <c r="B88" s="18" t="s">
        <v>93</v>
      </c>
      <c r="C88" s="12"/>
      <c r="D88" s="13"/>
      <c r="E88" s="15"/>
      <c r="F88" s="16">
        <f t="shared" si="4"/>
        <v>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QY88" s="5"/>
      <c r="QZ88" s="5"/>
      <c r="RA88" s="5"/>
      <c r="RB88" s="5"/>
    </row>
    <row r="89" spans="1:470" x14ac:dyDescent="0.25">
      <c r="A89" s="17" t="s">
        <v>83</v>
      </c>
      <c r="B89" s="18" t="s">
        <v>94</v>
      </c>
      <c r="C89" s="12"/>
      <c r="D89" s="13"/>
      <c r="E89" s="15"/>
      <c r="F89" s="16">
        <f t="shared" si="4"/>
        <v>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  <c r="LC89" s="5"/>
      <c r="LD89" s="5"/>
      <c r="LE89" s="5"/>
      <c r="LF89" s="5"/>
      <c r="LG89" s="5"/>
      <c r="LH89" s="5"/>
      <c r="LI89" s="5"/>
      <c r="LJ89" s="5"/>
      <c r="LK89" s="5"/>
      <c r="LL89" s="5"/>
      <c r="LM89" s="5"/>
      <c r="LN89" s="5"/>
      <c r="LO89" s="5"/>
      <c r="LP89" s="5"/>
      <c r="LQ89" s="5"/>
      <c r="LR89" s="5"/>
      <c r="LS89" s="5"/>
      <c r="LT89" s="5"/>
      <c r="LU89" s="5"/>
      <c r="LV89" s="5"/>
      <c r="LW89" s="5"/>
      <c r="LX89" s="5"/>
      <c r="LY89" s="5"/>
      <c r="LZ89" s="5"/>
      <c r="MA89" s="5"/>
      <c r="MB89" s="5"/>
      <c r="MC89" s="5"/>
      <c r="MD89" s="5"/>
      <c r="ME89" s="5"/>
      <c r="MF89" s="5"/>
      <c r="MG89" s="5"/>
      <c r="MH89" s="5"/>
      <c r="MI89" s="5"/>
      <c r="MJ89" s="5"/>
      <c r="MK89" s="5"/>
      <c r="ML89" s="5"/>
      <c r="MM89" s="5"/>
      <c r="MN89" s="5"/>
      <c r="MO89" s="5"/>
      <c r="MP89" s="5"/>
      <c r="MQ89" s="5"/>
      <c r="MR89" s="5"/>
      <c r="MS89" s="5"/>
      <c r="MT89" s="5"/>
      <c r="MU89" s="5"/>
      <c r="MV89" s="5"/>
      <c r="MW89" s="5"/>
      <c r="MX89" s="5"/>
      <c r="MY89" s="5"/>
      <c r="MZ89" s="5"/>
      <c r="NA89" s="5"/>
      <c r="NB89" s="5"/>
      <c r="NC89" s="5"/>
      <c r="ND89" s="5"/>
      <c r="NE89" s="5"/>
      <c r="NF89" s="5"/>
      <c r="NG89" s="5"/>
      <c r="NH89" s="5"/>
      <c r="NI89" s="5"/>
      <c r="NJ89" s="5"/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5"/>
      <c r="OC89" s="5"/>
      <c r="OD89" s="5"/>
      <c r="OE89" s="5"/>
      <c r="OF89" s="5"/>
      <c r="OG89" s="5"/>
      <c r="OH89" s="5"/>
      <c r="OI89" s="5"/>
      <c r="OJ89" s="5"/>
      <c r="OK89" s="5"/>
      <c r="OL89" s="5"/>
      <c r="OM89" s="5"/>
      <c r="ON89" s="5"/>
      <c r="OO89" s="5"/>
      <c r="OP89" s="5"/>
      <c r="OQ89" s="5"/>
      <c r="OR89" s="5"/>
      <c r="OS89" s="5"/>
      <c r="OT89" s="5"/>
      <c r="OU89" s="5"/>
      <c r="OV89" s="5"/>
      <c r="OW89" s="5"/>
      <c r="OX89" s="5"/>
      <c r="OY89" s="5"/>
      <c r="OZ89" s="5"/>
      <c r="PA89" s="5"/>
      <c r="PB89" s="5"/>
      <c r="PC89" s="5"/>
      <c r="PD89" s="5"/>
      <c r="PE89" s="5"/>
      <c r="PF89" s="5"/>
      <c r="PG89" s="5"/>
      <c r="PH89" s="5"/>
      <c r="PI89" s="5"/>
      <c r="PJ89" s="5"/>
      <c r="PK89" s="5"/>
      <c r="PL89" s="5"/>
      <c r="PM89" s="5"/>
      <c r="PN89" s="5"/>
      <c r="PO89" s="5"/>
      <c r="PP89" s="5"/>
      <c r="PQ89" s="5"/>
      <c r="PR89" s="5"/>
      <c r="PS89" s="5"/>
      <c r="PT89" s="5"/>
      <c r="PU89" s="5"/>
      <c r="PV89" s="5"/>
      <c r="PW89" s="5"/>
      <c r="PX89" s="5"/>
      <c r="PY89" s="5"/>
      <c r="PZ89" s="5"/>
      <c r="QA89" s="5"/>
      <c r="QB89" s="5"/>
      <c r="QC89" s="5"/>
      <c r="QD89" s="5"/>
      <c r="QE89" s="5"/>
      <c r="QF89" s="5"/>
      <c r="QG89" s="5"/>
      <c r="QH89" s="5"/>
      <c r="QI89" s="5"/>
      <c r="QJ89" s="5"/>
      <c r="QK89" s="5"/>
      <c r="QL89" s="5"/>
      <c r="QM89" s="5"/>
      <c r="QN89" s="5"/>
      <c r="QO89" s="5"/>
      <c r="QP89" s="5"/>
      <c r="QQ89" s="5"/>
      <c r="QR89" s="5"/>
      <c r="QS89" s="5"/>
      <c r="QT89" s="5"/>
      <c r="QU89" s="5"/>
      <c r="QV89" s="5"/>
      <c r="QW89" s="5"/>
      <c r="QX89" s="5"/>
      <c r="QY89" s="5"/>
      <c r="QZ89" s="5"/>
      <c r="RA89" s="5"/>
      <c r="RB89" s="5"/>
    </row>
    <row r="90" spans="1:470" x14ac:dyDescent="0.25">
      <c r="A90" s="17" t="s">
        <v>83</v>
      </c>
      <c r="B90" s="18" t="s">
        <v>95</v>
      </c>
      <c r="C90" s="12"/>
      <c r="D90" s="13"/>
      <c r="E90" s="15"/>
      <c r="F90" s="16">
        <f t="shared" si="4"/>
        <v>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</row>
    <row r="91" spans="1:470" x14ac:dyDescent="0.25">
      <c r="A91" s="17" t="s">
        <v>83</v>
      </c>
      <c r="B91" s="18" t="s">
        <v>96</v>
      </c>
      <c r="C91" s="12"/>
      <c r="D91" s="13"/>
      <c r="E91" s="15"/>
      <c r="F91" s="16">
        <f t="shared" si="4"/>
        <v>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</row>
    <row r="92" spans="1:470" x14ac:dyDescent="0.25">
      <c r="A92" s="17" t="s">
        <v>83</v>
      </c>
      <c r="B92" s="18" t="s">
        <v>97</v>
      </c>
      <c r="C92" s="12"/>
      <c r="D92" s="13"/>
      <c r="E92" s="15"/>
      <c r="F92" s="16">
        <f t="shared" si="4"/>
        <v>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</row>
    <row r="93" spans="1:470" x14ac:dyDescent="0.25">
      <c r="A93" s="17" t="s">
        <v>83</v>
      </c>
      <c r="B93" s="18" t="s">
        <v>98</v>
      </c>
      <c r="C93" s="12"/>
      <c r="D93" s="13"/>
      <c r="E93" s="15"/>
      <c r="F93" s="16">
        <f t="shared" si="4"/>
        <v>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</row>
    <row r="94" spans="1:470" x14ac:dyDescent="0.25">
      <c r="A94" s="17" t="s">
        <v>83</v>
      </c>
      <c r="B94" s="18" t="s">
        <v>99</v>
      </c>
      <c r="C94" s="12"/>
      <c r="D94" s="13"/>
      <c r="E94" s="15"/>
      <c r="F94" s="16">
        <f t="shared" si="4"/>
        <v>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</row>
    <row r="95" spans="1:470" x14ac:dyDescent="0.25">
      <c r="A95" s="17" t="s">
        <v>83</v>
      </c>
      <c r="B95" s="18" t="s">
        <v>100</v>
      </c>
      <c r="C95" s="12"/>
      <c r="D95" s="13"/>
      <c r="E95" s="15"/>
      <c r="F95" s="16">
        <f t="shared" si="4"/>
        <v>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</row>
    <row r="96" spans="1:470" x14ac:dyDescent="0.25">
      <c r="A96" s="17" t="s">
        <v>83</v>
      </c>
      <c r="B96" s="18" t="s">
        <v>101</v>
      </c>
      <c r="C96" s="12"/>
      <c r="D96" s="13"/>
      <c r="E96" s="15"/>
      <c r="F96" s="16">
        <f t="shared" si="4"/>
        <v>0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</row>
    <row r="97" spans="1:470" x14ac:dyDescent="0.25">
      <c r="A97" s="17"/>
      <c r="B97" s="18"/>
      <c r="C97" s="12"/>
      <c r="D97" s="13"/>
      <c r="E97" s="15"/>
      <c r="F97" s="16"/>
    </row>
    <row r="98" spans="1:470" x14ac:dyDescent="0.25">
      <c r="A98" s="10">
        <v>4</v>
      </c>
      <c r="B98" s="21" t="s">
        <v>102</v>
      </c>
      <c r="C98" s="12"/>
      <c r="D98" s="13"/>
      <c r="E98" s="15"/>
      <c r="F98" s="16"/>
    </row>
    <row r="99" spans="1:470" x14ac:dyDescent="0.25">
      <c r="A99" s="17" t="s">
        <v>83</v>
      </c>
      <c r="B99" s="21" t="s">
        <v>103</v>
      </c>
      <c r="C99" s="12"/>
      <c r="D99" s="13"/>
      <c r="E99" s="15"/>
      <c r="F99" s="16"/>
    </row>
    <row r="100" spans="1:470" x14ac:dyDescent="0.25">
      <c r="A100" s="17" t="s">
        <v>83</v>
      </c>
      <c r="B100" s="18" t="s">
        <v>104</v>
      </c>
      <c r="C100" s="12" t="s">
        <v>67</v>
      </c>
      <c r="D100" s="13">
        <v>1</v>
      </c>
      <c r="E100" s="15"/>
      <c r="F100" s="16">
        <f>D100*E100</f>
        <v>0</v>
      </c>
    </row>
    <row r="101" spans="1:470" x14ac:dyDescent="0.25">
      <c r="A101" s="17" t="s">
        <v>83</v>
      </c>
      <c r="B101" s="18" t="s">
        <v>105</v>
      </c>
      <c r="C101" s="12" t="s">
        <v>67</v>
      </c>
      <c r="D101" s="13">
        <v>6</v>
      </c>
      <c r="E101" s="15"/>
      <c r="F101" s="16">
        <f>D101*E101</f>
        <v>0</v>
      </c>
    </row>
    <row r="102" spans="1:470" x14ac:dyDescent="0.25">
      <c r="A102" s="17" t="s">
        <v>83</v>
      </c>
      <c r="B102" s="18" t="s">
        <v>106</v>
      </c>
      <c r="C102" s="12" t="s">
        <v>67</v>
      </c>
      <c r="D102" s="13">
        <v>21</v>
      </c>
      <c r="E102" s="15"/>
      <c r="F102" s="16">
        <f>D102*E102</f>
        <v>0</v>
      </c>
    </row>
    <row r="103" spans="1:470" x14ac:dyDescent="0.25">
      <c r="A103" s="17"/>
      <c r="B103" s="18"/>
      <c r="C103" s="12"/>
      <c r="D103" s="13"/>
      <c r="E103" s="19"/>
      <c r="F103" s="20">
        <f>SUM(F80:F102)</f>
        <v>0</v>
      </c>
    </row>
    <row r="104" spans="1:470" x14ac:dyDescent="0.25">
      <c r="A104" s="14" t="s">
        <v>107</v>
      </c>
      <c r="B104" s="21" t="s">
        <v>108</v>
      </c>
      <c r="C104" s="12"/>
      <c r="D104" s="13"/>
      <c r="E104" s="15"/>
      <c r="F104" s="1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</row>
    <row r="105" spans="1:470" x14ac:dyDescent="0.25">
      <c r="A105" s="17">
        <v>1</v>
      </c>
      <c r="B105" s="18" t="s">
        <v>109</v>
      </c>
      <c r="C105" s="12" t="s">
        <v>20</v>
      </c>
      <c r="D105" s="13">
        <v>342.452</v>
      </c>
      <c r="E105" s="15"/>
      <c r="F105" s="16">
        <f t="shared" ref="F105:F112" si="5">D105*E105</f>
        <v>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</row>
    <row r="106" spans="1:470" x14ac:dyDescent="0.25">
      <c r="A106" s="17">
        <f t="shared" ref="A106:A112" si="6">+A105+1</f>
        <v>2</v>
      </c>
      <c r="B106" s="18" t="s">
        <v>110</v>
      </c>
      <c r="C106" s="12" t="s">
        <v>20</v>
      </c>
      <c r="D106" s="13">
        <v>53.244999999999997</v>
      </c>
      <c r="E106" s="15"/>
      <c r="F106" s="16">
        <f t="shared" si="5"/>
        <v>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</row>
    <row r="107" spans="1:470" x14ac:dyDescent="0.25">
      <c r="A107" s="17">
        <f t="shared" si="6"/>
        <v>3</v>
      </c>
      <c r="B107" s="18" t="s">
        <v>111</v>
      </c>
      <c r="C107" s="12" t="s">
        <v>20</v>
      </c>
      <c r="D107" s="13">
        <v>4</v>
      </c>
      <c r="E107" s="15"/>
      <c r="F107" s="16">
        <f t="shared" si="5"/>
        <v>0</v>
      </c>
    </row>
    <row r="108" spans="1:470" x14ac:dyDescent="0.25">
      <c r="A108" s="17">
        <f t="shared" si="6"/>
        <v>4</v>
      </c>
      <c r="B108" s="18" t="s">
        <v>112</v>
      </c>
      <c r="C108" s="12" t="s">
        <v>20</v>
      </c>
      <c r="D108" s="13">
        <v>68.56</v>
      </c>
      <c r="E108" s="15"/>
      <c r="F108" s="16">
        <f t="shared" si="5"/>
        <v>0</v>
      </c>
    </row>
    <row r="109" spans="1:470" x14ac:dyDescent="0.25">
      <c r="A109" s="17">
        <f t="shared" si="6"/>
        <v>5</v>
      </c>
      <c r="B109" s="18" t="s">
        <v>113</v>
      </c>
      <c r="C109" s="12" t="s">
        <v>14</v>
      </c>
      <c r="D109" s="13">
        <v>17.48</v>
      </c>
      <c r="E109" s="15"/>
      <c r="F109" s="16">
        <f t="shared" si="5"/>
        <v>0</v>
      </c>
    </row>
    <row r="110" spans="1:470" x14ac:dyDescent="0.25">
      <c r="A110" s="17">
        <f t="shared" si="6"/>
        <v>6</v>
      </c>
      <c r="B110" s="18" t="s">
        <v>114</v>
      </c>
      <c r="C110" s="12" t="s">
        <v>14</v>
      </c>
      <c r="D110" s="13">
        <v>6</v>
      </c>
      <c r="E110" s="15"/>
      <c r="F110" s="16">
        <f t="shared" si="5"/>
        <v>0</v>
      </c>
    </row>
    <row r="111" spans="1:470" x14ac:dyDescent="0.25">
      <c r="A111" s="17">
        <f t="shared" si="6"/>
        <v>7</v>
      </c>
      <c r="B111" s="18" t="s">
        <v>115</v>
      </c>
      <c r="C111" s="12" t="s">
        <v>20</v>
      </c>
      <c r="D111" s="13">
        <v>0</v>
      </c>
      <c r="E111" s="15"/>
      <c r="F111" s="16">
        <f t="shared" si="5"/>
        <v>0</v>
      </c>
    </row>
    <row r="112" spans="1:470" x14ac:dyDescent="0.25">
      <c r="A112" s="17">
        <f t="shared" si="6"/>
        <v>8</v>
      </c>
      <c r="B112" s="18" t="s">
        <v>116</v>
      </c>
      <c r="C112" s="12" t="s">
        <v>20</v>
      </c>
      <c r="D112" s="13">
        <v>20.824999999999999</v>
      </c>
      <c r="E112" s="15"/>
      <c r="F112" s="16">
        <f t="shared" si="5"/>
        <v>0</v>
      </c>
    </row>
    <row r="113" spans="1:6" x14ac:dyDescent="0.25">
      <c r="A113" s="17"/>
      <c r="B113" s="18"/>
      <c r="C113" s="12"/>
      <c r="D113" s="13"/>
      <c r="E113" s="27"/>
      <c r="F113" s="20">
        <f>SUM(F105:F112)</f>
        <v>0</v>
      </c>
    </row>
    <row r="114" spans="1:6" x14ac:dyDescent="0.25">
      <c r="A114" s="14" t="s">
        <v>117</v>
      </c>
      <c r="B114" s="21" t="s">
        <v>118</v>
      </c>
      <c r="C114" s="12"/>
      <c r="D114" s="13"/>
      <c r="E114" s="15"/>
      <c r="F114" s="16"/>
    </row>
    <row r="115" spans="1:6" x14ac:dyDescent="0.25">
      <c r="A115" s="17">
        <v>1</v>
      </c>
      <c r="B115" s="18" t="s">
        <v>119</v>
      </c>
      <c r="C115" s="18"/>
      <c r="D115" s="22"/>
      <c r="E115" s="15"/>
      <c r="F115" s="16"/>
    </row>
    <row r="116" spans="1:6" x14ac:dyDescent="0.25">
      <c r="A116" s="17" t="s">
        <v>83</v>
      </c>
      <c r="B116" s="18" t="s">
        <v>120</v>
      </c>
      <c r="C116" s="12" t="s">
        <v>121</v>
      </c>
      <c r="D116" s="13">
        <v>2</v>
      </c>
      <c r="E116" s="15"/>
      <c r="F116" s="16">
        <f t="shared" ref="F116:F137" si="7">D116*E116</f>
        <v>0</v>
      </c>
    </row>
    <row r="117" spans="1:6" x14ac:dyDescent="0.25">
      <c r="A117" s="17" t="s">
        <v>83</v>
      </c>
      <c r="B117" s="18" t="s">
        <v>122</v>
      </c>
      <c r="C117" s="12" t="s">
        <v>121</v>
      </c>
      <c r="D117" s="13">
        <v>1</v>
      </c>
      <c r="E117" s="15"/>
      <c r="F117" s="16">
        <f t="shared" si="7"/>
        <v>0</v>
      </c>
    </row>
    <row r="118" spans="1:6" x14ac:dyDescent="0.25">
      <c r="A118" s="17" t="s">
        <v>83</v>
      </c>
      <c r="B118" s="18" t="s">
        <v>123</v>
      </c>
      <c r="C118" s="12" t="s">
        <v>121</v>
      </c>
      <c r="D118" s="13">
        <v>1</v>
      </c>
      <c r="E118" s="15"/>
      <c r="F118" s="16">
        <f t="shared" si="7"/>
        <v>0</v>
      </c>
    </row>
    <row r="119" spans="1:6" x14ac:dyDescent="0.25">
      <c r="A119" s="17" t="s">
        <v>83</v>
      </c>
      <c r="B119" s="18" t="s">
        <v>124</v>
      </c>
      <c r="C119" s="12" t="s">
        <v>121</v>
      </c>
      <c r="D119" s="13">
        <v>1</v>
      </c>
      <c r="E119" s="15"/>
      <c r="F119" s="16">
        <f t="shared" si="7"/>
        <v>0</v>
      </c>
    </row>
    <row r="120" spans="1:6" x14ac:dyDescent="0.25">
      <c r="A120" s="17" t="s">
        <v>83</v>
      </c>
      <c r="B120" s="18" t="s">
        <v>125</v>
      </c>
      <c r="C120" s="12" t="s">
        <v>121</v>
      </c>
      <c r="D120" s="13">
        <v>2</v>
      </c>
      <c r="E120" s="15"/>
      <c r="F120" s="16">
        <f t="shared" si="7"/>
        <v>0</v>
      </c>
    </row>
    <row r="121" spans="1:6" x14ac:dyDescent="0.25">
      <c r="A121" s="17" t="s">
        <v>83</v>
      </c>
      <c r="B121" s="18" t="s">
        <v>126</v>
      </c>
      <c r="C121" s="12" t="s">
        <v>121</v>
      </c>
      <c r="D121" s="13">
        <v>2</v>
      </c>
      <c r="E121" s="15"/>
      <c r="F121" s="16">
        <f t="shared" si="7"/>
        <v>0</v>
      </c>
    </row>
    <row r="122" spans="1:6" x14ac:dyDescent="0.25">
      <c r="A122" s="17">
        <v>2</v>
      </c>
      <c r="B122" s="18" t="s">
        <v>127</v>
      </c>
      <c r="C122" s="18"/>
      <c r="D122" s="22"/>
      <c r="E122" s="15"/>
      <c r="F122" s="16">
        <f t="shared" si="7"/>
        <v>0</v>
      </c>
    </row>
    <row r="123" spans="1:6" x14ac:dyDescent="0.25">
      <c r="A123" s="17" t="s">
        <v>83</v>
      </c>
      <c r="B123" s="18" t="s">
        <v>128</v>
      </c>
      <c r="C123" s="12" t="s">
        <v>121</v>
      </c>
      <c r="D123" s="13">
        <v>1</v>
      </c>
      <c r="E123" s="15"/>
      <c r="F123" s="16">
        <f t="shared" si="7"/>
        <v>0</v>
      </c>
    </row>
    <row r="124" spans="1:6" x14ac:dyDescent="0.25">
      <c r="A124" s="17">
        <v>3</v>
      </c>
      <c r="B124" s="18" t="s">
        <v>129</v>
      </c>
      <c r="C124" s="12" t="s">
        <v>121</v>
      </c>
      <c r="D124" s="13">
        <v>2</v>
      </c>
      <c r="E124" s="15"/>
      <c r="F124" s="16">
        <f t="shared" si="7"/>
        <v>0</v>
      </c>
    </row>
    <row r="125" spans="1:6" x14ac:dyDescent="0.25">
      <c r="A125" s="17">
        <f>A124+1</f>
        <v>4</v>
      </c>
      <c r="B125" s="18" t="s">
        <v>130</v>
      </c>
      <c r="C125" s="12" t="s">
        <v>121</v>
      </c>
      <c r="D125" s="13">
        <v>2</v>
      </c>
      <c r="E125" s="15"/>
      <c r="F125" s="16">
        <f t="shared" si="7"/>
        <v>0</v>
      </c>
    </row>
    <row r="126" spans="1:6" x14ac:dyDescent="0.25">
      <c r="A126" s="17">
        <f>+A125+1</f>
        <v>5</v>
      </c>
      <c r="B126" s="18" t="s">
        <v>131</v>
      </c>
      <c r="C126" s="12" t="s">
        <v>121</v>
      </c>
      <c r="D126" s="13">
        <v>2</v>
      </c>
      <c r="E126" s="15"/>
      <c r="F126" s="16">
        <f t="shared" si="7"/>
        <v>0</v>
      </c>
    </row>
    <row r="127" spans="1:6" x14ac:dyDescent="0.25">
      <c r="A127" s="17">
        <f>+A126+1</f>
        <v>6</v>
      </c>
      <c r="B127" s="18" t="s">
        <v>132</v>
      </c>
      <c r="C127" s="18"/>
      <c r="D127" s="22"/>
      <c r="E127" s="15"/>
      <c r="F127" s="16">
        <f t="shared" si="7"/>
        <v>0</v>
      </c>
    </row>
    <row r="128" spans="1:6" x14ac:dyDescent="0.25">
      <c r="A128" s="17" t="s">
        <v>83</v>
      </c>
      <c r="B128" s="18" t="s">
        <v>133</v>
      </c>
      <c r="C128" s="12" t="s">
        <v>14</v>
      </c>
      <c r="D128" s="13">
        <v>28</v>
      </c>
      <c r="E128" s="15"/>
      <c r="F128" s="16">
        <f t="shared" si="7"/>
        <v>0</v>
      </c>
    </row>
    <row r="129" spans="1:6" x14ac:dyDescent="0.25">
      <c r="A129" s="17" t="s">
        <v>83</v>
      </c>
      <c r="B129" s="18" t="s">
        <v>134</v>
      </c>
      <c r="C129" s="12" t="s">
        <v>14</v>
      </c>
      <c r="D129" s="13">
        <v>45</v>
      </c>
      <c r="E129" s="15"/>
      <c r="F129" s="16">
        <f t="shared" si="7"/>
        <v>0</v>
      </c>
    </row>
    <row r="130" spans="1:6" x14ac:dyDescent="0.25">
      <c r="A130" s="17" t="s">
        <v>83</v>
      </c>
      <c r="B130" s="18" t="s">
        <v>135</v>
      </c>
      <c r="C130" s="12" t="s">
        <v>136</v>
      </c>
      <c r="D130" s="13">
        <v>2</v>
      </c>
      <c r="E130" s="15"/>
      <c r="F130" s="16">
        <f t="shared" si="7"/>
        <v>0</v>
      </c>
    </row>
    <row r="131" spans="1:6" x14ac:dyDescent="0.25">
      <c r="A131" s="17">
        <f>+A127+1</f>
        <v>7</v>
      </c>
      <c r="B131" s="18" t="s">
        <v>137</v>
      </c>
      <c r="C131" s="12"/>
      <c r="D131" s="13"/>
      <c r="E131" s="15"/>
      <c r="F131" s="16">
        <f t="shared" si="7"/>
        <v>0</v>
      </c>
    </row>
    <row r="132" spans="1:6" x14ac:dyDescent="0.25">
      <c r="A132" s="17" t="s">
        <v>83</v>
      </c>
      <c r="B132" s="18" t="s">
        <v>138</v>
      </c>
      <c r="C132" s="12" t="s">
        <v>14</v>
      </c>
      <c r="D132" s="13">
        <v>12</v>
      </c>
      <c r="E132" s="15"/>
      <c r="F132" s="16">
        <f t="shared" si="7"/>
        <v>0</v>
      </c>
    </row>
    <row r="133" spans="1:6" x14ac:dyDescent="0.25">
      <c r="A133" s="17" t="s">
        <v>83</v>
      </c>
      <c r="B133" s="18" t="s">
        <v>139</v>
      </c>
      <c r="C133" s="12" t="s">
        <v>14</v>
      </c>
      <c r="D133" s="13">
        <v>44</v>
      </c>
      <c r="E133" s="15"/>
      <c r="F133" s="16">
        <f t="shared" si="7"/>
        <v>0</v>
      </c>
    </row>
    <row r="134" spans="1:6" x14ac:dyDescent="0.25">
      <c r="A134" s="17" t="s">
        <v>83</v>
      </c>
      <c r="B134" s="18" t="s">
        <v>140</v>
      </c>
      <c r="C134" s="12" t="s">
        <v>121</v>
      </c>
      <c r="D134" s="13">
        <v>1</v>
      </c>
      <c r="E134" s="15"/>
      <c r="F134" s="16">
        <f t="shared" si="7"/>
        <v>0</v>
      </c>
    </row>
    <row r="135" spans="1:6" x14ac:dyDescent="0.25">
      <c r="A135" s="17" t="s">
        <v>83</v>
      </c>
      <c r="B135" s="18" t="s">
        <v>141</v>
      </c>
      <c r="C135" s="12" t="s">
        <v>121</v>
      </c>
      <c r="D135" s="13">
        <v>3</v>
      </c>
      <c r="E135" s="15"/>
      <c r="F135" s="16">
        <f t="shared" si="7"/>
        <v>0</v>
      </c>
    </row>
    <row r="136" spans="1:6" x14ac:dyDescent="0.25">
      <c r="A136" s="17" t="s">
        <v>83</v>
      </c>
      <c r="B136" s="18" t="s">
        <v>142</v>
      </c>
      <c r="C136" s="12" t="s">
        <v>121</v>
      </c>
      <c r="D136" s="13">
        <v>1</v>
      </c>
      <c r="E136" s="15"/>
      <c r="F136" s="16">
        <f t="shared" si="7"/>
        <v>0</v>
      </c>
    </row>
    <row r="137" spans="1:6" x14ac:dyDescent="0.25">
      <c r="A137" s="17" t="s">
        <v>83</v>
      </c>
      <c r="B137" s="18" t="s">
        <v>143</v>
      </c>
      <c r="C137" s="12" t="s">
        <v>14</v>
      </c>
      <c r="D137" s="13">
        <v>30</v>
      </c>
      <c r="E137" s="15"/>
      <c r="F137" s="16">
        <f t="shared" si="7"/>
        <v>0</v>
      </c>
    </row>
    <row r="138" spans="1:6" x14ac:dyDescent="0.25">
      <c r="A138" s="17"/>
      <c r="B138" s="18"/>
      <c r="C138" s="12"/>
      <c r="D138" s="13"/>
      <c r="E138" s="15"/>
      <c r="F138" s="20">
        <f>SUM(F116:F137)</f>
        <v>0</v>
      </c>
    </row>
    <row r="139" spans="1:6" x14ac:dyDescent="0.25">
      <c r="A139" s="14" t="s">
        <v>144</v>
      </c>
      <c r="B139" s="21" t="s">
        <v>145</v>
      </c>
      <c r="C139" s="12"/>
      <c r="D139" s="13"/>
      <c r="E139" s="15"/>
      <c r="F139" s="16"/>
    </row>
    <row r="140" spans="1:6" x14ac:dyDescent="0.25">
      <c r="A140" s="10"/>
      <c r="B140" s="21" t="s">
        <v>146</v>
      </c>
      <c r="C140" s="12"/>
      <c r="D140" s="13"/>
      <c r="E140" s="19"/>
      <c r="F140" s="16"/>
    </row>
    <row r="141" spans="1:6" x14ac:dyDescent="0.25">
      <c r="A141" s="17">
        <v>1</v>
      </c>
      <c r="B141" s="18" t="s">
        <v>147</v>
      </c>
      <c r="C141" s="12" t="s">
        <v>148</v>
      </c>
      <c r="D141" s="13">
        <v>14</v>
      </c>
      <c r="E141" s="15"/>
      <c r="F141" s="16">
        <f t="shared" ref="F141:F154" si="8">D141*E141</f>
        <v>0</v>
      </c>
    </row>
    <row r="142" spans="1:6" x14ac:dyDescent="0.25">
      <c r="A142" s="17">
        <f t="shared" ref="A142:A150" si="9">+A141+1</f>
        <v>2</v>
      </c>
      <c r="B142" s="18" t="s">
        <v>149</v>
      </c>
      <c r="C142" s="12" t="s">
        <v>148</v>
      </c>
      <c r="D142" s="13">
        <v>11</v>
      </c>
      <c r="E142" s="15"/>
      <c r="F142" s="16">
        <f t="shared" si="8"/>
        <v>0</v>
      </c>
    </row>
    <row r="143" spans="1:6" x14ac:dyDescent="0.25">
      <c r="A143" s="17">
        <f t="shared" si="9"/>
        <v>3</v>
      </c>
      <c r="B143" s="18" t="s">
        <v>150</v>
      </c>
      <c r="C143" s="12" t="s">
        <v>121</v>
      </c>
      <c r="D143" s="13">
        <v>2</v>
      </c>
      <c r="E143" s="15"/>
      <c r="F143" s="16">
        <f t="shared" si="8"/>
        <v>0</v>
      </c>
    </row>
    <row r="144" spans="1:6" x14ac:dyDescent="0.25">
      <c r="A144" s="17">
        <f t="shared" si="9"/>
        <v>4</v>
      </c>
      <c r="B144" s="18" t="s">
        <v>151</v>
      </c>
      <c r="C144" s="12" t="s">
        <v>148</v>
      </c>
      <c r="D144" s="13">
        <v>1</v>
      </c>
      <c r="E144" s="15"/>
      <c r="F144" s="16">
        <f t="shared" si="8"/>
        <v>0</v>
      </c>
    </row>
    <row r="145" spans="1:470" x14ac:dyDescent="0.25">
      <c r="A145" s="17">
        <f t="shared" si="9"/>
        <v>5</v>
      </c>
      <c r="B145" s="18" t="s">
        <v>152</v>
      </c>
      <c r="C145" s="12" t="s">
        <v>148</v>
      </c>
      <c r="D145" s="13">
        <v>3</v>
      </c>
      <c r="E145" s="15"/>
      <c r="F145" s="16">
        <f t="shared" si="8"/>
        <v>0</v>
      </c>
    </row>
    <row r="146" spans="1:470" x14ac:dyDescent="0.25">
      <c r="A146" s="17">
        <f t="shared" si="9"/>
        <v>6</v>
      </c>
      <c r="B146" s="18" t="s">
        <v>153</v>
      </c>
      <c r="C146" s="12" t="s">
        <v>148</v>
      </c>
      <c r="D146" s="13">
        <v>1</v>
      </c>
      <c r="E146" s="15"/>
      <c r="F146" s="16">
        <f t="shared" si="8"/>
        <v>0</v>
      </c>
    </row>
    <row r="147" spans="1:470" x14ac:dyDescent="0.25">
      <c r="A147" s="17">
        <f t="shared" si="9"/>
        <v>7</v>
      </c>
      <c r="B147" s="18" t="s">
        <v>154</v>
      </c>
      <c r="C147" s="12" t="s">
        <v>148</v>
      </c>
      <c r="D147" s="13">
        <v>3</v>
      </c>
      <c r="E147" s="15"/>
      <c r="F147" s="16">
        <f t="shared" si="8"/>
        <v>0</v>
      </c>
    </row>
    <row r="148" spans="1:470" x14ac:dyDescent="0.25">
      <c r="A148" s="17">
        <f t="shared" si="9"/>
        <v>8</v>
      </c>
      <c r="B148" s="18" t="s">
        <v>155</v>
      </c>
      <c r="C148" s="12" t="s">
        <v>148</v>
      </c>
      <c r="D148" s="13">
        <v>1</v>
      </c>
      <c r="E148" s="15"/>
      <c r="F148" s="16">
        <f t="shared" si="8"/>
        <v>0</v>
      </c>
    </row>
    <row r="149" spans="1:470" x14ac:dyDescent="0.25">
      <c r="A149" s="17">
        <f t="shared" si="9"/>
        <v>9</v>
      </c>
      <c r="B149" s="18" t="s">
        <v>156</v>
      </c>
      <c r="C149" s="12" t="s">
        <v>121</v>
      </c>
      <c r="D149" s="13">
        <v>2</v>
      </c>
      <c r="E149" s="15"/>
      <c r="F149" s="16">
        <f t="shared" si="8"/>
        <v>0</v>
      </c>
    </row>
    <row r="150" spans="1:470" x14ac:dyDescent="0.25">
      <c r="A150" s="17">
        <f t="shared" si="9"/>
        <v>10</v>
      </c>
      <c r="B150" s="18" t="s">
        <v>157</v>
      </c>
      <c r="C150" s="12" t="s">
        <v>121</v>
      </c>
      <c r="D150" s="13">
        <v>7</v>
      </c>
      <c r="E150" s="15"/>
      <c r="F150" s="16">
        <f t="shared" si="8"/>
        <v>0</v>
      </c>
    </row>
    <row r="151" spans="1:470" x14ac:dyDescent="0.25">
      <c r="A151" s="17">
        <f>A150+1</f>
        <v>11</v>
      </c>
      <c r="B151" s="18" t="s">
        <v>158</v>
      </c>
      <c r="C151" s="12" t="s">
        <v>121</v>
      </c>
      <c r="D151" s="13">
        <v>11</v>
      </c>
      <c r="E151" s="15"/>
      <c r="F151" s="16">
        <f t="shared" si="8"/>
        <v>0</v>
      </c>
    </row>
    <row r="152" spans="1:470" x14ac:dyDescent="0.25">
      <c r="A152" s="17">
        <f>+A151+1</f>
        <v>12</v>
      </c>
      <c r="B152" s="18" t="s">
        <v>159</v>
      </c>
      <c r="C152" s="12" t="s">
        <v>160</v>
      </c>
      <c r="D152" s="13">
        <v>1</v>
      </c>
      <c r="E152" s="15"/>
      <c r="F152" s="16">
        <f t="shared" si="8"/>
        <v>0</v>
      </c>
    </row>
    <row r="153" spans="1:470" x14ac:dyDescent="0.25">
      <c r="A153" s="17">
        <f>+A152+1</f>
        <v>13</v>
      </c>
      <c r="B153" s="18" t="s">
        <v>161</v>
      </c>
      <c r="C153" s="12" t="s">
        <v>160</v>
      </c>
      <c r="D153" s="13">
        <v>1</v>
      </c>
      <c r="E153" s="15"/>
      <c r="F153" s="16">
        <f t="shared" si="8"/>
        <v>0</v>
      </c>
    </row>
    <row r="154" spans="1:470" x14ac:dyDescent="0.25">
      <c r="A154" s="17">
        <f>+A153+1</f>
        <v>14</v>
      </c>
      <c r="B154" s="18" t="s">
        <v>162</v>
      </c>
      <c r="C154" s="12" t="s">
        <v>86</v>
      </c>
      <c r="D154" s="13">
        <v>1</v>
      </c>
      <c r="E154" s="15"/>
      <c r="F154" s="16">
        <f t="shared" si="8"/>
        <v>0</v>
      </c>
    </row>
    <row r="155" spans="1:470" x14ac:dyDescent="0.25">
      <c r="A155" s="17"/>
      <c r="B155" s="18"/>
      <c r="C155" s="12"/>
      <c r="D155" s="13"/>
      <c r="E155" s="15"/>
      <c r="F155" s="20">
        <f>SUM(F141:F154)</f>
        <v>0</v>
      </c>
    </row>
    <row r="156" spans="1:470" x14ac:dyDescent="0.25">
      <c r="A156" s="14" t="s">
        <v>163</v>
      </c>
      <c r="B156" s="21" t="s">
        <v>164</v>
      </c>
      <c r="C156" s="12"/>
      <c r="D156" s="13"/>
      <c r="E156" s="15"/>
      <c r="F156" s="16"/>
    </row>
    <row r="157" spans="1:470" x14ac:dyDescent="0.25">
      <c r="A157" s="28">
        <v>1</v>
      </c>
      <c r="B157" s="29" t="s">
        <v>165</v>
      </c>
      <c r="C157" s="30" t="s">
        <v>86</v>
      </c>
      <c r="D157" s="13">
        <v>1</v>
      </c>
      <c r="E157" s="15"/>
      <c r="F157" s="16">
        <f t="shared" ref="F157:F163" si="10">D157*E157</f>
        <v>0</v>
      </c>
    </row>
    <row r="158" spans="1:470" x14ac:dyDescent="0.25">
      <c r="A158" s="28">
        <f>+A157+1</f>
        <v>2</v>
      </c>
      <c r="B158" s="29" t="s">
        <v>166</v>
      </c>
      <c r="C158" s="30" t="s">
        <v>86</v>
      </c>
      <c r="D158" s="13">
        <v>1</v>
      </c>
      <c r="E158" s="15"/>
      <c r="F158" s="16">
        <f t="shared" si="10"/>
        <v>0</v>
      </c>
    </row>
    <row r="159" spans="1:470" x14ac:dyDescent="0.25">
      <c r="A159" s="28">
        <v>3</v>
      </c>
      <c r="B159" s="29" t="s">
        <v>167</v>
      </c>
      <c r="C159" s="30" t="s">
        <v>51</v>
      </c>
      <c r="D159" s="13">
        <v>5</v>
      </c>
      <c r="E159" s="15"/>
      <c r="F159" s="16">
        <f t="shared" si="10"/>
        <v>0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  <c r="JF159" s="5"/>
      <c r="JG159" s="5"/>
      <c r="JH159" s="5"/>
      <c r="JI159" s="5"/>
      <c r="JJ159" s="5"/>
      <c r="JK159" s="5"/>
      <c r="JL159" s="5"/>
      <c r="JM159" s="5"/>
      <c r="JN159" s="5"/>
      <c r="JO159" s="5"/>
      <c r="JP159" s="5"/>
      <c r="JQ159" s="5"/>
      <c r="JR159" s="5"/>
      <c r="JS159" s="5"/>
      <c r="JT159" s="5"/>
      <c r="JU159" s="5"/>
      <c r="JV159" s="5"/>
      <c r="JW159" s="5"/>
      <c r="JX159" s="5"/>
      <c r="JY159" s="5"/>
      <c r="JZ159" s="5"/>
      <c r="KA159" s="5"/>
      <c r="KB159" s="5"/>
      <c r="KC159" s="5"/>
      <c r="KD159" s="5"/>
      <c r="KE159" s="5"/>
      <c r="KF159" s="5"/>
      <c r="KG159" s="5"/>
      <c r="KH159" s="5"/>
      <c r="KI159" s="5"/>
      <c r="KJ159" s="5"/>
      <c r="KK159" s="5"/>
      <c r="KL159" s="5"/>
      <c r="KM159" s="5"/>
      <c r="KN159" s="5"/>
      <c r="KO159" s="5"/>
      <c r="KP159" s="5"/>
      <c r="KQ159" s="5"/>
      <c r="KR159" s="5"/>
      <c r="KS159" s="5"/>
      <c r="KT159" s="5"/>
      <c r="KU159" s="5"/>
      <c r="KV159" s="5"/>
      <c r="KW159" s="5"/>
      <c r="KX159" s="5"/>
      <c r="KY159" s="5"/>
      <c r="KZ159" s="5"/>
      <c r="LA159" s="5"/>
      <c r="LB159" s="5"/>
      <c r="LC159" s="5"/>
      <c r="LD159" s="5"/>
      <c r="LE159" s="5"/>
      <c r="LF159" s="5"/>
      <c r="LG159" s="5"/>
      <c r="LH159" s="5"/>
      <c r="LI159" s="5"/>
      <c r="LJ159" s="5"/>
      <c r="LK159" s="5"/>
      <c r="LL159" s="5"/>
      <c r="LM159" s="5"/>
      <c r="LN159" s="5"/>
      <c r="LO159" s="5"/>
      <c r="LP159" s="5"/>
      <c r="LQ159" s="5"/>
      <c r="LR159" s="5"/>
      <c r="LS159" s="5"/>
      <c r="LT159" s="5"/>
      <c r="LU159" s="5"/>
      <c r="LV159" s="5"/>
      <c r="LW159" s="5"/>
      <c r="LX159" s="5"/>
      <c r="LY159" s="5"/>
      <c r="LZ159" s="5"/>
      <c r="MA159" s="5"/>
      <c r="MB159" s="5"/>
      <c r="MC159" s="5"/>
      <c r="MD159" s="5"/>
      <c r="ME159" s="5"/>
      <c r="MF159" s="5"/>
      <c r="MG159" s="5"/>
      <c r="MH159" s="5"/>
      <c r="MI159" s="5"/>
      <c r="MJ159" s="5"/>
      <c r="MK159" s="5"/>
      <c r="ML159" s="5"/>
      <c r="MM159" s="5"/>
      <c r="MN159" s="5"/>
      <c r="MO159" s="5"/>
      <c r="MP159" s="5"/>
      <c r="MQ159" s="5"/>
      <c r="MR159" s="5"/>
      <c r="MS159" s="5"/>
      <c r="MT159" s="5"/>
      <c r="MU159" s="5"/>
      <c r="MV159" s="5"/>
      <c r="MW159" s="5"/>
      <c r="MX159" s="5"/>
      <c r="MY159" s="5"/>
      <c r="MZ159" s="5"/>
      <c r="NA159" s="5"/>
      <c r="NB159" s="5"/>
      <c r="NC159" s="5"/>
      <c r="ND159" s="5"/>
      <c r="NE159" s="5"/>
      <c r="NF159" s="5"/>
      <c r="NG159" s="5"/>
      <c r="NH159" s="5"/>
      <c r="NI159" s="5"/>
      <c r="NJ159" s="5"/>
      <c r="NK159" s="5"/>
      <c r="NL159" s="5"/>
      <c r="NM159" s="5"/>
      <c r="NN159" s="5"/>
      <c r="NO159" s="5"/>
      <c r="NP159" s="5"/>
      <c r="NQ159" s="5"/>
      <c r="NR159" s="5"/>
      <c r="NS159" s="5"/>
      <c r="NT159" s="5"/>
      <c r="NU159" s="5"/>
      <c r="NV159" s="5"/>
      <c r="NW159" s="5"/>
      <c r="NX159" s="5"/>
      <c r="NY159" s="5"/>
      <c r="NZ159" s="5"/>
      <c r="OA159" s="5"/>
      <c r="OB159" s="5"/>
      <c r="OC159" s="5"/>
      <c r="OD159" s="5"/>
      <c r="OE159" s="5"/>
      <c r="OF159" s="5"/>
      <c r="OG159" s="5"/>
      <c r="OH159" s="5"/>
      <c r="OI159" s="5"/>
      <c r="OJ159" s="5"/>
      <c r="OK159" s="5"/>
      <c r="OL159" s="5"/>
      <c r="OM159" s="5"/>
      <c r="ON159" s="5"/>
      <c r="OO159" s="5"/>
      <c r="OP159" s="5"/>
      <c r="OQ159" s="5"/>
      <c r="OR159" s="5"/>
      <c r="OS159" s="5"/>
      <c r="OT159" s="5"/>
      <c r="OU159" s="5"/>
      <c r="OV159" s="5"/>
      <c r="OW159" s="5"/>
      <c r="OX159" s="5"/>
      <c r="OY159" s="5"/>
      <c r="OZ159" s="5"/>
      <c r="PA159" s="5"/>
      <c r="PB159" s="5"/>
      <c r="PC159" s="5"/>
      <c r="PD159" s="5"/>
      <c r="PE159" s="5"/>
      <c r="PF159" s="5"/>
      <c r="PG159" s="5"/>
      <c r="PH159" s="5"/>
      <c r="PI159" s="5"/>
      <c r="PJ159" s="5"/>
      <c r="PK159" s="5"/>
      <c r="PL159" s="5"/>
      <c r="PM159" s="5"/>
      <c r="PN159" s="5"/>
      <c r="PO159" s="5"/>
      <c r="PP159" s="5"/>
      <c r="PQ159" s="5"/>
      <c r="PR159" s="5"/>
      <c r="PS159" s="5"/>
      <c r="PT159" s="5"/>
      <c r="PU159" s="5"/>
      <c r="PV159" s="5"/>
      <c r="PW159" s="5"/>
      <c r="PX159" s="5"/>
      <c r="PY159" s="5"/>
      <c r="PZ159" s="5"/>
      <c r="QA159" s="5"/>
      <c r="QB159" s="5"/>
      <c r="QC159" s="5"/>
      <c r="QD159" s="5"/>
      <c r="QE159" s="5"/>
      <c r="QF159" s="5"/>
      <c r="QG159" s="5"/>
      <c r="QH159" s="5"/>
      <c r="QI159" s="5"/>
      <c r="QJ159" s="5"/>
      <c r="QK159" s="5"/>
      <c r="QL159" s="5"/>
      <c r="QM159" s="5"/>
      <c r="QN159" s="5"/>
      <c r="QO159" s="5"/>
      <c r="QP159" s="5"/>
      <c r="QQ159" s="5"/>
      <c r="QR159" s="5"/>
      <c r="QS159" s="5"/>
      <c r="QT159" s="5"/>
      <c r="QU159" s="5"/>
      <c r="QV159" s="5"/>
      <c r="QW159" s="5"/>
      <c r="QX159" s="5"/>
      <c r="QY159" s="5"/>
      <c r="QZ159" s="5"/>
      <c r="RA159" s="5"/>
      <c r="RB159" s="5"/>
    </row>
    <row r="160" spans="1:470" x14ac:dyDescent="0.25">
      <c r="A160" s="28">
        <v>4</v>
      </c>
      <c r="B160" s="18" t="s">
        <v>168</v>
      </c>
      <c r="C160" s="30" t="s">
        <v>50</v>
      </c>
      <c r="D160" s="13">
        <v>1.25</v>
      </c>
      <c r="E160" s="15"/>
      <c r="F160" s="16">
        <f t="shared" si="10"/>
        <v>0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5"/>
      <c r="JD160" s="5"/>
      <c r="JE160" s="5"/>
      <c r="JF160" s="5"/>
      <c r="JG160" s="5"/>
      <c r="JH160" s="5"/>
      <c r="JI160" s="5"/>
      <c r="JJ160" s="5"/>
      <c r="JK160" s="5"/>
      <c r="JL160" s="5"/>
      <c r="JM160" s="5"/>
      <c r="JN160" s="5"/>
      <c r="JO160" s="5"/>
      <c r="JP160" s="5"/>
      <c r="JQ160" s="5"/>
      <c r="JR160" s="5"/>
      <c r="JS160" s="5"/>
      <c r="JT160" s="5"/>
      <c r="JU160" s="5"/>
      <c r="JV160" s="5"/>
      <c r="JW160" s="5"/>
      <c r="JX160" s="5"/>
      <c r="JY160" s="5"/>
      <c r="JZ160" s="5"/>
      <c r="KA160" s="5"/>
      <c r="KB160" s="5"/>
      <c r="KC160" s="5"/>
      <c r="KD160" s="5"/>
      <c r="KE160" s="5"/>
      <c r="KF160" s="5"/>
      <c r="KG160" s="5"/>
      <c r="KH160" s="5"/>
      <c r="KI160" s="5"/>
      <c r="KJ160" s="5"/>
      <c r="KK160" s="5"/>
      <c r="KL160" s="5"/>
      <c r="KM160" s="5"/>
      <c r="KN160" s="5"/>
      <c r="KO160" s="5"/>
      <c r="KP160" s="5"/>
      <c r="KQ160" s="5"/>
      <c r="KR160" s="5"/>
      <c r="KS160" s="5"/>
      <c r="KT160" s="5"/>
      <c r="KU160" s="5"/>
      <c r="KV160" s="5"/>
      <c r="KW160" s="5"/>
      <c r="KX160" s="5"/>
      <c r="KY160" s="5"/>
      <c r="KZ160" s="5"/>
      <c r="LA160" s="5"/>
      <c r="LB160" s="5"/>
      <c r="LC160" s="5"/>
      <c r="LD160" s="5"/>
      <c r="LE160" s="5"/>
      <c r="LF160" s="5"/>
      <c r="LG160" s="5"/>
      <c r="LH160" s="5"/>
      <c r="LI160" s="5"/>
      <c r="LJ160" s="5"/>
      <c r="LK160" s="5"/>
      <c r="LL160" s="5"/>
      <c r="LM160" s="5"/>
      <c r="LN160" s="5"/>
      <c r="LO160" s="5"/>
      <c r="LP160" s="5"/>
      <c r="LQ160" s="5"/>
      <c r="LR160" s="5"/>
      <c r="LS160" s="5"/>
      <c r="LT160" s="5"/>
      <c r="LU160" s="5"/>
      <c r="LV160" s="5"/>
      <c r="LW160" s="5"/>
      <c r="LX160" s="5"/>
      <c r="LY160" s="5"/>
      <c r="LZ160" s="5"/>
      <c r="MA160" s="5"/>
      <c r="MB160" s="5"/>
      <c r="MC160" s="5"/>
      <c r="MD160" s="5"/>
      <c r="ME160" s="5"/>
      <c r="MF160" s="5"/>
      <c r="MG160" s="5"/>
      <c r="MH160" s="5"/>
      <c r="MI160" s="5"/>
      <c r="MJ160" s="5"/>
      <c r="MK160" s="5"/>
      <c r="ML160" s="5"/>
      <c r="MM160" s="5"/>
      <c r="MN160" s="5"/>
      <c r="MO160" s="5"/>
      <c r="MP160" s="5"/>
      <c r="MQ160" s="5"/>
      <c r="MR160" s="5"/>
      <c r="MS160" s="5"/>
      <c r="MT160" s="5"/>
      <c r="MU160" s="5"/>
      <c r="MV160" s="5"/>
      <c r="MW160" s="5"/>
      <c r="MX160" s="5"/>
      <c r="MY160" s="5"/>
      <c r="MZ160" s="5"/>
      <c r="NA160" s="5"/>
      <c r="NB160" s="5"/>
      <c r="NC160" s="5"/>
      <c r="ND160" s="5"/>
      <c r="NE160" s="5"/>
      <c r="NF160" s="5"/>
      <c r="NG160" s="5"/>
      <c r="NH160" s="5"/>
      <c r="NI160" s="5"/>
      <c r="NJ160" s="5"/>
      <c r="NK160" s="5"/>
      <c r="NL160" s="5"/>
      <c r="NM160" s="5"/>
      <c r="NN160" s="5"/>
      <c r="NO160" s="5"/>
      <c r="NP160" s="5"/>
      <c r="NQ160" s="5"/>
      <c r="NR160" s="5"/>
      <c r="NS160" s="5"/>
      <c r="NT160" s="5"/>
      <c r="NU160" s="5"/>
      <c r="NV160" s="5"/>
      <c r="NW160" s="5"/>
      <c r="NX160" s="5"/>
      <c r="NY160" s="5"/>
      <c r="NZ160" s="5"/>
      <c r="OA160" s="5"/>
      <c r="OB160" s="5"/>
      <c r="OC160" s="5"/>
      <c r="OD160" s="5"/>
      <c r="OE160" s="5"/>
      <c r="OF160" s="5"/>
      <c r="OG160" s="5"/>
      <c r="OH160" s="5"/>
      <c r="OI160" s="5"/>
      <c r="OJ160" s="5"/>
      <c r="OK160" s="5"/>
      <c r="OL160" s="5"/>
      <c r="OM160" s="5"/>
      <c r="ON160" s="5"/>
      <c r="OO160" s="5"/>
      <c r="OP160" s="5"/>
      <c r="OQ160" s="5"/>
      <c r="OR160" s="5"/>
      <c r="OS160" s="5"/>
      <c r="OT160" s="5"/>
      <c r="OU160" s="5"/>
      <c r="OV160" s="5"/>
      <c r="OW160" s="5"/>
      <c r="OX160" s="5"/>
      <c r="OY160" s="5"/>
      <c r="OZ160" s="5"/>
      <c r="PA160" s="5"/>
      <c r="PB160" s="5"/>
      <c r="PC160" s="5"/>
      <c r="PD160" s="5"/>
      <c r="PE160" s="5"/>
      <c r="PF160" s="5"/>
      <c r="PG160" s="5"/>
      <c r="PH160" s="5"/>
      <c r="PI160" s="5"/>
      <c r="PJ160" s="5"/>
      <c r="PK160" s="5"/>
      <c r="PL160" s="5"/>
      <c r="PM160" s="5"/>
      <c r="PN160" s="5"/>
      <c r="PO160" s="5"/>
      <c r="PP160" s="5"/>
      <c r="PQ160" s="5"/>
      <c r="PR160" s="5"/>
      <c r="PS160" s="5"/>
      <c r="PT160" s="5"/>
      <c r="PU160" s="5"/>
      <c r="PV160" s="5"/>
      <c r="PW160" s="5"/>
      <c r="PX160" s="5"/>
      <c r="PY160" s="5"/>
      <c r="PZ160" s="5"/>
      <c r="QA160" s="5"/>
      <c r="QB160" s="5"/>
      <c r="QC160" s="5"/>
      <c r="QD160" s="5"/>
      <c r="QE160" s="5"/>
      <c r="QF160" s="5"/>
      <c r="QG160" s="5"/>
      <c r="QH160" s="5"/>
      <c r="QI160" s="5"/>
      <c r="QJ160" s="5"/>
      <c r="QK160" s="5"/>
      <c r="QL160" s="5"/>
      <c r="QM160" s="5"/>
      <c r="QN160" s="5"/>
      <c r="QO160" s="5"/>
      <c r="QP160" s="5"/>
      <c r="QQ160" s="5"/>
      <c r="QR160" s="5"/>
      <c r="QS160" s="5"/>
      <c r="QT160" s="5"/>
      <c r="QU160" s="5"/>
      <c r="QV160" s="5"/>
      <c r="QW160" s="5"/>
      <c r="QX160" s="5"/>
      <c r="QY160" s="5"/>
      <c r="QZ160" s="5"/>
      <c r="RA160" s="5"/>
      <c r="RB160" s="5"/>
    </row>
    <row r="161" spans="1:470" x14ac:dyDescent="0.25">
      <c r="A161" s="28">
        <v>5</v>
      </c>
      <c r="B161" s="29" t="s">
        <v>169</v>
      </c>
      <c r="C161" s="30" t="s">
        <v>50</v>
      </c>
      <c r="D161" s="13">
        <v>4.4191500000000001</v>
      </c>
      <c r="E161" s="15"/>
      <c r="F161" s="16">
        <f t="shared" si="10"/>
        <v>0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  <c r="IY161" s="5"/>
      <c r="IZ161" s="5"/>
      <c r="JA161" s="5"/>
      <c r="JB161" s="5"/>
      <c r="JC161" s="5"/>
      <c r="JD161" s="5"/>
      <c r="JE161" s="5"/>
      <c r="JF161" s="5"/>
      <c r="JG161" s="5"/>
      <c r="JH161" s="5"/>
      <c r="JI161" s="5"/>
      <c r="JJ161" s="5"/>
      <c r="JK161" s="5"/>
      <c r="JL161" s="5"/>
      <c r="JM161" s="5"/>
      <c r="JN161" s="5"/>
      <c r="JO161" s="5"/>
      <c r="JP161" s="5"/>
      <c r="JQ161" s="5"/>
      <c r="JR161" s="5"/>
      <c r="JS161" s="5"/>
      <c r="JT161" s="5"/>
      <c r="JU161" s="5"/>
      <c r="JV161" s="5"/>
      <c r="JW161" s="5"/>
      <c r="JX161" s="5"/>
      <c r="JY161" s="5"/>
      <c r="JZ161" s="5"/>
      <c r="KA161" s="5"/>
      <c r="KB161" s="5"/>
      <c r="KC161" s="5"/>
      <c r="KD161" s="5"/>
      <c r="KE161" s="5"/>
      <c r="KF161" s="5"/>
      <c r="KG161" s="5"/>
      <c r="KH161" s="5"/>
      <c r="KI161" s="5"/>
      <c r="KJ161" s="5"/>
      <c r="KK161" s="5"/>
      <c r="KL161" s="5"/>
      <c r="KM161" s="5"/>
      <c r="KN161" s="5"/>
      <c r="KO161" s="5"/>
      <c r="KP161" s="5"/>
      <c r="KQ161" s="5"/>
      <c r="KR161" s="5"/>
      <c r="KS161" s="5"/>
      <c r="KT161" s="5"/>
      <c r="KU161" s="5"/>
      <c r="KV161" s="5"/>
      <c r="KW161" s="5"/>
      <c r="KX161" s="5"/>
      <c r="KY161" s="5"/>
      <c r="KZ161" s="5"/>
      <c r="LA161" s="5"/>
      <c r="LB161" s="5"/>
      <c r="LC161" s="5"/>
      <c r="LD161" s="5"/>
      <c r="LE161" s="5"/>
      <c r="LF161" s="5"/>
      <c r="LG161" s="5"/>
      <c r="LH161" s="5"/>
      <c r="LI161" s="5"/>
      <c r="LJ161" s="5"/>
      <c r="LK161" s="5"/>
      <c r="LL161" s="5"/>
      <c r="LM161" s="5"/>
      <c r="LN161" s="5"/>
      <c r="LO161" s="5"/>
      <c r="LP161" s="5"/>
      <c r="LQ161" s="5"/>
      <c r="LR161" s="5"/>
      <c r="LS161" s="5"/>
      <c r="LT161" s="5"/>
      <c r="LU161" s="5"/>
      <c r="LV161" s="5"/>
      <c r="LW161" s="5"/>
      <c r="LX161" s="5"/>
      <c r="LY161" s="5"/>
      <c r="LZ161" s="5"/>
      <c r="MA161" s="5"/>
      <c r="MB161" s="5"/>
      <c r="MC161" s="5"/>
      <c r="MD161" s="5"/>
      <c r="ME161" s="5"/>
      <c r="MF161" s="5"/>
      <c r="MG161" s="5"/>
      <c r="MH161" s="5"/>
      <c r="MI161" s="5"/>
      <c r="MJ161" s="5"/>
      <c r="MK161" s="5"/>
      <c r="ML161" s="5"/>
      <c r="MM161" s="5"/>
      <c r="MN161" s="5"/>
      <c r="MO161" s="5"/>
      <c r="MP161" s="5"/>
      <c r="MQ161" s="5"/>
      <c r="MR161" s="5"/>
      <c r="MS161" s="5"/>
      <c r="MT161" s="5"/>
      <c r="MU161" s="5"/>
      <c r="MV161" s="5"/>
      <c r="MW161" s="5"/>
      <c r="MX161" s="5"/>
      <c r="MY161" s="5"/>
      <c r="MZ161" s="5"/>
      <c r="NA161" s="5"/>
      <c r="NB161" s="5"/>
      <c r="NC161" s="5"/>
      <c r="ND161" s="5"/>
      <c r="NE161" s="5"/>
      <c r="NF161" s="5"/>
      <c r="NG161" s="5"/>
      <c r="NH161" s="5"/>
      <c r="NI161" s="5"/>
      <c r="NJ161" s="5"/>
      <c r="NK161" s="5"/>
      <c r="NL161" s="5"/>
      <c r="NM161" s="5"/>
      <c r="NN161" s="5"/>
      <c r="NO161" s="5"/>
      <c r="NP161" s="5"/>
      <c r="NQ161" s="5"/>
      <c r="NR161" s="5"/>
      <c r="NS161" s="5"/>
      <c r="NT161" s="5"/>
      <c r="NU161" s="5"/>
      <c r="NV161" s="5"/>
      <c r="NW161" s="5"/>
      <c r="NX161" s="5"/>
      <c r="NY161" s="5"/>
      <c r="NZ161" s="5"/>
      <c r="OA161" s="5"/>
      <c r="OB161" s="5"/>
      <c r="OC161" s="5"/>
      <c r="OD161" s="5"/>
      <c r="OE161" s="5"/>
      <c r="OF161" s="5"/>
      <c r="OG161" s="5"/>
      <c r="OH161" s="5"/>
      <c r="OI161" s="5"/>
      <c r="OJ161" s="5"/>
      <c r="OK161" s="5"/>
      <c r="OL161" s="5"/>
      <c r="OM161" s="5"/>
      <c r="ON161" s="5"/>
      <c r="OO161" s="5"/>
      <c r="OP161" s="5"/>
      <c r="OQ161" s="5"/>
      <c r="OR161" s="5"/>
      <c r="OS161" s="5"/>
      <c r="OT161" s="5"/>
      <c r="OU161" s="5"/>
      <c r="OV161" s="5"/>
      <c r="OW161" s="5"/>
      <c r="OX161" s="5"/>
      <c r="OY161" s="5"/>
      <c r="OZ161" s="5"/>
      <c r="PA161" s="5"/>
      <c r="PB161" s="5"/>
      <c r="PC161" s="5"/>
      <c r="PD161" s="5"/>
      <c r="PE161" s="5"/>
      <c r="PF161" s="5"/>
      <c r="PG161" s="5"/>
      <c r="PH161" s="5"/>
      <c r="PI161" s="5"/>
      <c r="PJ161" s="5"/>
      <c r="PK161" s="5"/>
      <c r="PL161" s="5"/>
      <c r="PM161" s="5"/>
      <c r="PN161" s="5"/>
      <c r="PO161" s="5"/>
      <c r="PP161" s="5"/>
      <c r="PQ161" s="5"/>
      <c r="PR161" s="5"/>
      <c r="PS161" s="5"/>
      <c r="PT161" s="5"/>
      <c r="PU161" s="5"/>
      <c r="PV161" s="5"/>
      <c r="PW161" s="5"/>
      <c r="PX161" s="5"/>
      <c r="PY161" s="5"/>
      <c r="PZ161" s="5"/>
      <c r="QA161" s="5"/>
      <c r="QB161" s="5"/>
      <c r="QC161" s="5"/>
      <c r="QD161" s="5"/>
      <c r="QE161" s="5"/>
      <c r="QF161" s="5"/>
      <c r="QG161" s="5"/>
      <c r="QH161" s="5"/>
      <c r="QI161" s="5"/>
      <c r="QJ161" s="5"/>
      <c r="QK161" s="5"/>
      <c r="QL161" s="5"/>
      <c r="QM161" s="5"/>
      <c r="QN161" s="5"/>
      <c r="QO161" s="5"/>
      <c r="QP161" s="5"/>
      <c r="QQ161" s="5"/>
      <c r="QR161" s="5"/>
      <c r="QS161" s="5"/>
      <c r="QT161" s="5"/>
      <c r="QU161" s="5"/>
      <c r="QV161" s="5"/>
      <c r="QW161" s="5"/>
      <c r="QX161" s="5"/>
      <c r="QY161" s="5"/>
      <c r="QZ161" s="5"/>
      <c r="RA161" s="5"/>
      <c r="RB161" s="5"/>
    </row>
    <row r="162" spans="1:470" x14ac:dyDescent="0.25">
      <c r="A162" s="28">
        <f>+A161+1</f>
        <v>6</v>
      </c>
      <c r="B162" s="29" t="s">
        <v>170</v>
      </c>
      <c r="C162" s="30" t="s">
        <v>91</v>
      </c>
      <c r="D162" s="13">
        <v>1</v>
      </c>
      <c r="E162" s="15"/>
      <c r="F162" s="16">
        <f t="shared" si="10"/>
        <v>0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  <c r="IY162" s="5"/>
      <c r="IZ162" s="5"/>
      <c r="JA162" s="5"/>
      <c r="JB162" s="5"/>
      <c r="JC162" s="5"/>
      <c r="JD162" s="5"/>
      <c r="JE162" s="5"/>
      <c r="JF162" s="5"/>
      <c r="JG162" s="5"/>
      <c r="JH162" s="5"/>
      <c r="JI162" s="5"/>
      <c r="JJ162" s="5"/>
      <c r="JK162" s="5"/>
      <c r="JL162" s="5"/>
      <c r="JM162" s="5"/>
      <c r="JN162" s="5"/>
      <c r="JO162" s="5"/>
      <c r="JP162" s="5"/>
      <c r="JQ162" s="5"/>
      <c r="JR162" s="5"/>
      <c r="JS162" s="5"/>
      <c r="JT162" s="5"/>
      <c r="JU162" s="5"/>
      <c r="JV162" s="5"/>
      <c r="JW162" s="5"/>
      <c r="JX162" s="5"/>
      <c r="JY162" s="5"/>
      <c r="JZ162" s="5"/>
      <c r="KA162" s="5"/>
      <c r="KB162" s="5"/>
      <c r="KC162" s="5"/>
      <c r="KD162" s="5"/>
      <c r="KE162" s="5"/>
      <c r="KF162" s="5"/>
      <c r="KG162" s="5"/>
      <c r="KH162" s="5"/>
      <c r="KI162" s="5"/>
      <c r="KJ162" s="5"/>
      <c r="KK162" s="5"/>
      <c r="KL162" s="5"/>
      <c r="KM162" s="5"/>
      <c r="KN162" s="5"/>
      <c r="KO162" s="5"/>
      <c r="KP162" s="5"/>
      <c r="KQ162" s="5"/>
      <c r="KR162" s="5"/>
      <c r="KS162" s="5"/>
      <c r="KT162" s="5"/>
      <c r="KU162" s="5"/>
      <c r="KV162" s="5"/>
      <c r="KW162" s="5"/>
      <c r="KX162" s="5"/>
      <c r="KY162" s="5"/>
      <c r="KZ162" s="5"/>
      <c r="LA162" s="5"/>
      <c r="LB162" s="5"/>
      <c r="LC162" s="5"/>
      <c r="LD162" s="5"/>
      <c r="LE162" s="5"/>
      <c r="LF162" s="5"/>
      <c r="LG162" s="5"/>
      <c r="LH162" s="5"/>
      <c r="LI162" s="5"/>
      <c r="LJ162" s="5"/>
      <c r="LK162" s="5"/>
      <c r="LL162" s="5"/>
      <c r="LM162" s="5"/>
      <c r="LN162" s="5"/>
      <c r="LO162" s="5"/>
      <c r="LP162" s="5"/>
      <c r="LQ162" s="5"/>
      <c r="LR162" s="5"/>
      <c r="LS162" s="5"/>
      <c r="LT162" s="5"/>
      <c r="LU162" s="5"/>
      <c r="LV162" s="5"/>
      <c r="LW162" s="5"/>
      <c r="LX162" s="5"/>
      <c r="LY162" s="5"/>
      <c r="LZ162" s="5"/>
      <c r="MA162" s="5"/>
      <c r="MB162" s="5"/>
      <c r="MC162" s="5"/>
      <c r="MD162" s="5"/>
      <c r="ME162" s="5"/>
      <c r="MF162" s="5"/>
      <c r="MG162" s="5"/>
      <c r="MH162" s="5"/>
      <c r="MI162" s="5"/>
      <c r="MJ162" s="5"/>
      <c r="MK162" s="5"/>
      <c r="ML162" s="5"/>
      <c r="MM162" s="5"/>
      <c r="MN162" s="5"/>
      <c r="MO162" s="5"/>
      <c r="MP162" s="5"/>
      <c r="MQ162" s="5"/>
      <c r="MR162" s="5"/>
      <c r="MS162" s="5"/>
      <c r="MT162" s="5"/>
      <c r="MU162" s="5"/>
      <c r="MV162" s="5"/>
      <c r="MW162" s="5"/>
      <c r="MX162" s="5"/>
      <c r="MY162" s="5"/>
      <c r="MZ162" s="5"/>
      <c r="NA162" s="5"/>
      <c r="NB162" s="5"/>
      <c r="NC162" s="5"/>
      <c r="ND162" s="5"/>
      <c r="NE162" s="5"/>
      <c r="NF162" s="5"/>
      <c r="NG162" s="5"/>
      <c r="NH162" s="5"/>
      <c r="NI162" s="5"/>
      <c r="NJ162" s="5"/>
      <c r="NK162" s="5"/>
      <c r="NL162" s="5"/>
      <c r="NM162" s="5"/>
      <c r="NN162" s="5"/>
      <c r="NO162" s="5"/>
      <c r="NP162" s="5"/>
      <c r="NQ162" s="5"/>
      <c r="NR162" s="5"/>
      <c r="NS162" s="5"/>
      <c r="NT162" s="5"/>
      <c r="NU162" s="5"/>
      <c r="NV162" s="5"/>
      <c r="NW162" s="5"/>
      <c r="NX162" s="5"/>
      <c r="NY162" s="5"/>
      <c r="NZ162" s="5"/>
      <c r="OA162" s="5"/>
      <c r="OB162" s="5"/>
      <c r="OC162" s="5"/>
      <c r="OD162" s="5"/>
      <c r="OE162" s="5"/>
      <c r="OF162" s="5"/>
      <c r="OG162" s="5"/>
      <c r="OH162" s="5"/>
      <c r="OI162" s="5"/>
      <c r="OJ162" s="5"/>
      <c r="OK162" s="5"/>
      <c r="OL162" s="5"/>
      <c r="OM162" s="5"/>
      <c r="ON162" s="5"/>
      <c r="OO162" s="5"/>
      <c r="OP162" s="5"/>
      <c r="OQ162" s="5"/>
      <c r="OR162" s="5"/>
      <c r="OS162" s="5"/>
      <c r="OT162" s="5"/>
      <c r="OU162" s="5"/>
      <c r="OV162" s="5"/>
      <c r="OW162" s="5"/>
      <c r="OX162" s="5"/>
      <c r="OY162" s="5"/>
      <c r="OZ162" s="5"/>
      <c r="PA162" s="5"/>
      <c r="PB162" s="5"/>
      <c r="PC162" s="5"/>
      <c r="PD162" s="5"/>
      <c r="PE162" s="5"/>
      <c r="PF162" s="5"/>
      <c r="PG162" s="5"/>
      <c r="PH162" s="5"/>
      <c r="PI162" s="5"/>
      <c r="PJ162" s="5"/>
      <c r="PK162" s="5"/>
      <c r="PL162" s="5"/>
      <c r="PM162" s="5"/>
      <c r="PN162" s="5"/>
      <c r="PO162" s="5"/>
      <c r="PP162" s="5"/>
      <c r="PQ162" s="5"/>
      <c r="PR162" s="5"/>
      <c r="PS162" s="5"/>
      <c r="PT162" s="5"/>
      <c r="PU162" s="5"/>
      <c r="PV162" s="5"/>
      <c r="PW162" s="5"/>
      <c r="PX162" s="5"/>
      <c r="PY162" s="5"/>
      <c r="PZ162" s="5"/>
      <c r="QA162" s="5"/>
      <c r="QB162" s="5"/>
      <c r="QC162" s="5"/>
      <c r="QD162" s="5"/>
      <c r="QE162" s="5"/>
      <c r="QF162" s="5"/>
      <c r="QG162" s="5"/>
      <c r="QH162" s="5"/>
      <c r="QI162" s="5"/>
      <c r="QJ162" s="5"/>
      <c r="QK162" s="5"/>
      <c r="QL162" s="5"/>
      <c r="QM162" s="5"/>
      <c r="QN162" s="5"/>
      <c r="QO162" s="5"/>
      <c r="QP162" s="5"/>
      <c r="QQ162" s="5"/>
      <c r="QR162" s="5"/>
      <c r="QS162" s="5"/>
      <c r="QT162" s="5"/>
      <c r="QU162" s="5"/>
      <c r="QV162" s="5"/>
      <c r="QW162" s="5"/>
      <c r="QX162" s="5"/>
      <c r="QY162" s="5"/>
      <c r="QZ162" s="5"/>
      <c r="RA162" s="5"/>
      <c r="RB162" s="5"/>
    </row>
    <row r="163" spans="1:470" x14ac:dyDescent="0.25">
      <c r="A163" s="28">
        <f>+A162+1</f>
        <v>7</v>
      </c>
      <c r="B163" s="29" t="s">
        <v>171</v>
      </c>
      <c r="C163" s="30" t="s">
        <v>91</v>
      </c>
      <c r="D163" s="13">
        <v>1</v>
      </c>
      <c r="E163" s="15"/>
      <c r="F163" s="16">
        <f t="shared" si="10"/>
        <v>0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5"/>
      <c r="JG163" s="5"/>
      <c r="JH163" s="5"/>
      <c r="JI163" s="5"/>
      <c r="JJ163" s="5"/>
      <c r="JK163" s="5"/>
      <c r="JL163" s="5"/>
      <c r="JM163" s="5"/>
      <c r="JN163" s="5"/>
      <c r="JO163" s="5"/>
      <c r="JP163" s="5"/>
      <c r="JQ163" s="5"/>
      <c r="JR163" s="5"/>
      <c r="JS163" s="5"/>
      <c r="JT163" s="5"/>
      <c r="JU163" s="5"/>
      <c r="JV163" s="5"/>
      <c r="JW163" s="5"/>
      <c r="JX163" s="5"/>
      <c r="JY163" s="5"/>
      <c r="JZ163" s="5"/>
      <c r="KA163" s="5"/>
      <c r="KB163" s="5"/>
      <c r="KC163" s="5"/>
      <c r="KD163" s="5"/>
      <c r="KE163" s="5"/>
      <c r="KF163" s="5"/>
      <c r="KG163" s="5"/>
      <c r="KH163" s="5"/>
      <c r="KI163" s="5"/>
      <c r="KJ163" s="5"/>
      <c r="KK163" s="5"/>
      <c r="KL163" s="5"/>
      <c r="KM163" s="5"/>
      <c r="KN163" s="5"/>
      <c r="KO163" s="5"/>
      <c r="KP163" s="5"/>
      <c r="KQ163" s="5"/>
      <c r="KR163" s="5"/>
      <c r="KS163" s="5"/>
      <c r="KT163" s="5"/>
      <c r="KU163" s="5"/>
      <c r="KV163" s="5"/>
      <c r="KW163" s="5"/>
      <c r="KX163" s="5"/>
      <c r="KY163" s="5"/>
      <c r="KZ163" s="5"/>
      <c r="LA163" s="5"/>
      <c r="LB163" s="5"/>
      <c r="LC163" s="5"/>
      <c r="LD163" s="5"/>
      <c r="LE163" s="5"/>
      <c r="LF163" s="5"/>
      <c r="LG163" s="5"/>
      <c r="LH163" s="5"/>
      <c r="LI163" s="5"/>
      <c r="LJ163" s="5"/>
      <c r="LK163" s="5"/>
      <c r="LL163" s="5"/>
      <c r="LM163" s="5"/>
      <c r="LN163" s="5"/>
      <c r="LO163" s="5"/>
      <c r="LP163" s="5"/>
      <c r="LQ163" s="5"/>
      <c r="LR163" s="5"/>
      <c r="LS163" s="5"/>
      <c r="LT163" s="5"/>
      <c r="LU163" s="5"/>
      <c r="LV163" s="5"/>
      <c r="LW163" s="5"/>
      <c r="LX163" s="5"/>
      <c r="LY163" s="5"/>
      <c r="LZ163" s="5"/>
      <c r="MA163" s="5"/>
      <c r="MB163" s="5"/>
      <c r="MC163" s="5"/>
      <c r="MD163" s="5"/>
      <c r="ME163" s="5"/>
      <c r="MF163" s="5"/>
      <c r="MG163" s="5"/>
      <c r="MH163" s="5"/>
      <c r="MI163" s="5"/>
      <c r="MJ163" s="5"/>
      <c r="MK163" s="5"/>
      <c r="ML163" s="5"/>
      <c r="MM163" s="5"/>
      <c r="MN163" s="5"/>
      <c r="MO163" s="5"/>
      <c r="MP163" s="5"/>
      <c r="MQ163" s="5"/>
      <c r="MR163" s="5"/>
      <c r="MS163" s="5"/>
      <c r="MT163" s="5"/>
      <c r="MU163" s="5"/>
      <c r="MV163" s="5"/>
      <c r="MW163" s="5"/>
      <c r="MX163" s="5"/>
      <c r="MY163" s="5"/>
      <c r="MZ163" s="5"/>
      <c r="NA163" s="5"/>
      <c r="NB163" s="5"/>
      <c r="NC163" s="5"/>
      <c r="ND163" s="5"/>
      <c r="NE163" s="5"/>
      <c r="NF163" s="5"/>
      <c r="NG163" s="5"/>
      <c r="NH163" s="5"/>
      <c r="NI163" s="5"/>
      <c r="NJ163" s="5"/>
      <c r="NK163" s="5"/>
      <c r="NL163" s="5"/>
      <c r="NM163" s="5"/>
      <c r="NN163" s="5"/>
      <c r="NO163" s="5"/>
      <c r="NP163" s="5"/>
      <c r="NQ163" s="5"/>
      <c r="NR163" s="5"/>
      <c r="NS163" s="5"/>
      <c r="NT163" s="5"/>
      <c r="NU163" s="5"/>
      <c r="NV163" s="5"/>
      <c r="NW163" s="5"/>
      <c r="NX163" s="5"/>
      <c r="NY163" s="5"/>
      <c r="NZ163" s="5"/>
      <c r="OA163" s="5"/>
      <c r="OB163" s="5"/>
      <c r="OC163" s="5"/>
      <c r="OD163" s="5"/>
      <c r="OE163" s="5"/>
      <c r="OF163" s="5"/>
      <c r="OG163" s="5"/>
      <c r="OH163" s="5"/>
      <c r="OI163" s="5"/>
      <c r="OJ163" s="5"/>
      <c r="OK163" s="5"/>
      <c r="OL163" s="5"/>
      <c r="OM163" s="5"/>
      <c r="ON163" s="5"/>
      <c r="OO163" s="5"/>
      <c r="OP163" s="5"/>
      <c r="OQ163" s="5"/>
      <c r="OR163" s="5"/>
      <c r="OS163" s="5"/>
      <c r="OT163" s="5"/>
      <c r="OU163" s="5"/>
      <c r="OV163" s="5"/>
      <c r="OW163" s="5"/>
      <c r="OX163" s="5"/>
      <c r="OY163" s="5"/>
      <c r="OZ163" s="5"/>
      <c r="PA163" s="5"/>
      <c r="PB163" s="5"/>
      <c r="PC163" s="5"/>
      <c r="PD163" s="5"/>
      <c r="PE163" s="5"/>
      <c r="PF163" s="5"/>
      <c r="PG163" s="5"/>
      <c r="PH163" s="5"/>
      <c r="PI163" s="5"/>
      <c r="PJ163" s="5"/>
      <c r="PK163" s="5"/>
      <c r="PL163" s="5"/>
      <c r="PM163" s="5"/>
      <c r="PN163" s="5"/>
      <c r="PO163" s="5"/>
      <c r="PP163" s="5"/>
      <c r="PQ163" s="5"/>
      <c r="PR163" s="5"/>
      <c r="PS163" s="5"/>
      <c r="PT163" s="5"/>
      <c r="PU163" s="5"/>
      <c r="PV163" s="5"/>
      <c r="PW163" s="5"/>
      <c r="PX163" s="5"/>
      <c r="PY163" s="5"/>
      <c r="PZ163" s="5"/>
      <c r="QA163" s="5"/>
      <c r="QB163" s="5"/>
      <c r="QC163" s="5"/>
      <c r="QD163" s="5"/>
      <c r="QE163" s="5"/>
      <c r="QF163" s="5"/>
      <c r="QG163" s="5"/>
      <c r="QH163" s="5"/>
      <c r="QI163" s="5"/>
      <c r="QJ163" s="5"/>
      <c r="QK163" s="5"/>
      <c r="QL163" s="5"/>
      <c r="QM163" s="5"/>
      <c r="QN163" s="5"/>
      <c r="QO163" s="5"/>
      <c r="QP163" s="5"/>
      <c r="QQ163" s="5"/>
      <c r="QR163" s="5"/>
      <c r="QS163" s="5"/>
      <c r="QT163" s="5"/>
      <c r="QU163" s="5"/>
      <c r="QV163" s="5"/>
      <c r="QW163" s="5"/>
      <c r="QX163" s="5"/>
      <c r="QY163" s="5"/>
      <c r="QZ163" s="5"/>
      <c r="RA163" s="5"/>
      <c r="RB163" s="5"/>
    </row>
    <row r="164" spans="1:470" x14ac:dyDescent="0.25">
      <c r="A164" s="28"/>
      <c r="B164" s="29"/>
      <c r="C164" s="30"/>
      <c r="D164" s="13"/>
      <c r="E164" s="31"/>
      <c r="F164" s="20">
        <f>SUM(F157:F163)</f>
        <v>0</v>
      </c>
    </row>
    <row r="165" spans="1:470" hidden="1" x14ac:dyDescent="0.25">
      <c r="A165" s="32" t="s">
        <v>172</v>
      </c>
      <c r="B165" s="33" t="s">
        <v>173</v>
      </c>
      <c r="C165" s="34"/>
      <c r="D165" s="35"/>
      <c r="E165" s="36"/>
      <c r="F165" s="37"/>
    </row>
    <row r="166" spans="1:470" hidden="1" x14ac:dyDescent="0.25">
      <c r="A166" s="38">
        <v>1</v>
      </c>
      <c r="B166" s="39" t="s">
        <v>174</v>
      </c>
      <c r="C166" s="34" t="s">
        <v>50</v>
      </c>
      <c r="D166" s="35">
        <v>41.767499999999998</v>
      </c>
      <c r="E166" s="36"/>
      <c r="F166" s="37">
        <f>D166*E166</f>
        <v>0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  <c r="IY166" s="5"/>
      <c r="IZ166" s="5"/>
      <c r="JA166" s="5"/>
      <c r="JB166" s="5"/>
      <c r="JC166" s="5"/>
      <c r="JD166" s="5"/>
      <c r="JE166" s="5"/>
      <c r="JF166" s="5"/>
      <c r="JG166" s="5"/>
      <c r="JH166" s="5"/>
      <c r="JI166" s="5"/>
      <c r="JJ166" s="5"/>
      <c r="JK166" s="5"/>
      <c r="JL166" s="5"/>
      <c r="JM166" s="5"/>
      <c r="JN166" s="5"/>
      <c r="JO166" s="5"/>
      <c r="JP166" s="5"/>
      <c r="JQ166" s="5"/>
      <c r="JR166" s="5"/>
      <c r="JS166" s="5"/>
      <c r="JT166" s="5"/>
      <c r="JU166" s="5"/>
      <c r="JV166" s="5"/>
      <c r="JW166" s="5"/>
      <c r="JX166" s="5"/>
      <c r="JY166" s="5"/>
      <c r="JZ166" s="5"/>
      <c r="KA166" s="5"/>
      <c r="KB166" s="5"/>
      <c r="KC166" s="5"/>
      <c r="KD166" s="5"/>
      <c r="KE166" s="5"/>
      <c r="KF166" s="5"/>
      <c r="KG166" s="5"/>
      <c r="KH166" s="5"/>
      <c r="KI166" s="5"/>
      <c r="KJ166" s="5"/>
      <c r="KK166" s="5"/>
      <c r="KL166" s="5"/>
      <c r="KM166" s="5"/>
      <c r="KN166" s="5"/>
      <c r="KO166" s="5"/>
      <c r="KP166" s="5"/>
      <c r="KQ166" s="5"/>
      <c r="KR166" s="5"/>
      <c r="KS166" s="5"/>
      <c r="KT166" s="5"/>
      <c r="KU166" s="5"/>
      <c r="KV166" s="5"/>
      <c r="KW166" s="5"/>
      <c r="KX166" s="5"/>
      <c r="KY166" s="5"/>
      <c r="KZ166" s="5"/>
      <c r="LA166" s="5"/>
      <c r="LB166" s="5"/>
      <c r="LC166" s="5"/>
      <c r="LD166" s="5"/>
      <c r="LE166" s="5"/>
      <c r="LF166" s="5"/>
      <c r="LG166" s="5"/>
      <c r="LH166" s="5"/>
      <c r="LI166" s="5"/>
      <c r="LJ166" s="5"/>
      <c r="LK166" s="5"/>
      <c r="LL166" s="5"/>
      <c r="LM166" s="5"/>
      <c r="LN166" s="5"/>
      <c r="LO166" s="5"/>
      <c r="LP166" s="5"/>
      <c r="LQ166" s="5"/>
      <c r="LR166" s="5"/>
      <c r="LS166" s="5"/>
      <c r="LT166" s="5"/>
      <c r="LU166" s="5"/>
      <c r="LV166" s="5"/>
      <c r="LW166" s="5"/>
      <c r="LX166" s="5"/>
      <c r="LY166" s="5"/>
      <c r="LZ166" s="5"/>
      <c r="MA166" s="5"/>
      <c r="MB166" s="5"/>
      <c r="MC166" s="5"/>
      <c r="MD166" s="5"/>
      <c r="ME166" s="5"/>
      <c r="MF166" s="5"/>
      <c r="MG166" s="5"/>
      <c r="MH166" s="5"/>
      <c r="MI166" s="5"/>
      <c r="MJ166" s="5"/>
      <c r="MK166" s="5"/>
      <c r="ML166" s="5"/>
      <c r="MM166" s="5"/>
      <c r="MN166" s="5"/>
      <c r="MO166" s="5"/>
      <c r="MP166" s="5"/>
      <c r="MQ166" s="5"/>
      <c r="MR166" s="5"/>
      <c r="MS166" s="5"/>
      <c r="MT166" s="5"/>
      <c r="MU166" s="5"/>
      <c r="MV166" s="5"/>
      <c r="MW166" s="5"/>
      <c r="MX166" s="5"/>
      <c r="MY166" s="5"/>
      <c r="MZ166" s="5"/>
      <c r="NA166" s="5"/>
      <c r="NB166" s="5"/>
      <c r="NC166" s="5"/>
      <c r="ND166" s="5"/>
      <c r="NE166" s="5"/>
      <c r="NF166" s="5"/>
      <c r="NG166" s="5"/>
      <c r="NH166" s="5"/>
      <c r="NI166" s="5"/>
      <c r="NJ166" s="5"/>
      <c r="NK166" s="5"/>
      <c r="NL166" s="5"/>
      <c r="NM166" s="5"/>
      <c r="NN166" s="5"/>
      <c r="NO166" s="5"/>
      <c r="NP166" s="5"/>
      <c r="NQ166" s="5"/>
      <c r="NR166" s="5"/>
      <c r="NS166" s="5"/>
      <c r="NT166" s="5"/>
      <c r="NU166" s="5"/>
      <c r="NV166" s="5"/>
      <c r="NW166" s="5"/>
      <c r="NX166" s="5"/>
      <c r="NY166" s="5"/>
      <c r="NZ166" s="5"/>
      <c r="OA166" s="5"/>
      <c r="OB166" s="5"/>
      <c r="OC166" s="5"/>
      <c r="OD166" s="5"/>
      <c r="OE166" s="5"/>
      <c r="OF166" s="5"/>
      <c r="OG166" s="5"/>
      <c r="OH166" s="5"/>
      <c r="OI166" s="5"/>
      <c r="OJ166" s="5"/>
      <c r="OK166" s="5"/>
      <c r="OL166" s="5"/>
      <c r="OM166" s="5"/>
      <c r="ON166" s="5"/>
      <c r="OO166" s="5"/>
      <c r="OP166" s="5"/>
      <c r="OQ166" s="5"/>
      <c r="OR166" s="5"/>
      <c r="OS166" s="5"/>
      <c r="OT166" s="5"/>
      <c r="OU166" s="5"/>
      <c r="OV166" s="5"/>
      <c r="OW166" s="5"/>
      <c r="OX166" s="5"/>
      <c r="OY166" s="5"/>
      <c r="OZ166" s="5"/>
      <c r="PA166" s="5"/>
      <c r="PB166" s="5"/>
      <c r="PC166" s="5"/>
      <c r="PD166" s="5"/>
      <c r="PE166" s="5"/>
      <c r="PF166" s="5"/>
      <c r="PG166" s="5"/>
      <c r="PH166" s="5"/>
      <c r="PI166" s="5"/>
      <c r="PJ166" s="5"/>
      <c r="PK166" s="5"/>
      <c r="PL166" s="5"/>
      <c r="PM166" s="5"/>
      <c r="PN166" s="5"/>
      <c r="PO166" s="5"/>
      <c r="PP166" s="5"/>
      <c r="PQ166" s="5"/>
      <c r="PR166" s="5"/>
      <c r="PS166" s="5"/>
      <c r="PT166" s="5"/>
      <c r="PU166" s="5"/>
      <c r="PV166" s="5"/>
      <c r="PW166" s="5"/>
      <c r="PX166" s="5"/>
      <c r="PY166" s="5"/>
      <c r="PZ166" s="5"/>
      <c r="QA166" s="5"/>
      <c r="QB166" s="5"/>
      <c r="QC166" s="5"/>
      <c r="QD166" s="5"/>
      <c r="QE166" s="5"/>
      <c r="QF166" s="5"/>
      <c r="QG166" s="5"/>
      <c r="QH166" s="5"/>
      <c r="QI166" s="5"/>
      <c r="QJ166" s="5"/>
      <c r="QK166" s="5"/>
      <c r="QL166" s="5"/>
      <c r="QM166" s="5"/>
      <c r="QN166" s="5"/>
      <c r="QO166" s="5"/>
      <c r="QP166" s="5"/>
      <c r="QQ166" s="5"/>
      <c r="QR166" s="5"/>
      <c r="QS166" s="5"/>
      <c r="QT166" s="5"/>
      <c r="QU166" s="5"/>
      <c r="QV166" s="5"/>
      <c r="QW166" s="5"/>
      <c r="QX166" s="5"/>
      <c r="QY166" s="5"/>
      <c r="QZ166" s="5"/>
      <c r="RA166" s="5"/>
      <c r="RB166" s="5"/>
    </row>
    <row r="167" spans="1:470" hidden="1" x14ac:dyDescent="0.25">
      <c r="A167" s="38">
        <f>+A166+1</f>
        <v>2</v>
      </c>
      <c r="B167" s="39" t="s">
        <v>175</v>
      </c>
      <c r="C167" s="34" t="s">
        <v>50</v>
      </c>
      <c r="D167" s="35">
        <v>66.191999999999993</v>
      </c>
      <c r="E167" s="36"/>
      <c r="F167" s="37">
        <f>D167*E167</f>
        <v>0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  <c r="IY167" s="5"/>
      <c r="IZ167" s="5"/>
      <c r="JA167" s="5"/>
      <c r="JB167" s="5"/>
      <c r="JC167" s="5"/>
      <c r="JD167" s="5"/>
      <c r="JE167" s="5"/>
      <c r="JF167" s="5"/>
      <c r="JG167" s="5"/>
      <c r="JH167" s="5"/>
      <c r="JI167" s="5"/>
      <c r="JJ167" s="5"/>
      <c r="JK167" s="5"/>
      <c r="JL167" s="5"/>
      <c r="JM167" s="5"/>
      <c r="JN167" s="5"/>
      <c r="JO167" s="5"/>
      <c r="JP167" s="5"/>
      <c r="JQ167" s="5"/>
      <c r="JR167" s="5"/>
      <c r="JS167" s="5"/>
      <c r="JT167" s="5"/>
      <c r="JU167" s="5"/>
      <c r="JV167" s="5"/>
      <c r="JW167" s="5"/>
      <c r="JX167" s="5"/>
      <c r="JY167" s="5"/>
      <c r="JZ167" s="5"/>
      <c r="KA167" s="5"/>
      <c r="KB167" s="5"/>
      <c r="KC167" s="5"/>
      <c r="KD167" s="5"/>
      <c r="KE167" s="5"/>
      <c r="KF167" s="5"/>
      <c r="KG167" s="5"/>
      <c r="KH167" s="5"/>
      <c r="KI167" s="5"/>
      <c r="KJ167" s="5"/>
      <c r="KK167" s="5"/>
      <c r="KL167" s="5"/>
      <c r="KM167" s="5"/>
      <c r="KN167" s="5"/>
      <c r="KO167" s="5"/>
      <c r="KP167" s="5"/>
      <c r="KQ167" s="5"/>
      <c r="KR167" s="5"/>
      <c r="KS167" s="5"/>
      <c r="KT167" s="5"/>
      <c r="KU167" s="5"/>
      <c r="KV167" s="5"/>
      <c r="KW167" s="5"/>
      <c r="KX167" s="5"/>
      <c r="KY167" s="5"/>
      <c r="KZ167" s="5"/>
      <c r="LA167" s="5"/>
      <c r="LB167" s="5"/>
      <c r="LC167" s="5"/>
      <c r="LD167" s="5"/>
      <c r="LE167" s="5"/>
      <c r="LF167" s="5"/>
      <c r="LG167" s="5"/>
      <c r="LH167" s="5"/>
      <c r="LI167" s="5"/>
      <c r="LJ167" s="5"/>
      <c r="LK167" s="5"/>
      <c r="LL167" s="5"/>
      <c r="LM167" s="5"/>
      <c r="LN167" s="5"/>
      <c r="LO167" s="5"/>
      <c r="LP167" s="5"/>
      <c r="LQ167" s="5"/>
      <c r="LR167" s="5"/>
      <c r="LS167" s="5"/>
      <c r="LT167" s="5"/>
      <c r="LU167" s="5"/>
      <c r="LV167" s="5"/>
      <c r="LW167" s="5"/>
      <c r="LX167" s="5"/>
      <c r="LY167" s="5"/>
      <c r="LZ167" s="5"/>
      <c r="MA167" s="5"/>
      <c r="MB167" s="5"/>
      <c r="MC167" s="5"/>
      <c r="MD167" s="5"/>
      <c r="ME167" s="5"/>
      <c r="MF167" s="5"/>
      <c r="MG167" s="5"/>
      <c r="MH167" s="5"/>
      <c r="MI167" s="5"/>
      <c r="MJ167" s="5"/>
      <c r="MK167" s="5"/>
      <c r="ML167" s="5"/>
      <c r="MM167" s="5"/>
      <c r="MN167" s="5"/>
      <c r="MO167" s="5"/>
      <c r="MP167" s="5"/>
      <c r="MQ167" s="5"/>
      <c r="MR167" s="5"/>
      <c r="MS167" s="5"/>
      <c r="MT167" s="5"/>
      <c r="MU167" s="5"/>
      <c r="MV167" s="5"/>
      <c r="MW167" s="5"/>
      <c r="MX167" s="5"/>
      <c r="MY167" s="5"/>
      <c r="MZ167" s="5"/>
      <c r="NA167" s="5"/>
      <c r="NB167" s="5"/>
      <c r="NC167" s="5"/>
      <c r="ND167" s="5"/>
      <c r="NE167" s="5"/>
      <c r="NF167" s="5"/>
      <c r="NG167" s="5"/>
      <c r="NH167" s="5"/>
      <c r="NI167" s="5"/>
      <c r="NJ167" s="5"/>
      <c r="NK167" s="5"/>
      <c r="NL167" s="5"/>
      <c r="NM167" s="5"/>
      <c r="NN167" s="5"/>
      <c r="NO167" s="5"/>
      <c r="NP167" s="5"/>
      <c r="NQ167" s="5"/>
      <c r="NR167" s="5"/>
      <c r="NS167" s="5"/>
      <c r="NT167" s="5"/>
      <c r="NU167" s="5"/>
      <c r="NV167" s="5"/>
      <c r="NW167" s="5"/>
      <c r="NX167" s="5"/>
      <c r="NY167" s="5"/>
      <c r="NZ167" s="5"/>
      <c r="OA167" s="5"/>
      <c r="OB167" s="5"/>
      <c r="OC167" s="5"/>
      <c r="OD167" s="5"/>
      <c r="OE167" s="5"/>
      <c r="OF167" s="5"/>
      <c r="OG167" s="5"/>
      <c r="OH167" s="5"/>
      <c r="OI167" s="5"/>
      <c r="OJ167" s="5"/>
      <c r="OK167" s="5"/>
      <c r="OL167" s="5"/>
      <c r="OM167" s="5"/>
      <c r="ON167" s="5"/>
      <c r="OO167" s="5"/>
      <c r="OP167" s="5"/>
      <c r="OQ167" s="5"/>
      <c r="OR167" s="5"/>
      <c r="OS167" s="5"/>
      <c r="OT167" s="5"/>
      <c r="OU167" s="5"/>
      <c r="OV167" s="5"/>
      <c r="OW167" s="5"/>
      <c r="OX167" s="5"/>
      <c r="OY167" s="5"/>
      <c r="OZ167" s="5"/>
      <c r="PA167" s="5"/>
      <c r="PB167" s="5"/>
      <c r="PC167" s="5"/>
      <c r="PD167" s="5"/>
      <c r="PE167" s="5"/>
      <c r="PF167" s="5"/>
      <c r="PG167" s="5"/>
      <c r="PH167" s="5"/>
      <c r="PI167" s="5"/>
      <c r="PJ167" s="5"/>
      <c r="PK167" s="5"/>
      <c r="PL167" s="5"/>
      <c r="PM167" s="5"/>
      <c r="PN167" s="5"/>
      <c r="PO167" s="5"/>
      <c r="PP167" s="5"/>
      <c r="PQ167" s="5"/>
      <c r="PR167" s="5"/>
      <c r="PS167" s="5"/>
      <c r="PT167" s="5"/>
      <c r="PU167" s="5"/>
      <c r="PV167" s="5"/>
      <c r="PW167" s="5"/>
      <c r="PX167" s="5"/>
      <c r="PY167" s="5"/>
      <c r="PZ167" s="5"/>
      <c r="QA167" s="5"/>
      <c r="QB167" s="5"/>
      <c r="QC167" s="5"/>
      <c r="QD167" s="5"/>
      <c r="QE167" s="5"/>
      <c r="QF167" s="5"/>
      <c r="QG167" s="5"/>
      <c r="QH167" s="5"/>
      <c r="QI167" s="5"/>
      <c r="QJ167" s="5"/>
      <c r="QK167" s="5"/>
      <c r="QL167" s="5"/>
      <c r="QM167" s="5"/>
      <c r="QN167" s="5"/>
      <c r="QO167" s="5"/>
      <c r="QP167" s="5"/>
      <c r="QQ167" s="5"/>
      <c r="QR167" s="5"/>
      <c r="QS167" s="5"/>
      <c r="QT167" s="5"/>
      <c r="QU167" s="5"/>
      <c r="QV167" s="5"/>
      <c r="QW167" s="5"/>
      <c r="QX167" s="5"/>
      <c r="QY167" s="5"/>
      <c r="QZ167" s="5"/>
      <c r="RA167" s="5"/>
      <c r="RB167" s="5"/>
    </row>
    <row r="168" spans="1:470" hidden="1" x14ac:dyDescent="0.25">
      <c r="A168" s="38">
        <f>+A167+1</f>
        <v>3</v>
      </c>
      <c r="B168" s="39" t="s">
        <v>176</v>
      </c>
      <c r="C168" s="34" t="s">
        <v>50</v>
      </c>
      <c r="D168" s="35">
        <v>37.299999999999997</v>
      </c>
      <c r="E168" s="36"/>
      <c r="F168" s="37">
        <f>D168*E168</f>
        <v>0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  <c r="IY168" s="5"/>
      <c r="IZ168" s="5"/>
      <c r="JA168" s="5"/>
      <c r="JB168" s="5"/>
      <c r="JC168" s="5"/>
      <c r="JD168" s="5"/>
      <c r="JE168" s="5"/>
      <c r="JF168" s="5"/>
      <c r="JG168" s="5"/>
      <c r="JH168" s="5"/>
      <c r="JI168" s="5"/>
      <c r="JJ168" s="5"/>
      <c r="JK168" s="5"/>
      <c r="JL168" s="5"/>
      <c r="JM168" s="5"/>
      <c r="JN168" s="5"/>
      <c r="JO168" s="5"/>
      <c r="JP168" s="5"/>
      <c r="JQ168" s="5"/>
      <c r="JR168" s="5"/>
      <c r="JS168" s="5"/>
      <c r="JT168" s="5"/>
      <c r="JU168" s="5"/>
      <c r="JV168" s="5"/>
      <c r="JW168" s="5"/>
      <c r="JX168" s="5"/>
      <c r="JY168" s="5"/>
      <c r="JZ168" s="5"/>
      <c r="KA168" s="5"/>
      <c r="KB168" s="5"/>
      <c r="KC168" s="5"/>
      <c r="KD168" s="5"/>
      <c r="KE168" s="5"/>
      <c r="KF168" s="5"/>
      <c r="KG168" s="5"/>
      <c r="KH168" s="5"/>
      <c r="KI168" s="5"/>
      <c r="KJ168" s="5"/>
      <c r="KK168" s="5"/>
      <c r="KL168" s="5"/>
      <c r="KM168" s="5"/>
      <c r="KN168" s="5"/>
      <c r="KO168" s="5"/>
      <c r="KP168" s="5"/>
      <c r="KQ168" s="5"/>
      <c r="KR168" s="5"/>
      <c r="KS168" s="5"/>
      <c r="KT168" s="5"/>
      <c r="KU168" s="5"/>
      <c r="KV168" s="5"/>
      <c r="KW168" s="5"/>
      <c r="KX168" s="5"/>
      <c r="KY168" s="5"/>
      <c r="KZ168" s="5"/>
      <c r="LA168" s="5"/>
      <c r="LB168" s="5"/>
      <c r="LC168" s="5"/>
      <c r="LD168" s="5"/>
      <c r="LE168" s="5"/>
      <c r="LF168" s="5"/>
      <c r="LG168" s="5"/>
      <c r="LH168" s="5"/>
      <c r="LI168" s="5"/>
      <c r="LJ168" s="5"/>
      <c r="LK168" s="5"/>
      <c r="LL168" s="5"/>
      <c r="LM168" s="5"/>
      <c r="LN168" s="5"/>
      <c r="LO168" s="5"/>
      <c r="LP168" s="5"/>
      <c r="LQ168" s="5"/>
      <c r="LR168" s="5"/>
      <c r="LS168" s="5"/>
      <c r="LT168" s="5"/>
      <c r="LU168" s="5"/>
      <c r="LV168" s="5"/>
      <c r="LW168" s="5"/>
      <c r="LX168" s="5"/>
      <c r="LY168" s="5"/>
      <c r="LZ168" s="5"/>
      <c r="MA168" s="5"/>
      <c r="MB168" s="5"/>
      <c r="MC168" s="5"/>
      <c r="MD168" s="5"/>
      <c r="ME168" s="5"/>
      <c r="MF168" s="5"/>
      <c r="MG168" s="5"/>
      <c r="MH168" s="5"/>
      <c r="MI168" s="5"/>
      <c r="MJ168" s="5"/>
      <c r="MK168" s="5"/>
      <c r="ML168" s="5"/>
      <c r="MM168" s="5"/>
      <c r="MN168" s="5"/>
      <c r="MO168" s="5"/>
      <c r="MP168" s="5"/>
      <c r="MQ168" s="5"/>
      <c r="MR168" s="5"/>
      <c r="MS168" s="5"/>
      <c r="MT168" s="5"/>
      <c r="MU168" s="5"/>
      <c r="MV168" s="5"/>
      <c r="MW168" s="5"/>
      <c r="MX168" s="5"/>
      <c r="MY168" s="5"/>
      <c r="MZ168" s="5"/>
      <c r="NA168" s="5"/>
      <c r="NB168" s="5"/>
      <c r="NC168" s="5"/>
      <c r="ND168" s="5"/>
      <c r="NE168" s="5"/>
      <c r="NF168" s="5"/>
      <c r="NG168" s="5"/>
      <c r="NH168" s="5"/>
      <c r="NI168" s="5"/>
      <c r="NJ168" s="5"/>
      <c r="NK168" s="5"/>
      <c r="NL168" s="5"/>
      <c r="NM168" s="5"/>
      <c r="NN168" s="5"/>
      <c r="NO168" s="5"/>
      <c r="NP168" s="5"/>
      <c r="NQ168" s="5"/>
      <c r="NR168" s="5"/>
      <c r="NS168" s="5"/>
      <c r="NT168" s="5"/>
      <c r="NU168" s="5"/>
      <c r="NV168" s="5"/>
      <c r="NW168" s="5"/>
      <c r="NX168" s="5"/>
      <c r="NY168" s="5"/>
      <c r="NZ168" s="5"/>
      <c r="OA168" s="5"/>
      <c r="OB168" s="5"/>
      <c r="OC168" s="5"/>
      <c r="OD168" s="5"/>
      <c r="OE168" s="5"/>
      <c r="OF168" s="5"/>
      <c r="OG168" s="5"/>
      <c r="OH168" s="5"/>
      <c r="OI168" s="5"/>
      <c r="OJ168" s="5"/>
      <c r="OK168" s="5"/>
      <c r="OL168" s="5"/>
      <c r="OM168" s="5"/>
      <c r="ON168" s="5"/>
      <c r="OO168" s="5"/>
      <c r="OP168" s="5"/>
      <c r="OQ168" s="5"/>
      <c r="OR168" s="5"/>
      <c r="OS168" s="5"/>
      <c r="OT168" s="5"/>
      <c r="OU168" s="5"/>
      <c r="OV168" s="5"/>
      <c r="OW168" s="5"/>
      <c r="OX168" s="5"/>
      <c r="OY168" s="5"/>
      <c r="OZ168" s="5"/>
      <c r="PA168" s="5"/>
      <c r="PB168" s="5"/>
      <c r="PC168" s="5"/>
      <c r="PD168" s="5"/>
      <c r="PE168" s="5"/>
      <c r="PF168" s="5"/>
      <c r="PG168" s="5"/>
      <c r="PH168" s="5"/>
      <c r="PI168" s="5"/>
      <c r="PJ168" s="5"/>
      <c r="PK168" s="5"/>
      <c r="PL168" s="5"/>
      <c r="PM168" s="5"/>
      <c r="PN168" s="5"/>
      <c r="PO168" s="5"/>
      <c r="PP168" s="5"/>
      <c r="PQ168" s="5"/>
      <c r="PR168" s="5"/>
      <c r="PS168" s="5"/>
      <c r="PT168" s="5"/>
      <c r="PU168" s="5"/>
      <c r="PV168" s="5"/>
      <c r="PW168" s="5"/>
      <c r="PX168" s="5"/>
      <c r="PY168" s="5"/>
      <c r="PZ168" s="5"/>
      <c r="QA168" s="5"/>
      <c r="QB168" s="5"/>
      <c r="QC168" s="5"/>
      <c r="QD168" s="5"/>
      <c r="QE168" s="5"/>
      <c r="QF168" s="5"/>
      <c r="QG168" s="5"/>
      <c r="QH168" s="5"/>
      <c r="QI168" s="5"/>
      <c r="QJ168" s="5"/>
      <c r="QK168" s="5"/>
      <c r="QL168" s="5"/>
      <c r="QM168" s="5"/>
      <c r="QN168" s="5"/>
      <c r="QO168" s="5"/>
      <c r="QP168" s="5"/>
      <c r="QQ168" s="5"/>
      <c r="QR168" s="5"/>
      <c r="QS168" s="5"/>
      <c r="QT168" s="5"/>
      <c r="QU168" s="5"/>
      <c r="QV168" s="5"/>
      <c r="QW168" s="5"/>
      <c r="QX168" s="5"/>
      <c r="QY168" s="5"/>
      <c r="QZ168" s="5"/>
      <c r="RA168" s="5"/>
      <c r="RB168" s="5"/>
    </row>
    <row r="169" spans="1:470" hidden="1" x14ac:dyDescent="0.25">
      <c r="A169" s="38"/>
      <c r="B169" s="39"/>
      <c r="C169" s="34"/>
      <c r="D169" s="35"/>
      <c r="E169" s="40"/>
      <c r="F169" s="41">
        <f>SUM(F166:F168)</f>
        <v>0</v>
      </c>
    </row>
    <row r="170" spans="1:470" ht="15.75" thickBot="1" x14ac:dyDescent="0.3">
      <c r="A170" s="42"/>
      <c r="B170" s="43"/>
      <c r="C170" s="44"/>
      <c r="D170" s="45"/>
      <c r="E170" s="46"/>
      <c r="F170" s="47"/>
    </row>
    <row r="171" spans="1:470" x14ac:dyDescent="0.25">
      <c r="A171" s="48"/>
      <c r="B171" s="49"/>
      <c r="C171" s="50"/>
      <c r="D171" s="51"/>
      <c r="E171" s="52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  <c r="IY171" s="5"/>
      <c r="IZ171" s="5"/>
      <c r="JA171" s="5"/>
      <c r="JB171" s="5"/>
      <c r="JC171" s="5"/>
      <c r="JD171" s="5"/>
      <c r="JE171" s="5"/>
      <c r="JF171" s="5"/>
      <c r="JG171" s="5"/>
      <c r="JH171" s="5"/>
      <c r="JI171" s="5"/>
      <c r="JJ171" s="5"/>
      <c r="JK171" s="5"/>
      <c r="JL171" s="5"/>
      <c r="JM171" s="5"/>
      <c r="JN171" s="5"/>
      <c r="JO171" s="5"/>
      <c r="JP171" s="5"/>
      <c r="JQ171" s="5"/>
      <c r="JR171" s="5"/>
      <c r="JS171" s="5"/>
      <c r="JT171" s="5"/>
      <c r="JU171" s="5"/>
      <c r="JV171" s="5"/>
      <c r="JW171" s="5"/>
      <c r="JX171" s="5"/>
      <c r="JY171" s="5"/>
      <c r="JZ171" s="5"/>
      <c r="KA171" s="5"/>
      <c r="KB171" s="5"/>
      <c r="KC171" s="5"/>
      <c r="KD171" s="5"/>
      <c r="KE171" s="5"/>
      <c r="KF171" s="5"/>
      <c r="KG171" s="5"/>
      <c r="KH171" s="5"/>
      <c r="KI171" s="5"/>
      <c r="KJ171" s="5"/>
      <c r="KK171" s="5"/>
      <c r="KL171" s="5"/>
      <c r="KM171" s="5"/>
      <c r="KN171" s="5"/>
      <c r="KO171" s="5"/>
      <c r="KP171" s="5"/>
      <c r="KQ171" s="5"/>
      <c r="KR171" s="5"/>
      <c r="KS171" s="5"/>
      <c r="KT171" s="5"/>
      <c r="KU171" s="5"/>
      <c r="KV171" s="5"/>
      <c r="KW171" s="5"/>
      <c r="KX171" s="5"/>
      <c r="KY171" s="5"/>
      <c r="KZ171" s="5"/>
      <c r="LA171" s="5"/>
      <c r="LB171" s="5"/>
      <c r="LC171" s="5"/>
      <c r="LD171" s="5"/>
      <c r="LE171" s="5"/>
      <c r="LF171" s="5"/>
      <c r="LG171" s="5"/>
      <c r="LH171" s="5"/>
      <c r="LI171" s="5"/>
      <c r="LJ171" s="5"/>
      <c r="LK171" s="5"/>
      <c r="LL171" s="5"/>
      <c r="LM171" s="5"/>
      <c r="LN171" s="5"/>
      <c r="LO171" s="5"/>
      <c r="LP171" s="5"/>
      <c r="LQ171" s="5"/>
      <c r="LR171" s="5"/>
      <c r="LS171" s="5"/>
      <c r="LT171" s="5"/>
      <c r="LU171" s="5"/>
      <c r="LV171" s="5"/>
      <c r="LW171" s="5"/>
      <c r="LX171" s="5"/>
      <c r="LY171" s="5"/>
      <c r="LZ171" s="5"/>
      <c r="MA171" s="5"/>
      <c r="MB171" s="5"/>
      <c r="MC171" s="5"/>
      <c r="MD171" s="5"/>
      <c r="ME171" s="5"/>
      <c r="MF171" s="5"/>
      <c r="MG171" s="5"/>
      <c r="MH171" s="5"/>
      <c r="MI171" s="5"/>
      <c r="MJ171" s="5"/>
      <c r="MK171" s="5"/>
      <c r="ML171" s="5"/>
      <c r="MM171" s="5"/>
      <c r="MN171" s="5"/>
      <c r="MO171" s="5"/>
      <c r="MP171" s="5"/>
      <c r="MQ171" s="5"/>
      <c r="MR171" s="5"/>
      <c r="MS171" s="5"/>
      <c r="MT171" s="5"/>
      <c r="MU171" s="5"/>
      <c r="MV171" s="5"/>
      <c r="MW171" s="5"/>
      <c r="MX171" s="5"/>
      <c r="MY171" s="5"/>
      <c r="MZ171" s="5"/>
      <c r="NA171" s="5"/>
      <c r="NB171" s="5"/>
      <c r="NC171" s="5"/>
      <c r="ND171" s="5"/>
      <c r="NE171" s="5"/>
      <c r="NF171" s="5"/>
      <c r="NG171" s="5"/>
      <c r="NH171" s="5"/>
      <c r="NI171" s="5"/>
      <c r="NJ171" s="5"/>
      <c r="NK171" s="5"/>
      <c r="NL171" s="5"/>
      <c r="NM171" s="5"/>
      <c r="NN171" s="5"/>
      <c r="NO171" s="5"/>
      <c r="NP171" s="5"/>
      <c r="NQ171" s="5"/>
      <c r="NR171" s="5"/>
      <c r="NS171" s="5"/>
      <c r="NT171" s="5"/>
      <c r="NU171" s="5"/>
      <c r="NV171" s="5"/>
      <c r="NW171" s="5"/>
      <c r="NX171" s="5"/>
      <c r="NY171" s="5"/>
      <c r="NZ171" s="5"/>
      <c r="OA171" s="5"/>
      <c r="OB171" s="5"/>
      <c r="OC171" s="5"/>
      <c r="OD171" s="5"/>
      <c r="OE171" s="5"/>
      <c r="OF171" s="5"/>
      <c r="OG171" s="5"/>
      <c r="OH171" s="5"/>
      <c r="OI171" s="5"/>
      <c r="OJ171" s="5"/>
      <c r="OK171" s="5"/>
      <c r="OL171" s="5"/>
      <c r="OM171" s="5"/>
      <c r="ON171" s="5"/>
      <c r="OO171" s="5"/>
      <c r="OP171" s="5"/>
      <c r="OQ171" s="5"/>
      <c r="OR171" s="5"/>
      <c r="OS171" s="5"/>
      <c r="OT171" s="5"/>
      <c r="OU171" s="5"/>
      <c r="OV171" s="5"/>
      <c r="OW171" s="5"/>
      <c r="OX171" s="5"/>
      <c r="OY171" s="5"/>
      <c r="OZ171" s="5"/>
      <c r="PA171" s="5"/>
      <c r="PB171" s="5"/>
      <c r="PC171" s="5"/>
      <c r="PD171" s="5"/>
      <c r="PE171" s="5"/>
      <c r="PF171" s="5"/>
      <c r="PG171" s="5"/>
      <c r="PH171" s="5"/>
      <c r="PI171" s="5"/>
      <c r="PJ171" s="5"/>
      <c r="PK171" s="5"/>
      <c r="PL171" s="5"/>
      <c r="PM171" s="5"/>
      <c r="PN171" s="5"/>
      <c r="PO171" s="5"/>
      <c r="PP171" s="5"/>
      <c r="PQ171" s="5"/>
      <c r="PR171" s="5"/>
      <c r="PS171" s="5"/>
      <c r="PT171" s="5"/>
      <c r="PU171" s="5"/>
      <c r="PV171" s="5"/>
      <c r="PW171" s="5"/>
      <c r="PX171" s="5"/>
      <c r="PY171" s="5"/>
      <c r="PZ171" s="5"/>
      <c r="QA171" s="5"/>
      <c r="QB171" s="5"/>
      <c r="QC171" s="5"/>
      <c r="QD171" s="5"/>
      <c r="QE171" s="5"/>
      <c r="QF171" s="5"/>
      <c r="QG171" s="5"/>
      <c r="QH171" s="5"/>
      <c r="QI171" s="5"/>
      <c r="QJ171" s="5"/>
      <c r="QK171" s="5"/>
      <c r="QL171" s="5"/>
      <c r="QM171" s="5"/>
      <c r="QN171" s="5"/>
      <c r="QO171" s="5"/>
      <c r="QP171" s="5"/>
      <c r="QQ171" s="5"/>
      <c r="QR171" s="5"/>
      <c r="QS171" s="5"/>
      <c r="QT171" s="5"/>
      <c r="QU171" s="5"/>
      <c r="QV171" s="5"/>
      <c r="QW171" s="5"/>
      <c r="QX171" s="5"/>
      <c r="QY171" s="5"/>
      <c r="QZ171" s="5"/>
      <c r="RA171" s="5"/>
      <c r="RB171" s="5"/>
    </row>
    <row r="172" spans="1:470" x14ac:dyDescent="0.25">
      <c r="A172" s="7" t="s">
        <v>177</v>
      </c>
    </row>
    <row r="173" spans="1:470" ht="25.5" customHeight="1" x14ac:dyDescent="0.25">
      <c r="A173" s="53" t="s">
        <v>4</v>
      </c>
      <c r="B173" s="54" t="s">
        <v>178</v>
      </c>
      <c r="C173" s="96"/>
      <c r="D173" s="104"/>
      <c r="E173" s="100"/>
      <c r="F173" s="55"/>
    </row>
    <row r="174" spans="1:470" ht="13.9" customHeight="1" x14ac:dyDescent="0.25">
      <c r="A174" s="14"/>
      <c r="B174" s="11"/>
      <c r="C174" s="97"/>
      <c r="D174" s="105"/>
      <c r="E174" s="101"/>
      <c r="F174" s="20"/>
    </row>
    <row r="175" spans="1:470" x14ac:dyDescent="0.25">
      <c r="A175" s="14" t="str">
        <f>+A8</f>
        <v>I</v>
      </c>
      <c r="B175" s="11" t="str">
        <f>+B8</f>
        <v>PEKERJAAN PERSIAPAN</v>
      </c>
      <c r="C175" s="97"/>
      <c r="D175" s="105"/>
      <c r="E175" s="101"/>
      <c r="F175" s="20">
        <f>+F15</f>
        <v>0</v>
      </c>
    </row>
    <row r="176" spans="1:470" x14ac:dyDescent="0.25">
      <c r="A176" s="14" t="str">
        <f>+A16</f>
        <v>II</v>
      </c>
      <c r="B176" s="11" t="str">
        <f>+B16</f>
        <v>PEK. GALIAN</v>
      </c>
      <c r="C176" s="97"/>
      <c r="D176" s="105"/>
      <c r="E176" s="101"/>
      <c r="F176" s="56">
        <f>+F21</f>
        <v>0</v>
      </c>
    </row>
    <row r="177" spans="1:470" x14ac:dyDescent="0.25">
      <c r="A177" s="14" t="str">
        <f>+A22</f>
        <v>III</v>
      </c>
      <c r="B177" s="11" t="str">
        <f>+B22</f>
        <v>PEK.PONDASI</v>
      </c>
      <c r="C177" s="97"/>
      <c r="D177" s="105"/>
      <c r="E177" s="101"/>
      <c r="F177" s="20">
        <f>+F26</f>
        <v>0</v>
      </c>
    </row>
    <row r="178" spans="1:470" x14ac:dyDescent="0.25">
      <c r="A178" s="14" t="str">
        <f>+A27</f>
        <v>IV</v>
      </c>
      <c r="B178" s="11" t="str">
        <f>+B27</f>
        <v>PEK.STRUKTUR</v>
      </c>
      <c r="C178" s="97"/>
      <c r="D178" s="105"/>
      <c r="E178" s="101"/>
      <c r="F178" s="20">
        <f>+F40</f>
        <v>0</v>
      </c>
    </row>
    <row r="179" spans="1:470" x14ac:dyDescent="0.25">
      <c r="A179" s="14" t="str">
        <f>+A41</f>
        <v>V</v>
      </c>
      <c r="B179" s="11" t="str">
        <f>+B41</f>
        <v>PEK. FINISHING LANTAI</v>
      </c>
      <c r="C179" s="97"/>
      <c r="D179" s="105"/>
      <c r="E179" s="101"/>
      <c r="F179" s="20">
        <f>+F51</f>
        <v>0</v>
      </c>
    </row>
    <row r="180" spans="1:470" x14ac:dyDescent="0.25">
      <c r="A180" s="14" t="str">
        <f>+A52</f>
        <v>VI</v>
      </c>
      <c r="B180" s="11" t="str">
        <f>+B52</f>
        <v>PEK. FINISHING DINDING</v>
      </c>
      <c r="C180" s="97"/>
      <c r="D180" s="105"/>
      <c r="E180" s="101"/>
      <c r="F180" s="56">
        <f>+F58</f>
        <v>0</v>
      </c>
    </row>
    <row r="181" spans="1:470" x14ac:dyDescent="0.25">
      <c r="A181" s="14" t="str">
        <f>+A59</f>
        <v>VII</v>
      </c>
      <c r="B181" s="11" t="str">
        <f>+B59</f>
        <v>PEK. PLAFOND</v>
      </c>
      <c r="C181" s="97"/>
      <c r="D181" s="105"/>
      <c r="E181" s="101"/>
      <c r="F181" s="56">
        <f>+F65</f>
        <v>0</v>
      </c>
    </row>
    <row r="182" spans="1:470" x14ac:dyDescent="0.25">
      <c r="A182" s="14" t="str">
        <f>+A66</f>
        <v>VIII</v>
      </c>
      <c r="B182" s="11" t="str">
        <f>+B66</f>
        <v>PEK. PASANGAN BATA &amp; PLASTERAN</v>
      </c>
      <c r="C182" s="97"/>
      <c r="D182" s="105"/>
      <c r="E182" s="101"/>
      <c r="F182" s="56">
        <f>+F70</f>
        <v>0</v>
      </c>
    </row>
    <row r="183" spans="1:470" x14ac:dyDescent="0.25">
      <c r="A183" s="14" t="str">
        <f>+A71</f>
        <v>IX</v>
      </c>
      <c r="B183" s="11" t="str">
        <f>+B71</f>
        <v>PEK. ATAP</v>
      </c>
      <c r="C183" s="97"/>
      <c r="D183" s="105"/>
      <c r="E183" s="101"/>
      <c r="F183" s="56">
        <f>+F77</f>
        <v>0</v>
      </c>
    </row>
    <row r="184" spans="1:470" x14ac:dyDescent="0.25">
      <c r="A184" s="14" t="str">
        <f>+A78</f>
        <v>X</v>
      </c>
      <c r="B184" s="11" t="str">
        <f>+B78</f>
        <v>PEKERJAAN PINTU DAN JENDELA</v>
      </c>
      <c r="C184" s="97"/>
      <c r="D184" s="105"/>
      <c r="E184" s="101"/>
      <c r="F184" s="56">
        <f>+F103</f>
        <v>0</v>
      </c>
    </row>
    <row r="185" spans="1:470" x14ac:dyDescent="0.25">
      <c r="A185" s="14" t="str">
        <f>+A104</f>
        <v>XI</v>
      </c>
      <c r="B185" s="11" t="str">
        <f>+B104</f>
        <v>PEK.PENGECATAN</v>
      </c>
      <c r="C185" s="97"/>
      <c r="D185" s="105"/>
      <c r="E185" s="101"/>
      <c r="F185" s="56">
        <f>+F113</f>
        <v>0</v>
      </c>
    </row>
    <row r="186" spans="1:470" x14ac:dyDescent="0.25">
      <c r="A186" s="14" t="str">
        <f>+A114</f>
        <v>XII</v>
      </c>
      <c r="B186" s="11" t="str">
        <f>+B114</f>
        <v>PEK. SANITASI DAN SALURAN</v>
      </c>
      <c r="C186" s="97"/>
      <c r="D186" s="105"/>
      <c r="E186" s="101"/>
      <c r="F186" s="56">
        <f>+F138</f>
        <v>0</v>
      </c>
    </row>
    <row r="187" spans="1:470" x14ac:dyDescent="0.25">
      <c r="A187" s="14" t="str">
        <f>+A139</f>
        <v>XIII</v>
      </c>
      <c r="B187" s="11" t="str">
        <f>+B139</f>
        <v>PEK.INSTALASI LISTRIK</v>
      </c>
      <c r="C187" s="97"/>
      <c r="D187" s="105"/>
      <c r="E187" s="101"/>
      <c r="F187" s="56">
        <f>+F155</f>
        <v>0</v>
      </c>
    </row>
    <row r="188" spans="1:470" x14ac:dyDescent="0.25">
      <c r="A188" s="14" t="str">
        <f>+A156</f>
        <v>XIV</v>
      </c>
      <c r="B188" s="11" t="str">
        <f>+B156</f>
        <v>PEK. LAIN - LAIN dan TAMPAK MUKA</v>
      </c>
      <c r="C188" s="97"/>
      <c r="D188" s="105"/>
      <c r="E188" s="101"/>
      <c r="F188" s="56">
        <f>F164</f>
        <v>0</v>
      </c>
    </row>
    <row r="189" spans="1:470" hidden="1" x14ac:dyDescent="0.25">
      <c r="A189" s="57" t="str">
        <f>+A165</f>
        <v>XV</v>
      </c>
      <c r="B189" s="58" t="str">
        <f>+B165</f>
        <v>PEKERJAAN PLESTER DINDING SAMPING</v>
      </c>
      <c r="C189" s="98"/>
      <c r="D189" s="106"/>
      <c r="E189" s="102"/>
      <c r="F189" s="59">
        <v>0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  <c r="IY189" s="5"/>
      <c r="IZ189" s="5"/>
      <c r="JA189" s="5"/>
      <c r="JB189" s="5"/>
      <c r="JC189" s="5"/>
      <c r="JD189" s="5"/>
      <c r="JE189" s="5"/>
      <c r="JF189" s="5"/>
      <c r="JG189" s="5"/>
      <c r="JH189" s="5"/>
      <c r="JI189" s="5"/>
      <c r="JJ189" s="5"/>
      <c r="JK189" s="5"/>
      <c r="JL189" s="5"/>
      <c r="JM189" s="5"/>
      <c r="JN189" s="5"/>
      <c r="JO189" s="5"/>
      <c r="JP189" s="5"/>
      <c r="JQ189" s="5"/>
      <c r="JR189" s="5"/>
      <c r="JS189" s="5"/>
      <c r="JT189" s="5"/>
      <c r="JU189" s="5"/>
      <c r="JV189" s="5"/>
      <c r="JW189" s="5"/>
      <c r="JX189" s="5"/>
      <c r="JY189" s="5"/>
      <c r="JZ189" s="5"/>
      <c r="KA189" s="5"/>
      <c r="KB189" s="5"/>
      <c r="KC189" s="5"/>
      <c r="KD189" s="5"/>
      <c r="KE189" s="5"/>
      <c r="KF189" s="5"/>
      <c r="KG189" s="5"/>
      <c r="KH189" s="5"/>
      <c r="KI189" s="5"/>
      <c r="KJ189" s="5"/>
      <c r="KK189" s="5"/>
      <c r="KL189" s="5"/>
      <c r="KM189" s="5"/>
      <c r="KN189" s="5"/>
      <c r="KO189" s="5"/>
      <c r="KP189" s="5"/>
      <c r="KQ189" s="5"/>
      <c r="KR189" s="5"/>
      <c r="KS189" s="5"/>
      <c r="KT189" s="5"/>
      <c r="KU189" s="5"/>
      <c r="KV189" s="5"/>
      <c r="KW189" s="5"/>
      <c r="KX189" s="5"/>
      <c r="KY189" s="5"/>
      <c r="KZ189" s="5"/>
      <c r="LA189" s="5"/>
      <c r="LB189" s="5"/>
      <c r="LC189" s="5"/>
      <c r="LD189" s="5"/>
      <c r="LE189" s="5"/>
      <c r="LF189" s="5"/>
      <c r="LG189" s="5"/>
      <c r="LH189" s="5"/>
      <c r="LI189" s="5"/>
      <c r="LJ189" s="5"/>
      <c r="LK189" s="5"/>
      <c r="LL189" s="5"/>
      <c r="LM189" s="5"/>
      <c r="LN189" s="5"/>
      <c r="LO189" s="5"/>
      <c r="LP189" s="5"/>
      <c r="LQ189" s="5"/>
      <c r="LR189" s="5"/>
      <c r="LS189" s="5"/>
      <c r="LT189" s="5"/>
      <c r="LU189" s="5"/>
      <c r="LV189" s="5"/>
      <c r="LW189" s="5"/>
      <c r="LX189" s="5"/>
      <c r="LY189" s="5"/>
      <c r="LZ189" s="5"/>
      <c r="MA189" s="5"/>
      <c r="MB189" s="5"/>
      <c r="MC189" s="5"/>
      <c r="MD189" s="5"/>
      <c r="ME189" s="5"/>
      <c r="MF189" s="5"/>
      <c r="MG189" s="5"/>
      <c r="MH189" s="5"/>
      <c r="MI189" s="5"/>
      <c r="MJ189" s="5"/>
      <c r="MK189" s="5"/>
      <c r="ML189" s="5"/>
      <c r="MM189" s="5"/>
      <c r="MN189" s="5"/>
      <c r="MO189" s="5"/>
      <c r="MP189" s="5"/>
      <c r="MQ189" s="5"/>
      <c r="MR189" s="5"/>
      <c r="MS189" s="5"/>
      <c r="MT189" s="5"/>
      <c r="MU189" s="5"/>
      <c r="MV189" s="5"/>
      <c r="MW189" s="5"/>
      <c r="MX189" s="5"/>
      <c r="MY189" s="5"/>
      <c r="MZ189" s="5"/>
      <c r="NA189" s="5"/>
      <c r="NB189" s="5"/>
      <c r="NC189" s="5"/>
      <c r="ND189" s="5"/>
      <c r="NE189" s="5"/>
      <c r="NF189" s="5"/>
      <c r="NG189" s="5"/>
      <c r="NH189" s="5"/>
      <c r="NI189" s="5"/>
      <c r="NJ189" s="5"/>
      <c r="NK189" s="5"/>
      <c r="NL189" s="5"/>
      <c r="NM189" s="5"/>
      <c r="NN189" s="5"/>
      <c r="NO189" s="5"/>
      <c r="NP189" s="5"/>
      <c r="NQ189" s="5"/>
      <c r="NR189" s="5"/>
      <c r="NS189" s="5"/>
      <c r="NT189" s="5"/>
      <c r="NU189" s="5"/>
      <c r="NV189" s="5"/>
      <c r="NW189" s="5"/>
      <c r="NX189" s="5"/>
      <c r="NY189" s="5"/>
      <c r="NZ189" s="5"/>
      <c r="OA189" s="5"/>
      <c r="OB189" s="5"/>
      <c r="OC189" s="5"/>
      <c r="OD189" s="5"/>
      <c r="OE189" s="5"/>
      <c r="OF189" s="5"/>
      <c r="OG189" s="5"/>
      <c r="OH189" s="5"/>
      <c r="OI189" s="5"/>
      <c r="OJ189" s="5"/>
      <c r="OK189" s="5"/>
      <c r="OL189" s="5"/>
      <c r="OM189" s="5"/>
      <c r="ON189" s="5"/>
      <c r="OO189" s="5"/>
      <c r="OP189" s="5"/>
      <c r="OQ189" s="5"/>
      <c r="OR189" s="5"/>
      <c r="OS189" s="5"/>
      <c r="OT189" s="5"/>
      <c r="OU189" s="5"/>
      <c r="OV189" s="5"/>
      <c r="OW189" s="5"/>
      <c r="OX189" s="5"/>
      <c r="OY189" s="5"/>
      <c r="OZ189" s="5"/>
      <c r="PA189" s="5"/>
      <c r="PB189" s="5"/>
      <c r="PC189" s="5"/>
      <c r="PD189" s="5"/>
      <c r="PE189" s="5"/>
      <c r="PF189" s="5"/>
      <c r="PG189" s="5"/>
      <c r="PH189" s="5"/>
      <c r="PI189" s="5"/>
      <c r="PJ189" s="5"/>
      <c r="PK189" s="5"/>
      <c r="PL189" s="5"/>
      <c r="PM189" s="5"/>
      <c r="PN189" s="5"/>
      <c r="PO189" s="5"/>
      <c r="PP189" s="5"/>
      <c r="PQ189" s="5"/>
      <c r="PR189" s="5"/>
      <c r="PS189" s="5"/>
      <c r="PT189" s="5"/>
      <c r="PU189" s="5"/>
      <c r="PV189" s="5"/>
      <c r="PW189" s="5"/>
      <c r="PX189" s="5"/>
      <c r="PY189" s="5"/>
      <c r="PZ189" s="5"/>
      <c r="QA189" s="5"/>
      <c r="QB189" s="5"/>
      <c r="QC189" s="5"/>
      <c r="QD189" s="5"/>
      <c r="QE189" s="5"/>
      <c r="QF189" s="5"/>
      <c r="QG189" s="5"/>
      <c r="QH189" s="5"/>
      <c r="QI189" s="5"/>
      <c r="QJ189" s="5"/>
      <c r="QK189" s="5"/>
      <c r="QL189" s="5"/>
      <c r="QM189" s="5"/>
      <c r="QN189" s="5"/>
      <c r="QO189" s="5"/>
      <c r="QP189" s="5"/>
      <c r="QQ189" s="5"/>
      <c r="QR189" s="5"/>
      <c r="QS189" s="5"/>
      <c r="QT189" s="5"/>
      <c r="QU189" s="5"/>
      <c r="QV189" s="5"/>
      <c r="QW189" s="5"/>
      <c r="QX189" s="5"/>
      <c r="QY189" s="5"/>
      <c r="QZ189" s="5"/>
      <c r="RA189" s="5"/>
      <c r="RB189" s="5"/>
    </row>
    <row r="190" spans="1:470" ht="15.75" thickBot="1" x14ac:dyDescent="0.3">
      <c r="A190" s="60"/>
      <c r="B190" s="61"/>
      <c r="C190" s="99"/>
      <c r="D190" s="107"/>
      <c r="E190" s="103"/>
      <c r="F190" s="62"/>
    </row>
    <row r="191" spans="1:470" x14ac:dyDescent="0.25">
      <c r="C191" s="86"/>
      <c r="D191" s="63"/>
      <c r="E191" s="89"/>
      <c r="F191" s="64"/>
    </row>
    <row r="192" spans="1:470" x14ac:dyDescent="0.25">
      <c r="C192" s="87"/>
      <c r="D192" s="65"/>
      <c r="E192" s="90" t="s">
        <v>179</v>
      </c>
      <c r="F192" s="66">
        <f>+SUM(F175:F189)</f>
        <v>0</v>
      </c>
    </row>
    <row r="193" spans="3:6" x14ac:dyDescent="0.25">
      <c r="C193" s="87"/>
      <c r="D193" s="65"/>
      <c r="E193" s="91" t="s">
        <v>180</v>
      </c>
      <c r="F193" s="67">
        <f>F192*0.1</f>
        <v>0</v>
      </c>
    </row>
    <row r="194" spans="3:6" x14ac:dyDescent="0.25">
      <c r="C194" s="87"/>
      <c r="D194" s="65"/>
      <c r="E194" s="92" t="s">
        <v>181</v>
      </c>
      <c r="F194" s="66">
        <f>F192+F193</f>
        <v>0</v>
      </c>
    </row>
    <row r="195" spans="3:6" x14ac:dyDescent="0.25">
      <c r="C195" s="87"/>
      <c r="D195" s="65"/>
      <c r="E195" s="93" t="s">
        <v>182</v>
      </c>
      <c r="F195" s="108">
        <v>67</v>
      </c>
    </row>
    <row r="196" spans="3:6" x14ac:dyDescent="0.25">
      <c r="C196" s="87"/>
      <c r="D196" s="65"/>
      <c r="E196" s="94" t="s">
        <v>183</v>
      </c>
      <c r="F196" s="66">
        <f>F192/F195</f>
        <v>0</v>
      </c>
    </row>
    <row r="197" spans="3:6" x14ac:dyDescent="0.25">
      <c r="C197" s="88"/>
      <c r="D197" s="68"/>
      <c r="E197" s="95"/>
      <c r="F197" s="69"/>
    </row>
  </sheetData>
  <mergeCells count="6">
    <mergeCell ref="F5:F6"/>
    <mergeCell ref="A5:A6"/>
    <mergeCell ref="B5:B6"/>
    <mergeCell ref="C5:C6"/>
    <mergeCell ref="D5:D6"/>
    <mergeCell ref="E5:E6"/>
  </mergeCells>
  <printOptions horizontalCentered="1"/>
  <pageMargins left="0.30972222222222201" right="0.33055555555555599" top="0.29027777777777802" bottom="0.91458333333333297" header="0.51180555555555496" footer="0.74791666666666701"/>
  <pageSetup paperSize="9" scale="84" firstPageNumber="0" fitToHeight="0" orientation="portrait" horizontalDpi="300" verticalDpi="300" r:id="rId1"/>
  <headerFooter>
    <oddFooter>&amp;C&amp;"Times New Roman,Regular"&amp;12Page &amp;P of &amp;N</oddFooter>
  </headerFooter>
  <rowBreaks count="1" manualBreakCount="1">
    <brk id="1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Tritona CC10</vt:lpstr>
      <vt:lpstr>'Tritona CC10'!Print_Area</vt:lpstr>
      <vt:lpstr>'Tritona CC10'!Print_Area_0</vt:lpstr>
      <vt:lpstr>'Tritona CC10'!Print_Titles</vt:lpstr>
      <vt:lpstr>'Tritona CC10'!Print_Titles_0</vt:lpstr>
      <vt:lpstr>'Tritona CC10'!Print_Titles_0_0</vt:lpstr>
      <vt:lpstr>'Tritona CC10'!Print_Titles_0_0_0</vt:lpstr>
      <vt:lpstr>'Tritona CC10'!Print_Titles_0_0_0_0</vt:lpstr>
    </vt:vector>
  </TitlesOfParts>
  <Company>QS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 Margawati</dc:creator>
  <dc:description/>
  <cp:lastModifiedBy>User</cp:lastModifiedBy>
  <cp:revision>11</cp:revision>
  <cp:lastPrinted>2019-02-26T14:35:31Z</cp:lastPrinted>
  <dcterms:created xsi:type="dcterms:W3CDTF">2012-07-26T01:13:52Z</dcterms:created>
  <dcterms:modified xsi:type="dcterms:W3CDTF">2020-01-30T10:51:46Z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QS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