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SO &amp; MO CCBD\Bronjong\"/>
    </mc:Choice>
  </mc:AlternateContent>
  <bookViews>
    <workbookView xWindow="0" yWindow="0" windowWidth="20490" windowHeight="9060"/>
  </bookViews>
  <sheets>
    <sheet name="Resume (Rev 01)" sheetId="1" r:id="rId1"/>
  </sheets>
  <externalReferences>
    <externalReference r:id="rId2"/>
  </externalReferences>
  <definedNames>
    <definedName name="_xlnm.Print_Area" localSheetId="0">'Resume (Rev 01)'!$A$1:$E$25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B22" i="1"/>
  <c r="E22" i="1" s="1"/>
  <c r="B21" i="1"/>
  <c r="E21" i="1" s="1"/>
  <c r="B20" i="1"/>
  <c r="E20" i="1" s="1"/>
  <c r="B19" i="1"/>
  <c r="E19" i="1" s="1"/>
  <c r="B16" i="1"/>
  <c r="E16" i="1" s="1"/>
  <c r="J14" i="1"/>
  <c r="B14" i="1"/>
  <c r="E14" i="1" s="1"/>
  <c r="M13" i="1"/>
  <c r="K13" i="1"/>
  <c r="B13" i="1"/>
  <c r="E13" i="1" s="1"/>
  <c r="M12" i="1"/>
  <c r="K12" i="1"/>
  <c r="M11" i="1"/>
  <c r="K11" i="1"/>
  <c r="M10" i="1"/>
  <c r="K10" i="1"/>
  <c r="E10" i="1"/>
  <c r="M9" i="1"/>
  <c r="K9" i="1"/>
  <c r="B9" i="1"/>
  <c r="E9" i="1" s="1"/>
  <c r="M8" i="1"/>
  <c r="K8" i="1"/>
  <c r="E8" i="1"/>
  <c r="M7" i="1"/>
  <c r="K7" i="1"/>
  <c r="K14" i="1" s="1"/>
  <c r="B15" i="1" s="1"/>
  <c r="E15" i="1" s="1"/>
  <c r="E7" i="1"/>
  <c r="M6" i="1"/>
  <c r="K6" i="1"/>
  <c r="E6" i="1"/>
  <c r="M5" i="1"/>
  <c r="M14" i="1" s="1"/>
  <c r="K5" i="1"/>
  <c r="E5" i="1"/>
  <c r="E11" i="1" l="1"/>
  <c r="E17" i="1"/>
  <c r="E24" i="1"/>
  <c r="E25" i="1" s="1"/>
  <c r="E27" i="1" s="1"/>
</calcChain>
</file>

<file path=xl/sharedStrings.xml><?xml version="1.0" encoding="utf-8"?>
<sst xmlns="http://schemas.openxmlformats.org/spreadsheetml/2006/main" count="55" uniqueCount="38">
  <si>
    <t>BoQ CITRAGRAND CIBUBUR CBD</t>
  </si>
  <si>
    <t>Bronjong Marketing Office</t>
  </si>
  <si>
    <t>Description</t>
  </si>
  <si>
    <t>Qty</t>
  </si>
  <si>
    <t>Unit</t>
  </si>
  <si>
    <t>Unit Price (IDR)  TIP</t>
  </si>
  <si>
    <t>Harga (IDR) Nego</t>
  </si>
  <si>
    <t>Cut</t>
  </si>
  <si>
    <t>Fill</t>
  </si>
  <si>
    <t>STA</t>
  </si>
  <si>
    <t>1. Keamanan Kerja</t>
  </si>
  <si>
    <t>LS</t>
  </si>
  <si>
    <t>2. Bongkar Bronjong Eksisting</t>
  </si>
  <si>
    <t>3. Mobilisasi Alat</t>
  </si>
  <si>
    <t>4. As Built Drawing</t>
  </si>
  <si>
    <t>Ls</t>
  </si>
  <si>
    <t>5. Sand Cone Test</t>
  </si>
  <si>
    <t>ttk</t>
  </si>
  <si>
    <t>6. Pengukuran</t>
  </si>
  <si>
    <t>Total Persiapan</t>
  </si>
  <si>
    <t>Material + Install</t>
  </si>
  <si>
    <t>1. Bronjong Batu Kali dengan Gabion uk. 2 x 1 x 1 (Hot Dip Galvanized) ex. Bevenanda or setara terpasang</t>
  </si>
  <si>
    <t>M3</t>
  </si>
  <si>
    <t>2. Bronjong Batu Kali dengan Gabion uk. 5x1x0.3 (Hot Dip Galvanized) ex. Bevenanda or setara terpasang</t>
  </si>
  <si>
    <t xml:space="preserve">3. Excavation &amp; Backfill + Pemadatan </t>
  </si>
  <si>
    <t>4. Drain Rock (batu split) - resapan air permukaan</t>
  </si>
  <si>
    <t>m3</t>
  </si>
  <si>
    <t>Total Material + Install</t>
  </si>
  <si>
    <t>Install</t>
  </si>
  <si>
    <t xml:space="preserve">1. Instalasi Geotextile Mactex WR 10 </t>
  </si>
  <si>
    <t>m2</t>
  </si>
  <si>
    <t>2. Instalasi Geotextile mactex MXS 150</t>
  </si>
  <si>
    <t>3. Instalasi Macdrain W1061B terpasang</t>
  </si>
  <si>
    <t xml:space="preserve">4. Instalasi Corrugated HDPE Pipe 4 inch </t>
  </si>
  <si>
    <t>m'</t>
  </si>
  <si>
    <t>5. Instalasi Corrugated HDPE Pipe 6 Inch</t>
  </si>
  <si>
    <t>Total Instalasi</t>
  </si>
  <si>
    <t>Overall Total 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</si>
</sst>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65" fontId="0" fillId="0" borderId="5" xfId="1" applyNumberFormat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64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6" xfId="0" applyFont="1" applyBorder="1" applyAlignment="1">
      <alignment vertical="center" wrapText="1"/>
    </xf>
    <xf numFmtId="165" fontId="0" fillId="0" borderId="6" xfId="1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165" fontId="0" fillId="0" borderId="7" xfId="1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65" fontId="2" fillId="3" borderId="10" xfId="1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165" fontId="0" fillId="0" borderId="11" xfId="1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vertical="center"/>
    </xf>
    <xf numFmtId="0" fontId="0" fillId="0" borderId="6" xfId="0" applyBorder="1" applyAlignment="1">
      <alignment vertical="center" wrapText="1"/>
    </xf>
    <xf numFmtId="165" fontId="0" fillId="0" borderId="6" xfId="0" applyNumberFormat="1" applyFill="1" applyBorder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6" xfId="0" applyFont="1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165" fontId="4" fillId="0" borderId="7" xfId="1" applyNumberFormat="1" applyFont="1" applyFill="1" applyBorder="1" applyAlignment="1">
      <alignment horizontal="right" vertical="center"/>
    </xf>
    <xf numFmtId="165" fontId="0" fillId="0" borderId="11" xfId="0" applyNumberFormat="1" applyFill="1" applyBorder="1" applyAlignment="1">
      <alignment horizontal="right" vertical="center"/>
    </xf>
    <xf numFmtId="0" fontId="5" fillId="0" borderId="6" xfId="0" applyFont="1" applyBorder="1" applyAlignment="1">
      <alignment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65" fontId="6" fillId="4" borderId="10" xfId="0" applyNumberFormat="1" applyFont="1" applyFill="1" applyBorder="1" applyAlignment="1">
      <alignment vertical="center"/>
    </xf>
    <xf numFmtId="166" fontId="0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njong%20Marketing%20Office%20(parsi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 (51 m)"/>
      <sheetName val="Breakdown (51 m)"/>
      <sheetName val="Resume (Rev 01)"/>
      <sheetName val="Material"/>
      <sheetName val="Overall"/>
    </sheetNames>
    <sheetDataSet>
      <sheetData sheetId="0">
        <row r="12">
          <cell r="D12">
            <v>2168</v>
          </cell>
        </row>
        <row r="13">
          <cell r="D13">
            <v>526</v>
          </cell>
        </row>
        <row r="17">
          <cell r="D17">
            <v>434</v>
          </cell>
        </row>
        <row r="18">
          <cell r="D18">
            <v>48</v>
          </cell>
        </row>
      </sheetData>
      <sheetData sheetId="1">
        <row r="37">
          <cell r="D37">
            <v>234</v>
          </cell>
        </row>
        <row r="40">
          <cell r="D40">
            <v>51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view="pageBreakPreview" topLeftCell="A7" zoomScaleNormal="85" zoomScaleSheetLayoutView="100" workbookViewId="0">
      <selection activeCell="D19" sqref="D19:D23"/>
    </sheetView>
  </sheetViews>
  <sheetFormatPr defaultRowHeight="15" x14ac:dyDescent="0.25"/>
  <cols>
    <col min="1" max="1" width="45.28515625" style="3" bestFit="1" customWidth="1"/>
    <col min="2" max="2" width="8.85546875" style="2" bestFit="1" customWidth="1"/>
    <col min="3" max="3" width="5.140625" style="2" bestFit="1" customWidth="1"/>
    <col min="4" max="4" width="16" style="2" customWidth="1"/>
    <col min="5" max="5" width="19.7109375" style="2" customWidth="1"/>
    <col min="6" max="6" width="22" style="2" bestFit="1" customWidth="1"/>
    <col min="7" max="7" width="9.140625" style="2"/>
    <col min="8" max="8" width="11.5703125" style="2" bestFit="1" customWidth="1"/>
    <col min="9" max="9" width="9.28515625" style="2" bestFit="1" customWidth="1"/>
    <col min="10" max="10" width="11.5703125" style="2" bestFit="1" customWidth="1"/>
    <col min="11" max="11" width="15.42578125" style="2" bestFit="1" customWidth="1"/>
    <col min="12" max="12" width="12.42578125" style="2" customWidth="1"/>
    <col min="13" max="13" width="9.140625" style="2"/>
    <col min="14" max="14" width="9.5703125" style="2" bestFit="1" customWidth="1"/>
    <col min="15" max="29" width="9.140625" style="2"/>
    <col min="30" max="30" width="11.5703125" style="2" bestFit="1" customWidth="1"/>
    <col min="31" max="16384" width="9.140625" style="2"/>
  </cols>
  <sheetData>
    <row r="1" spans="1:29" x14ac:dyDescent="0.25">
      <c r="A1" s="1" t="s">
        <v>0</v>
      </c>
    </row>
    <row r="2" spans="1:29" x14ac:dyDescent="0.25">
      <c r="A2" s="3" t="s">
        <v>1</v>
      </c>
    </row>
    <row r="3" spans="1:29" ht="15" customHeight="1" x14ac:dyDescent="0.25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H3" s="2" t="s">
        <v>7</v>
      </c>
      <c r="I3" s="7"/>
      <c r="J3" s="7"/>
      <c r="L3" s="7" t="s">
        <v>8</v>
      </c>
    </row>
    <row r="4" spans="1:29" ht="15" customHeight="1" x14ac:dyDescent="0.25">
      <c r="A4" s="8"/>
      <c r="B4" s="9"/>
      <c r="C4" s="9"/>
      <c r="D4" s="10"/>
      <c r="E4" s="9"/>
      <c r="F4" s="11" t="s">
        <v>9</v>
      </c>
      <c r="G4" s="11">
        <v>0</v>
      </c>
      <c r="I4" s="7"/>
      <c r="J4" s="7"/>
      <c r="K4" s="7"/>
    </row>
    <row r="5" spans="1:29" ht="15" customHeight="1" x14ac:dyDescent="0.25">
      <c r="A5" s="12" t="s">
        <v>10</v>
      </c>
      <c r="B5" s="13">
        <v>1</v>
      </c>
      <c r="C5" s="14" t="s">
        <v>11</v>
      </c>
      <c r="D5" s="13"/>
      <c r="E5" s="13">
        <f t="shared" ref="E5:E10" si="0">B5*D5</f>
        <v>0</v>
      </c>
      <c r="F5" s="11" t="s">
        <v>9</v>
      </c>
      <c r="G5" s="11">
        <v>10</v>
      </c>
      <c r="H5" s="2">
        <v>58.084600000000002</v>
      </c>
      <c r="J5" s="2">
        <v>9.77</v>
      </c>
      <c r="K5" s="7">
        <f>H5*J5</f>
        <v>567.48654199999999</v>
      </c>
      <c r="L5" s="15">
        <v>33.655999999999999</v>
      </c>
      <c r="M5" s="16">
        <f>J5*L5</f>
        <v>328.81912</v>
      </c>
    </row>
    <row r="6" spans="1:29" x14ac:dyDescent="0.25">
      <c r="A6" s="17" t="s">
        <v>12</v>
      </c>
      <c r="B6" s="18">
        <v>1</v>
      </c>
      <c r="C6" s="19" t="s">
        <v>11</v>
      </c>
      <c r="D6" s="18"/>
      <c r="E6" s="18">
        <f t="shared" si="0"/>
        <v>0</v>
      </c>
      <c r="F6" s="11" t="s">
        <v>9</v>
      </c>
      <c r="G6" s="11">
        <v>20</v>
      </c>
      <c r="H6" s="2">
        <v>57.838799999999999</v>
      </c>
      <c r="J6" s="2">
        <v>10</v>
      </c>
      <c r="K6" s="7">
        <f t="shared" ref="K6:K9" si="1">H6*J6</f>
        <v>578.38800000000003</v>
      </c>
      <c r="L6" s="20">
        <v>33.038499999999999</v>
      </c>
      <c r="M6" s="16">
        <f t="shared" ref="M6:M9" si="2">J6*L6</f>
        <v>330.38499999999999</v>
      </c>
    </row>
    <row r="7" spans="1:29" x14ac:dyDescent="0.25">
      <c r="A7" s="21" t="s">
        <v>13</v>
      </c>
      <c r="B7" s="22">
        <v>1</v>
      </c>
      <c r="C7" s="23" t="s">
        <v>11</v>
      </c>
      <c r="D7" s="22"/>
      <c r="E7" s="22">
        <f t="shared" si="0"/>
        <v>0</v>
      </c>
      <c r="F7" s="11" t="s">
        <v>9</v>
      </c>
      <c r="G7" s="11">
        <v>30</v>
      </c>
      <c r="H7" s="2">
        <v>56.744599999999998</v>
      </c>
      <c r="J7" s="2">
        <v>10.5</v>
      </c>
      <c r="K7" s="7">
        <f t="shared" si="1"/>
        <v>595.81830000000002</v>
      </c>
      <c r="L7" s="15">
        <v>33.773099999999999</v>
      </c>
      <c r="M7" s="16">
        <f t="shared" si="2"/>
        <v>354.61754999999999</v>
      </c>
    </row>
    <row r="8" spans="1:29" x14ac:dyDescent="0.25">
      <c r="A8" s="17" t="s">
        <v>14</v>
      </c>
      <c r="B8" s="18">
        <v>1</v>
      </c>
      <c r="C8" s="19" t="s">
        <v>15</v>
      </c>
      <c r="D8" s="18"/>
      <c r="E8" s="22">
        <f t="shared" si="0"/>
        <v>0</v>
      </c>
      <c r="F8" s="11" t="s">
        <v>9</v>
      </c>
      <c r="G8" s="11">
        <v>40</v>
      </c>
      <c r="H8" s="2">
        <v>57.486899999999999</v>
      </c>
      <c r="J8" s="2">
        <v>10.45</v>
      </c>
      <c r="K8" s="7">
        <f t="shared" si="1"/>
        <v>600.7381049999999</v>
      </c>
      <c r="L8" s="15">
        <v>33.6965</v>
      </c>
      <c r="M8" s="16">
        <f t="shared" si="2"/>
        <v>352.12842499999999</v>
      </c>
    </row>
    <row r="9" spans="1:29" x14ac:dyDescent="0.25">
      <c r="A9" s="17" t="s">
        <v>16</v>
      </c>
      <c r="B9" s="18">
        <f>6*5</f>
        <v>30</v>
      </c>
      <c r="C9" s="19" t="s">
        <v>17</v>
      </c>
      <c r="D9" s="18"/>
      <c r="E9" s="22">
        <f t="shared" si="0"/>
        <v>0</v>
      </c>
      <c r="F9" s="11" t="s">
        <v>9</v>
      </c>
      <c r="G9" s="11">
        <v>50</v>
      </c>
      <c r="H9" s="2">
        <v>49.251199999999997</v>
      </c>
      <c r="J9" s="2">
        <v>9.44</v>
      </c>
      <c r="K9" s="7">
        <f t="shared" si="1"/>
        <v>464.93132799999995</v>
      </c>
      <c r="L9" s="15">
        <v>31.2075</v>
      </c>
      <c r="M9" s="16">
        <f t="shared" si="2"/>
        <v>294.59879999999998</v>
      </c>
    </row>
    <row r="10" spans="1:29" ht="15.75" thickBot="1" x14ac:dyDescent="0.3">
      <c r="A10" s="17" t="s">
        <v>18</v>
      </c>
      <c r="B10" s="18">
        <v>1</v>
      </c>
      <c r="C10" s="19" t="s">
        <v>11</v>
      </c>
      <c r="D10" s="18"/>
      <c r="E10" s="22">
        <f t="shared" si="0"/>
        <v>0</v>
      </c>
      <c r="F10" s="11" t="s">
        <v>9</v>
      </c>
      <c r="G10" s="11">
        <v>60</v>
      </c>
      <c r="H10" s="2">
        <v>43.215400000000002</v>
      </c>
      <c r="J10" s="2">
        <v>0</v>
      </c>
      <c r="K10" s="7">
        <f>H10*J10</f>
        <v>0</v>
      </c>
      <c r="L10" s="15">
        <v>30.777000000000001</v>
      </c>
      <c r="M10" s="16">
        <f>J10*L10</f>
        <v>0</v>
      </c>
    </row>
    <row r="11" spans="1:29" ht="15.75" thickBot="1" x14ac:dyDescent="0.3">
      <c r="A11" s="24" t="s">
        <v>19</v>
      </c>
      <c r="B11" s="25"/>
      <c r="C11" s="25"/>
      <c r="D11" s="26"/>
      <c r="E11" s="27">
        <f>SUM(E5:E10)</f>
        <v>0</v>
      </c>
      <c r="F11" s="11" t="s">
        <v>9</v>
      </c>
      <c r="G11" s="11">
        <v>70</v>
      </c>
      <c r="H11" s="2">
        <v>40.981000000000002</v>
      </c>
      <c r="J11" s="2">
        <v>0</v>
      </c>
      <c r="K11" s="7">
        <f>H11*J11</f>
        <v>0</v>
      </c>
      <c r="L11" s="15">
        <v>29.096</v>
      </c>
      <c r="M11" s="16">
        <f>J11*L11</f>
        <v>0</v>
      </c>
    </row>
    <row r="12" spans="1:29" x14ac:dyDescent="0.25">
      <c r="A12" s="28" t="s">
        <v>20</v>
      </c>
      <c r="B12" s="29"/>
      <c r="C12" s="30"/>
      <c r="D12" s="29"/>
      <c r="E12" s="31"/>
      <c r="F12" s="11" t="s">
        <v>9</v>
      </c>
      <c r="G12" s="11">
        <v>80</v>
      </c>
      <c r="H12" s="2">
        <v>41.162700000000001</v>
      </c>
      <c r="J12" s="2">
        <v>0</v>
      </c>
      <c r="K12" s="7">
        <f>H12*J12</f>
        <v>0</v>
      </c>
      <c r="L12" s="15">
        <v>29.168700000000001</v>
      </c>
      <c r="M12" s="16">
        <f>J12*L12</f>
        <v>0</v>
      </c>
    </row>
    <row r="13" spans="1:29" ht="45" x14ac:dyDescent="0.25">
      <c r="A13" s="32" t="s">
        <v>21</v>
      </c>
      <c r="B13" s="18">
        <f>('[1]Breakdown (51 m)'!D37*2*1*1)</f>
        <v>468</v>
      </c>
      <c r="C13" s="19" t="s">
        <v>22</v>
      </c>
      <c r="D13" s="18"/>
      <c r="E13" s="33">
        <f>B13*D13</f>
        <v>0</v>
      </c>
      <c r="F13" s="11" t="s">
        <v>9</v>
      </c>
      <c r="G13" s="11">
        <v>90</v>
      </c>
      <c r="H13" s="2">
        <v>41.084899999999998</v>
      </c>
      <c r="J13" s="2">
        <v>0</v>
      </c>
      <c r="K13" s="7">
        <f>H13*J13</f>
        <v>0</v>
      </c>
      <c r="L13" s="15">
        <v>29.713100000000001</v>
      </c>
      <c r="M13" s="16">
        <f>J13*L13</f>
        <v>0</v>
      </c>
    </row>
    <row r="14" spans="1:29" ht="45" x14ac:dyDescent="0.25">
      <c r="A14" s="32" t="s">
        <v>23</v>
      </c>
      <c r="B14" s="18">
        <f>'[1]Breakdown (51 m)'!D40*5*1*0.3</f>
        <v>76.5</v>
      </c>
      <c r="C14" s="19" t="s">
        <v>22</v>
      </c>
      <c r="D14" s="18"/>
      <c r="E14" s="33">
        <f>B14*D14</f>
        <v>0</v>
      </c>
      <c r="J14" s="2">
        <f>SUM(J5:J13)</f>
        <v>50.16</v>
      </c>
      <c r="K14" s="34">
        <f>SUM(K5:K13)</f>
        <v>2807.362275</v>
      </c>
      <c r="L14" s="35"/>
      <c r="M14" s="34">
        <f>SUM(M5:M13)</f>
        <v>1660.5488950000001</v>
      </c>
    </row>
    <row r="15" spans="1:29" x14ac:dyDescent="0.25">
      <c r="A15" s="36" t="s">
        <v>24</v>
      </c>
      <c r="B15" s="18">
        <f>K14</f>
        <v>2807.362275</v>
      </c>
      <c r="C15" s="19" t="s">
        <v>22</v>
      </c>
      <c r="D15" s="18"/>
      <c r="E15" s="33">
        <f>B15*D15</f>
        <v>0</v>
      </c>
      <c r="T15" s="7"/>
      <c r="X15" s="37"/>
      <c r="AB15" s="35"/>
      <c r="AC15" s="37"/>
    </row>
    <row r="16" spans="1:29" ht="15.75" thickBot="1" x14ac:dyDescent="0.3">
      <c r="A16" s="38" t="s">
        <v>25</v>
      </c>
      <c r="B16" s="18">
        <f>((0.5*0.5)-(0.25*PI()*0.15*0.15))*50</f>
        <v>11.61642706617787</v>
      </c>
      <c r="C16" s="39" t="s">
        <v>26</v>
      </c>
      <c r="D16" s="40"/>
      <c r="E16" s="41">
        <f>B16*D16</f>
        <v>0</v>
      </c>
      <c r="L16" s="35"/>
      <c r="M16" s="37"/>
      <c r="T16" s="7"/>
      <c r="X16" s="37"/>
      <c r="AB16" s="35"/>
      <c r="AC16" s="37"/>
    </row>
    <row r="17" spans="1:29" ht="15.75" thickBot="1" x14ac:dyDescent="0.3">
      <c r="A17" s="24" t="s">
        <v>27</v>
      </c>
      <c r="B17" s="25"/>
      <c r="C17" s="25"/>
      <c r="D17" s="26"/>
      <c r="E17" s="27">
        <f>SUM(E13:E16)</f>
        <v>0</v>
      </c>
      <c r="F17" s="11"/>
      <c r="G17" s="11"/>
      <c r="K17" s="7"/>
      <c r="L17" s="15"/>
      <c r="M17" s="16"/>
    </row>
    <row r="18" spans="1:29" x14ac:dyDescent="0.25">
      <c r="A18" s="42" t="s">
        <v>28</v>
      </c>
      <c r="B18" s="18"/>
      <c r="C18" s="19"/>
      <c r="D18" s="18"/>
      <c r="E18" s="33"/>
    </row>
    <row r="19" spans="1:29" x14ac:dyDescent="0.25">
      <c r="A19" s="32" t="s">
        <v>29</v>
      </c>
      <c r="B19" s="18">
        <f>'[1]MO (51 m)'!D12</f>
        <v>2168</v>
      </c>
      <c r="C19" s="19" t="s">
        <v>30</v>
      </c>
      <c r="D19" s="18"/>
      <c r="E19" s="33">
        <f>B19*D19</f>
        <v>0</v>
      </c>
      <c r="AB19" s="11"/>
    </row>
    <row r="20" spans="1:29" x14ac:dyDescent="0.25">
      <c r="A20" s="32" t="s">
        <v>31</v>
      </c>
      <c r="B20" s="18">
        <f>'[1]MO (51 m)'!D13</f>
        <v>526</v>
      </c>
      <c r="C20" s="19" t="s">
        <v>30</v>
      </c>
      <c r="D20" s="18"/>
      <c r="E20" s="33">
        <f>B20*D20</f>
        <v>0</v>
      </c>
      <c r="T20" s="7"/>
      <c r="X20" s="37"/>
      <c r="AB20" s="35"/>
      <c r="AC20" s="37"/>
    </row>
    <row r="21" spans="1:29" x14ac:dyDescent="0.25">
      <c r="A21" s="32" t="s">
        <v>32</v>
      </c>
      <c r="B21" s="18">
        <f>'[1]MO (51 m)'!D17</f>
        <v>434</v>
      </c>
      <c r="C21" s="19" t="s">
        <v>30</v>
      </c>
      <c r="D21" s="18"/>
      <c r="E21" s="33">
        <f>B21*D21</f>
        <v>0</v>
      </c>
      <c r="T21" s="7"/>
      <c r="X21" s="37"/>
      <c r="AB21" s="35"/>
      <c r="AC21" s="37"/>
    </row>
    <row r="22" spans="1:29" x14ac:dyDescent="0.25">
      <c r="A22" s="32" t="s">
        <v>33</v>
      </c>
      <c r="B22" s="18">
        <f>'[1]MO (51 m)'!D18</f>
        <v>48</v>
      </c>
      <c r="C22" s="19" t="s">
        <v>34</v>
      </c>
      <c r="D22" s="18"/>
      <c r="E22" s="33">
        <f>B22*D22</f>
        <v>0</v>
      </c>
      <c r="T22" s="7"/>
      <c r="X22" s="37"/>
      <c r="AB22" s="35"/>
      <c r="AC22" s="37"/>
    </row>
    <row r="23" spans="1:29" ht="15.75" thickBot="1" x14ac:dyDescent="0.3">
      <c r="A23" s="32" t="s">
        <v>35</v>
      </c>
      <c r="B23" s="18">
        <v>50</v>
      </c>
      <c r="C23" s="19" t="s">
        <v>34</v>
      </c>
      <c r="D23" s="18"/>
      <c r="E23" s="33">
        <f>B23*D23</f>
        <v>0</v>
      </c>
      <c r="T23" s="7"/>
      <c r="X23" s="37"/>
      <c r="AB23" s="35"/>
      <c r="AC23" s="37"/>
    </row>
    <row r="24" spans="1:29" ht="15.75" thickBot="1" x14ac:dyDescent="0.3">
      <c r="A24" s="24" t="s">
        <v>36</v>
      </c>
      <c r="B24" s="25"/>
      <c r="C24" s="25"/>
      <c r="D24" s="26"/>
      <c r="E24" s="27">
        <f>SUM(E19:E23)</f>
        <v>0</v>
      </c>
      <c r="F24" s="11"/>
      <c r="G24" s="11"/>
      <c r="K24" s="7"/>
      <c r="L24" s="15"/>
      <c r="M24" s="16"/>
    </row>
    <row r="25" spans="1:29" ht="19.5" thickBot="1" x14ac:dyDescent="0.3">
      <c r="A25" s="43" t="s">
        <v>37</v>
      </c>
      <c r="B25" s="44"/>
      <c r="C25" s="44"/>
      <c r="D25" s="45"/>
      <c r="E25" s="46">
        <f>E11+E17+E24</f>
        <v>0</v>
      </c>
    </row>
    <row r="27" spans="1:29" x14ac:dyDescent="0.25">
      <c r="E27" s="47">
        <f>E25/75</f>
        <v>0</v>
      </c>
    </row>
  </sheetData>
  <mergeCells count="9">
    <mergeCell ref="A17:C17"/>
    <mergeCell ref="A24:C24"/>
    <mergeCell ref="A25:C25"/>
    <mergeCell ref="A3:A4"/>
    <mergeCell ref="B3:B4"/>
    <mergeCell ref="C3:C4"/>
    <mergeCell ref="D3:D4"/>
    <mergeCell ref="E3:E4"/>
    <mergeCell ref="A11:C11"/>
  </mergeCell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 (Rev 01)</vt:lpstr>
      <vt:lpstr>'Resume (Rev 01)'!Print_Area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 CG2</dc:creator>
  <cp:lastModifiedBy>QS CG2</cp:lastModifiedBy>
  <cp:lastPrinted>2020-03-05T04:29:45Z</cp:lastPrinted>
  <dcterms:created xsi:type="dcterms:W3CDTF">2020-03-05T04:29:38Z</dcterms:created>
  <dcterms:modified xsi:type="dcterms:W3CDTF">2020-03-05T04:33:26Z</dcterms:modified>
</cp:coreProperties>
</file>