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hi\Desktop\"/>
    </mc:Choice>
  </mc:AlternateContent>
  <bookViews>
    <workbookView xWindow="0" yWindow="0" windowWidth="20490" windowHeight="7755" tabRatio="662" firstSheet="11" activeTab="11"/>
  </bookViews>
  <sheets>
    <sheet name="1.  AKBID BUNGA BANGSAKU" sheetId="1" r:id="rId1"/>
    <sheet name="2.  AKPAR BUNDA MULIA" sheetId="2" r:id="rId2"/>
    <sheet name="3. AKPAR NASIONAL JAKARTA" sheetId="3" r:id="rId3"/>
    <sheet name="4. STIPARY" sheetId="4" r:id="rId4"/>
    <sheet name="5. ATRO" sheetId="5" r:id="rId5"/>
    <sheet name="6.  POLTEKKES BSI" sheetId="6" r:id="rId6"/>
    <sheet name="7. STIE Balikpapan" sheetId="7" r:id="rId7"/>
    <sheet name=" 8. STIENUS Jogja" sheetId="8" r:id="rId8"/>
    <sheet name="9. STIK SKH" sheetId="9" r:id="rId9"/>
    <sheet name="10. STIPER Amuntai" sheetId="10" r:id="rId10"/>
    <sheet name=" 11. STP AMPTA" sheetId="11" r:id="rId11"/>
    <sheet name=" 12. STIE Putera Sampoerna" sheetId="12" r:id="rId12"/>
    <sheet name="13. STIKES Karya Husada Kediri" sheetId="13" r:id="rId13"/>
    <sheet name="14. STISIP Kartika Bangsa" sheetId="15" r:id="rId14"/>
    <sheet name="15. STMIK Balikpapan" sheetId="16" r:id="rId15"/>
    <sheet name="16. STMIK Widuri" sheetId="18" r:id="rId16"/>
    <sheet name="17. UNAND" sheetId="19" r:id="rId17"/>
    <sheet name="18. UBM" sheetId="20" r:id="rId18"/>
    <sheet name="19. Universitas Gunadarma" sheetId="21" r:id="rId19"/>
    <sheet name="20. UII" sheetId="22" r:id="rId20"/>
    <sheet name="21. UIJ" sheetId="23" r:id="rId21"/>
    <sheet name="22. UNEJ" sheetId="24" r:id="rId22"/>
    <sheet name="23. UMSU" sheetId="25" r:id="rId23"/>
    <sheet name="24. Universitas Negeri Surabaya" sheetId="26" r:id="rId24"/>
    <sheet name="25. UPH Surabaya" sheetId="27" r:id="rId25"/>
    <sheet name="26. Universitas Sebelas Maret" sheetId="28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8" l="1"/>
  <c r="G14" i="28"/>
  <c r="H14" i="28"/>
  <c r="I16" i="28" s="1"/>
  <c r="I35" i="28" s="1"/>
  <c r="I14" i="28"/>
  <c r="J17" i="28" s="1"/>
  <c r="J14" i="28"/>
  <c r="K14" i="28"/>
  <c r="G16" i="28"/>
  <c r="H16" i="28"/>
  <c r="H35" i="28" s="1"/>
  <c r="K16" i="28"/>
  <c r="G17" i="28"/>
  <c r="K17" i="28"/>
  <c r="G18" i="28"/>
  <c r="J18" i="28"/>
  <c r="K18" i="28"/>
  <c r="G20" i="28"/>
  <c r="H20" i="28"/>
  <c r="I20" i="28"/>
  <c r="J20" i="28"/>
  <c r="K20" i="28"/>
  <c r="G21" i="28"/>
  <c r="G33" i="28" s="1"/>
  <c r="G39" i="28" s="1"/>
  <c r="G41" i="28" s="1"/>
  <c r="H21" i="28"/>
  <c r="H33" i="28" s="1"/>
  <c r="I21" i="28"/>
  <c r="J21" i="28"/>
  <c r="K21" i="28"/>
  <c r="K33" i="28" s="1"/>
  <c r="K39" i="28" s="1"/>
  <c r="G22" i="28"/>
  <c r="H22" i="28"/>
  <c r="I22" i="28"/>
  <c r="J22" i="28"/>
  <c r="J33" i="28" s="1"/>
  <c r="K22" i="28"/>
  <c r="G23" i="28"/>
  <c r="H23" i="28"/>
  <c r="I23" i="28"/>
  <c r="J23" i="28"/>
  <c r="K23" i="28"/>
  <c r="G24" i="28"/>
  <c r="H24" i="28"/>
  <c r="I24" i="28"/>
  <c r="I34" i="28" s="1"/>
  <c r="J24" i="28"/>
  <c r="K24" i="28"/>
  <c r="G25" i="28"/>
  <c r="H25" i="28"/>
  <c r="I25" i="28"/>
  <c r="J25" i="28"/>
  <c r="K25" i="28"/>
  <c r="G26" i="28"/>
  <c r="G34" i="28" s="1"/>
  <c r="G40" i="28" s="1"/>
  <c r="H26" i="28"/>
  <c r="I26" i="28"/>
  <c r="J26" i="28"/>
  <c r="J34" i="28" s="1"/>
  <c r="K26" i="28"/>
  <c r="K34" i="28" s="1"/>
  <c r="K40" i="28" s="1"/>
  <c r="G27" i="28"/>
  <c r="H27" i="28"/>
  <c r="I27" i="28"/>
  <c r="J27" i="28"/>
  <c r="K27" i="28"/>
  <c r="G28" i="28"/>
  <c r="H28" i="28"/>
  <c r="I28" i="28"/>
  <c r="J28" i="28"/>
  <c r="K28" i="28"/>
  <c r="G29" i="28"/>
  <c r="H29" i="28"/>
  <c r="I29" i="28"/>
  <c r="J29" i="28"/>
  <c r="K29" i="28"/>
  <c r="G30" i="28"/>
  <c r="H30" i="28"/>
  <c r="I30" i="28"/>
  <c r="J30" i="28"/>
  <c r="K30" i="28"/>
  <c r="G31" i="28"/>
  <c r="H31" i="28"/>
  <c r="I31" i="28"/>
  <c r="J31" i="28"/>
  <c r="K31" i="28"/>
  <c r="I33" i="28"/>
  <c r="I39" i="28" s="1"/>
  <c r="H34" i="28"/>
  <c r="G35" i="28"/>
  <c r="K35" i="28"/>
  <c r="F14" i="27"/>
  <c r="G14" i="27"/>
  <c r="H14" i="27"/>
  <c r="I16" i="27" s="1"/>
  <c r="I14" i="27"/>
  <c r="J17" i="27" s="1"/>
  <c r="J14" i="27"/>
  <c r="K14" i="27"/>
  <c r="G16" i="27"/>
  <c r="H16" i="27"/>
  <c r="K16" i="27"/>
  <c r="G17" i="27"/>
  <c r="K17" i="27"/>
  <c r="G18" i="27"/>
  <c r="J18" i="27"/>
  <c r="K18" i="27"/>
  <c r="G20" i="27"/>
  <c r="H20" i="27"/>
  <c r="I20" i="27"/>
  <c r="J20" i="27"/>
  <c r="K20" i="27"/>
  <c r="G21" i="27"/>
  <c r="G33" i="27" s="1"/>
  <c r="G39" i="27" s="1"/>
  <c r="G41" i="27" s="1"/>
  <c r="H21" i="27"/>
  <c r="H33" i="27" s="1"/>
  <c r="I21" i="27"/>
  <c r="J21" i="27"/>
  <c r="K21" i="27"/>
  <c r="K33" i="27" s="1"/>
  <c r="K39" i="27" s="1"/>
  <c r="G22" i="27"/>
  <c r="H22" i="27"/>
  <c r="I22" i="27"/>
  <c r="J22" i="27"/>
  <c r="J33" i="27" s="1"/>
  <c r="K22" i="27"/>
  <c r="G23" i="27"/>
  <c r="H23" i="27"/>
  <c r="I23" i="27"/>
  <c r="J23" i="27"/>
  <c r="K23" i="27"/>
  <c r="G24" i="27"/>
  <c r="H24" i="27"/>
  <c r="I24" i="27"/>
  <c r="I34" i="27" s="1"/>
  <c r="J24" i="27"/>
  <c r="K24" i="27"/>
  <c r="G25" i="27"/>
  <c r="H25" i="27"/>
  <c r="I25" i="27"/>
  <c r="J25" i="27"/>
  <c r="K25" i="27"/>
  <c r="G26" i="27"/>
  <c r="G34" i="27" s="1"/>
  <c r="G40" i="27" s="1"/>
  <c r="H26" i="27"/>
  <c r="I26" i="27"/>
  <c r="J26" i="27"/>
  <c r="J34" i="27" s="1"/>
  <c r="K26" i="27"/>
  <c r="K34" i="27" s="1"/>
  <c r="K40" i="27" s="1"/>
  <c r="G27" i="27"/>
  <c r="H27" i="27"/>
  <c r="I27" i="27"/>
  <c r="J27" i="27"/>
  <c r="K27" i="27"/>
  <c r="G28" i="27"/>
  <c r="H28" i="27"/>
  <c r="I28" i="27"/>
  <c r="J28" i="27"/>
  <c r="K28" i="27"/>
  <c r="G29" i="27"/>
  <c r="H29" i="27"/>
  <c r="I29" i="27"/>
  <c r="J29" i="27"/>
  <c r="K29" i="27"/>
  <c r="G30" i="27"/>
  <c r="H30" i="27"/>
  <c r="I30" i="27"/>
  <c r="J30" i="27"/>
  <c r="K30" i="27"/>
  <c r="G31" i="27"/>
  <c r="H31" i="27"/>
  <c r="I31" i="27"/>
  <c r="J31" i="27"/>
  <c r="K31" i="27"/>
  <c r="I33" i="27"/>
  <c r="H34" i="27"/>
  <c r="G35" i="27"/>
  <c r="K35" i="27"/>
  <c r="F14" i="26"/>
  <c r="G14" i="26"/>
  <c r="H17" i="26" s="1"/>
  <c r="H14" i="26"/>
  <c r="I16" i="26" s="1"/>
  <c r="I35" i="26" s="1"/>
  <c r="I14" i="26"/>
  <c r="J17" i="26" s="1"/>
  <c r="J14" i="26"/>
  <c r="K14" i="26"/>
  <c r="K18" i="26" s="1"/>
  <c r="G16" i="26"/>
  <c r="H16" i="26"/>
  <c r="H35" i="26" s="1"/>
  <c r="K16" i="26"/>
  <c r="G17" i="26"/>
  <c r="K17" i="26"/>
  <c r="J18" i="26"/>
  <c r="G20" i="26"/>
  <c r="H20" i="26"/>
  <c r="I20" i="26"/>
  <c r="J20" i="26"/>
  <c r="K20" i="26"/>
  <c r="G21" i="26"/>
  <c r="G33" i="26" s="1"/>
  <c r="G39" i="26" s="1"/>
  <c r="G41" i="26" s="1"/>
  <c r="H21" i="26"/>
  <c r="H33" i="26" s="1"/>
  <c r="I21" i="26"/>
  <c r="J21" i="26"/>
  <c r="J33" i="26" s="1"/>
  <c r="K21" i="26"/>
  <c r="K33" i="26" s="1"/>
  <c r="K39" i="26" s="1"/>
  <c r="G22" i="26"/>
  <c r="H22" i="26"/>
  <c r="I22" i="26"/>
  <c r="J22" i="26"/>
  <c r="K22" i="26"/>
  <c r="G23" i="26"/>
  <c r="H23" i="26"/>
  <c r="I23" i="26"/>
  <c r="J23" i="26"/>
  <c r="K23" i="26"/>
  <c r="G24" i="26"/>
  <c r="H24" i="26"/>
  <c r="I24" i="26"/>
  <c r="I34" i="26" s="1"/>
  <c r="J24" i="26"/>
  <c r="K24" i="26"/>
  <c r="G25" i="26"/>
  <c r="H25" i="26"/>
  <c r="I25" i="26"/>
  <c r="J25" i="26"/>
  <c r="K25" i="26"/>
  <c r="G26" i="26"/>
  <c r="G34" i="26" s="1"/>
  <c r="G40" i="26" s="1"/>
  <c r="H26" i="26"/>
  <c r="I26" i="26"/>
  <c r="J26" i="26"/>
  <c r="J34" i="26" s="1"/>
  <c r="K26" i="26"/>
  <c r="K34" i="26" s="1"/>
  <c r="K40" i="26" s="1"/>
  <c r="G27" i="26"/>
  <c r="H27" i="26"/>
  <c r="I27" i="26"/>
  <c r="J27" i="26"/>
  <c r="K27" i="26"/>
  <c r="G28" i="26"/>
  <c r="H28" i="26"/>
  <c r="I28" i="26"/>
  <c r="J28" i="26"/>
  <c r="K28" i="26"/>
  <c r="G29" i="26"/>
  <c r="H29" i="26"/>
  <c r="I29" i="26"/>
  <c r="J29" i="26"/>
  <c r="K29" i="26"/>
  <c r="G30" i="26"/>
  <c r="H30" i="26"/>
  <c r="I30" i="26"/>
  <c r="J30" i="26"/>
  <c r="K30" i="26"/>
  <c r="G31" i="26"/>
  <c r="H31" i="26"/>
  <c r="I31" i="26"/>
  <c r="J31" i="26"/>
  <c r="K31" i="26"/>
  <c r="I33" i="26"/>
  <c r="H34" i="26"/>
  <c r="G35" i="26"/>
  <c r="K35" i="26"/>
  <c r="F14" i="25"/>
  <c r="G14" i="25"/>
  <c r="H17" i="25" s="1"/>
  <c r="H14" i="25"/>
  <c r="I16" i="25" s="1"/>
  <c r="I14" i="25"/>
  <c r="J16" i="25" s="1"/>
  <c r="J14" i="25"/>
  <c r="K14" i="25"/>
  <c r="K18" i="25" s="1"/>
  <c r="K35" i="25" s="1"/>
  <c r="G16" i="25"/>
  <c r="H16" i="25"/>
  <c r="K16" i="25"/>
  <c r="G17" i="25"/>
  <c r="K17" i="25"/>
  <c r="J18" i="25"/>
  <c r="G20" i="25"/>
  <c r="H20" i="25"/>
  <c r="I20" i="25"/>
  <c r="J20" i="25"/>
  <c r="K20" i="25"/>
  <c r="G21" i="25"/>
  <c r="G33" i="25" s="1"/>
  <c r="H21" i="25"/>
  <c r="H33" i="25" s="1"/>
  <c r="I21" i="25"/>
  <c r="J21" i="25"/>
  <c r="J33" i="25" s="1"/>
  <c r="K21" i="25"/>
  <c r="K33" i="25" s="1"/>
  <c r="K39" i="25" s="1"/>
  <c r="G22" i="25"/>
  <c r="H22" i="25"/>
  <c r="I22" i="25"/>
  <c r="J22" i="25"/>
  <c r="K22" i="25"/>
  <c r="G23" i="25"/>
  <c r="H23" i="25"/>
  <c r="I23" i="25"/>
  <c r="J23" i="25"/>
  <c r="K23" i="25"/>
  <c r="G24" i="25"/>
  <c r="H24" i="25"/>
  <c r="I24" i="25"/>
  <c r="I34" i="25" s="1"/>
  <c r="J24" i="25"/>
  <c r="K24" i="25"/>
  <c r="G25" i="25"/>
  <c r="H25" i="25"/>
  <c r="I25" i="25"/>
  <c r="J25" i="25"/>
  <c r="K25" i="25"/>
  <c r="G26" i="25"/>
  <c r="G34" i="25" s="1"/>
  <c r="H26" i="25"/>
  <c r="I26" i="25"/>
  <c r="J26" i="25"/>
  <c r="J34" i="25" s="1"/>
  <c r="K26" i="25"/>
  <c r="K34" i="25" s="1"/>
  <c r="K40" i="25" s="1"/>
  <c r="G27" i="25"/>
  <c r="H27" i="25"/>
  <c r="I27" i="25"/>
  <c r="J27" i="25"/>
  <c r="K27" i="25"/>
  <c r="G28" i="25"/>
  <c r="H28" i="25"/>
  <c r="I28" i="25"/>
  <c r="J28" i="25"/>
  <c r="K28" i="25"/>
  <c r="G29" i="25"/>
  <c r="H29" i="25"/>
  <c r="I29" i="25"/>
  <c r="J29" i="25"/>
  <c r="K29" i="25"/>
  <c r="G30" i="25"/>
  <c r="H30" i="25"/>
  <c r="I30" i="25"/>
  <c r="J30" i="25"/>
  <c r="K30" i="25"/>
  <c r="G31" i="25"/>
  <c r="H31" i="25"/>
  <c r="I31" i="25"/>
  <c r="J31" i="25"/>
  <c r="K31" i="25"/>
  <c r="I33" i="25"/>
  <c r="H34" i="25"/>
  <c r="F14" i="24"/>
  <c r="G14" i="24"/>
  <c r="H14" i="24"/>
  <c r="I16" i="24" s="1"/>
  <c r="I35" i="24" s="1"/>
  <c r="I14" i="24"/>
  <c r="J17" i="24" s="1"/>
  <c r="J14" i="24"/>
  <c r="K14" i="24"/>
  <c r="G16" i="24"/>
  <c r="H16" i="24"/>
  <c r="H35" i="24" s="1"/>
  <c r="K16" i="24"/>
  <c r="G17" i="24"/>
  <c r="K17" i="24"/>
  <c r="G18" i="24"/>
  <c r="J18" i="24"/>
  <c r="K18" i="24"/>
  <c r="G20" i="24"/>
  <c r="H20" i="24"/>
  <c r="I20" i="24"/>
  <c r="J20" i="24"/>
  <c r="K20" i="24"/>
  <c r="G21" i="24"/>
  <c r="G33" i="24" s="1"/>
  <c r="G39" i="24" s="1"/>
  <c r="G41" i="24" s="1"/>
  <c r="H21" i="24"/>
  <c r="H33" i="24" s="1"/>
  <c r="I21" i="24"/>
  <c r="J21" i="24"/>
  <c r="K21" i="24"/>
  <c r="K33" i="24" s="1"/>
  <c r="K39" i="24" s="1"/>
  <c r="G22" i="24"/>
  <c r="H22" i="24"/>
  <c r="I22" i="24"/>
  <c r="J22" i="24"/>
  <c r="J33" i="24" s="1"/>
  <c r="K22" i="24"/>
  <c r="G23" i="24"/>
  <c r="H23" i="24"/>
  <c r="I23" i="24"/>
  <c r="J23" i="24"/>
  <c r="K23" i="24"/>
  <c r="G24" i="24"/>
  <c r="H24" i="24"/>
  <c r="I24" i="24"/>
  <c r="I34" i="24" s="1"/>
  <c r="J24" i="24"/>
  <c r="K24" i="24"/>
  <c r="G25" i="24"/>
  <c r="H25" i="24"/>
  <c r="I25" i="24"/>
  <c r="J25" i="24"/>
  <c r="K25" i="24"/>
  <c r="G26" i="24"/>
  <c r="G34" i="24" s="1"/>
  <c r="G40" i="24" s="1"/>
  <c r="H26" i="24"/>
  <c r="I26" i="24"/>
  <c r="J26" i="24"/>
  <c r="J34" i="24" s="1"/>
  <c r="K26" i="24"/>
  <c r="K34" i="24" s="1"/>
  <c r="K40" i="24" s="1"/>
  <c r="G27" i="24"/>
  <c r="H27" i="24"/>
  <c r="I27" i="24"/>
  <c r="J27" i="24"/>
  <c r="K27" i="24"/>
  <c r="G28" i="24"/>
  <c r="H28" i="24"/>
  <c r="I28" i="24"/>
  <c r="J28" i="24"/>
  <c r="K28" i="24"/>
  <c r="G29" i="24"/>
  <c r="H29" i="24"/>
  <c r="I29" i="24"/>
  <c r="J29" i="24"/>
  <c r="K29" i="24"/>
  <c r="G30" i="24"/>
  <c r="H30" i="24"/>
  <c r="I30" i="24"/>
  <c r="J30" i="24"/>
  <c r="K30" i="24"/>
  <c r="G31" i="24"/>
  <c r="H31" i="24"/>
  <c r="I31" i="24"/>
  <c r="J31" i="24"/>
  <c r="K31" i="24"/>
  <c r="I33" i="24"/>
  <c r="H34" i="24"/>
  <c r="H40" i="24" s="1"/>
  <c r="H44" i="24" s="1"/>
  <c r="G35" i="24"/>
  <c r="K35" i="24"/>
  <c r="F14" i="23"/>
  <c r="G14" i="23"/>
  <c r="H14" i="23"/>
  <c r="I16" i="23" s="1"/>
  <c r="I14" i="23"/>
  <c r="J17" i="23" s="1"/>
  <c r="J14" i="23"/>
  <c r="K14" i="23"/>
  <c r="G16" i="23"/>
  <c r="H16" i="23"/>
  <c r="K16" i="23"/>
  <c r="G17" i="23"/>
  <c r="K17" i="23"/>
  <c r="G18" i="23"/>
  <c r="J18" i="23"/>
  <c r="K18" i="23"/>
  <c r="G20" i="23"/>
  <c r="H20" i="23"/>
  <c r="I20" i="23"/>
  <c r="J20" i="23"/>
  <c r="K20" i="23"/>
  <c r="G21" i="23"/>
  <c r="G33" i="23" s="1"/>
  <c r="G39" i="23" s="1"/>
  <c r="G41" i="23" s="1"/>
  <c r="H21" i="23"/>
  <c r="H33" i="23" s="1"/>
  <c r="I21" i="23"/>
  <c r="J21" i="23"/>
  <c r="K21" i="23"/>
  <c r="K33" i="23" s="1"/>
  <c r="K39" i="23" s="1"/>
  <c r="G22" i="23"/>
  <c r="H22" i="23"/>
  <c r="I22" i="23"/>
  <c r="J22" i="23"/>
  <c r="J33" i="23" s="1"/>
  <c r="K22" i="23"/>
  <c r="G23" i="23"/>
  <c r="H23" i="23"/>
  <c r="I23" i="23"/>
  <c r="J23" i="23"/>
  <c r="K23" i="23"/>
  <c r="G24" i="23"/>
  <c r="H24" i="23"/>
  <c r="I24" i="23"/>
  <c r="I34" i="23" s="1"/>
  <c r="J24" i="23"/>
  <c r="K24" i="23"/>
  <c r="G25" i="23"/>
  <c r="H25" i="23"/>
  <c r="I25" i="23"/>
  <c r="J25" i="23"/>
  <c r="K25" i="23"/>
  <c r="G26" i="23"/>
  <c r="G34" i="23" s="1"/>
  <c r="G40" i="23" s="1"/>
  <c r="H26" i="23"/>
  <c r="I26" i="23"/>
  <c r="J26" i="23"/>
  <c r="J34" i="23" s="1"/>
  <c r="K26" i="23"/>
  <c r="K34" i="23" s="1"/>
  <c r="K40" i="23" s="1"/>
  <c r="G27" i="23"/>
  <c r="H27" i="23"/>
  <c r="I27" i="23"/>
  <c r="J27" i="23"/>
  <c r="K27" i="23"/>
  <c r="G28" i="23"/>
  <c r="H28" i="23"/>
  <c r="I28" i="23"/>
  <c r="J28" i="23"/>
  <c r="K28" i="23"/>
  <c r="G29" i="23"/>
  <c r="H29" i="23"/>
  <c r="I29" i="23"/>
  <c r="J29" i="23"/>
  <c r="K29" i="23"/>
  <c r="G30" i="23"/>
  <c r="H30" i="23"/>
  <c r="I30" i="23"/>
  <c r="J30" i="23"/>
  <c r="K30" i="23"/>
  <c r="G31" i="23"/>
  <c r="H31" i="23"/>
  <c r="I31" i="23"/>
  <c r="J31" i="23"/>
  <c r="K31" i="23"/>
  <c r="I33" i="23"/>
  <c r="H34" i="23"/>
  <c r="G35" i="23"/>
  <c r="K35" i="23"/>
  <c r="F14" i="22"/>
  <c r="G14" i="22"/>
  <c r="H17" i="22" s="1"/>
  <c r="H14" i="22"/>
  <c r="I16" i="22" s="1"/>
  <c r="I14" i="22"/>
  <c r="J17" i="22" s="1"/>
  <c r="J14" i="22"/>
  <c r="K14" i="22"/>
  <c r="K18" i="22" s="1"/>
  <c r="K35" i="22" s="1"/>
  <c r="G16" i="22"/>
  <c r="H16" i="22"/>
  <c r="K16" i="22"/>
  <c r="G17" i="22"/>
  <c r="K17" i="22"/>
  <c r="J18" i="22"/>
  <c r="G20" i="22"/>
  <c r="H20" i="22"/>
  <c r="I20" i="22"/>
  <c r="J20" i="22"/>
  <c r="K20" i="22"/>
  <c r="G21" i="22"/>
  <c r="G33" i="22" s="1"/>
  <c r="H21" i="22"/>
  <c r="H33" i="22" s="1"/>
  <c r="I21" i="22"/>
  <c r="J21" i="22"/>
  <c r="K21" i="22"/>
  <c r="K33" i="22" s="1"/>
  <c r="K39" i="22" s="1"/>
  <c r="G22" i="22"/>
  <c r="H22" i="22"/>
  <c r="I22" i="22"/>
  <c r="J22" i="22"/>
  <c r="J33" i="22" s="1"/>
  <c r="K22" i="22"/>
  <c r="G23" i="22"/>
  <c r="H23" i="22"/>
  <c r="I23" i="22"/>
  <c r="J23" i="22"/>
  <c r="K23" i="22"/>
  <c r="G24" i="22"/>
  <c r="H24" i="22"/>
  <c r="I24" i="22"/>
  <c r="I34" i="22" s="1"/>
  <c r="J24" i="22"/>
  <c r="K24" i="22"/>
  <c r="G25" i="22"/>
  <c r="H25" i="22"/>
  <c r="I25" i="22"/>
  <c r="J25" i="22"/>
  <c r="K25" i="22"/>
  <c r="G26" i="22"/>
  <c r="G34" i="22" s="1"/>
  <c r="H26" i="22"/>
  <c r="I26" i="22"/>
  <c r="J26" i="22"/>
  <c r="J34" i="22" s="1"/>
  <c r="K26" i="22"/>
  <c r="K34" i="22" s="1"/>
  <c r="K40" i="22" s="1"/>
  <c r="G27" i="22"/>
  <c r="H27" i="22"/>
  <c r="I27" i="22"/>
  <c r="J27" i="22"/>
  <c r="K27" i="22"/>
  <c r="G28" i="22"/>
  <c r="H28" i="22"/>
  <c r="I28" i="22"/>
  <c r="J28" i="22"/>
  <c r="K28" i="22"/>
  <c r="G29" i="22"/>
  <c r="H29" i="22"/>
  <c r="I29" i="22"/>
  <c r="J29" i="22"/>
  <c r="K29" i="22"/>
  <c r="G30" i="22"/>
  <c r="H30" i="22"/>
  <c r="I30" i="22"/>
  <c r="J30" i="22"/>
  <c r="K30" i="22"/>
  <c r="G31" i="22"/>
  <c r="H31" i="22"/>
  <c r="I31" i="22"/>
  <c r="J31" i="22"/>
  <c r="K31" i="22"/>
  <c r="I33" i="22"/>
  <c r="H34" i="22"/>
  <c r="F14" i="21"/>
  <c r="G14" i="21"/>
  <c r="H14" i="21"/>
  <c r="I16" i="21" s="1"/>
  <c r="I14" i="21"/>
  <c r="I18" i="21" s="1"/>
  <c r="J14" i="21"/>
  <c r="K14" i="21"/>
  <c r="G16" i="21"/>
  <c r="H16" i="21"/>
  <c r="K16" i="21"/>
  <c r="G17" i="21"/>
  <c r="K17" i="21"/>
  <c r="G18" i="21"/>
  <c r="J18" i="21"/>
  <c r="K18" i="21"/>
  <c r="G20" i="21"/>
  <c r="H20" i="21"/>
  <c r="I20" i="21"/>
  <c r="J20" i="21"/>
  <c r="K20" i="21"/>
  <c r="G21" i="21"/>
  <c r="G33" i="21" s="1"/>
  <c r="G39" i="21" s="1"/>
  <c r="G41" i="21" s="1"/>
  <c r="H21" i="21"/>
  <c r="H33" i="21" s="1"/>
  <c r="I21" i="21"/>
  <c r="J21" i="21"/>
  <c r="K21" i="21"/>
  <c r="K33" i="21" s="1"/>
  <c r="K39" i="21" s="1"/>
  <c r="G22" i="21"/>
  <c r="H22" i="21"/>
  <c r="I22" i="21"/>
  <c r="J22" i="21"/>
  <c r="J33" i="21" s="1"/>
  <c r="K22" i="21"/>
  <c r="G23" i="21"/>
  <c r="H23" i="21"/>
  <c r="I23" i="21"/>
  <c r="J23" i="21"/>
  <c r="K23" i="21"/>
  <c r="G24" i="21"/>
  <c r="H24" i="21"/>
  <c r="I24" i="21"/>
  <c r="I34" i="21" s="1"/>
  <c r="J24" i="21"/>
  <c r="K24" i="21"/>
  <c r="G25" i="21"/>
  <c r="H25" i="21"/>
  <c r="I25" i="21"/>
  <c r="J25" i="21"/>
  <c r="K25" i="21"/>
  <c r="G26" i="21"/>
  <c r="G34" i="21" s="1"/>
  <c r="G40" i="21" s="1"/>
  <c r="H26" i="21"/>
  <c r="I26" i="21"/>
  <c r="J26" i="21"/>
  <c r="J34" i="21" s="1"/>
  <c r="K26" i="21"/>
  <c r="K34" i="21" s="1"/>
  <c r="K40" i="21" s="1"/>
  <c r="G27" i="21"/>
  <c r="H27" i="21"/>
  <c r="I27" i="21"/>
  <c r="J27" i="21"/>
  <c r="K27" i="21"/>
  <c r="G28" i="21"/>
  <c r="H28" i="21"/>
  <c r="I28" i="21"/>
  <c r="J28" i="21"/>
  <c r="K28" i="21"/>
  <c r="G29" i="21"/>
  <c r="H29" i="21"/>
  <c r="I29" i="21"/>
  <c r="J29" i="21"/>
  <c r="K29" i="21"/>
  <c r="G30" i="21"/>
  <c r="H30" i="21"/>
  <c r="I30" i="21"/>
  <c r="J30" i="21"/>
  <c r="K30" i="21"/>
  <c r="G31" i="21"/>
  <c r="H31" i="21"/>
  <c r="I31" i="21"/>
  <c r="J31" i="21"/>
  <c r="K31" i="21"/>
  <c r="I33" i="21"/>
  <c r="H34" i="21"/>
  <c r="G35" i="21"/>
  <c r="K35" i="21"/>
  <c r="F14" i="20"/>
  <c r="G14" i="20"/>
  <c r="H14" i="20"/>
  <c r="I16" i="20" s="1"/>
  <c r="I14" i="20"/>
  <c r="I18" i="20" s="1"/>
  <c r="J14" i="20"/>
  <c r="K14" i="20"/>
  <c r="G16" i="20"/>
  <c r="H16" i="20"/>
  <c r="K16" i="20"/>
  <c r="G17" i="20"/>
  <c r="K17" i="20"/>
  <c r="G18" i="20"/>
  <c r="J18" i="20"/>
  <c r="K18" i="20"/>
  <c r="G20" i="20"/>
  <c r="H20" i="20"/>
  <c r="I20" i="20"/>
  <c r="J20" i="20"/>
  <c r="K20" i="20"/>
  <c r="G21" i="20"/>
  <c r="G33" i="20" s="1"/>
  <c r="G39" i="20" s="1"/>
  <c r="G41" i="20" s="1"/>
  <c r="H21" i="20"/>
  <c r="H33" i="20" s="1"/>
  <c r="I21" i="20"/>
  <c r="J21" i="20"/>
  <c r="K21" i="20"/>
  <c r="K33" i="20" s="1"/>
  <c r="K39" i="20" s="1"/>
  <c r="G22" i="20"/>
  <c r="H22" i="20"/>
  <c r="I22" i="20"/>
  <c r="J22" i="20"/>
  <c r="J33" i="20" s="1"/>
  <c r="K22" i="20"/>
  <c r="G23" i="20"/>
  <c r="H23" i="20"/>
  <c r="I23" i="20"/>
  <c r="J23" i="20"/>
  <c r="K23" i="20"/>
  <c r="G24" i="20"/>
  <c r="H24" i="20"/>
  <c r="I24" i="20"/>
  <c r="I34" i="20" s="1"/>
  <c r="J24" i="20"/>
  <c r="K24" i="20"/>
  <c r="G25" i="20"/>
  <c r="H25" i="20"/>
  <c r="I25" i="20"/>
  <c r="J25" i="20"/>
  <c r="K25" i="20"/>
  <c r="G26" i="20"/>
  <c r="G34" i="20" s="1"/>
  <c r="G40" i="20" s="1"/>
  <c r="H26" i="20"/>
  <c r="I26" i="20"/>
  <c r="J26" i="20"/>
  <c r="J34" i="20" s="1"/>
  <c r="K26" i="20"/>
  <c r="K34" i="20" s="1"/>
  <c r="K40" i="20" s="1"/>
  <c r="G27" i="20"/>
  <c r="H27" i="20"/>
  <c r="I27" i="20"/>
  <c r="J27" i="20"/>
  <c r="K27" i="20"/>
  <c r="G28" i="20"/>
  <c r="H28" i="20"/>
  <c r="I28" i="20"/>
  <c r="J28" i="20"/>
  <c r="K28" i="20"/>
  <c r="G29" i="20"/>
  <c r="H29" i="20"/>
  <c r="I29" i="20"/>
  <c r="J29" i="20"/>
  <c r="K29" i="20"/>
  <c r="G30" i="20"/>
  <c r="H30" i="20"/>
  <c r="I30" i="20"/>
  <c r="J30" i="20"/>
  <c r="K30" i="20"/>
  <c r="G31" i="20"/>
  <c r="H31" i="20"/>
  <c r="I31" i="20"/>
  <c r="J31" i="20"/>
  <c r="K31" i="20"/>
  <c r="I33" i="20"/>
  <c r="H34" i="20"/>
  <c r="G35" i="20"/>
  <c r="K35" i="20"/>
  <c r="F14" i="19"/>
  <c r="G14" i="19"/>
  <c r="H14" i="19"/>
  <c r="I16" i="19" s="1"/>
  <c r="I35" i="19" s="1"/>
  <c r="I14" i="19"/>
  <c r="J17" i="19" s="1"/>
  <c r="J14" i="19"/>
  <c r="K14" i="19"/>
  <c r="G16" i="19"/>
  <c r="H16" i="19"/>
  <c r="H35" i="19" s="1"/>
  <c r="K16" i="19"/>
  <c r="G17" i="19"/>
  <c r="K17" i="19"/>
  <c r="G18" i="19"/>
  <c r="J18" i="19"/>
  <c r="K18" i="19"/>
  <c r="G20" i="19"/>
  <c r="H20" i="19"/>
  <c r="I20" i="19"/>
  <c r="J20" i="19"/>
  <c r="K20" i="19"/>
  <c r="G21" i="19"/>
  <c r="G33" i="19" s="1"/>
  <c r="G39" i="19" s="1"/>
  <c r="G41" i="19" s="1"/>
  <c r="H21" i="19"/>
  <c r="H33" i="19" s="1"/>
  <c r="I21" i="19"/>
  <c r="J21" i="19"/>
  <c r="K21" i="19"/>
  <c r="K33" i="19" s="1"/>
  <c r="K39" i="19" s="1"/>
  <c r="G22" i="19"/>
  <c r="H22" i="19"/>
  <c r="I22" i="19"/>
  <c r="J22" i="19"/>
  <c r="J33" i="19" s="1"/>
  <c r="K22" i="19"/>
  <c r="G23" i="19"/>
  <c r="H23" i="19"/>
  <c r="I23" i="19"/>
  <c r="J23" i="19"/>
  <c r="K23" i="19"/>
  <c r="G24" i="19"/>
  <c r="H24" i="19"/>
  <c r="I24" i="19"/>
  <c r="I34" i="19" s="1"/>
  <c r="J24" i="19"/>
  <c r="K24" i="19"/>
  <c r="G25" i="19"/>
  <c r="H25" i="19"/>
  <c r="I25" i="19"/>
  <c r="J25" i="19"/>
  <c r="K25" i="19"/>
  <c r="G26" i="19"/>
  <c r="G34" i="19" s="1"/>
  <c r="G40" i="19" s="1"/>
  <c r="H26" i="19"/>
  <c r="I26" i="19"/>
  <c r="J26" i="19"/>
  <c r="J34" i="19" s="1"/>
  <c r="K26" i="19"/>
  <c r="K34" i="19" s="1"/>
  <c r="K40" i="19" s="1"/>
  <c r="G27" i="19"/>
  <c r="H27" i="19"/>
  <c r="I27" i="19"/>
  <c r="J27" i="19"/>
  <c r="K27" i="19"/>
  <c r="G28" i="19"/>
  <c r="H28" i="19"/>
  <c r="I28" i="19"/>
  <c r="J28" i="19"/>
  <c r="K28" i="19"/>
  <c r="G29" i="19"/>
  <c r="H29" i="19"/>
  <c r="I29" i="19"/>
  <c r="J29" i="19"/>
  <c r="K29" i="19"/>
  <c r="G30" i="19"/>
  <c r="H30" i="19"/>
  <c r="I30" i="19"/>
  <c r="J30" i="19"/>
  <c r="K30" i="19"/>
  <c r="G31" i="19"/>
  <c r="H31" i="19"/>
  <c r="I31" i="19"/>
  <c r="J31" i="19"/>
  <c r="K31" i="19"/>
  <c r="I33" i="19"/>
  <c r="I39" i="19" s="1"/>
  <c r="H34" i="19"/>
  <c r="H40" i="19" s="1"/>
  <c r="H44" i="19" s="1"/>
  <c r="G35" i="19"/>
  <c r="K35" i="19"/>
  <c r="F14" i="18"/>
  <c r="G14" i="18"/>
  <c r="H14" i="18"/>
  <c r="I16" i="18" s="1"/>
  <c r="I35" i="18" s="1"/>
  <c r="I14" i="18"/>
  <c r="I18" i="18" s="1"/>
  <c r="J14" i="18"/>
  <c r="K14" i="18"/>
  <c r="G16" i="18"/>
  <c r="H16" i="18"/>
  <c r="H35" i="18" s="1"/>
  <c r="K16" i="18"/>
  <c r="G17" i="18"/>
  <c r="K17" i="18"/>
  <c r="G18" i="18"/>
  <c r="J18" i="18"/>
  <c r="K18" i="18"/>
  <c r="G20" i="18"/>
  <c r="H20" i="18"/>
  <c r="I20" i="18"/>
  <c r="J20" i="18"/>
  <c r="K20" i="18"/>
  <c r="G21" i="18"/>
  <c r="G33" i="18" s="1"/>
  <c r="G39" i="18" s="1"/>
  <c r="G41" i="18" s="1"/>
  <c r="H21" i="18"/>
  <c r="H33" i="18" s="1"/>
  <c r="I21" i="18"/>
  <c r="J21" i="18"/>
  <c r="K21" i="18"/>
  <c r="K33" i="18" s="1"/>
  <c r="K39" i="18" s="1"/>
  <c r="G22" i="18"/>
  <c r="H22" i="18"/>
  <c r="I22" i="18"/>
  <c r="J22" i="18"/>
  <c r="J33" i="18" s="1"/>
  <c r="K22" i="18"/>
  <c r="G23" i="18"/>
  <c r="H23" i="18"/>
  <c r="I23" i="18"/>
  <c r="J23" i="18"/>
  <c r="K23" i="18"/>
  <c r="G24" i="18"/>
  <c r="H24" i="18"/>
  <c r="I24" i="18"/>
  <c r="I34" i="18" s="1"/>
  <c r="J24" i="18"/>
  <c r="K24" i="18"/>
  <c r="G25" i="18"/>
  <c r="H25" i="18"/>
  <c r="I25" i="18"/>
  <c r="J25" i="18"/>
  <c r="K25" i="18"/>
  <c r="G26" i="18"/>
  <c r="G34" i="18" s="1"/>
  <c r="G40" i="18" s="1"/>
  <c r="H26" i="18"/>
  <c r="I26" i="18"/>
  <c r="J26" i="18"/>
  <c r="J34" i="18" s="1"/>
  <c r="K26" i="18"/>
  <c r="K34" i="18" s="1"/>
  <c r="K40" i="18" s="1"/>
  <c r="G27" i="18"/>
  <c r="H27" i="18"/>
  <c r="I27" i="18"/>
  <c r="J27" i="18"/>
  <c r="K27" i="18"/>
  <c r="G28" i="18"/>
  <c r="H28" i="18"/>
  <c r="I28" i="18"/>
  <c r="J28" i="18"/>
  <c r="K28" i="18"/>
  <c r="G29" i="18"/>
  <c r="H29" i="18"/>
  <c r="I29" i="18"/>
  <c r="J29" i="18"/>
  <c r="K29" i="18"/>
  <c r="G30" i="18"/>
  <c r="H30" i="18"/>
  <c r="I30" i="18"/>
  <c r="J30" i="18"/>
  <c r="K30" i="18"/>
  <c r="G31" i="18"/>
  <c r="H31" i="18"/>
  <c r="I31" i="18"/>
  <c r="J31" i="18"/>
  <c r="K31" i="18"/>
  <c r="I33" i="18"/>
  <c r="H34" i="18"/>
  <c r="H40" i="18" s="1"/>
  <c r="H44" i="18" s="1"/>
  <c r="G35" i="18"/>
  <c r="K35" i="18"/>
  <c r="K31" i="16"/>
  <c r="J31" i="16"/>
  <c r="I31" i="16"/>
  <c r="H31" i="16"/>
  <c r="G31" i="16"/>
  <c r="K30" i="16"/>
  <c r="J30" i="16"/>
  <c r="I30" i="16"/>
  <c r="H30" i="16"/>
  <c r="G30" i="16"/>
  <c r="K29" i="16"/>
  <c r="J29" i="16"/>
  <c r="I29" i="16"/>
  <c r="H29" i="16"/>
  <c r="G29" i="16"/>
  <c r="K28" i="16"/>
  <c r="J28" i="16"/>
  <c r="I28" i="16"/>
  <c r="H28" i="16"/>
  <c r="G28" i="16"/>
  <c r="K27" i="16"/>
  <c r="J27" i="16"/>
  <c r="I27" i="16"/>
  <c r="H27" i="16"/>
  <c r="G27" i="16"/>
  <c r="K26" i="16"/>
  <c r="J26" i="16"/>
  <c r="I26" i="16"/>
  <c r="H26" i="16"/>
  <c r="G26" i="16"/>
  <c r="K25" i="16"/>
  <c r="J25" i="16"/>
  <c r="I25" i="16"/>
  <c r="H25" i="16"/>
  <c r="H34" i="16" s="1"/>
  <c r="G25" i="16"/>
  <c r="K24" i="16"/>
  <c r="K34" i="16" s="1"/>
  <c r="J24" i="16"/>
  <c r="J34" i="16" s="1"/>
  <c r="I24" i="16"/>
  <c r="I34" i="16" s="1"/>
  <c r="H24" i="16"/>
  <c r="G24" i="16"/>
  <c r="G34" i="16" s="1"/>
  <c r="K23" i="16"/>
  <c r="J23" i="16"/>
  <c r="I23" i="16"/>
  <c r="H23" i="16"/>
  <c r="G23" i="16"/>
  <c r="K22" i="16"/>
  <c r="J22" i="16"/>
  <c r="I22" i="16"/>
  <c r="H22" i="16"/>
  <c r="G22" i="16"/>
  <c r="K21" i="16"/>
  <c r="J21" i="16"/>
  <c r="I21" i="16"/>
  <c r="H21" i="16"/>
  <c r="G21" i="16"/>
  <c r="K20" i="16"/>
  <c r="K33" i="16" s="1"/>
  <c r="J20" i="16"/>
  <c r="J33" i="16" s="1"/>
  <c r="I20" i="16"/>
  <c r="I33" i="16" s="1"/>
  <c r="H20" i="16"/>
  <c r="H33" i="16" s="1"/>
  <c r="G20" i="16"/>
  <c r="G33" i="16" s="1"/>
  <c r="K17" i="16"/>
  <c r="H17" i="16"/>
  <c r="G17" i="16"/>
  <c r="H16" i="16"/>
  <c r="H35" i="16" s="1"/>
  <c r="K14" i="16"/>
  <c r="J14" i="16"/>
  <c r="K16" i="16" s="1"/>
  <c r="I14" i="16"/>
  <c r="J17" i="16" s="1"/>
  <c r="H14" i="16"/>
  <c r="I18" i="16" s="1"/>
  <c r="G14" i="16"/>
  <c r="H18" i="16" s="1"/>
  <c r="F14" i="16"/>
  <c r="G16" i="16" s="1"/>
  <c r="F14" i="15"/>
  <c r="G16" i="15" s="1"/>
  <c r="G35" i="15" s="1"/>
  <c r="G14" i="15"/>
  <c r="H14" i="15"/>
  <c r="I14" i="15"/>
  <c r="J16" i="15" s="1"/>
  <c r="J35" i="15" s="1"/>
  <c r="J14" i="15"/>
  <c r="J18" i="15" s="1"/>
  <c r="K14" i="15"/>
  <c r="H16" i="15"/>
  <c r="I16" i="15"/>
  <c r="H17" i="15"/>
  <c r="G18" i="15"/>
  <c r="H18" i="15"/>
  <c r="K18" i="15"/>
  <c r="G20" i="15"/>
  <c r="H20" i="15"/>
  <c r="I20" i="15"/>
  <c r="I33" i="15" s="1"/>
  <c r="I39" i="15" s="1"/>
  <c r="J20" i="15"/>
  <c r="J33" i="15" s="1"/>
  <c r="K20" i="15"/>
  <c r="G21" i="15"/>
  <c r="H21" i="15"/>
  <c r="H33" i="15" s="1"/>
  <c r="H39" i="15" s="1"/>
  <c r="I21" i="15"/>
  <c r="J21" i="15"/>
  <c r="K21" i="15"/>
  <c r="G22" i="15"/>
  <c r="H22" i="15"/>
  <c r="I22" i="15"/>
  <c r="J22" i="15"/>
  <c r="K22" i="15"/>
  <c r="G23" i="15"/>
  <c r="H23" i="15"/>
  <c r="I23" i="15"/>
  <c r="J23" i="15"/>
  <c r="K23" i="15"/>
  <c r="H24" i="15"/>
  <c r="I24" i="15"/>
  <c r="J24" i="15"/>
  <c r="K24" i="15"/>
  <c r="K34" i="15" s="1"/>
  <c r="G25" i="15"/>
  <c r="H25" i="15"/>
  <c r="I25" i="15"/>
  <c r="J25" i="15"/>
  <c r="K25" i="15"/>
  <c r="G26" i="15"/>
  <c r="H26" i="15"/>
  <c r="H34" i="15" s="1"/>
  <c r="H40" i="15" s="1"/>
  <c r="I26" i="15"/>
  <c r="I34" i="15" s="1"/>
  <c r="I40" i="15" s="1"/>
  <c r="I44" i="15" s="1"/>
  <c r="J26" i="15"/>
  <c r="K26" i="15"/>
  <c r="G27" i="15"/>
  <c r="G34" i="15" s="1"/>
  <c r="G40" i="15" s="1"/>
  <c r="H27" i="15"/>
  <c r="I27" i="15"/>
  <c r="J27" i="15"/>
  <c r="K27" i="15"/>
  <c r="G28" i="15"/>
  <c r="H28" i="15"/>
  <c r="I28" i="15"/>
  <c r="J28" i="15"/>
  <c r="K28" i="15"/>
  <c r="G29" i="15"/>
  <c r="H29" i="15"/>
  <c r="I29" i="15"/>
  <c r="J29" i="15"/>
  <c r="K29" i="15"/>
  <c r="G30" i="15"/>
  <c r="H30" i="15"/>
  <c r="I30" i="15"/>
  <c r="J30" i="15"/>
  <c r="K30" i="15"/>
  <c r="G31" i="15"/>
  <c r="H31" i="15"/>
  <c r="I31" i="15"/>
  <c r="J31" i="15"/>
  <c r="K31" i="15"/>
  <c r="G33" i="15"/>
  <c r="G39" i="15" s="1"/>
  <c r="G41" i="15" s="1"/>
  <c r="K33" i="15"/>
  <c r="J34" i="15"/>
  <c r="H35" i="15"/>
  <c r="I35" i="15"/>
  <c r="I41" i="28" l="1"/>
  <c r="H40" i="28"/>
  <c r="H44" i="28" s="1"/>
  <c r="K41" i="28"/>
  <c r="I40" i="28"/>
  <c r="I44" i="28" s="1"/>
  <c r="H39" i="28"/>
  <c r="I18" i="28"/>
  <c r="H18" i="28"/>
  <c r="I17" i="28"/>
  <c r="J16" i="28"/>
  <c r="J35" i="28" s="1"/>
  <c r="J39" i="28" s="1"/>
  <c r="H17" i="28"/>
  <c r="K41" i="27"/>
  <c r="I35" i="27"/>
  <c r="I39" i="27" s="1"/>
  <c r="H18" i="27"/>
  <c r="I17" i="27"/>
  <c r="J16" i="27"/>
  <c r="J35" i="27" s="1"/>
  <c r="J40" i="27" s="1"/>
  <c r="I18" i="27"/>
  <c r="H17" i="27"/>
  <c r="H35" i="27" s="1"/>
  <c r="I40" i="26"/>
  <c r="H39" i="26"/>
  <c r="H40" i="26"/>
  <c r="H44" i="26" s="1"/>
  <c r="K41" i="26"/>
  <c r="I39" i="26"/>
  <c r="I18" i="26"/>
  <c r="H18" i="26"/>
  <c r="I17" i="26"/>
  <c r="J16" i="26"/>
  <c r="J35" i="26" s="1"/>
  <c r="J40" i="26" s="1"/>
  <c r="G18" i="26"/>
  <c r="G40" i="25"/>
  <c r="K41" i="25"/>
  <c r="G39" i="25"/>
  <c r="G41" i="25" s="1"/>
  <c r="I18" i="25"/>
  <c r="I35" i="25" s="1"/>
  <c r="J17" i="25"/>
  <c r="J35" i="25" s="1"/>
  <c r="H18" i="25"/>
  <c r="H35" i="25" s="1"/>
  <c r="I17" i="25"/>
  <c r="G18" i="25"/>
  <c r="G35" i="25" s="1"/>
  <c r="K41" i="24"/>
  <c r="J39" i="24"/>
  <c r="K43" i="24" s="1"/>
  <c r="I39" i="24"/>
  <c r="I40" i="24"/>
  <c r="I44" i="24" s="1"/>
  <c r="H39" i="24"/>
  <c r="H18" i="24"/>
  <c r="I17" i="24"/>
  <c r="J16" i="24"/>
  <c r="J35" i="24" s="1"/>
  <c r="J40" i="24" s="1"/>
  <c r="I18" i="24"/>
  <c r="H17" i="24"/>
  <c r="J40" i="23"/>
  <c r="K41" i="23"/>
  <c r="H18" i="23"/>
  <c r="I17" i="23"/>
  <c r="J16" i="23"/>
  <c r="J35" i="23" s="1"/>
  <c r="J39" i="23" s="1"/>
  <c r="I18" i="23"/>
  <c r="I35" i="23" s="1"/>
  <c r="H17" i="23"/>
  <c r="H35" i="23" s="1"/>
  <c r="K41" i="22"/>
  <c r="H35" i="22"/>
  <c r="H39" i="22" s="1"/>
  <c r="G39" i="22"/>
  <c r="H18" i="22"/>
  <c r="I17" i="22"/>
  <c r="I35" i="22" s="1"/>
  <c r="J16" i="22"/>
  <c r="J35" i="22" s="1"/>
  <c r="J40" i="22" s="1"/>
  <c r="I18" i="22"/>
  <c r="G18" i="22"/>
  <c r="G35" i="22" s="1"/>
  <c r="G40" i="22" s="1"/>
  <c r="K41" i="21"/>
  <c r="J17" i="21"/>
  <c r="H18" i="21"/>
  <c r="I17" i="21"/>
  <c r="I35" i="21" s="1"/>
  <c r="J16" i="21"/>
  <c r="H17" i="21"/>
  <c r="H35" i="21" s="1"/>
  <c r="K41" i="20"/>
  <c r="I35" i="20"/>
  <c r="I39" i="20" s="1"/>
  <c r="J17" i="20"/>
  <c r="H18" i="20"/>
  <c r="I17" i="20"/>
  <c r="J16" i="20"/>
  <c r="H17" i="20"/>
  <c r="H35" i="20" s="1"/>
  <c r="K41" i="19"/>
  <c r="J40" i="19"/>
  <c r="J44" i="19" s="1"/>
  <c r="I41" i="19"/>
  <c r="I43" i="19"/>
  <c r="I40" i="19"/>
  <c r="I44" i="19" s="1"/>
  <c r="H39" i="19"/>
  <c r="H18" i="19"/>
  <c r="I17" i="19"/>
  <c r="J16" i="19"/>
  <c r="J35" i="19" s="1"/>
  <c r="J39" i="19" s="1"/>
  <c r="I18" i="19"/>
  <c r="H17" i="19"/>
  <c r="K41" i="18"/>
  <c r="I39" i="18"/>
  <c r="I40" i="18"/>
  <c r="I44" i="18" s="1"/>
  <c r="H39" i="18"/>
  <c r="J17" i="18"/>
  <c r="H18" i="18"/>
  <c r="I17" i="18"/>
  <c r="J16" i="18"/>
  <c r="J35" i="18" s="1"/>
  <c r="J40" i="18" s="1"/>
  <c r="H17" i="18"/>
  <c r="H39" i="16"/>
  <c r="I40" i="16"/>
  <c r="I44" i="16" s="1"/>
  <c r="H40" i="16"/>
  <c r="J18" i="16"/>
  <c r="G18" i="16"/>
  <c r="G35" i="16" s="1"/>
  <c r="I16" i="16"/>
  <c r="I35" i="16" s="1"/>
  <c r="I39" i="16" s="1"/>
  <c r="J16" i="16"/>
  <c r="J35" i="16" s="1"/>
  <c r="J40" i="16" s="1"/>
  <c r="J44" i="16" s="1"/>
  <c r="I17" i="16"/>
  <c r="K18" i="16"/>
  <c r="K35" i="16" s="1"/>
  <c r="H44" i="15"/>
  <c r="H41" i="15"/>
  <c r="H45" i="15" s="1"/>
  <c r="H43" i="15"/>
  <c r="I41" i="15"/>
  <c r="I45" i="15" s="1"/>
  <c r="I43" i="15"/>
  <c r="J40" i="15"/>
  <c r="J44" i="15" s="1"/>
  <c r="K40" i="15"/>
  <c r="K44" i="15" s="1"/>
  <c r="J39" i="15"/>
  <c r="K17" i="15"/>
  <c r="G17" i="15"/>
  <c r="I18" i="15"/>
  <c r="J17" i="15"/>
  <c r="K16" i="15"/>
  <c r="K35" i="15" s="1"/>
  <c r="K39" i="15" s="1"/>
  <c r="I17" i="15"/>
  <c r="J41" i="28" l="1"/>
  <c r="J45" i="28" s="1"/>
  <c r="J43" i="28"/>
  <c r="K43" i="28"/>
  <c r="J40" i="28"/>
  <c r="K45" i="28"/>
  <c r="H41" i="28"/>
  <c r="H45" i="28" s="1"/>
  <c r="H43" i="28"/>
  <c r="I43" i="28"/>
  <c r="I41" i="27"/>
  <c r="H40" i="27"/>
  <c r="H44" i="27" s="1"/>
  <c r="H39" i="27"/>
  <c r="I43" i="27" s="1"/>
  <c r="K44" i="27"/>
  <c r="I40" i="27"/>
  <c r="I44" i="27" s="1"/>
  <c r="J39" i="27"/>
  <c r="J44" i="26"/>
  <c r="K44" i="26"/>
  <c r="I41" i="26"/>
  <c r="I45" i="26" s="1"/>
  <c r="I43" i="26"/>
  <c r="H41" i="26"/>
  <c r="H45" i="26" s="1"/>
  <c r="H43" i="26"/>
  <c r="I44" i="26"/>
  <c r="J39" i="26"/>
  <c r="I40" i="25"/>
  <c r="I39" i="25"/>
  <c r="H39" i="25"/>
  <c r="H40" i="25"/>
  <c r="H44" i="25" s="1"/>
  <c r="J40" i="25"/>
  <c r="J39" i="25"/>
  <c r="J44" i="24"/>
  <c r="K44" i="24"/>
  <c r="K45" i="24"/>
  <c r="H41" i="24"/>
  <c r="H45" i="24" s="1"/>
  <c r="H43" i="24"/>
  <c r="J41" i="24"/>
  <c r="J43" i="24"/>
  <c r="I41" i="24"/>
  <c r="I45" i="24" s="1"/>
  <c r="I43" i="24"/>
  <c r="H40" i="23"/>
  <c r="H44" i="23" s="1"/>
  <c r="H39" i="23"/>
  <c r="I39" i="23"/>
  <c r="I40" i="23"/>
  <c r="I44" i="23" s="1"/>
  <c r="J41" i="23"/>
  <c r="K43" i="23"/>
  <c r="K45" i="23"/>
  <c r="K44" i="23"/>
  <c r="K44" i="22"/>
  <c r="H43" i="22"/>
  <c r="I39" i="22"/>
  <c r="I40" i="22"/>
  <c r="J39" i="22"/>
  <c r="H40" i="22"/>
  <c r="H44" i="22" s="1"/>
  <c r="G41" i="22"/>
  <c r="I40" i="21"/>
  <c r="I39" i="21"/>
  <c r="H40" i="21"/>
  <c r="H44" i="21" s="1"/>
  <c r="H39" i="21"/>
  <c r="J35" i="21"/>
  <c r="H40" i="20"/>
  <c r="H44" i="20" s="1"/>
  <c r="H39" i="20"/>
  <c r="I41" i="20"/>
  <c r="I43" i="20"/>
  <c r="J35" i="20"/>
  <c r="I40" i="20"/>
  <c r="I44" i="20" s="1"/>
  <c r="J41" i="19"/>
  <c r="J45" i="19" s="1"/>
  <c r="J43" i="19"/>
  <c r="K43" i="19"/>
  <c r="H43" i="19"/>
  <c r="H41" i="19"/>
  <c r="H45" i="19" s="1"/>
  <c r="K45" i="19"/>
  <c r="K44" i="19"/>
  <c r="J44" i="18"/>
  <c r="K44" i="18"/>
  <c r="H43" i="18"/>
  <c r="H41" i="18"/>
  <c r="H45" i="18" s="1"/>
  <c r="J39" i="18"/>
  <c r="I41" i="18"/>
  <c r="I43" i="18"/>
  <c r="I43" i="16"/>
  <c r="I41" i="16"/>
  <c r="K39" i="16"/>
  <c r="K40" i="16"/>
  <c r="K44" i="16" s="1"/>
  <c r="G39" i="16"/>
  <c r="G40" i="16"/>
  <c r="J39" i="16"/>
  <c r="H44" i="16"/>
  <c r="H43" i="16"/>
  <c r="H41" i="16"/>
  <c r="K41" i="15"/>
  <c r="K43" i="15"/>
  <c r="J41" i="15"/>
  <c r="J45" i="15" s="1"/>
  <c r="J43" i="15"/>
  <c r="J44" i="28" l="1"/>
  <c r="K44" i="28"/>
  <c r="I45" i="28"/>
  <c r="J41" i="27"/>
  <c r="J43" i="27"/>
  <c r="K43" i="27"/>
  <c r="H41" i="27"/>
  <c r="H45" i="27" s="1"/>
  <c r="H43" i="27"/>
  <c r="J44" i="27"/>
  <c r="J41" i="26"/>
  <c r="J43" i="26"/>
  <c r="K43" i="26"/>
  <c r="H41" i="25"/>
  <c r="H45" i="25" s="1"/>
  <c r="H43" i="25"/>
  <c r="J41" i="25"/>
  <c r="J43" i="25"/>
  <c r="K43" i="25"/>
  <c r="I41" i="25"/>
  <c r="I45" i="25" s="1"/>
  <c r="I43" i="25"/>
  <c r="J44" i="25"/>
  <c r="K44" i="25"/>
  <c r="I44" i="25"/>
  <c r="J45" i="24"/>
  <c r="J44" i="23"/>
  <c r="I41" i="23"/>
  <c r="I43" i="23"/>
  <c r="J43" i="23"/>
  <c r="H43" i="23"/>
  <c r="H41" i="23"/>
  <c r="H45" i="23" s="1"/>
  <c r="J45" i="23"/>
  <c r="H41" i="22"/>
  <c r="H45" i="22" s="1"/>
  <c r="I44" i="22"/>
  <c r="J41" i="22"/>
  <c r="J43" i="22"/>
  <c r="K43" i="22"/>
  <c r="I41" i="22"/>
  <c r="I45" i="22" s="1"/>
  <c r="I43" i="22"/>
  <c r="J44" i="22"/>
  <c r="H41" i="21"/>
  <c r="H45" i="21" s="1"/>
  <c r="H43" i="21"/>
  <c r="I41" i="21"/>
  <c r="I43" i="21"/>
  <c r="J40" i="21"/>
  <c r="J39" i="21"/>
  <c r="I44" i="21"/>
  <c r="H41" i="20"/>
  <c r="H45" i="20" s="1"/>
  <c r="H43" i="20"/>
  <c r="J39" i="20"/>
  <c r="J40" i="20"/>
  <c r="I45" i="19"/>
  <c r="J41" i="18"/>
  <c r="J43" i="18"/>
  <c r="K43" i="18"/>
  <c r="I45" i="18"/>
  <c r="J43" i="16"/>
  <c r="J41" i="16"/>
  <c r="J45" i="16" s="1"/>
  <c r="K43" i="16"/>
  <c r="K41" i="16"/>
  <c r="K45" i="16" s="1"/>
  <c r="I45" i="16"/>
  <c r="G41" i="16"/>
  <c r="H45" i="16" s="1"/>
  <c r="K45" i="15"/>
  <c r="I45" i="27" l="1"/>
  <c r="J45" i="27"/>
  <c r="K45" i="27"/>
  <c r="J45" i="26"/>
  <c r="K45" i="26"/>
  <c r="J45" i="25"/>
  <c r="K45" i="25"/>
  <c r="I45" i="23"/>
  <c r="J45" i="22"/>
  <c r="K45" i="22"/>
  <c r="J44" i="21"/>
  <c r="K44" i="21"/>
  <c r="I45" i="21"/>
  <c r="J41" i="21"/>
  <c r="J43" i="21"/>
  <c r="K43" i="21"/>
  <c r="J41" i="20"/>
  <c r="J43" i="20"/>
  <c r="K43" i="20"/>
  <c r="J44" i="20"/>
  <c r="K44" i="20"/>
  <c r="I45" i="20"/>
  <c r="J45" i="18"/>
  <c r="K45" i="18"/>
  <c r="J45" i="21" l="1"/>
  <c r="K45" i="21"/>
  <c r="J45" i="20"/>
  <c r="K45" i="20"/>
  <c r="K31" i="13" l="1"/>
  <c r="J31" i="13"/>
  <c r="I31" i="13"/>
  <c r="H31" i="13"/>
  <c r="G31" i="13"/>
  <c r="K30" i="13"/>
  <c r="J30" i="13"/>
  <c r="I30" i="13"/>
  <c r="H30" i="13"/>
  <c r="G30" i="13"/>
  <c r="K29" i="13"/>
  <c r="J29" i="13"/>
  <c r="I29" i="13"/>
  <c r="H29" i="13"/>
  <c r="G29" i="13"/>
  <c r="K28" i="13"/>
  <c r="J28" i="13"/>
  <c r="I28" i="13"/>
  <c r="H28" i="13"/>
  <c r="G28" i="13"/>
  <c r="K27" i="13"/>
  <c r="J27" i="13"/>
  <c r="I27" i="13"/>
  <c r="H27" i="13"/>
  <c r="G27" i="13"/>
  <c r="K26" i="13"/>
  <c r="J26" i="13"/>
  <c r="I26" i="13"/>
  <c r="H26" i="13"/>
  <c r="G26" i="13"/>
  <c r="K25" i="13"/>
  <c r="J25" i="13"/>
  <c r="I25" i="13"/>
  <c r="H25" i="13"/>
  <c r="G25" i="13"/>
  <c r="K24" i="13"/>
  <c r="K34" i="13" s="1"/>
  <c r="J24" i="13"/>
  <c r="I24" i="13"/>
  <c r="H24" i="13"/>
  <c r="G24" i="13"/>
  <c r="G34" i="13" s="1"/>
  <c r="K23" i="13"/>
  <c r="J23" i="13"/>
  <c r="I23" i="13"/>
  <c r="H23" i="13"/>
  <c r="G23" i="13"/>
  <c r="K22" i="13"/>
  <c r="J22" i="13"/>
  <c r="I22" i="13"/>
  <c r="H22" i="13"/>
  <c r="G22" i="13"/>
  <c r="K21" i="13"/>
  <c r="J21" i="13"/>
  <c r="I21" i="13"/>
  <c r="H21" i="13"/>
  <c r="G21" i="13"/>
  <c r="K20" i="13"/>
  <c r="K33" i="13" s="1"/>
  <c r="J20" i="13"/>
  <c r="I20" i="13"/>
  <c r="H20" i="13"/>
  <c r="G20" i="13"/>
  <c r="G33" i="13" s="1"/>
  <c r="K14" i="13"/>
  <c r="J14" i="13"/>
  <c r="I14" i="13"/>
  <c r="J17" i="13" s="1"/>
  <c r="H14" i="13"/>
  <c r="G14" i="13"/>
  <c r="H18" i="13" s="1"/>
  <c r="F14" i="13"/>
  <c r="K31" i="12"/>
  <c r="J31" i="12"/>
  <c r="I31" i="12"/>
  <c r="H31" i="12"/>
  <c r="G31" i="12"/>
  <c r="K30" i="12"/>
  <c r="J30" i="12"/>
  <c r="I30" i="12"/>
  <c r="H30" i="12"/>
  <c r="G30" i="12"/>
  <c r="K29" i="12"/>
  <c r="J29" i="12"/>
  <c r="I29" i="12"/>
  <c r="H29" i="12"/>
  <c r="G29" i="12"/>
  <c r="K28" i="12"/>
  <c r="J28" i="12"/>
  <c r="I28" i="12"/>
  <c r="H28" i="12"/>
  <c r="G28" i="12"/>
  <c r="K27" i="12"/>
  <c r="J27" i="12"/>
  <c r="I27" i="12"/>
  <c r="H27" i="12"/>
  <c r="G27" i="12"/>
  <c r="K26" i="12"/>
  <c r="J26" i="12"/>
  <c r="I26" i="12"/>
  <c r="H26" i="12"/>
  <c r="G26" i="12"/>
  <c r="K25" i="12"/>
  <c r="J25" i="12"/>
  <c r="I25" i="12"/>
  <c r="H25" i="12"/>
  <c r="G25" i="12"/>
  <c r="K24" i="12"/>
  <c r="K34" i="12" s="1"/>
  <c r="J24" i="12"/>
  <c r="I24" i="12"/>
  <c r="H24" i="12"/>
  <c r="G24" i="12"/>
  <c r="G34" i="12" s="1"/>
  <c r="K23" i="12"/>
  <c r="J23" i="12"/>
  <c r="I23" i="12"/>
  <c r="H23" i="12"/>
  <c r="G23" i="12"/>
  <c r="K22" i="12"/>
  <c r="J22" i="12"/>
  <c r="I22" i="12"/>
  <c r="H22" i="12"/>
  <c r="G22" i="12"/>
  <c r="K21" i="12"/>
  <c r="J21" i="12"/>
  <c r="I21" i="12"/>
  <c r="H21" i="12"/>
  <c r="G21" i="12"/>
  <c r="K20" i="12"/>
  <c r="K33" i="12" s="1"/>
  <c r="J20" i="12"/>
  <c r="I20" i="12"/>
  <c r="H20" i="12"/>
  <c r="G20" i="12"/>
  <c r="G33" i="12" s="1"/>
  <c r="K14" i="12"/>
  <c r="J14" i="12"/>
  <c r="K16" i="12" s="1"/>
  <c r="K35" i="12" s="1"/>
  <c r="I14" i="12"/>
  <c r="J17" i="12" s="1"/>
  <c r="H14" i="12"/>
  <c r="I18" i="12" s="1"/>
  <c r="G14" i="12"/>
  <c r="F14" i="12"/>
  <c r="G16" i="12" s="1"/>
  <c r="K31" i="11"/>
  <c r="J31" i="11"/>
  <c r="I31" i="11"/>
  <c r="H31" i="11"/>
  <c r="G31" i="11"/>
  <c r="K30" i="11"/>
  <c r="J30" i="11"/>
  <c r="I30" i="11"/>
  <c r="H30" i="11"/>
  <c r="G30" i="11"/>
  <c r="K29" i="11"/>
  <c r="J29" i="11"/>
  <c r="I29" i="11"/>
  <c r="H29" i="11"/>
  <c r="G29" i="11"/>
  <c r="K28" i="11"/>
  <c r="J28" i="11"/>
  <c r="I28" i="11"/>
  <c r="H28" i="11"/>
  <c r="G28" i="11"/>
  <c r="K27" i="11"/>
  <c r="J27" i="11"/>
  <c r="I27" i="11"/>
  <c r="H27" i="11"/>
  <c r="G27" i="11"/>
  <c r="K26" i="11"/>
  <c r="J26" i="11"/>
  <c r="I26" i="11"/>
  <c r="H26" i="11"/>
  <c r="G26" i="11"/>
  <c r="K25" i="11"/>
  <c r="J25" i="11"/>
  <c r="I25" i="11"/>
  <c r="H25" i="11"/>
  <c r="G25" i="11"/>
  <c r="K24" i="11"/>
  <c r="K34" i="11" s="1"/>
  <c r="J24" i="11"/>
  <c r="I24" i="11"/>
  <c r="H24" i="11"/>
  <c r="G24" i="11"/>
  <c r="G34" i="11" s="1"/>
  <c r="K23" i="11"/>
  <c r="J23" i="11"/>
  <c r="I23" i="11"/>
  <c r="H23" i="11"/>
  <c r="G23" i="11"/>
  <c r="K22" i="11"/>
  <c r="J22" i="11"/>
  <c r="I22" i="11"/>
  <c r="H22" i="11"/>
  <c r="G22" i="11"/>
  <c r="K21" i="11"/>
  <c r="J21" i="11"/>
  <c r="I21" i="11"/>
  <c r="H21" i="11"/>
  <c r="G21" i="11"/>
  <c r="K20" i="11"/>
  <c r="K33" i="11" s="1"/>
  <c r="J20" i="11"/>
  <c r="I20" i="11"/>
  <c r="H20" i="11"/>
  <c r="G20" i="11"/>
  <c r="G33" i="11" s="1"/>
  <c r="G17" i="11"/>
  <c r="K14" i="11"/>
  <c r="J14" i="11"/>
  <c r="K16" i="11" s="1"/>
  <c r="I14" i="11"/>
  <c r="J17" i="11" s="1"/>
  <c r="H14" i="11"/>
  <c r="I18" i="11" s="1"/>
  <c r="G14" i="11"/>
  <c r="H17" i="11" s="1"/>
  <c r="F14" i="11"/>
  <c r="G16" i="11" s="1"/>
  <c r="K31" i="10"/>
  <c r="J31" i="10"/>
  <c r="I31" i="10"/>
  <c r="H31" i="10"/>
  <c r="G31" i="10"/>
  <c r="K30" i="10"/>
  <c r="J30" i="10"/>
  <c r="I30" i="10"/>
  <c r="H30" i="10"/>
  <c r="G30" i="10"/>
  <c r="K29" i="10"/>
  <c r="J29" i="10"/>
  <c r="I29" i="10"/>
  <c r="H29" i="10"/>
  <c r="G29" i="10"/>
  <c r="K28" i="10"/>
  <c r="J28" i="10"/>
  <c r="I28" i="10"/>
  <c r="H28" i="10"/>
  <c r="G28" i="10"/>
  <c r="K27" i="10"/>
  <c r="J27" i="10"/>
  <c r="I27" i="10"/>
  <c r="H27" i="10"/>
  <c r="G27" i="10"/>
  <c r="K26" i="10"/>
  <c r="J26" i="10"/>
  <c r="I26" i="10"/>
  <c r="H26" i="10"/>
  <c r="G26" i="10"/>
  <c r="K25" i="10"/>
  <c r="J25" i="10"/>
  <c r="I25" i="10"/>
  <c r="H25" i="10"/>
  <c r="G25" i="10"/>
  <c r="K24" i="10"/>
  <c r="K34" i="10" s="1"/>
  <c r="J24" i="10"/>
  <c r="I24" i="10"/>
  <c r="H24" i="10"/>
  <c r="G24" i="10"/>
  <c r="G34" i="10" s="1"/>
  <c r="K23" i="10"/>
  <c r="J23" i="10"/>
  <c r="I23" i="10"/>
  <c r="H23" i="10"/>
  <c r="G23" i="10"/>
  <c r="K22" i="10"/>
  <c r="J22" i="10"/>
  <c r="I22" i="10"/>
  <c r="H22" i="10"/>
  <c r="G22" i="10"/>
  <c r="K21" i="10"/>
  <c r="J21" i="10"/>
  <c r="I21" i="10"/>
  <c r="H21" i="10"/>
  <c r="G21" i="10"/>
  <c r="K20" i="10"/>
  <c r="K33" i="10" s="1"/>
  <c r="J20" i="10"/>
  <c r="I20" i="10"/>
  <c r="H20" i="10"/>
  <c r="G20" i="10"/>
  <c r="G33" i="10" s="1"/>
  <c r="K14" i="10"/>
  <c r="J14" i="10"/>
  <c r="I14" i="10"/>
  <c r="J17" i="10" s="1"/>
  <c r="H14" i="10"/>
  <c r="G14" i="10"/>
  <c r="H18" i="10" s="1"/>
  <c r="F14" i="10"/>
  <c r="G17" i="10" s="1"/>
  <c r="K31" i="9"/>
  <c r="J31" i="9"/>
  <c r="I31" i="9"/>
  <c r="H31" i="9"/>
  <c r="G31" i="9"/>
  <c r="K30" i="9"/>
  <c r="J30" i="9"/>
  <c r="I30" i="9"/>
  <c r="H30" i="9"/>
  <c r="G30" i="9"/>
  <c r="K29" i="9"/>
  <c r="J29" i="9"/>
  <c r="I29" i="9"/>
  <c r="H29" i="9"/>
  <c r="G29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K24" i="9"/>
  <c r="K34" i="9" s="1"/>
  <c r="J24" i="9"/>
  <c r="I24" i="9"/>
  <c r="H24" i="9"/>
  <c r="G24" i="9"/>
  <c r="G34" i="9" s="1"/>
  <c r="K23" i="9"/>
  <c r="J23" i="9"/>
  <c r="I23" i="9"/>
  <c r="H23" i="9"/>
  <c r="G23" i="9"/>
  <c r="K22" i="9"/>
  <c r="J22" i="9"/>
  <c r="I22" i="9"/>
  <c r="H22" i="9"/>
  <c r="G22" i="9"/>
  <c r="K21" i="9"/>
  <c r="J21" i="9"/>
  <c r="I21" i="9"/>
  <c r="H21" i="9"/>
  <c r="G21" i="9"/>
  <c r="K20" i="9"/>
  <c r="K33" i="9" s="1"/>
  <c r="J20" i="9"/>
  <c r="I20" i="9"/>
  <c r="H20" i="9"/>
  <c r="G20" i="9"/>
  <c r="G33" i="9" s="1"/>
  <c r="K14" i="9"/>
  <c r="J14" i="9"/>
  <c r="K16" i="9" s="1"/>
  <c r="I14" i="9"/>
  <c r="H14" i="9"/>
  <c r="I18" i="9" s="1"/>
  <c r="G14" i="9"/>
  <c r="H17" i="9" s="1"/>
  <c r="F14" i="9"/>
  <c r="G16" i="9" s="1"/>
  <c r="K31" i="8"/>
  <c r="J31" i="8"/>
  <c r="I31" i="8"/>
  <c r="H31" i="8"/>
  <c r="G31" i="8"/>
  <c r="K30" i="8"/>
  <c r="J30" i="8"/>
  <c r="I30" i="8"/>
  <c r="H30" i="8"/>
  <c r="G30" i="8"/>
  <c r="K29" i="8"/>
  <c r="J29" i="8"/>
  <c r="I29" i="8"/>
  <c r="H29" i="8"/>
  <c r="G29" i="8"/>
  <c r="K28" i="8"/>
  <c r="J28" i="8"/>
  <c r="I28" i="8"/>
  <c r="H28" i="8"/>
  <c r="G28" i="8"/>
  <c r="K27" i="8"/>
  <c r="J27" i="8"/>
  <c r="I27" i="8"/>
  <c r="H27" i="8"/>
  <c r="G27" i="8"/>
  <c r="K26" i="8"/>
  <c r="J26" i="8"/>
  <c r="I26" i="8"/>
  <c r="H26" i="8"/>
  <c r="G26" i="8"/>
  <c r="K25" i="8"/>
  <c r="J25" i="8"/>
  <c r="I25" i="8"/>
  <c r="H25" i="8"/>
  <c r="G25" i="8"/>
  <c r="K24" i="8"/>
  <c r="K34" i="8" s="1"/>
  <c r="J24" i="8"/>
  <c r="I24" i="8"/>
  <c r="H24" i="8"/>
  <c r="G24" i="8"/>
  <c r="G34" i="8" s="1"/>
  <c r="K23" i="8"/>
  <c r="J23" i="8"/>
  <c r="I23" i="8"/>
  <c r="H23" i="8"/>
  <c r="G23" i="8"/>
  <c r="K22" i="8"/>
  <c r="J22" i="8"/>
  <c r="I22" i="8"/>
  <c r="H22" i="8"/>
  <c r="G22" i="8"/>
  <c r="K21" i="8"/>
  <c r="J21" i="8"/>
  <c r="I21" i="8"/>
  <c r="H21" i="8"/>
  <c r="G21" i="8"/>
  <c r="K20" i="8"/>
  <c r="K33" i="8" s="1"/>
  <c r="J20" i="8"/>
  <c r="I20" i="8"/>
  <c r="H20" i="8"/>
  <c r="G20" i="8"/>
  <c r="G33" i="8" s="1"/>
  <c r="K14" i="8"/>
  <c r="J14" i="8"/>
  <c r="I14" i="8"/>
  <c r="J17" i="8" s="1"/>
  <c r="H14" i="8"/>
  <c r="I18" i="8" s="1"/>
  <c r="G14" i="8"/>
  <c r="H18" i="8" s="1"/>
  <c r="F14" i="8"/>
  <c r="G17" i="8" s="1"/>
  <c r="K31" i="7"/>
  <c r="J31" i="7"/>
  <c r="I31" i="7"/>
  <c r="H31" i="7"/>
  <c r="G31" i="7"/>
  <c r="K30" i="7"/>
  <c r="J30" i="7"/>
  <c r="I30" i="7"/>
  <c r="H30" i="7"/>
  <c r="G30" i="7"/>
  <c r="K29" i="7"/>
  <c r="J29" i="7"/>
  <c r="I29" i="7"/>
  <c r="H29" i="7"/>
  <c r="G29" i="7"/>
  <c r="K28" i="7"/>
  <c r="J28" i="7"/>
  <c r="I28" i="7"/>
  <c r="H28" i="7"/>
  <c r="G28" i="7"/>
  <c r="K27" i="7"/>
  <c r="J27" i="7"/>
  <c r="I27" i="7"/>
  <c r="H27" i="7"/>
  <c r="G27" i="7"/>
  <c r="K26" i="7"/>
  <c r="J26" i="7"/>
  <c r="I26" i="7"/>
  <c r="H26" i="7"/>
  <c r="G26" i="7"/>
  <c r="K25" i="7"/>
  <c r="J25" i="7"/>
  <c r="I25" i="7"/>
  <c r="H25" i="7"/>
  <c r="G25" i="7"/>
  <c r="K24" i="7"/>
  <c r="K34" i="7" s="1"/>
  <c r="J24" i="7"/>
  <c r="I24" i="7"/>
  <c r="H24" i="7"/>
  <c r="G24" i="7"/>
  <c r="G34" i="7" s="1"/>
  <c r="K23" i="7"/>
  <c r="J23" i="7"/>
  <c r="I23" i="7"/>
  <c r="H23" i="7"/>
  <c r="G23" i="7"/>
  <c r="K22" i="7"/>
  <c r="J22" i="7"/>
  <c r="I22" i="7"/>
  <c r="H22" i="7"/>
  <c r="G22" i="7"/>
  <c r="K21" i="7"/>
  <c r="J21" i="7"/>
  <c r="I21" i="7"/>
  <c r="H21" i="7"/>
  <c r="G21" i="7"/>
  <c r="K20" i="7"/>
  <c r="K33" i="7" s="1"/>
  <c r="J20" i="7"/>
  <c r="I20" i="7"/>
  <c r="H20" i="7"/>
  <c r="G20" i="7"/>
  <c r="G33" i="7" s="1"/>
  <c r="K16" i="7"/>
  <c r="G16" i="7"/>
  <c r="K14" i="7"/>
  <c r="J14" i="7"/>
  <c r="K18" i="7" s="1"/>
  <c r="I14" i="7"/>
  <c r="J16" i="7" s="1"/>
  <c r="H14" i="7"/>
  <c r="I17" i="7" s="1"/>
  <c r="G14" i="7"/>
  <c r="F14" i="7"/>
  <c r="G18" i="7" s="1"/>
  <c r="K31" i="6"/>
  <c r="J31" i="6"/>
  <c r="I31" i="6"/>
  <c r="H31" i="6"/>
  <c r="G31" i="6"/>
  <c r="K30" i="6"/>
  <c r="J30" i="6"/>
  <c r="I30" i="6"/>
  <c r="H30" i="6"/>
  <c r="G30" i="6"/>
  <c r="K29" i="6"/>
  <c r="J29" i="6"/>
  <c r="I29" i="6"/>
  <c r="H29" i="6"/>
  <c r="G29" i="6"/>
  <c r="K28" i="6"/>
  <c r="J28" i="6"/>
  <c r="I28" i="6"/>
  <c r="H28" i="6"/>
  <c r="G28" i="6"/>
  <c r="K27" i="6"/>
  <c r="J27" i="6"/>
  <c r="I27" i="6"/>
  <c r="H27" i="6"/>
  <c r="G27" i="6"/>
  <c r="K26" i="6"/>
  <c r="J26" i="6"/>
  <c r="I26" i="6"/>
  <c r="H26" i="6"/>
  <c r="G26" i="6"/>
  <c r="K25" i="6"/>
  <c r="J25" i="6"/>
  <c r="I25" i="6"/>
  <c r="H25" i="6"/>
  <c r="G25" i="6"/>
  <c r="K24" i="6"/>
  <c r="J24" i="6"/>
  <c r="I24" i="6"/>
  <c r="H24" i="6"/>
  <c r="G24" i="6"/>
  <c r="K23" i="6"/>
  <c r="J23" i="6"/>
  <c r="I23" i="6"/>
  <c r="H23" i="6"/>
  <c r="G23" i="6"/>
  <c r="K22" i="6"/>
  <c r="J22" i="6"/>
  <c r="I22" i="6"/>
  <c r="H22" i="6"/>
  <c r="G22" i="6"/>
  <c r="K21" i="6"/>
  <c r="J21" i="6"/>
  <c r="I21" i="6"/>
  <c r="H21" i="6"/>
  <c r="G21" i="6"/>
  <c r="K20" i="6"/>
  <c r="K33" i="6" s="1"/>
  <c r="J20" i="6"/>
  <c r="I20" i="6"/>
  <c r="H20" i="6"/>
  <c r="G20" i="6"/>
  <c r="G33" i="6" s="1"/>
  <c r="K16" i="6"/>
  <c r="K14" i="6"/>
  <c r="J14" i="6"/>
  <c r="K18" i="6" s="1"/>
  <c r="I14" i="6"/>
  <c r="J16" i="6" s="1"/>
  <c r="H14" i="6"/>
  <c r="G14" i="6"/>
  <c r="H18" i="6" s="1"/>
  <c r="F14" i="6"/>
  <c r="G18" i="6" s="1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K34" i="5" s="1"/>
  <c r="J24" i="5"/>
  <c r="I24" i="5"/>
  <c r="H24" i="5"/>
  <c r="G24" i="5"/>
  <c r="G34" i="5" s="1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K33" i="5" s="1"/>
  <c r="J20" i="5"/>
  <c r="I20" i="5"/>
  <c r="H20" i="5"/>
  <c r="G20" i="5"/>
  <c r="G33" i="5" s="1"/>
  <c r="K14" i="5"/>
  <c r="J14" i="5"/>
  <c r="I14" i="5"/>
  <c r="J17" i="5" s="1"/>
  <c r="H14" i="5"/>
  <c r="I18" i="5" s="1"/>
  <c r="G14" i="5"/>
  <c r="H18" i="5" s="1"/>
  <c r="F14" i="5"/>
  <c r="G17" i="5" s="1"/>
  <c r="K31" i="4"/>
  <c r="J31" i="4"/>
  <c r="I31" i="4"/>
  <c r="H31" i="4"/>
  <c r="G31" i="4"/>
  <c r="K30" i="4"/>
  <c r="J30" i="4"/>
  <c r="I30" i="4"/>
  <c r="H30" i="4"/>
  <c r="G30" i="4"/>
  <c r="K29" i="4"/>
  <c r="J29" i="4"/>
  <c r="I29" i="4"/>
  <c r="H29" i="4"/>
  <c r="G29" i="4"/>
  <c r="K28" i="4"/>
  <c r="J28" i="4"/>
  <c r="I28" i="4"/>
  <c r="H28" i="4"/>
  <c r="G28" i="4"/>
  <c r="K27" i="4"/>
  <c r="J27" i="4"/>
  <c r="I27" i="4"/>
  <c r="H27" i="4"/>
  <c r="G27" i="4"/>
  <c r="K26" i="4"/>
  <c r="J26" i="4"/>
  <c r="I26" i="4"/>
  <c r="H26" i="4"/>
  <c r="G26" i="4"/>
  <c r="K25" i="4"/>
  <c r="J25" i="4"/>
  <c r="J34" i="4" s="1"/>
  <c r="I25" i="4"/>
  <c r="H25" i="4"/>
  <c r="G25" i="4"/>
  <c r="K24" i="4"/>
  <c r="K34" i="4" s="1"/>
  <c r="J24" i="4"/>
  <c r="I24" i="4"/>
  <c r="H24" i="4"/>
  <c r="G24" i="4"/>
  <c r="G34" i="4" s="1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K33" i="4" s="1"/>
  <c r="J20" i="4"/>
  <c r="I20" i="4"/>
  <c r="H20" i="4"/>
  <c r="G20" i="4"/>
  <c r="G33" i="4" s="1"/>
  <c r="K14" i="4"/>
  <c r="J14" i="4"/>
  <c r="K18" i="4" s="1"/>
  <c r="I14" i="4"/>
  <c r="J16" i="4" s="1"/>
  <c r="H14" i="4"/>
  <c r="I18" i="4" s="1"/>
  <c r="G14" i="4"/>
  <c r="F14" i="4"/>
  <c r="G18" i="4" s="1"/>
  <c r="K31" i="3"/>
  <c r="J31" i="3"/>
  <c r="I31" i="3"/>
  <c r="H31" i="3"/>
  <c r="G31" i="3"/>
  <c r="K30" i="3"/>
  <c r="J30" i="3"/>
  <c r="I30" i="3"/>
  <c r="H30" i="3"/>
  <c r="G30" i="3"/>
  <c r="K29" i="3"/>
  <c r="J29" i="3"/>
  <c r="I29" i="3"/>
  <c r="H29" i="3"/>
  <c r="G29" i="3"/>
  <c r="K28" i="3"/>
  <c r="J28" i="3"/>
  <c r="I28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K34" i="3" s="1"/>
  <c r="J24" i="3"/>
  <c r="I24" i="3"/>
  <c r="H24" i="3"/>
  <c r="G24" i="3"/>
  <c r="G34" i="3" s="1"/>
  <c r="K23" i="3"/>
  <c r="J23" i="3"/>
  <c r="I23" i="3"/>
  <c r="H23" i="3"/>
  <c r="G23" i="3"/>
  <c r="K22" i="3"/>
  <c r="J22" i="3"/>
  <c r="I22" i="3"/>
  <c r="H22" i="3"/>
  <c r="G22" i="3"/>
  <c r="K21" i="3"/>
  <c r="J21" i="3"/>
  <c r="I21" i="3"/>
  <c r="H21" i="3"/>
  <c r="G21" i="3"/>
  <c r="K20" i="3"/>
  <c r="K33" i="3" s="1"/>
  <c r="J20" i="3"/>
  <c r="I20" i="3"/>
  <c r="H20" i="3"/>
  <c r="G20" i="3"/>
  <c r="G33" i="3" s="1"/>
  <c r="K14" i="3"/>
  <c r="J14" i="3"/>
  <c r="K16" i="3" s="1"/>
  <c r="I14" i="3"/>
  <c r="H14" i="3"/>
  <c r="I18" i="3" s="1"/>
  <c r="G14" i="3"/>
  <c r="F14" i="3"/>
  <c r="G16" i="3" s="1"/>
  <c r="G35" i="3" s="1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K34" i="2" s="1"/>
  <c r="J24" i="2"/>
  <c r="I24" i="2"/>
  <c r="H24" i="2"/>
  <c r="G24" i="2"/>
  <c r="G34" i="2" s="1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K33" i="2" s="1"/>
  <c r="J20" i="2"/>
  <c r="I20" i="2"/>
  <c r="H20" i="2"/>
  <c r="G20" i="2"/>
  <c r="G33" i="2" s="1"/>
  <c r="K14" i="2"/>
  <c r="J14" i="2"/>
  <c r="I14" i="2"/>
  <c r="H14" i="2"/>
  <c r="I18" i="2" s="1"/>
  <c r="G14" i="2"/>
  <c r="F14" i="2"/>
  <c r="G17" i="2" s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I34" i="1" s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I33" i="1" s="1"/>
  <c r="H20" i="1"/>
  <c r="G20" i="1"/>
  <c r="J17" i="1"/>
  <c r="K14" i="1"/>
  <c r="K16" i="1" s="1"/>
  <c r="K35" i="1" s="1"/>
  <c r="J14" i="1"/>
  <c r="I14" i="1"/>
  <c r="J16" i="1" s="1"/>
  <c r="H14" i="1"/>
  <c r="I17" i="1" s="1"/>
  <c r="G14" i="1"/>
  <c r="H18" i="1" s="1"/>
  <c r="F14" i="1"/>
  <c r="I18" i="13" l="1"/>
  <c r="H16" i="13"/>
  <c r="H33" i="13"/>
  <c r="G17" i="13"/>
  <c r="I33" i="13"/>
  <c r="I34" i="13"/>
  <c r="H34" i="13"/>
  <c r="G16" i="13"/>
  <c r="G35" i="13" s="1"/>
  <c r="G39" i="13" s="1"/>
  <c r="G41" i="13" s="1"/>
  <c r="K16" i="13"/>
  <c r="K35" i="13" s="1"/>
  <c r="K39" i="13" s="1"/>
  <c r="K41" i="13" s="1"/>
  <c r="K17" i="13"/>
  <c r="J33" i="13"/>
  <c r="J34" i="13"/>
  <c r="J18" i="13"/>
  <c r="I16" i="13"/>
  <c r="H17" i="13"/>
  <c r="H35" i="13" s="1"/>
  <c r="G18" i="13"/>
  <c r="K18" i="13"/>
  <c r="J16" i="13"/>
  <c r="J35" i="13" s="1"/>
  <c r="J39" i="13" s="1"/>
  <c r="I17" i="13"/>
  <c r="H33" i="12"/>
  <c r="H34" i="12"/>
  <c r="I33" i="12"/>
  <c r="I34" i="12"/>
  <c r="H18" i="12"/>
  <c r="J33" i="12"/>
  <c r="J34" i="12"/>
  <c r="K39" i="12"/>
  <c r="K40" i="12"/>
  <c r="H16" i="12"/>
  <c r="G17" i="12"/>
  <c r="G35" i="12" s="1"/>
  <c r="K17" i="12"/>
  <c r="J18" i="12"/>
  <c r="I16" i="12"/>
  <c r="H17" i="12"/>
  <c r="G18" i="12"/>
  <c r="K18" i="12"/>
  <c r="J16" i="12"/>
  <c r="J35" i="12" s="1"/>
  <c r="J39" i="12" s="1"/>
  <c r="I17" i="12"/>
  <c r="H16" i="11"/>
  <c r="H33" i="11"/>
  <c r="I33" i="11"/>
  <c r="I34" i="11"/>
  <c r="H34" i="11"/>
  <c r="H18" i="11"/>
  <c r="H35" i="11" s="1"/>
  <c r="K17" i="11"/>
  <c r="J33" i="11"/>
  <c r="J34" i="11"/>
  <c r="H39" i="11"/>
  <c r="K35" i="11"/>
  <c r="K40" i="11" s="1"/>
  <c r="H40" i="11"/>
  <c r="J18" i="11"/>
  <c r="K18" i="11"/>
  <c r="J16" i="11"/>
  <c r="J35" i="11" s="1"/>
  <c r="J39" i="11" s="1"/>
  <c r="I17" i="11"/>
  <c r="I16" i="11"/>
  <c r="G18" i="11"/>
  <c r="G35" i="11" s="1"/>
  <c r="I18" i="10"/>
  <c r="H16" i="10"/>
  <c r="H33" i="10"/>
  <c r="I33" i="10"/>
  <c r="I34" i="10"/>
  <c r="H34" i="10"/>
  <c r="G16" i="10"/>
  <c r="G35" i="10" s="1"/>
  <c r="K16" i="10"/>
  <c r="K35" i="10" s="1"/>
  <c r="K39" i="10" s="1"/>
  <c r="K17" i="10"/>
  <c r="J33" i="10"/>
  <c r="J34" i="10"/>
  <c r="G39" i="10"/>
  <c r="G40" i="10"/>
  <c r="J18" i="10"/>
  <c r="I16" i="10"/>
  <c r="H17" i="10"/>
  <c r="G18" i="10"/>
  <c r="K18" i="10"/>
  <c r="J16" i="10"/>
  <c r="J35" i="10" s="1"/>
  <c r="J40" i="10" s="1"/>
  <c r="I17" i="10"/>
  <c r="J17" i="9"/>
  <c r="G17" i="9"/>
  <c r="H33" i="9"/>
  <c r="H16" i="9"/>
  <c r="H35" i="9" s="1"/>
  <c r="H39" i="9" s="1"/>
  <c r="I33" i="9"/>
  <c r="I34" i="9"/>
  <c r="H34" i="9"/>
  <c r="H18" i="9"/>
  <c r="K17" i="9"/>
  <c r="J33" i="9"/>
  <c r="J34" i="9"/>
  <c r="J18" i="9"/>
  <c r="K18" i="9"/>
  <c r="K35" i="9" s="1"/>
  <c r="J16" i="9"/>
  <c r="J35" i="9" s="1"/>
  <c r="J39" i="9" s="1"/>
  <c r="I17" i="9"/>
  <c r="I16" i="9"/>
  <c r="G18" i="9"/>
  <c r="G35" i="9" s="1"/>
  <c r="H16" i="8"/>
  <c r="I33" i="8"/>
  <c r="I34" i="8"/>
  <c r="H34" i="8"/>
  <c r="H33" i="8"/>
  <c r="G16" i="8"/>
  <c r="K16" i="8"/>
  <c r="K17" i="8"/>
  <c r="K35" i="8" s="1"/>
  <c r="K39" i="8" s="1"/>
  <c r="J33" i="8"/>
  <c r="J34" i="8"/>
  <c r="I16" i="8"/>
  <c r="H17" i="8"/>
  <c r="H35" i="8" s="1"/>
  <c r="G18" i="8"/>
  <c r="G35" i="8" s="1"/>
  <c r="K18" i="8"/>
  <c r="J16" i="8"/>
  <c r="I17" i="8"/>
  <c r="J18" i="8"/>
  <c r="H33" i="7"/>
  <c r="J17" i="7"/>
  <c r="I33" i="7"/>
  <c r="H34" i="7"/>
  <c r="H18" i="7"/>
  <c r="I18" i="7"/>
  <c r="J33" i="7"/>
  <c r="J34" i="7"/>
  <c r="I34" i="7"/>
  <c r="H16" i="7"/>
  <c r="G17" i="7"/>
  <c r="G35" i="7" s="1"/>
  <c r="K17" i="7"/>
  <c r="K35" i="7" s="1"/>
  <c r="J18" i="7"/>
  <c r="J35" i="7" s="1"/>
  <c r="J39" i="7" s="1"/>
  <c r="I16" i="7"/>
  <c r="I35" i="7" s="1"/>
  <c r="I39" i="7" s="1"/>
  <c r="H17" i="7"/>
  <c r="G17" i="6"/>
  <c r="H33" i="6"/>
  <c r="H34" i="6"/>
  <c r="G34" i="6"/>
  <c r="G40" i="6" s="1"/>
  <c r="K34" i="6"/>
  <c r="J17" i="6"/>
  <c r="I33" i="6"/>
  <c r="I34" i="6"/>
  <c r="I17" i="6"/>
  <c r="G16" i="6"/>
  <c r="G35" i="6" s="1"/>
  <c r="K17" i="6"/>
  <c r="K35" i="6" s="1"/>
  <c r="J33" i="6"/>
  <c r="J34" i="6"/>
  <c r="G39" i="6"/>
  <c r="H16" i="6"/>
  <c r="H35" i="6" s="1"/>
  <c r="H40" i="6" s="1"/>
  <c r="I16" i="6"/>
  <c r="H17" i="6"/>
  <c r="I18" i="6"/>
  <c r="J18" i="6"/>
  <c r="J35" i="6" s="1"/>
  <c r="H16" i="5"/>
  <c r="I33" i="5"/>
  <c r="I34" i="5"/>
  <c r="H34" i="5"/>
  <c r="H33" i="5"/>
  <c r="G16" i="5"/>
  <c r="K16" i="5"/>
  <c r="K17" i="5"/>
  <c r="J33" i="5"/>
  <c r="J34" i="5"/>
  <c r="G35" i="5"/>
  <c r="G39" i="5" s="1"/>
  <c r="G41" i="5" s="1"/>
  <c r="J39" i="5"/>
  <c r="J18" i="5"/>
  <c r="I16" i="5"/>
  <c r="H17" i="5"/>
  <c r="H35" i="5" s="1"/>
  <c r="G18" i="5"/>
  <c r="K18" i="5"/>
  <c r="J16" i="5"/>
  <c r="J35" i="5" s="1"/>
  <c r="J40" i="5" s="1"/>
  <c r="I17" i="5"/>
  <c r="H33" i="4"/>
  <c r="H34" i="4"/>
  <c r="I34" i="4"/>
  <c r="H18" i="4"/>
  <c r="J17" i="3"/>
  <c r="K16" i="4"/>
  <c r="I33" i="4"/>
  <c r="J18" i="4"/>
  <c r="J17" i="4"/>
  <c r="J35" i="4" s="1"/>
  <c r="J40" i="4" s="1"/>
  <c r="J33" i="4"/>
  <c r="H16" i="4"/>
  <c r="G17" i="4"/>
  <c r="K17" i="4"/>
  <c r="G16" i="4"/>
  <c r="I16" i="4"/>
  <c r="H17" i="4"/>
  <c r="I17" i="4"/>
  <c r="H33" i="3"/>
  <c r="H34" i="3"/>
  <c r="I33" i="3"/>
  <c r="I34" i="3"/>
  <c r="H18" i="3"/>
  <c r="J33" i="3"/>
  <c r="J34" i="3"/>
  <c r="G39" i="3"/>
  <c r="G41" i="3" s="1"/>
  <c r="G40" i="3"/>
  <c r="H16" i="3"/>
  <c r="H35" i="3" s="1"/>
  <c r="H39" i="3" s="1"/>
  <c r="G17" i="3"/>
  <c r="K17" i="3"/>
  <c r="K35" i="3" s="1"/>
  <c r="J18" i="3"/>
  <c r="I16" i="3"/>
  <c r="I35" i="3" s="1"/>
  <c r="I39" i="3" s="1"/>
  <c r="H17" i="3"/>
  <c r="G18" i="3"/>
  <c r="K18" i="3"/>
  <c r="J16" i="3"/>
  <c r="J35" i="3" s="1"/>
  <c r="J40" i="3" s="1"/>
  <c r="I17" i="3"/>
  <c r="I33" i="2"/>
  <c r="I34" i="2"/>
  <c r="H34" i="2"/>
  <c r="H18" i="2"/>
  <c r="J33" i="2"/>
  <c r="J34" i="2"/>
  <c r="H16" i="2"/>
  <c r="H33" i="2"/>
  <c r="J17" i="2"/>
  <c r="G16" i="2"/>
  <c r="G35" i="2" s="1"/>
  <c r="G39" i="2" s="1"/>
  <c r="K16" i="2"/>
  <c r="K17" i="2"/>
  <c r="J18" i="2"/>
  <c r="I16" i="2"/>
  <c r="H17" i="2"/>
  <c r="G18" i="2"/>
  <c r="K18" i="2"/>
  <c r="J16" i="2"/>
  <c r="I17" i="2"/>
  <c r="G16" i="1"/>
  <c r="G35" i="1" s="1"/>
  <c r="K17" i="1"/>
  <c r="J33" i="1"/>
  <c r="J34" i="1"/>
  <c r="G33" i="1"/>
  <c r="K33" i="1"/>
  <c r="G18" i="1"/>
  <c r="K18" i="1"/>
  <c r="G17" i="1"/>
  <c r="H33" i="1"/>
  <c r="H34" i="1"/>
  <c r="G34" i="1"/>
  <c r="G40" i="1" s="1"/>
  <c r="K34" i="1"/>
  <c r="K39" i="1"/>
  <c r="K40" i="1"/>
  <c r="G39" i="1"/>
  <c r="G41" i="1" s="1"/>
  <c r="H17" i="1"/>
  <c r="I18" i="1"/>
  <c r="H16" i="1"/>
  <c r="J18" i="1"/>
  <c r="J35" i="1" s="1"/>
  <c r="I16" i="1"/>
  <c r="I35" i="1" s="1"/>
  <c r="I40" i="1" s="1"/>
  <c r="I35" i="13" l="1"/>
  <c r="I39" i="13" s="1"/>
  <c r="G40" i="13"/>
  <c r="K40" i="13"/>
  <c r="J43" i="13"/>
  <c r="K43" i="13"/>
  <c r="H39" i="13"/>
  <c r="H40" i="13"/>
  <c r="H44" i="13" s="1"/>
  <c r="I41" i="13"/>
  <c r="I40" i="13"/>
  <c r="J40" i="13"/>
  <c r="I35" i="12"/>
  <c r="I39" i="12" s="1"/>
  <c r="H35" i="12"/>
  <c r="H40" i="12" s="1"/>
  <c r="G40" i="12"/>
  <c r="G39" i="12"/>
  <c r="G41" i="12" s="1"/>
  <c r="J43" i="12"/>
  <c r="H44" i="12"/>
  <c r="K43" i="12"/>
  <c r="K41" i="12"/>
  <c r="I40" i="12"/>
  <c r="I44" i="12" s="1"/>
  <c r="J40" i="12"/>
  <c r="J40" i="11"/>
  <c r="K44" i="11" s="1"/>
  <c r="J41" i="11"/>
  <c r="G39" i="11"/>
  <c r="G40" i="11"/>
  <c r="H44" i="11" s="1"/>
  <c r="H41" i="11"/>
  <c r="K39" i="11"/>
  <c r="I35" i="11"/>
  <c r="K40" i="10"/>
  <c r="I35" i="10"/>
  <c r="I39" i="10" s="1"/>
  <c r="I43" i="10" s="1"/>
  <c r="G41" i="10"/>
  <c r="H35" i="10"/>
  <c r="H39" i="10" s="1"/>
  <c r="H43" i="10" s="1"/>
  <c r="I40" i="10"/>
  <c r="I41" i="10" s="1"/>
  <c r="J39" i="10"/>
  <c r="K43" i="10"/>
  <c r="K41" i="10"/>
  <c r="K44" i="10"/>
  <c r="H40" i="9"/>
  <c r="J40" i="9"/>
  <c r="J41" i="9"/>
  <c r="G40" i="9"/>
  <c r="H44" i="9" s="1"/>
  <c r="G39" i="9"/>
  <c r="G41" i="9" s="1"/>
  <c r="K40" i="9"/>
  <c r="K44" i="9" s="1"/>
  <c r="K39" i="9"/>
  <c r="I35" i="9"/>
  <c r="H41" i="9"/>
  <c r="G39" i="8"/>
  <c r="G40" i="8"/>
  <c r="H40" i="8"/>
  <c r="H44" i="8" s="1"/>
  <c r="H39" i="8"/>
  <c r="J35" i="8"/>
  <c r="I35" i="8"/>
  <c r="K40" i="8"/>
  <c r="K41" i="8" s="1"/>
  <c r="I40" i="7"/>
  <c r="I41" i="7"/>
  <c r="G39" i="7"/>
  <c r="G40" i="7"/>
  <c r="K39" i="7"/>
  <c r="K40" i="7"/>
  <c r="K44" i="7" s="1"/>
  <c r="J43" i="7"/>
  <c r="J41" i="7"/>
  <c r="J45" i="7" s="1"/>
  <c r="J40" i="7"/>
  <c r="J44" i="7" s="1"/>
  <c r="H35" i="7"/>
  <c r="K40" i="6"/>
  <c r="K39" i="6"/>
  <c r="G41" i="6"/>
  <c r="H44" i="6"/>
  <c r="I35" i="6"/>
  <c r="I40" i="6" s="1"/>
  <c r="I44" i="6" s="1"/>
  <c r="J39" i="6"/>
  <c r="J40" i="6"/>
  <c r="J44" i="6" s="1"/>
  <c r="H39" i="6"/>
  <c r="K43" i="6"/>
  <c r="K41" i="6"/>
  <c r="K35" i="5"/>
  <c r="K39" i="5" s="1"/>
  <c r="K40" i="5"/>
  <c r="K44" i="5" s="1"/>
  <c r="H40" i="5"/>
  <c r="H44" i="5" s="1"/>
  <c r="H39" i="5"/>
  <c r="I35" i="5"/>
  <c r="G40" i="5"/>
  <c r="J41" i="5"/>
  <c r="J39" i="4"/>
  <c r="K35" i="4"/>
  <c r="K39" i="4" s="1"/>
  <c r="I35" i="4"/>
  <c r="I40" i="4" s="1"/>
  <c r="H35" i="4"/>
  <c r="H39" i="4" s="1"/>
  <c r="H43" i="4" s="1"/>
  <c r="G35" i="4"/>
  <c r="G39" i="4" s="1"/>
  <c r="G41" i="4" s="1"/>
  <c r="K39" i="3"/>
  <c r="K40" i="3"/>
  <c r="K35" i="2"/>
  <c r="K39" i="2" s="1"/>
  <c r="H35" i="2"/>
  <c r="H40" i="2" s="1"/>
  <c r="J35" i="2"/>
  <c r="J39" i="2" s="1"/>
  <c r="J43" i="2" s="1"/>
  <c r="I35" i="2"/>
  <c r="I39" i="2" s="1"/>
  <c r="K40" i="4"/>
  <c r="K44" i="4" s="1"/>
  <c r="I39" i="4"/>
  <c r="G40" i="4"/>
  <c r="J43" i="4"/>
  <c r="J41" i="4"/>
  <c r="K43" i="4"/>
  <c r="K41" i="4"/>
  <c r="K45" i="4" s="1"/>
  <c r="J44" i="4"/>
  <c r="H43" i="3"/>
  <c r="H41" i="3"/>
  <c r="H45" i="3" s="1"/>
  <c r="I43" i="3"/>
  <c r="I41" i="3"/>
  <c r="I45" i="3" s="1"/>
  <c r="H40" i="3"/>
  <c r="H44" i="3" s="1"/>
  <c r="K41" i="3"/>
  <c r="J39" i="3"/>
  <c r="K43" i="3" s="1"/>
  <c r="K44" i="3"/>
  <c r="I40" i="3"/>
  <c r="I44" i="3" s="1"/>
  <c r="K40" i="2"/>
  <c r="G40" i="2"/>
  <c r="H44" i="2" s="1"/>
  <c r="I40" i="2"/>
  <c r="I41" i="2"/>
  <c r="J39" i="1"/>
  <c r="J40" i="1"/>
  <c r="J44" i="1" s="1"/>
  <c r="I39" i="1"/>
  <c r="H35" i="1"/>
  <c r="K41" i="1"/>
  <c r="K43" i="1"/>
  <c r="I44" i="13" l="1"/>
  <c r="H41" i="13"/>
  <c r="H45" i="13" s="1"/>
  <c r="H43" i="13"/>
  <c r="J44" i="13"/>
  <c r="K44" i="13"/>
  <c r="I43" i="13"/>
  <c r="J41" i="13"/>
  <c r="J44" i="12"/>
  <c r="H39" i="12"/>
  <c r="H43" i="12"/>
  <c r="H41" i="12"/>
  <c r="H45" i="12" s="1"/>
  <c r="J41" i="12"/>
  <c r="K45" i="12" s="1"/>
  <c r="I41" i="12"/>
  <c r="K44" i="12"/>
  <c r="I43" i="12"/>
  <c r="G41" i="11"/>
  <c r="I40" i="11"/>
  <c r="I39" i="11"/>
  <c r="H45" i="11"/>
  <c r="K43" i="11"/>
  <c r="K41" i="11"/>
  <c r="K45" i="11" s="1"/>
  <c r="H43" i="11"/>
  <c r="H40" i="10"/>
  <c r="J44" i="10"/>
  <c r="J43" i="10"/>
  <c r="J41" i="10"/>
  <c r="J45" i="10" s="1"/>
  <c r="I39" i="9"/>
  <c r="I40" i="9"/>
  <c r="H45" i="9"/>
  <c r="K43" i="9"/>
  <c r="K41" i="9"/>
  <c r="K45" i="9" s="1"/>
  <c r="H43" i="9"/>
  <c r="I39" i="8"/>
  <c r="I40" i="8"/>
  <c r="I44" i="8" s="1"/>
  <c r="H43" i="8"/>
  <c r="H41" i="8"/>
  <c r="H45" i="8" s="1"/>
  <c r="J40" i="8"/>
  <c r="J44" i="8" s="1"/>
  <c r="J39" i="8"/>
  <c r="K44" i="8"/>
  <c r="G41" i="8"/>
  <c r="G41" i="7"/>
  <c r="H39" i="7"/>
  <c r="H40" i="7"/>
  <c r="K43" i="7"/>
  <c r="K41" i="7"/>
  <c r="K45" i="7" s="1"/>
  <c r="I39" i="6"/>
  <c r="K44" i="6"/>
  <c r="H41" i="6"/>
  <c r="H45" i="6" s="1"/>
  <c r="H43" i="6"/>
  <c r="J43" i="6"/>
  <c r="J41" i="6"/>
  <c r="I40" i="5"/>
  <c r="I39" i="5"/>
  <c r="H41" i="5"/>
  <c r="H45" i="5" s="1"/>
  <c r="H43" i="5"/>
  <c r="K43" i="5"/>
  <c r="K41" i="5"/>
  <c r="K45" i="5" s="1"/>
  <c r="H40" i="4"/>
  <c r="H44" i="4" s="1"/>
  <c r="H41" i="4"/>
  <c r="H45" i="4" s="1"/>
  <c r="J40" i="2"/>
  <c r="J44" i="2" s="1"/>
  <c r="K43" i="2"/>
  <c r="G41" i="2"/>
  <c r="K41" i="2"/>
  <c r="I44" i="2"/>
  <c r="H39" i="2"/>
  <c r="I43" i="4"/>
  <c r="I41" i="4"/>
  <c r="I45" i="4" s="1"/>
  <c r="I44" i="4"/>
  <c r="J43" i="3"/>
  <c r="J41" i="3"/>
  <c r="J45" i="3" s="1"/>
  <c r="J44" i="3"/>
  <c r="K44" i="2"/>
  <c r="K44" i="1"/>
  <c r="I41" i="1"/>
  <c r="H39" i="1"/>
  <c r="H40" i="1"/>
  <c r="J43" i="1"/>
  <c r="J41" i="1"/>
  <c r="J45" i="1" s="1"/>
  <c r="J45" i="13" l="1"/>
  <c r="K45" i="13"/>
  <c r="I45" i="13"/>
  <c r="I45" i="12"/>
  <c r="J45" i="12"/>
  <c r="I43" i="11"/>
  <c r="I41" i="11"/>
  <c r="J43" i="11"/>
  <c r="I44" i="11"/>
  <c r="J44" i="11"/>
  <c r="H44" i="10"/>
  <c r="H41" i="10"/>
  <c r="I44" i="10"/>
  <c r="K45" i="10"/>
  <c r="I44" i="9"/>
  <c r="J44" i="9"/>
  <c r="I43" i="9"/>
  <c r="I41" i="9"/>
  <c r="J43" i="9"/>
  <c r="J43" i="8"/>
  <c r="J41" i="8"/>
  <c r="K43" i="8"/>
  <c r="I43" i="8"/>
  <c r="I41" i="8"/>
  <c r="I45" i="8" s="1"/>
  <c r="H44" i="7"/>
  <c r="I44" i="7"/>
  <c r="H43" i="7"/>
  <c r="H41" i="7"/>
  <c r="I43" i="7"/>
  <c r="I43" i="6"/>
  <c r="I41" i="6"/>
  <c r="J45" i="6" s="1"/>
  <c r="K45" i="6"/>
  <c r="I43" i="5"/>
  <c r="I41" i="5"/>
  <c r="J43" i="5"/>
  <c r="I44" i="5"/>
  <c r="J44" i="5"/>
  <c r="I43" i="2"/>
  <c r="H41" i="2"/>
  <c r="H43" i="2"/>
  <c r="J41" i="2"/>
  <c r="J45" i="4"/>
  <c r="K45" i="3"/>
  <c r="H43" i="1"/>
  <c r="H41" i="1"/>
  <c r="H45" i="1" s="1"/>
  <c r="I43" i="1"/>
  <c r="H44" i="1"/>
  <c r="I44" i="1"/>
  <c r="K45" i="1"/>
  <c r="I45" i="11" l="1"/>
  <c r="J45" i="11"/>
  <c r="H45" i="10"/>
  <c r="I45" i="10"/>
  <c r="I45" i="9"/>
  <c r="J45" i="9"/>
  <c r="J45" i="8"/>
  <c r="K45" i="8"/>
  <c r="H45" i="7"/>
  <c r="I45" i="7"/>
  <c r="I45" i="6"/>
  <c r="I45" i="5"/>
  <c r="J45" i="5"/>
  <c r="H45" i="2"/>
  <c r="I45" i="2"/>
  <c r="K45" i="2"/>
  <c r="J45" i="2"/>
  <c r="I45" i="1"/>
</calcChain>
</file>

<file path=xl/sharedStrings.xml><?xml version="1.0" encoding="utf-8"?>
<sst xmlns="http://schemas.openxmlformats.org/spreadsheetml/2006/main" count="4214" uniqueCount="126">
  <si>
    <t>HEI</t>
  </si>
  <si>
    <t>Composite</t>
  </si>
  <si>
    <t>Data element</t>
  </si>
  <si>
    <t>Unit</t>
  </si>
  <si>
    <t>Kode instrumen</t>
  </si>
  <si>
    <t>Notes</t>
  </si>
  <si>
    <t>Education outcomes</t>
  </si>
  <si>
    <t>Coursework completions</t>
  </si>
  <si>
    <t>Number</t>
  </si>
  <si>
    <t>A1</t>
  </si>
  <si>
    <t>Raw data collected from primary or secondary sources</t>
  </si>
  <si>
    <t>Graduate employment</t>
  </si>
  <si>
    <t>Percent</t>
  </si>
  <si>
    <t>B1</t>
  </si>
  <si>
    <t>Credit hours</t>
  </si>
  <si>
    <t>Hours</t>
  </si>
  <si>
    <t>A4</t>
  </si>
  <si>
    <t>Raw data collected from primary or secondary sources. No adjustment made for "qualification/sheepskin" effect.</t>
  </si>
  <si>
    <t>Learning outcomes</t>
  </si>
  <si>
    <t xml:space="preserve"> Proxy IPK (A3)</t>
  </si>
  <si>
    <t>3,11</t>
  </si>
  <si>
    <t>Research outcomes</t>
  </si>
  <si>
    <t>Publications</t>
  </si>
  <si>
    <t>D4</t>
  </si>
  <si>
    <t>Citations</t>
  </si>
  <si>
    <t>D6</t>
  </si>
  <si>
    <t>Patents</t>
  </si>
  <si>
    <t>D1</t>
  </si>
  <si>
    <t>Research completions</t>
  </si>
  <si>
    <t>D2</t>
  </si>
  <si>
    <t>Research funds</t>
  </si>
  <si>
    <t>Dollars</t>
  </si>
  <si>
    <t>D3</t>
  </si>
  <si>
    <t>Inputs</t>
  </si>
  <si>
    <t>Labour</t>
  </si>
  <si>
    <t>C7 (belanja pegawai)</t>
  </si>
  <si>
    <t>Capital</t>
  </si>
  <si>
    <t>C7 (belanja modal)</t>
  </si>
  <si>
    <t>Intermediaries</t>
  </si>
  <si>
    <t>C7 (belanja barang)</t>
  </si>
  <si>
    <t>Total</t>
  </si>
  <si>
    <t>Weight</t>
  </si>
  <si>
    <t>Weights pooled across years for each income stream</t>
  </si>
  <si>
    <t>Indicator</t>
  </si>
  <si>
    <t>Calculates index for year-on-year change.</t>
  </si>
  <si>
    <t>Assumes equal weighting of data elements in each of the composite indicators</t>
  </si>
  <si>
    <t>Indicator (weighted)</t>
  </si>
  <si>
    <t>Weighted geometric average</t>
  </si>
  <si>
    <t>Proportion inputs to education</t>
  </si>
  <si>
    <t>Default assumption is 50% (0.50)</t>
  </si>
  <si>
    <t>Education productivity</t>
  </si>
  <si>
    <t>Ratio</t>
  </si>
  <si>
    <t>Calculates productivity ratio index</t>
  </si>
  <si>
    <t>Research productivity</t>
  </si>
  <si>
    <t>Academic productivity</t>
  </si>
  <si>
    <t>Percentage</t>
  </si>
  <si>
    <t>Calculates productivity change index</t>
  </si>
  <si>
    <t>3,28</t>
  </si>
  <si>
    <t>3,18</t>
  </si>
  <si>
    <t>3,23</t>
  </si>
  <si>
    <t>3,19</t>
  </si>
  <si>
    <t>3,12</t>
  </si>
  <si>
    <t>3,1</t>
  </si>
  <si>
    <t>3,07</t>
  </si>
  <si>
    <t>3,05</t>
  </si>
  <si>
    <t>3,03</t>
  </si>
  <si>
    <t>3,06</t>
  </si>
  <si>
    <t>2,49</t>
  </si>
  <si>
    <t>2,87</t>
  </si>
  <si>
    <t>2,2</t>
  </si>
  <si>
    <t>0,47000</t>
  </si>
  <si>
    <t>0,49000</t>
  </si>
  <si>
    <t>0,53000</t>
  </si>
  <si>
    <t>0,50000</t>
  </si>
  <si>
    <t>0,55000</t>
  </si>
  <si>
    <t>54,57</t>
  </si>
  <si>
    <t>32,11</t>
  </si>
  <si>
    <t>8,86</t>
  </si>
  <si>
    <t>3,22</t>
  </si>
  <si>
    <t>11,79</t>
  </si>
  <si>
    <t>3,26</t>
  </si>
  <si>
    <t>1,1</t>
  </si>
  <si>
    <t>0,26</t>
  </si>
  <si>
    <t>0,27</t>
  </si>
  <si>
    <t>0,31</t>
  </si>
  <si>
    <t>3,24</t>
  </si>
  <si>
    <t>1,31</t>
  </si>
  <si>
    <t>1,94</t>
  </si>
  <si>
    <t>3,43</t>
  </si>
  <si>
    <t>3,39</t>
  </si>
  <si>
    <t>3,32</t>
  </si>
  <si>
    <t>3,29</t>
  </si>
  <si>
    <t>2,82</t>
  </si>
  <si>
    <t>1,29</t>
  </si>
  <si>
    <t>0,57000</t>
  </si>
  <si>
    <t>0,56000</t>
  </si>
  <si>
    <t>0,40000</t>
  </si>
  <si>
    <t>0,38000</t>
  </si>
  <si>
    <t>0,36000</t>
  </si>
  <si>
    <t>3,33</t>
  </si>
  <si>
    <t>3,37</t>
  </si>
  <si>
    <t>3,54</t>
  </si>
  <si>
    <t>3,44</t>
  </si>
  <si>
    <t>3,3</t>
  </si>
  <si>
    <t>1,49</t>
  </si>
  <si>
    <t>1,54</t>
  </si>
  <si>
    <t>0,01</t>
  </si>
  <si>
    <t>2,13</t>
  </si>
  <si>
    <t>222,74</t>
  </si>
  <si>
    <t>44,17</t>
  </si>
  <si>
    <t>2,27</t>
  </si>
  <si>
    <t>2,96</t>
  </si>
  <si>
    <t>3,15</t>
  </si>
  <si>
    <t>0,00000</t>
  </si>
  <si>
    <t>3,47</t>
  </si>
  <si>
    <t>3,25</t>
  </si>
  <si>
    <t>16,78</t>
  </si>
  <si>
    <t>2,65</t>
  </si>
  <si>
    <t>2,79</t>
  </si>
  <si>
    <t>2,92</t>
  </si>
  <si>
    <t>0,05477</t>
  </si>
  <si>
    <t>0,05898</t>
  </si>
  <si>
    <t>0,05637</t>
  </si>
  <si>
    <t>0,06345</t>
  </si>
  <si>
    <t>0,10082</t>
  </si>
  <si>
    <t>0,11248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</si>
</sst>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sz val="10"/>
      <color rgb="FF333333"/>
      <name val="Open Sans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F1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CF1"/>
      </top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 wrapText="1"/>
    </xf>
    <xf numFmtId="3" fontId="0" fillId="3" borderId="1" xfId="0" applyNumberFormat="1" applyFill="1" applyBorder="1"/>
    <xf numFmtId="10" fontId="0" fillId="0" borderId="1" xfId="0" applyNumberFormat="1" applyBorder="1"/>
    <xf numFmtId="4" fontId="0" fillId="2" borderId="1" xfId="0" applyNumberFormat="1" applyFill="1" applyBorder="1" applyAlignment="1">
      <alignment horizontal="right" vertical="center"/>
    </xf>
    <xf numFmtId="2" fontId="0" fillId="0" borderId="1" xfId="0" applyNumberFormat="1" applyBorder="1"/>
    <xf numFmtId="4" fontId="0" fillId="0" borderId="1" xfId="0" applyNumberFormat="1" applyBorder="1"/>
    <xf numFmtId="4" fontId="3" fillId="2" borderId="1" xfId="0" applyNumberFormat="1" applyFont="1" applyFill="1" applyBorder="1" applyAlignment="1">
      <alignment horizontal="right" vertical="center"/>
    </xf>
    <xf numFmtId="0" fontId="0" fillId="0" borderId="1" xfId="0" applyFill="1" applyBorder="1"/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right" vertical="center"/>
    </xf>
    <xf numFmtId="2" fontId="0" fillId="0" borderId="1" xfId="0" applyNumberFormat="1" applyFill="1" applyBorder="1"/>
    <xf numFmtId="3" fontId="0" fillId="0" borderId="1" xfId="0" applyNumberFormat="1" applyFill="1" applyBorder="1"/>
    <xf numFmtId="2" fontId="0" fillId="0" borderId="1" xfId="0" applyNumberFormat="1" applyFont="1" applyFill="1" applyBorder="1" applyAlignment="1"/>
    <xf numFmtId="164" fontId="0" fillId="0" borderId="1" xfId="0" applyNumberFormat="1" applyFill="1" applyBorder="1"/>
    <xf numFmtId="9" fontId="0" fillId="0" borderId="1" xfId="0" applyNumberFormat="1" applyFill="1" applyBorder="1"/>
    <xf numFmtId="3" fontId="0" fillId="2" borderId="1" xfId="0" applyNumberFormat="1" applyFill="1" applyBorder="1" applyAlignment="1">
      <alignment horizontal="right" vertical="center"/>
    </xf>
    <xf numFmtId="3" fontId="0" fillId="0" borderId="1" xfId="0" applyNumberFormat="1" applyBorder="1"/>
    <xf numFmtId="0" fontId="4" fillId="4" borderId="2" xfId="0" applyFont="1" applyFill="1" applyBorder="1" applyAlignment="1">
      <alignment vertical="top" wrapText="1"/>
    </xf>
    <xf numFmtId="0" fontId="6" fillId="0" borderId="0" xfId="1"/>
    <xf numFmtId="0" fontId="6" fillId="0" borderId="1" xfId="1" applyBorder="1"/>
    <xf numFmtId="10" fontId="6" fillId="0" borderId="1" xfId="1" applyNumberFormat="1" applyBorder="1"/>
    <xf numFmtId="2" fontId="6" fillId="0" borderId="1" xfId="1" applyNumberFormat="1" applyBorder="1"/>
    <xf numFmtId="0" fontId="6" fillId="0" borderId="1" xfId="1" applyFill="1" applyBorder="1"/>
    <xf numFmtId="3" fontId="6" fillId="0" borderId="1" xfId="1" applyNumberFormat="1" applyBorder="1"/>
    <xf numFmtId="3" fontId="6" fillId="2" borderId="1" xfId="1" applyNumberFormat="1" applyFill="1" applyBorder="1" applyAlignment="1">
      <alignment horizontal="right" vertical="center"/>
    </xf>
    <xf numFmtId="0" fontId="3" fillId="0" borderId="1" xfId="1" applyFont="1" applyFill="1" applyBorder="1" applyAlignment="1">
      <alignment vertical="center"/>
    </xf>
    <xf numFmtId="2" fontId="6" fillId="0" borderId="1" xfId="1" applyNumberFormat="1" applyFill="1" applyBorder="1"/>
    <xf numFmtId="3" fontId="6" fillId="0" borderId="1" xfId="1" applyNumberFormat="1" applyFill="1" applyBorder="1"/>
    <xf numFmtId="3" fontId="6" fillId="0" borderId="1" xfId="1" applyNumberFormat="1" applyFill="1" applyBorder="1" applyAlignment="1">
      <alignment horizontal="right" vertical="center"/>
    </xf>
    <xf numFmtId="9" fontId="6" fillId="0" borderId="1" xfId="1" applyNumberFormat="1" applyFill="1" applyBorder="1"/>
    <xf numFmtId="164" fontId="6" fillId="0" borderId="1" xfId="1" applyNumberFormat="1" applyFill="1" applyBorder="1"/>
    <xf numFmtId="2" fontId="6" fillId="0" borderId="1" xfId="1" applyNumberFormat="1" applyFont="1" applyFill="1" applyBorder="1" applyAlignment="1"/>
    <xf numFmtId="4" fontId="6" fillId="0" borderId="1" xfId="1" applyNumberFormat="1" applyFill="1" applyBorder="1"/>
    <xf numFmtId="4" fontId="6" fillId="0" borderId="1" xfId="1" applyNumberFormat="1" applyBorder="1"/>
    <xf numFmtId="4" fontId="3" fillId="2" borderId="1" xfId="1" applyNumberFormat="1" applyFont="1" applyFill="1" applyBorder="1" applyAlignment="1">
      <alignment horizontal="right" vertical="center"/>
    </xf>
    <xf numFmtId="4" fontId="6" fillId="2" borderId="1" xfId="1" applyNumberFormat="1" applyFill="1" applyBorder="1" applyAlignment="1">
      <alignment horizontal="right" vertical="center"/>
    </xf>
    <xf numFmtId="3" fontId="6" fillId="3" borderId="1" xfId="1" applyNumberFormat="1" applyFill="1" applyBorder="1"/>
    <xf numFmtId="0" fontId="5" fillId="2" borderId="0" xfId="1" applyFont="1" applyFill="1" applyAlignment="1">
      <alignment vertical="top" wrapText="1"/>
    </xf>
    <xf numFmtId="0" fontId="5" fillId="4" borderId="0" xfId="1" applyFont="1" applyFill="1" applyAlignment="1">
      <alignment vertical="top" wrapText="1"/>
    </xf>
    <xf numFmtId="3" fontId="5" fillId="2" borderId="0" xfId="1" applyNumberFormat="1" applyFont="1" applyFill="1" applyAlignment="1">
      <alignment vertical="top" wrapText="1"/>
    </xf>
    <xf numFmtId="0" fontId="1" fillId="0" borderId="1" xfId="1" applyFont="1" applyBorder="1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D1" workbookViewId="0">
      <selection activeCell="E7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0</v>
      </c>
      <c r="G2" s="6">
        <v>18</v>
      </c>
      <c r="H2" s="6">
        <v>32</v>
      </c>
      <c r="I2" s="6">
        <v>14</v>
      </c>
      <c r="J2" s="6">
        <v>17</v>
      </c>
      <c r="K2" s="6">
        <v>14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0</v>
      </c>
      <c r="G3" s="6">
        <v>4</v>
      </c>
      <c r="H3" s="6">
        <v>8</v>
      </c>
      <c r="I3" s="6">
        <v>8</v>
      </c>
      <c r="J3" s="6">
        <v>5</v>
      </c>
      <c r="K3" s="6">
        <v>10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114</v>
      </c>
      <c r="G4" s="6">
        <v>110</v>
      </c>
      <c r="H4" s="6">
        <v>113</v>
      </c>
      <c r="I4" s="6">
        <v>116</v>
      </c>
      <c r="J4" s="6">
        <v>116</v>
      </c>
      <c r="K4" s="6">
        <v>116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3.16</v>
      </c>
      <c r="H5" s="6">
        <v>3.22</v>
      </c>
      <c r="I5" s="6">
        <v>3.16</v>
      </c>
      <c r="J5" s="6">
        <v>3.25</v>
      </c>
      <c r="K5" s="6">
        <v>3.2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 t="e">
        <f t="shared" ref="G16:K18" si="1">((F11/F$14)+(G11/G$14))/2</f>
        <v>#DIV/0!</v>
      </c>
      <c r="H16" s="8" t="e">
        <f t="shared" si="1"/>
        <v>#DIV/0!</v>
      </c>
      <c r="I16" s="8" t="e">
        <f t="shared" si="1"/>
        <v>#DIV/0!</v>
      </c>
      <c r="J16" s="8" t="e">
        <f t="shared" si="1"/>
        <v>#DIV/0!</v>
      </c>
      <c r="K16" s="8" t="e">
        <f t="shared" si="1"/>
        <v>#DIV/0!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 t="e">
        <f t="shared" si="1"/>
        <v>#DIV/0!</v>
      </c>
      <c r="H17" s="8" t="e">
        <f t="shared" si="1"/>
        <v>#DIV/0!</v>
      </c>
      <c r="I17" s="8" t="e">
        <f t="shared" si="1"/>
        <v>#DIV/0!</v>
      </c>
      <c r="J17" s="8" t="e">
        <f t="shared" si="1"/>
        <v>#DIV/0!</v>
      </c>
      <c r="K17" s="8" t="e">
        <f t="shared" si="1"/>
        <v>#DIV/0!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 t="e">
        <f t="shared" si="1"/>
        <v>#DIV/0!</v>
      </c>
      <c r="H18" s="8" t="e">
        <f t="shared" si="1"/>
        <v>#DIV/0!</v>
      </c>
      <c r="I18" s="8" t="e">
        <f t="shared" si="1"/>
        <v>#DIV/0!</v>
      </c>
      <c r="J18" s="8" t="e">
        <f t="shared" si="1"/>
        <v>#DIV/0!</v>
      </c>
      <c r="K18" s="8" t="e">
        <f t="shared" si="1"/>
        <v>#DIV/0!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</v>
      </c>
      <c r="H20" s="10">
        <f t="shared" ref="H20:K20" si="2">IFERROR(H2/G2,0)</f>
        <v>1.7777777777777777</v>
      </c>
      <c r="I20" s="10">
        <f t="shared" si="2"/>
        <v>0.4375</v>
      </c>
      <c r="J20" s="10">
        <f t="shared" si="2"/>
        <v>1.2142857142857142</v>
      </c>
      <c r="K20" s="10">
        <f t="shared" si="2"/>
        <v>0.82352941176470584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</v>
      </c>
      <c r="H21" s="10">
        <f t="shared" si="3"/>
        <v>2</v>
      </c>
      <c r="I21" s="10">
        <f t="shared" si="3"/>
        <v>1</v>
      </c>
      <c r="J21" s="10">
        <f t="shared" si="3"/>
        <v>0.625</v>
      </c>
      <c r="K21" s="10">
        <f t="shared" si="3"/>
        <v>2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0.96491228070175439</v>
      </c>
      <c r="H22" s="10">
        <f t="shared" si="3"/>
        <v>1.0272727272727273</v>
      </c>
      <c r="I22" s="10">
        <f t="shared" si="3"/>
        <v>1.0265486725663717</v>
      </c>
      <c r="J22" s="10">
        <f t="shared" si="3"/>
        <v>1</v>
      </c>
      <c r="K22" s="10">
        <f t="shared" si="3"/>
        <v>1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1.018987341772152</v>
      </c>
      <c r="I23" s="10">
        <f t="shared" si="3"/>
        <v>0.98136645962732916</v>
      </c>
      <c r="J23" s="10">
        <f t="shared" si="3"/>
        <v>1.0284810126582278</v>
      </c>
      <c r="K23" s="10">
        <f t="shared" si="3"/>
        <v>0.98461538461538467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0</v>
      </c>
      <c r="I27" s="10">
        <f t="shared" si="3"/>
        <v>0</v>
      </c>
      <c r="J27" s="10">
        <f t="shared" si="3"/>
        <v>0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0">
        <f t="shared" si="3"/>
        <v>0</v>
      </c>
      <c r="K29" s="10">
        <f t="shared" si="3"/>
        <v>0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0.2412280701754386</v>
      </c>
      <c r="H33" s="16">
        <f t="shared" ref="H33:K33" si="4">AVERAGE(H20:H23)</f>
        <v>1.4560094617056643</v>
      </c>
      <c r="I33" s="16">
        <f t="shared" si="4"/>
        <v>0.86135378304842514</v>
      </c>
      <c r="J33" s="16">
        <f t="shared" si="4"/>
        <v>0.96694168173598549</v>
      </c>
      <c r="K33" s="16">
        <f t="shared" si="4"/>
        <v>1.2020361990950226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</v>
      </c>
      <c r="I34" s="16">
        <f t="shared" si="5"/>
        <v>0</v>
      </c>
      <c r="J34" s="16">
        <f t="shared" si="5"/>
        <v>0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#DIV/0!</v>
      </c>
      <c r="H35" s="18" t="e">
        <f t="shared" ref="H35:K35" si="6">EXP(SUMPRODUCT(H16:H18,LN(H29:H31)))</f>
        <v>#DIV/0!</v>
      </c>
      <c r="I35" s="18" t="e">
        <f t="shared" si="6"/>
        <v>#DIV/0!</v>
      </c>
      <c r="J35" s="18" t="e">
        <f t="shared" si="6"/>
        <v>#DIV/0!</v>
      </c>
      <c r="K35" s="18" t="e">
        <f t="shared" si="6"/>
        <v>#DIV/0!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#DIV/0!</v>
      </c>
      <c r="H39" s="16" t="e">
        <f>H33/(H35*H37)</f>
        <v>#DIV/0!</v>
      </c>
      <c r="I39" s="16" t="e">
        <f>I33/(I35*I37)</f>
        <v>#DIV/0!</v>
      </c>
      <c r="J39" s="16" t="e">
        <f>J33/(J35*J37)</f>
        <v>#DIV/0!</v>
      </c>
      <c r="K39" s="16" t="e">
        <f>K33/(K35*K37)</f>
        <v>#DIV/0!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#DIV/0!</v>
      </c>
      <c r="H40" s="16" t="e">
        <f>H34/(H35*(1-H37))</f>
        <v>#DIV/0!</v>
      </c>
      <c r="I40" s="16" t="e">
        <f>I34/(I35*(1-I37))</f>
        <v>#DIV/0!</v>
      </c>
      <c r="J40" s="16" t="e">
        <f>J34/(J35*(1-J37))</f>
        <v>#DIV/0!</v>
      </c>
      <c r="K40" s="16" t="e">
        <f>K34/(K35*(1-K37))</f>
        <v>#DIV/0!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#DIV/0!</v>
      </c>
      <c r="H41" s="16" t="e">
        <f>AVERAGE(H39:H40)</f>
        <v>#DIV/0!</v>
      </c>
      <c r="I41" s="16" t="e">
        <f>AVERAGE(I39:I40)</f>
        <v>#DIV/0!</v>
      </c>
      <c r="J41" s="16" t="e">
        <f>AVERAGE(J39:J40)</f>
        <v>#DIV/0!</v>
      </c>
      <c r="K41" s="16" t="e">
        <f>AVERAGE(K39:K40)</f>
        <v>#DIV/0!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#DIV/0!</v>
      </c>
      <c r="I43" s="8" t="e">
        <f t="shared" ref="I43:K43" si="7">((I39/H39)-1)</f>
        <v>#DIV/0!</v>
      </c>
      <c r="J43" s="8" t="e">
        <f t="shared" si="7"/>
        <v>#DIV/0!</v>
      </c>
      <c r="K43" s="8" t="e">
        <f t="shared" si="7"/>
        <v>#DIV/0!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 t="e">
        <f t="shared" si="8"/>
        <v>#DIV/0!</v>
      </c>
      <c r="J44" s="8" t="e">
        <f t="shared" si="8"/>
        <v>#DIV/0!</v>
      </c>
      <c r="K44" s="8" t="e">
        <f t="shared" si="8"/>
        <v>#DIV/0!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#DIV/0!</v>
      </c>
      <c r="I45" s="8" t="e">
        <f t="shared" si="8"/>
        <v>#DIV/0!</v>
      </c>
      <c r="J45" s="8" t="e">
        <f t="shared" si="8"/>
        <v>#DIV/0!</v>
      </c>
      <c r="K45" s="8" t="e">
        <f t="shared" si="8"/>
        <v>#DIV/0!</v>
      </c>
      <c r="L45" s="4" t="s">
        <v>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12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59</v>
      </c>
      <c r="G2" s="6">
        <v>61</v>
      </c>
      <c r="H2" s="6">
        <v>108</v>
      </c>
      <c r="I2" s="6">
        <v>123</v>
      </c>
      <c r="J2" s="6">
        <v>102</v>
      </c>
      <c r="K2" s="6">
        <v>128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26</v>
      </c>
      <c r="G3" s="6">
        <v>23</v>
      </c>
      <c r="H3" s="6">
        <v>20</v>
      </c>
      <c r="I3" s="6">
        <v>33</v>
      </c>
      <c r="J3" s="6">
        <v>42</v>
      </c>
      <c r="K3" s="6">
        <v>2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2.87</v>
      </c>
      <c r="G5" s="6">
        <v>0.09</v>
      </c>
      <c r="H5" s="6">
        <v>0.11</v>
      </c>
      <c r="I5" s="6">
        <v>0.24</v>
      </c>
      <c r="J5" s="6">
        <v>3.12</v>
      </c>
      <c r="K5" s="6">
        <v>3.1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6</v>
      </c>
      <c r="G6" s="6">
        <v>7</v>
      </c>
      <c r="H6" s="6">
        <v>12</v>
      </c>
      <c r="I6" s="6">
        <v>12</v>
      </c>
      <c r="J6" s="6">
        <v>14</v>
      </c>
      <c r="K6" s="6">
        <v>16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43</v>
      </c>
      <c r="G7" s="6">
        <v>49</v>
      </c>
      <c r="H7" s="6">
        <v>49</v>
      </c>
      <c r="I7" s="6">
        <v>51</v>
      </c>
      <c r="J7" s="6">
        <v>54</v>
      </c>
      <c r="K7" s="6">
        <v>57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77</v>
      </c>
      <c r="G9" s="6">
        <v>56</v>
      </c>
      <c r="H9" s="6">
        <v>126</v>
      </c>
      <c r="I9" s="6">
        <v>134</v>
      </c>
      <c r="J9" s="6">
        <v>163</v>
      </c>
      <c r="K9" s="6">
        <v>31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3000000</v>
      </c>
      <c r="H10" s="6">
        <v>55000000</v>
      </c>
      <c r="I10" s="6">
        <v>104000000</v>
      </c>
      <c r="J10" s="6">
        <v>125000000</v>
      </c>
      <c r="K10" s="6">
        <v>14500000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700272000</v>
      </c>
      <c r="G11" s="6">
        <v>701625000</v>
      </c>
      <c r="H11" s="6">
        <v>723720000</v>
      </c>
      <c r="I11" s="6">
        <v>1025822000</v>
      </c>
      <c r="J11" s="6">
        <v>1192972000</v>
      </c>
      <c r="K11" s="6">
        <v>1200710000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68320000</v>
      </c>
      <c r="G12" s="6">
        <v>45120000</v>
      </c>
      <c r="H12" s="6">
        <v>53480000</v>
      </c>
      <c r="I12" s="6">
        <v>90828000</v>
      </c>
      <c r="J12" s="6">
        <v>40828000</v>
      </c>
      <c r="K12" s="6">
        <v>10478000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189778000</v>
      </c>
      <c r="G13" s="6">
        <v>183355000</v>
      </c>
      <c r="H13" s="6">
        <v>207000000</v>
      </c>
      <c r="I13" s="6">
        <v>104900000</v>
      </c>
      <c r="J13" s="6">
        <v>36000000</v>
      </c>
      <c r="K13" s="6">
        <v>68812000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958370000</v>
      </c>
      <c r="G14" s="7">
        <f t="shared" si="0"/>
        <v>930100000</v>
      </c>
      <c r="H14" s="7">
        <f t="shared" si="0"/>
        <v>984200000</v>
      </c>
      <c r="I14" s="7">
        <f t="shared" si="0"/>
        <v>1221550000</v>
      </c>
      <c r="J14" s="7">
        <f t="shared" si="0"/>
        <v>1269800000</v>
      </c>
      <c r="K14" s="7">
        <f t="shared" si="0"/>
        <v>1280000000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0.74252251116686285</v>
      </c>
      <c r="H16" s="8">
        <f t="shared" si="1"/>
        <v>0.7448463581812288</v>
      </c>
      <c r="I16" s="8">
        <f t="shared" si="1"/>
        <v>0.78755456444311633</v>
      </c>
      <c r="J16" s="8">
        <f t="shared" si="1"/>
        <v>0.88963338332051922</v>
      </c>
      <c r="K16" s="8">
        <f t="shared" si="1"/>
        <v>0.9387753355597338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5.9899310029007308E-2</v>
      </c>
      <c r="H17" s="8">
        <f t="shared" si="1"/>
        <v>5.1424730940232949E-2</v>
      </c>
      <c r="I17" s="8">
        <f t="shared" si="1"/>
        <v>6.4346631174755059E-2</v>
      </c>
      <c r="J17" s="8">
        <f t="shared" si="1"/>
        <v>5.3253904124852827E-2</v>
      </c>
      <c r="K17" s="8">
        <f t="shared" si="1"/>
        <v>2.0169516237793353E-2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0.19757817880412987</v>
      </c>
      <c r="H18" s="8">
        <f t="shared" si="1"/>
        <v>0.20372891087853826</v>
      </c>
      <c r="I18" s="8">
        <f t="shared" si="1"/>
        <v>0.14809880438212863</v>
      </c>
      <c r="J18" s="8">
        <f t="shared" si="1"/>
        <v>5.7112712554627881E-2</v>
      </c>
      <c r="K18" s="8">
        <f t="shared" si="1"/>
        <v>4.105514820247283E-2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1.0338983050847457</v>
      </c>
      <c r="H20" s="10">
        <f t="shared" ref="H20:K20" si="2">IFERROR(H2/G2,0)</f>
        <v>1.7704918032786885</v>
      </c>
      <c r="I20" s="10">
        <f t="shared" si="2"/>
        <v>1.1388888888888888</v>
      </c>
      <c r="J20" s="10">
        <f t="shared" si="2"/>
        <v>0.82926829268292679</v>
      </c>
      <c r="K20" s="10">
        <f t="shared" si="2"/>
        <v>1.2549019607843137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0.88461538461538458</v>
      </c>
      <c r="H21" s="10">
        <f t="shared" si="3"/>
        <v>0.86956521739130432</v>
      </c>
      <c r="I21" s="10">
        <f t="shared" si="3"/>
        <v>1.65</v>
      </c>
      <c r="J21" s="10">
        <f t="shared" si="3"/>
        <v>1.2727272727272727</v>
      </c>
      <c r="K21" s="10">
        <f t="shared" si="3"/>
        <v>4.7619047619047616E-2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3.1358885017421602E-2</v>
      </c>
      <c r="H23" s="10">
        <f t="shared" si="3"/>
        <v>1.2222222222222223</v>
      </c>
      <c r="I23" s="10">
        <f t="shared" si="3"/>
        <v>2.1818181818181817</v>
      </c>
      <c r="J23" s="10">
        <f t="shared" si="3"/>
        <v>13.000000000000002</v>
      </c>
      <c r="K23" s="10">
        <f t="shared" si="3"/>
        <v>0.99358974358974361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1.1666666666666667</v>
      </c>
      <c r="H24" s="10">
        <f t="shared" si="3"/>
        <v>1.7142857142857142</v>
      </c>
      <c r="I24" s="10">
        <f t="shared" si="3"/>
        <v>1</v>
      </c>
      <c r="J24" s="10">
        <f t="shared" si="3"/>
        <v>1.1666666666666667</v>
      </c>
      <c r="K24" s="10">
        <f t="shared" si="3"/>
        <v>1.1428571428571428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1.1395348837209303</v>
      </c>
      <c r="H25" s="10">
        <f t="shared" si="3"/>
        <v>1</v>
      </c>
      <c r="I25" s="10">
        <f t="shared" si="3"/>
        <v>1.0408163265306123</v>
      </c>
      <c r="J25" s="10">
        <f t="shared" si="3"/>
        <v>1.0588235294117647</v>
      </c>
      <c r="K25" s="10">
        <f t="shared" si="3"/>
        <v>1.0555555555555556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0.72727272727272729</v>
      </c>
      <c r="H27" s="10">
        <f t="shared" si="3"/>
        <v>2.25</v>
      </c>
      <c r="I27" s="10">
        <f t="shared" si="3"/>
        <v>1.0634920634920635</v>
      </c>
      <c r="J27" s="10">
        <f t="shared" si="3"/>
        <v>1.2164179104477613</v>
      </c>
      <c r="K27" s="10">
        <f t="shared" si="3"/>
        <v>0.19018404907975461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18.333333333333332</v>
      </c>
      <c r="I28" s="10">
        <f t="shared" si="3"/>
        <v>1.8909090909090909</v>
      </c>
      <c r="J28" s="10">
        <f t="shared" si="3"/>
        <v>1.2019230769230769</v>
      </c>
      <c r="K28" s="10">
        <f t="shared" si="3"/>
        <v>0.11600000000000001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1.0019321063815203</v>
      </c>
      <c r="H29" s="10">
        <f t="shared" si="3"/>
        <v>1.0314911811865313</v>
      </c>
      <c r="I29" s="10">
        <f t="shared" si="3"/>
        <v>1.4174293925827668</v>
      </c>
      <c r="J29" s="10">
        <f t="shared" si="3"/>
        <v>1.1629424987960875</v>
      </c>
      <c r="K29" s="10">
        <f t="shared" si="3"/>
        <v>1.0064863215565831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0.66042154566744726</v>
      </c>
      <c r="H30" s="10">
        <f t="shared" si="3"/>
        <v>1.1852836879432624</v>
      </c>
      <c r="I30" s="10">
        <f t="shared" si="3"/>
        <v>1.6983545250560956</v>
      </c>
      <c r="J30" s="10">
        <f t="shared" si="3"/>
        <v>0.44950896199409873</v>
      </c>
      <c r="K30" s="10">
        <f t="shared" si="3"/>
        <v>0.25663760164592925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0.96615519185574728</v>
      </c>
      <c r="H31" s="10">
        <f t="shared" si="3"/>
        <v>1.1289574868424641</v>
      </c>
      <c r="I31" s="10">
        <f t="shared" si="3"/>
        <v>0.50676328502415457</v>
      </c>
      <c r="J31" s="10">
        <f t="shared" si="3"/>
        <v>0.34318398474737843</v>
      </c>
      <c r="K31" s="10">
        <f t="shared" si="3"/>
        <v>1.9114444444444445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0.48746814367938796</v>
      </c>
      <c r="H33" s="16">
        <f t="shared" ref="H33:K33" si="4">AVERAGE(H20:H23)</f>
        <v>0.96556981072305381</v>
      </c>
      <c r="I33" s="16">
        <f t="shared" si="4"/>
        <v>1.2426767676767676</v>
      </c>
      <c r="J33" s="16">
        <f t="shared" si="4"/>
        <v>3.7754988913525502</v>
      </c>
      <c r="K33" s="16">
        <f t="shared" si="4"/>
        <v>0.57402768799827619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0.60669485553206481</v>
      </c>
      <c r="H34" s="16">
        <f t="shared" ref="H34:K34" si="5">AVERAGE(H24:H28)</f>
        <v>4.6595238095238098</v>
      </c>
      <c r="I34" s="16">
        <f t="shared" si="5"/>
        <v>0.99904349618635335</v>
      </c>
      <c r="J34" s="16">
        <f t="shared" si="5"/>
        <v>0.92876623668985392</v>
      </c>
      <c r="K34" s="16">
        <f t="shared" si="5"/>
        <v>0.50091934949849071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0.97023170029780614</v>
      </c>
      <c r="H35" s="18">
        <f t="shared" ref="H35:K35" si="6">EXP(SUMPRODUCT(H16:H18,LN(H29:H31)))</f>
        <v>1.0581761843664328</v>
      </c>
      <c r="I35" s="18">
        <f t="shared" si="6"/>
        <v>1.2314001162087043</v>
      </c>
      <c r="J35" s="18">
        <f t="shared" si="6"/>
        <v>1.0311039482406266</v>
      </c>
      <c r="K35" s="18">
        <f t="shared" si="6"/>
        <v>1.0052488551483154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1.004848931507315</v>
      </c>
      <c r="H39" s="16">
        <f>H33/(H35*H37)</f>
        <v>1.824969839594669</v>
      </c>
      <c r="I39" s="16">
        <f>I33/(I35*I37)</f>
        <v>2.0183151703814719</v>
      </c>
      <c r="J39" s="16">
        <f>J33/(J35*J37)</f>
        <v>7.3232168256065489</v>
      </c>
      <c r="K39" s="16">
        <f>K33/(K35*K37)</f>
        <v>1.1420608639511129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1.2506184973050125</v>
      </c>
      <c r="H40" s="16">
        <f>H34/(H35*(1-H37))</f>
        <v>8.806707008462169</v>
      </c>
      <c r="I40" s="16">
        <f>I34/(I35*(1-I37))</f>
        <v>1.6226139384528531</v>
      </c>
      <c r="J40" s="16">
        <f>J34/(J35*(1-J37))</f>
        <v>1.8014987495191119</v>
      </c>
      <c r="K40" s="16">
        <f>K34/(K35*(1-K37))</f>
        <v>0.99660764980345995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1.1277337144061637</v>
      </c>
      <c r="H41" s="16">
        <f>AVERAGE(H39:H40)</f>
        <v>5.3158384240284189</v>
      </c>
      <c r="I41" s="16">
        <f>AVERAGE(I39:I40)</f>
        <v>1.8204645544171625</v>
      </c>
      <c r="J41" s="16">
        <f>AVERAGE(J39:J40)</f>
        <v>4.5623577875628305</v>
      </c>
      <c r="K41" s="16">
        <f>AVERAGE(K39:K40)</f>
        <v>1.0693342568772866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0.8161633877215142</v>
      </c>
      <c r="I43" s="8">
        <f t="shared" ref="I43:K43" si="7">((I39/H39)-1)</f>
        <v>0.10594439787001941</v>
      </c>
      <c r="J43" s="8">
        <f t="shared" si="7"/>
        <v>2.6283812028338582</v>
      </c>
      <c r="K43" s="8">
        <f t="shared" si="7"/>
        <v>-0.84404928992983608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>
        <f t="shared" ref="H44:K45" si="8">((H40/G40)-1)</f>
        <v>6.0418812990851736</v>
      </c>
      <c r="I44" s="8">
        <f t="shared" si="8"/>
        <v>-0.81575247854916499</v>
      </c>
      <c r="J44" s="8">
        <f t="shared" si="8"/>
        <v>0.11024483817563158</v>
      </c>
      <c r="K44" s="8">
        <f t="shared" si="8"/>
        <v>-0.446789707697831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3.7137354821635409</v>
      </c>
      <c r="I45" s="8">
        <f t="shared" si="8"/>
        <v>-0.65753952449186959</v>
      </c>
      <c r="J45" s="8">
        <f t="shared" si="8"/>
        <v>1.5061502991051143</v>
      </c>
      <c r="K45" s="8">
        <f t="shared" si="8"/>
        <v>-0.76561806270601251</v>
      </c>
      <c r="L45" s="4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D13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152</v>
      </c>
      <c r="G2" s="6">
        <v>131</v>
      </c>
      <c r="H2" s="6">
        <v>176</v>
      </c>
      <c r="I2" s="6">
        <v>166</v>
      </c>
      <c r="J2" s="6">
        <v>152</v>
      </c>
      <c r="K2" s="6">
        <v>203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35</v>
      </c>
      <c r="G3" s="6">
        <v>45</v>
      </c>
      <c r="H3" s="6">
        <v>50</v>
      </c>
      <c r="I3" s="6">
        <v>40</v>
      </c>
      <c r="J3" s="6">
        <v>35</v>
      </c>
      <c r="K3" s="6">
        <v>25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3.07</v>
      </c>
      <c r="G5" s="6">
        <v>3.1</v>
      </c>
      <c r="H5" s="6">
        <v>3.11</v>
      </c>
      <c r="I5" s="6">
        <v>3.1</v>
      </c>
      <c r="J5" s="6">
        <v>3.19</v>
      </c>
      <c r="K5" s="6">
        <v>3.28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4</v>
      </c>
      <c r="G6" s="6">
        <v>3</v>
      </c>
      <c r="H6" s="6">
        <v>3</v>
      </c>
      <c r="I6" s="6">
        <v>2</v>
      </c>
      <c r="J6" s="6">
        <v>11</v>
      </c>
      <c r="K6" s="6">
        <v>12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2</v>
      </c>
      <c r="I7" s="6">
        <v>2</v>
      </c>
      <c r="J7" s="6">
        <v>9</v>
      </c>
      <c r="K7" s="6">
        <v>15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4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4</v>
      </c>
      <c r="G9" s="6">
        <v>3</v>
      </c>
      <c r="H9" s="6">
        <v>3</v>
      </c>
      <c r="I9" s="6">
        <v>2</v>
      </c>
      <c r="J9" s="6">
        <v>11</v>
      </c>
      <c r="K9" s="6">
        <v>12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100000000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1223825000</v>
      </c>
      <c r="G11" s="6">
        <v>1294828000</v>
      </c>
      <c r="H11" s="6">
        <v>1455928000</v>
      </c>
      <c r="I11" s="6">
        <v>1612563000</v>
      </c>
      <c r="J11" s="6">
        <v>1775680000</v>
      </c>
      <c r="K11" s="6">
        <v>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1206233000</v>
      </c>
      <c r="G12" s="6">
        <v>1322903000</v>
      </c>
      <c r="H12" s="6">
        <v>1757262000</v>
      </c>
      <c r="I12" s="6">
        <v>2115594000</v>
      </c>
      <c r="J12" s="6">
        <v>2028870000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238546000</v>
      </c>
      <c r="G13" s="6">
        <v>189535000</v>
      </c>
      <c r="H13" s="6">
        <v>188848000</v>
      </c>
      <c r="I13" s="6">
        <v>249592000</v>
      </c>
      <c r="J13" s="6">
        <v>253189000</v>
      </c>
      <c r="K13" s="6">
        <v>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2668604000</v>
      </c>
      <c r="G14" s="7">
        <f t="shared" si="0"/>
        <v>2807266000</v>
      </c>
      <c r="H14" s="7">
        <f t="shared" si="0"/>
        <v>3402038000</v>
      </c>
      <c r="I14" s="7">
        <f t="shared" si="0"/>
        <v>3977749000</v>
      </c>
      <c r="J14" s="7">
        <f t="shared" si="0"/>
        <v>4057739000</v>
      </c>
      <c r="K14" s="7">
        <f t="shared" si="0"/>
        <v>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0.45992142528791019</v>
      </c>
      <c r="H16" s="8">
        <f t="shared" si="1"/>
        <v>0.44459962208921727</v>
      </c>
      <c r="I16" s="8">
        <f t="shared" si="1"/>
        <v>0.4166767303413475</v>
      </c>
      <c r="J16" s="8">
        <f t="shared" si="1"/>
        <v>0.42149958576803032</v>
      </c>
      <c r="K16" s="8" t="e">
        <f t="shared" si="1"/>
        <v>#DIV/0!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0.46162573668407852</v>
      </c>
      <c r="H17" s="8">
        <f t="shared" si="1"/>
        <v>0.49388731607925007</v>
      </c>
      <c r="I17" s="8">
        <f t="shared" si="1"/>
        <v>0.52419461863756545</v>
      </c>
      <c r="J17" s="8">
        <f t="shared" si="1"/>
        <v>0.51592860561884701</v>
      </c>
      <c r="K17" s="8" t="e">
        <f t="shared" si="1"/>
        <v>#DIV/0!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7.8452838028011285E-2</v>
      </c>
      <c r="H18" s="8">
        <f t="shared" si="1"/>
        <v>6.1513061831532628E-2</v>
      </c>
      <c r="I18" s="8">
        <f t="shared" si="1"/>
        <v>5.9128651021087053E-2</v>
      </c>
      <c r="J18" s="8">
        <f t="shared" si="1"/>
        <v>6.2571808613122712E-2</v>
      </c>
      <c r="K18" s="8" t="e">
        <f t="shared" si="1"/>
        <v>#DIV/0!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0.86184210526315785</v>
      </c>
      <c r="H20" s="10">
        <f t="shared" ref="H20:K20" si="2">IFERROR(H2/G2,0)</f>
        <v>1.3435114503816794</v>
      </c>
      <c r="I20" s="10">
        <f t="shared" si="2"/>
        <v>0.94318181818181823</v>
      </c>
      <c r="J20" s="10">
        <f t="shared" si="2"/>
        <v>0.91566265060240959</v>
      </c>
      <c r="K20" s="10">
        <f t="shared" si="2"/>
        <v>1.3355263157894737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1.2857142857142858</v>
      </c>
      <c r="H21" s="10">
        <f t="shared" si="3"/>
        <v>1.1111111111111112</v>
      </c>
      <c r="I21" s="10">
        <f t="shared" si="3"/>
        <v>0.8</v>
      </c>
      <c r="J21" s="10">
        <f t="shared" si="3"/>
        <v>0.875</v>
      </c>
      <c r="K21" s="10">
        <f t="shared" si="3"/>
        <v>0.7142857142857143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1.009771986970684</v>
      </c>
      <c r="H23" s="10">
        <f t="shared" si="3"/>
        <v>1.0032258064516129</v>
      </c>
      <c r="I23" s="10">
        <f t="shared" si="3"/>
        <v>0.99678456591639875</v>
      </c>
      <c r="J23" s="10">
        <f t="shared" si="3"/>
        <v>1.0290322580645161</v>
      </c>
      <c r="K23" s="10">
        <f t="shared" si="3"/>
        <v>1.0282131661442007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0.75</v>
      </c>
      <c r="H24" s="10">
        <f t="shared" si="3"/>
        <v>1</v>
      </c>
      <c r="I24" s="10">
        <f t="shared" si="3"/>
        <v>0.66666666666666663</v>
      </c>
      <c r="J24" s="10">
        <f t="shared" si="3"/>
        <v>5.5</v>
      </c>
      <c r="K24" s="10">
        <f t="shared" si="3"/>
        <v>1.0909090909090908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1</v>
      </c>
      <c r="J25" s="10">
        <f t="shared" si="3"/>
        <v>4.5</v>
      </c>
      <c r="K25" s="10">
        <f t="shared" si="3"/>
        <v>1.6666666666666667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0.75</v>
      </c>
      <c r="H27" s="10">
        <f t="shared" si="3"/>
        <v>1</v>
      </c>
      <c r="I27" s="10">
        <f t="shared" si="3"/>
        <v>0.66666666666666663</v>
      </c>
      <c r="J27" s="10">
        <f t="shared" si="3"/>
        <v>5.5</v>
      </c>
      <c r="K27" s="10">
        <f t="shared" si="3"/>
        <v>1.0909090909090908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1.0580172818826221</v>
      </c>
      <c r="H29" s="10">
        <f t="shared" si="3"/>
        <v>1.1244180694269819</v>
      </c>
      <c r="I29" s="10">
        <f t="shared" si="3"/>
        <v>1.1075843036194097</v>
      </c>
      <c r="J29" s="10">
        <f t="shared" si="3"/>
        <v>1.1011538773988985</v>
      </c>
      <c r="K29" s="10">
        <f t="shared" si="3"/>
        <v>0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1.0967226066605706</v>
      </c>
      <c r="H30" s="10">
        <f t="shared" si="3"/>
        <v>1.3283377541664052</v>
      </c>
      <c r="I30" s="10">
        <f t="shared" si="3"/>
        <v>1.2039149540592127</v>
      </c>
      <c r="J30" s="10">
        <f t="shared" si="3"/>
        <v>0.95900725753618132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0.79454277162476006</v>
      </c>
      <c r="H31" s="10">
        <f t="shared" si="3"/>
        <v>0.99637533964703084</v>
      </c>
      <c r="I31" s="10">
        <f t="shared" si="3"/>
        <v>1.3216555113106838</v>
      </c>
      <c r="J31" s="10">
        <f t="shared" si="3"/>
        <v>1.0144115195999872</v>
      </c>
      <c r="K31" s="10">
        <f t="shared" si="3"/>
        <v>0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0.7893320944870319</v>
      </c>
      <c r="H33" s="16">
        <f t="shared" ref="H33:K33" si="4">AVERAGE(H20:H23)</f>
        <v>0.8644620919861008</v>
      </c>
      <c r="I33" s="16">
        <f t="shared" si="4"/>
        <v>0.68499159602455428</v>
      </c>
      <c r="J33" s="16">
        <f t="shared" si="4"/>
        <v>0.70492372716673146</v>
      </c>
      <c r="K33" s="16">
        <f t="shared" si="4"/>
        <v>0.76950629905484713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0.3</v>
      </c>
      <c r="H34" s="16">
        <f t="shared" ref="H34:K34" si="5">AVERAGE(H24:H28)</f>
        <v>0.4</v>
      </c>
      <c r="I34" s="16">
        <f t="shared" si="5"/>
        <v>0.46666666666666662</v>
      </c>
      <c r="J34" s="16">
        <f t="shared" si="5"/>
        <v>3.1</v>
      </c>
      <c r="K34" s="16">
        <f t="shared" si="5"/>
        <v>0.76969696969696977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1.0518126165227388</v>
      </c>
      <c r="H35" s="18">
        <f t="shared" ref="H35:K35" si="6">EXP(SUMPRODUCT(H16:H18,LN(H29:H31)))</f>
        <v>1.2118419773475333</v>
      </c>
      <c r="I35" s="18">
        <f t="shared" si="6"/>
        <v>1.1692307435401696</v>
      </c>
      <c r="J35" s="18">
        <f t="shared" si="6"/>
        <v>1.0201150313244203</v>
      </c>
      <c r="K35" s="18" t="e">
        <f t="shared" si="6"/>
        <v>#DIV/0!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1.500898700182054</v>
      </c>
      <c r="H39" s="16">
        <f>H33/(H35*H37)</f>
        <v>1.4266911167382172</v>
      </c>
      <c r="I39" s="16">
        <f>I33/(I35*I37)</f>
        <v>1.1716961768394023</v>
      </c>
      <c r="J39" s="16">
        <f>J33/(J35*J37)</f>
        <v>1.3820475250747468</v>
      </c>
      <c r="K39" s="16" t="e">
        <f>K33/(K35*K37)</f>
        <v>#DIV/0!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0.57044381344614603</v>
      </c>
      <c r="H40" s="16">
        <f>H34/(H35*(1-H37))</f>
        <v>0.66015207836836243</v>
      </c>
      <c r="I40" s="16">
        <f>I34/(I35*(1-I37))</f>
        <v>0.79824563157431894</v>
      </c>
      <c r="J40" s="16">
        <f>J34/(J35*(1-J37))</f>
        <v>6.0777459498371575</v>
      </c>
      <c r="K40" s="16" t="e">
        <f>K34/(K35*(1-K37))</f>
        <v>#DIV/0!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1.0356712568141</v>
      </c>
      <c r="H41" s="16">
        <f>AVERAGE(H39:H40)</f>
        <v>1.0434215975532899</v>
      </c>
      <c r="I41" s="16">
        <f>AVERAGE(I39:I40)</f>
        <v>0.98497090420686062</v>
      </c>
      <c r="J41" s="16">
        <f>AVERAGE(J39:J40)</f>
        <v>3.7298967374559524</v>
      </c>
      <c r="K41" s="16" t="e">
        <f>AVERAGE(K39:K40)</f>
        <v>#DIV/0!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-4.9442099879782431E-2</v>
      </c>
      <c r="I43" s="8">
        <f t="shared" ref="I43:K43" si="7">((I39/H39)-1)</f>
        <v>-0.17873170787086623</v>
      </c>
      <c r="J43" s="8">
        <f t="shared" si="7"/>
        <v>0.1795272122528877</v>
      </c>
      <c r="K43" s="8" t="e">
        <f t="shared" si="7"/>
        <v>#DIV/0!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>
        <f t="shared" ref="H44:K45" si="8">((H40/G40)-1)</f>
        <v>0.15726047475258587</v>
      </c>
      <c r="I44" s="8">
        <f t="shared" si="8"/>
        <v>0.20918445572006639</v>
      </c>
      <c r="J44" s="8">
        <f t="shared" si="8"/>
        <v>6.6138793742603808</v>
      </c>
      <c r="K44" s="8" t="e">
        <f t="shared" si="8"/>
        <v>#DIV/0!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7.4833985091284916E-3</v>
      </c>
      <c r="I45" s="8">
        <f t="shared" si="8"/>
        <v>-5.6018289714809266E-2</v>
      </c>
      <c r="J45" s="8">
        <f t="shared" si="8"/>
        <v>2.7868090534708938</v>
      </c>
      <c r="K45" s="8" t="e">
        <f t="shared" si="8"/>
        <v>#DIV/0!</v>
      </c>
      <c r="L45" s="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13" sqref="G13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0</v>
      </c>
      <c r="G2" s="6">
        <v>0</v>
      </c>
      <c r="H2" s="6">
        <v>0</v>
      </c>
      <c r="I2" s="6">
        <v>0</v>
      </c>
      <c r="J2" s="6">
        <v>67</v>
      </c>
      <c r="K2" s="6">
        <v>0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0</v>
      </c>
      <c r="G3" s="6">
        <v>0</v>
      </c>
      <c r="H3" s="6">
        <v>0</v>
      </c>
      <c r="I3" s="6">
        <v>0</v>
      </c>
      <c r="J3" s="6">
        <v>9.0899999999999995E-2</v>
      </c>
      <c r="K3" s="6">
        <v>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0</v>
      </c>
      <c r="I5" s="6">
        <v>0</v>
      </c>
      <c r="J5" s="6">
        <v>3.3</v>
      </c>
      <c r="K5" s="6">
        <v>0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2</v>
      </c>
      <c r="H9" s="6">
        <v>4</v>
      </c>
      <c r="I9" s="6">
        <v>12</v>
      </c>
      <c r="J9" s="6">
        <v>15</v>
      </c>
      <c r="K9" s="6">
        <v>0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0</v>
      </c>
      <c r="G11" s="6">
        <v>2190827954</v>
      </c>
      <c r="H11" s="6">
        <v>6110905328</v>
      </c>
      <c r="I11" s="6">
        <v>227305266</v>
      </c>
      <c r="J11" s="6">
        <v>850035793</v>
      </c>
      <c r="K11" s="6">
        <v>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1309479012</v>
      </c>
      <c r="H12" s="6">
        <v>4704734601</v>
      </c>
      <c r="I12" s="6">
        <v>2221821096</v>
      </c>
      <c r="J12" s="6">
        <v>8236034709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0</v>
      </c>
      <c r="G13" s="6">
        <v>1500000</v>
      </c>
      <c r="H13" s="6">
        <v>5471833275</v>
      </c>
      <c r="I13" s="6">
        <v>494402124</v>
      </c>
      <c r="J13" s="6">
        <v>543842336</v>
      </c>
      <c r="K13" s="6">
        <v>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0</v>
      </c>
      <c r="G14" s="7">
        <f t="shared" si="0"/>
        <v>3501806966</v>
      </c>
      <c r="H14" s="7">
        <f t="shared" si="0"/>
        <v>16287473204</v>
      </c>
      <c r="I14" s="7">
        <f t="shared" si="0"/>
        <v>2943528486</v>
      </c>
      <c r="J14" s="7">
        <f t="shared" si="0"/>
        <v>9629912838</v>
      </c>
      <c r="K14" s="7">
        <f t="shared" si="0"/>
        <v>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 t="e">
        <f t="shared" ref="G16:K18" si="1">((F11/F$14)+(G11/G$14))/2</f>
        <v>#DIV/0!</v>
      </c>
      <c r="H16" s="8">
        <f t="shared" si="1"/>
        <v>0.50040917714319999</v>
      </c>
      <c r="I16" s="8">
        <f t="shared" si="1"/>
        <v>0.22620627202281873</v>
      </c>
      <c r="J16" s="8">
        <f t="shared" si="1"/>
        <v>8.2746194405730028E-2</v>
      </c>
      <c r="K16" s="8" t="e">
        <f t="shared" si="1"/>
        <v>#DIV/0!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 t="e">
        <f t="shared" si="1"/>
        <v>#DIV/0!</v>
      </c>
      <c r="H17" s="8">
        <f t="shared" si="1"/>
        <v>0.33139990858447499</v>
      </c>
      <c r="I17" s="8">
        <f t="shared" si="1"/>
        <v>0.52183578629377525</v>
      </c>
      <c r="J17" s="8">
        <f t="shared" si="1"/>
        <v>0.80503546605325682</v>
      </c>
      <c r="K17" s="8" t="e">
        <f t="shared" si="1"/>
        <v>#DIV/0!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 t="e">
        <f t="shared" si="1"/>
        <v>#DIV/0!</v>
      </c>
      <c r="H18" s="8">
        <f t="shared" si="1"/>
        <v>0.16819091427232499</v>
      </c>
      <c r="I18" s="8">
        <f t="shared" si="1"/>
        <v>0.25195794168340607</v>
      </c>
      <c r="J18" s="8">
        <f t="shared" si="1"/>
        <v>0.1122183395410131</v>
      </c>
      <c r="K18" s="8" t="e">
        <f t="shared" si="1"/>
        <v>#DIV/0!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</v>
      </c>
      <c r="H20" s="10">
        <f t="shared" ref="H20:K20" si="2">IFERROR(H2/G2,0)</f>
        <v>0</v>
      </c>
      <c r="I20" s="10">
        <f t="shared" si="2"/>
        <v>0</v>
      </c>
      <c r="J20" s="10">
        <f t="shared" si="2"/>
        <v>0</v>
      </c>
      <c r="K20" s="10">
        <f t="shared" si="2"/>
        <v>0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</v>
      </c>
      <c r="H21" s="10">
        <f t="shared" si="3"/>
        <v>0</v>
      </c>
      <c r="I21" s="10">
        <f t="shared" si="3"/>
        <v>0</v>
      </c>
      <c r="J21" s="10">
        <f t="shared" si="3"/>
        <v>0</v>
      </c>
      <c r="K21" s="10">
        <f t="shared" si="3"/>
        <v>0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0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2</v>
      </c>
      <c r="I27" s="10">
        <f t="shared" si="3"/>
        <v>3</v>
      </c>
      <c r="J27" s="10">
        <f t="shared" si="3"/>
        <v>1.25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</v>
      </c>
      <c r="H29" s="10">
        <f t="shared" si="3"/>
        <v>2.7893131986209814</v>
      </c>
      <c r="I29" s="10">
        <f t="shared" si="3"/>
        <v>3.7196659709076742E-2</v>
      </c>
      <c r="J29" s="10">
        <f t="shared" si="3"/>
        <v>3.739622086010097</v>
      </c>
      <c r="K29" s="10">
        <f t="shared" si="3"/>
        <v>0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3.5928293297456837</v>
      </c>
      <c r="I30" s="10">
        <f t="shared" si="3"/>
        <v>0.47225216392179653</v>
      </c>
      <c r="J30" s="10">
        <f t="shared" si="3"/>
        <v>3.7068847369518361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</v>
      </c>
      <c r="H31" s="10">
        <f t="shared" si="3"/>
        <v>3647.8888499999998</v>
      </c>
      <c r="I31" s="10">
        <f t="shared" si="3"/>
        <v>9.0354018324873026E-2</v>
      </c>
      <c r="J31" s="10">
        <f t="shared" si="3"/>
        <v>1.0999999991909419</v>
      </c>
      <c r="K31" s="10">
        <f t="shared" si="3"/>
        <v>0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</v>
      </c>
      <c r="H33" s="16">
        <f t="shared" ref="H33:K33" si="4">AVERAGE(H20:H23)</f>
        <v>0</v>
      </c>
      <c r="I33" s="16">
        <f t="shared" si="4"/>
        <v>0</v>
      </c>
      <c r="J33" s="16">
        <f t="shared" si="4"/>
        <v>0</v>
      </c>
      <c r="K33" s="16">
        <f t="shared" si="4"/>
        <v>0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0.4</v>
      </c>
      <c r="I34" s="16">
        <f t="shared" si="5"/>
        <v>0.6</v>
      </c>
      <c r="J34" s="16">
        <f t="shared" si="5"/>
        <v>0.25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#DIV/0!</v>
      </c>
      <c r="H35" s="18">
        <f t="shared" ref="H35:K35" si="6">EXP(SUMPRODUCT(H16:H18,LN(H29:H31)))</f>
        <v>10.141579405526025</v>
      </c>
      <c r="I35" s="18">
        <f t="shared" si="6"/>
        <v>0.17520803146958527</v>
      </c>
      <c r="J35" s="18">
        <f t="shared" si="6"/>
        <v>3.2368071409116235</v>
      </c>
      <c r="K35" s="18" t="e">
        <f t="shared" si="6"/>
        <v>#DIV/0!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#DIV/0!</v>
      </c>
      <c r="H39" s="16">
        <f>H33/(H35*H37)</f>
        <v>0</v>
      </c>
      <c r="I39" s="16">
        <f>I33/(I35*I37)</f>
        <v>0</v>
      </c>
      <c r="J39" s="16">
        <f>J33/(J35*J37)</f>
        <v>0</v>
      </c>
      <c r="K39" s="16" t="e">
        <f>K33/(K35*K37)</f>
        <v>#DIV/0!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#DIV/0!</v>
      </c>
      <c r="H40" s="16">
        <f>H34/(H35*(1-H37))</f>
        <v>7.8883176674048386E-2</v>
      </c>
      <c r="I40" s="16">
        <f>I34/(I35*(1-I37))</f>
        <v>6.8490010984930816</v>
      </c>
      <c r="J40" s="16">
        <f>J34/(J35*(1-J37))</f>
        <v>0.1544732133342917</v>
      </c>
      <c r="K40" s="16" t="e">
        <f>K34/(K35*(1-K37))</f>
        <v>#DIV/0!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#DIV/0!</v>
      </c>
      <c r="H41" s="16">
        <f>AVERAGE(H39:H40)</f>
        <v>3.9441588337024193E-2</v>
      </c>
      <c r="I41" s="16">
        <f>AVERAGE(I39:I40)</f>
        <v>3.4245005492465408</v>
      </c>
      <c r="J41" s="16">
        <f>AVERAGE(J39:J40)</f>
        <v>7.7236606667145852E-2</v>
      </c>
      <c r="K41" s="16" t="e">
        <f>AVERAGE(K39:K40)</f>
        <v>#DIV/0!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#DIV/0!</v>
      </c>
      <c r="I43" s="8" t="e">
        <f t="shared" ref="I43:K43" si="7">((I39/H39)-1)</f>
        <v>#DIV/0!</v>
      </c>
      <c r="J43" s="8" t="e">
        <f t="shared" si="7"/>
        <v>#DIV/0!</v>
      </c>
      <c r="K43" s="8" t="e">
        <f t="shared" si="7"/>
        <v>#DIV/0!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>
        <f t="shared" si="8"/>
        <v>85.824610611128193</v>
      </c>
      <c r="J44" s="8">
        <f t="shared" si="8"/>
        <v>-0.97744587698076457</v>
      </c>
      <c r="K44" s="8" t="e">
        <f t="shared" si="8"/>
        <v>#DIV/0!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#DIV/0!</v>
      </c>
      <c r="I45" s="8">
        <f t="shared" si="8"/>
        <v>85.824610611128193</v>
      </c>
      <c r="J45" s="8">
        <f t="shared" si="8"/>
        <v>-0.97744587698076457</v>
      </c>
      <c r="K45" s="8" t="e">
        <f t="shared" si="8"/>
        <v>#DIV/0!</v>
      </c>
      <c r="L45" s="4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22" sqref="E22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215</v>
      </c>
      <c r="G2" s="6">
        <v>201</v>
      </c>
      <c r="H2" s="6">
        <v>381</v>
      </c>
      <c r="I2" s="6">
        <v>448</v>
      </c>
      <c r="J2" s="6">
        <v>494</v>
      </c>
      <c r="K2" s="6">
        <v>402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55.2</v>
      </c>
      <c r="G3" s="6">
        <v>61.2</v>
      </c>
      <c r="H3" s="6">
        <v>58.4</v>
      </c>
      <c r="I3" s="6">
        <v>58.2</v>
      </c>
      <c r="J3" s="6">
        <v>60.5</v>
      </c>
      <c r="K3" s="6">
        <v>53.5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0.83</v>
      </c>
      <c r="I5" s="6">
        <v>0</v>
      </c>
      <c r="J5" s="6">
        <v>3.46</v>
      </c>
      <c r="K5" s="6">
        <v>0.3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4</v>
      </c>
      <c r="G7" s="6">
        <v>6</v>
      </c>
      <c r="H7" s="6">
        <v>10</v>
      </c>
      <c r="I7" s="6">
        <v>10</v>
      </c>
      <c r="J7" s="6">
        <v>12</v>
      </c>
      <c r="K7" s="6">
        <v>24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2</v>
      </c>
      <c r="J8" s="6">
        <v>3</v>
      </c>
      <c r="K8" s="6">
        <v>1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28</v>
      </c>
      <c r="G9" s="6">
        <v>28</v>
      </c>
      <c r="H9" s="6">
        <v>35</v>
      </c>
      <c r="I9" s="6">
        <v>37</v>
      </c>
      <c r="J9" s="6">
        <v>47</v>
      </c>
      <c r="K9" s="6">
        <v>53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3000000</v>
      </c>
      <c r="G10" s="6">
        <v>3000000</v>
      </c>
      <c r="H10" s="6">
        <v>3000000</v>
      </c>
      <c r="I10" s="6">
        <v>12000000</v>
      </c>
      <c r="J10" s="6">
        <v>189500000</v>
      </c>
      <c r="K10" s="6">
        <v>97300000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350450000</v>
      </c>
      <c r="G11" s="6">
        <v>400230000</v>
      </c>
      <c r="H11" s="6">
        <v>356685000</v>
      </c>
      <c r="I11" s="6">
        <v>409200000</v>
      </c>
      <c r="J11" s="6">
        <v>456800000</v>
      </c>
      <c r="K11" s="6">
        <v>574880000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184235000</v>
      </c>
      <c r="G13" s="6">
        <v>215030000</v>
      </c>
      <c r="H13" s="6">
        <v>187400000</v>
      </c>
      <c r="I13" s="6">
        <v>241330000</v>
      </c>
      <c r="J13" s="6">
        <v>216500000</v>
      </c>
      <c r="K13" s="6">
        <v>223450000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534685000</v>
      </c>
      <c r="G14" s="7">
        <f t="shared" si="0"/>
        <v>615260000</v>
      </c>
      <c r="H14" s="7">
        <f t="shared" si="0"/>
        <v>544085000</v>
      </c>
      <c r="I14" s="7">
        <f t="shared" si="0"/>
        <v>650530000</v>
      </c>
      <c r="J14" s="7">
        <f t="shared" si="0"/>
        <v>673300000</v>
      </c>
      <c r="K14" s="7">
        <f t="shared" si="0"/>
        <v>798330000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0.65296905763373325</v>
      </c>
      <c r="H16" s="8">
        <f t="shared" si="1"/>
        <v>0.65303700032987622</v>
      </c>
      <c r="I16" s="8">
        <f t="shared" si="1"/>
        <v>0.64229704353583306</v>
      </c>
      <c r="J16" s="8">
        <f t="shared" si="1"/>
        <v>0.65373749598029662</v>
      </c>
      <c r="K16" s="8">
        <f t="shared" si="1"/>
        <v>0.69927632182589594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</v>
      </c>
      <c r="H17" s="8">
        <f t="shared" si="1"/>
        <v>0</v>
      </c>
      <c r="I17" s="8">
        <f t="shared" si="1"/>
        <v>0</v>
      </c>
      <c r="J17" s="8">
        <f t="shared" si="1"/>
        <v>0</v>
      </c>
      <c r="K17" s="8">
        <f t="shared" si="1"/>
        <v>0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0.3470309423662668</v>
      </c>
      <c r="H18" s="8">
        <f t="shared" si="1"/>
        <v>0.34696299967012378</v>
      </c>
      <c r="I18" s="8">
        <f t="shared" si="1"/>
        <v>0.35770295646416689</v>
      </c>
      <c r="J18" s="8">
        <f t="shared" si="1"/>
        <v>0.34626250401970338</v>
      </c>
      <c r="K18" s="8">
        <f t="shared" si="1"/>
        <v>0.30072367817410406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0.93488372093023253</v>
      </c>
      <c r="H20" s="10">
        <f t="shared" ref="H20:K20" si="2">IFERROR(H2/G2,0)</f>
        <v>1.8955223880597014</v>
      </c>
      <c r="I20" s="10">
        <f t="shared" si="2"/>
        <v>1.1758530183727034</v>
      </c>
      <c r="J20" s="10">
        <f t="shared" si="2"/>
        <v>1.1026785714285714</v>
      </c>
      <c r="K20" s="10">
        <f t="shared" si="2"/>
        <v>0.81376518218623484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1.1086956521739131</v>
      </c>
      <c r="H21" s="10">
        <f t="shared" si="3"/>
        <v>0.95424836601307184</v>
      </c>
      <c r="I21" s="10">
        <f t="shared" si="3"/>
        <v>0.99657534246575352</v>
      </c>
      <c r="J21" s="10">
        <f t="shared" si="3"/>
        <v>1.0395189003436425</v>
      </c>
      <c r="K21" s="10">
        <f t="shared" si="3"/>
        <v>0.88429752066115708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8.6705202312138727E-2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1.5</v>
      </c>
      <c r="H25" s="10">
        <f t="shared" si="3"/>
        <v>1.6666666666666667</v>
      </c>
      <c r="I25" s="10">
        <f t="shared" si="3"/>
        <v>1</v>
      </c>
      <c r="J25" s="10">
        <f t="shared" si="3"/>
        <v>1.2</v>
      </c>
      <c r="K25" s="10">
        <f t="shared" si="3"/>
        <v>2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1.5</v>
      </c>
      <c r="K26" s="10">
        <f t="shared" si="3"/>
        <v>0.33333333333333331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1</v>
      </c>
      <c r="H27" s="10">
        <f t="shared" si="3"/>
        <v>1.25</v>
      </c>
      <c r="I27" s="10">
        <f t="shared" si="3"/>
        <v>1.0571428571428572</v>
      </c>
      <c r="J27" s="10">
        <f t="shared" si="3"/>
        <v>1.2702702702702702</v>
      </c>
      <c r="K27" s="10">
        <f t="shared" si="3"/>
        <v>1.1276595744680851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1</v>
      </c>
      <c r="H28" s="10">
        <f t="shared" si="3"/>
        <v>1</v>
      </c>
      <c r="I28" s="10">
        <f t="shared" si="3"/>
        <v>4</v>
      </c>
      <c r="J28" s="10">
        <f t="shared" si="3"/>
        <v>15.791666666666666</v>
      </c>
      <c r="K28" s="10">
        <f t="shared" si="3"/>
        <v>0.51345646437994719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1.1420459409330861</v>
      </c>
      <c r="H29" s="10">
        <f t="shared" si="3"/>
        <v>0.89120005996551988</v>
      </c>
      <c r="I29" s="10">
        <f t="shared" si="3"/>
        <v>1.1472307498212708</v>
      </c>
      <c r="J29" s="10">
        <f t="shared" si="3"/>
        <v>1.1163245356793743</v>
      </c>
      <c r="K29" s="10">
        <f t="shared" si="3"/>
        <v>1.2584938704028021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1.1671506499850735</v>
      </c>
      <c r="H31" s="10">
        <f t="shared" si="3"/>
        <v>0.87150630144630981</v>
      </c>
      <c r="I31" s="10">
        <f t="shared" si="3"/>
        <v>1.2877801494130203</v>
      </c>
      <c r="J31" s="10">
        <f t="shared" si="3"/>
        <v>0.89711183856130605</v>
      </c>
      <c r="K31" s="10">
        <f t="shared" si="3"/>
        <v>1.0321016166281756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0.5108948432760364</v>
      </c>
      <c r="H33" s="16">
        <f t="shared" ref="H33:K33" si="4">AVERAGE(H20:H23)</f>
        <v>0.71244268851819337</v>
      </c>
      <c r="I33" s="16">
        <f t="shared" si="4"/>
        <v>0.54310709020961423</v>
      </c>
      <c r="J33" s="16">
        <f t="shared" si="4"/>
        <v>0.53554936794305341</v>
      </c>
      <c r="K33" s="16">
        <f t="shared" si="4"/>
        <v>0.44619197628988266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0.7</v>
      </c>
      <c r="H34" s="16">
        <f t="shared" ref="H34:K34" si="5">AVERAGE(H24:H28)</f>
        <v>0.78333333333333344</v>
      </c>
      <c r="I34" s="16">
        <f t="shared" si="5"/>
        <v>1.2114285714285713</v>
      </c>
      <c r="J34" s="16">
        <f t="shared" si="5"/>
        <v>3.9523873873873874</v>
      </c>
      <c r="K34" s="16">
        <f t="shared" si="5"/>
        <v>0.79488987443627313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#NUM!</v>
      </c>
      <c r="H35" s="18" t="e">
        <f t="shared" ref="H35:K35" si="6">EXP(SUMPRODUCT(H16:H18,LN(H29:H31)))</f>
        <v>#NUM!</v>
      </c>
      <c r="I35" s="18" t="e">
        <f t="shared" si="6"/>
        <v>#NUM!</v>
      </c>
      <c r="J35" s="18" t="e">
        <f t="shared" si="6"/>
        <v>#NUM!</v>
      </c>
      <c r="K35" s="18" t="e">
        <f t="shared" si="6"/>
        <v>#NUM!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#NUM!</v>
      </c>
      <c r="H39" s="16" t="e">
        <f>H33/(H35*H37)</f>
        <v>#NUM!</v>
      </c>
      <c r="I39" s="16" t="e">
        <f>I33/(I35*I37)</f>
        <v>#NUM!</v>
      </c>
      <c r="J39" s="16" t="e">
        <f>J33/(J35*J37)</f>
        <v>#NUM!</v>
      </c>
      <c r="K39" s="16" t="e">
        <f>K33/(K35*K37)</f>
        <v>#NUM!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#NUM!</v>
      </c>
      <c r="H40" s="16" t="e">
        <f>H34/(H35*(1-H37))</f>
        <v>#NUM!</v>
      </c>
      <c r="I40" s="16" t="e">
        <f>I34/(I35*(1-I37))</f>
        <v>#NUM!</v>
      </c>
      <c r="J40" s="16" t="e">
        <f>J34/(J35*(1-J37))</f>
        <v>#NUM!</v>
      </c>
      <c r="K40" s="16" t="e">
        <f>K34/(K35*(1-K37))</f>
        <v>#NUM!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#NUM!</v>
      </c>
      <c r="H41" s="16" t="e">
        <f>AVERAGE(H39:H40)</f>
        <v>#NUM!</v>
      </c>
      <c r="I41" s="16" t="e">
        <f>AVERAGE(I39:I40)</f>
        <v>#NUM!</v>
      </c>
      <c r="J41" s="16" t="e">
        <f>AVERAGE(J39:J40)</f>
        <v>#NUM!</v>
      </c>
      <c r="K41" s="16" t="e">
        <f>AVERAGE(K39:K40)</f>
        <v>#NUM!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#NUM!</v>
      </c>
      <c r="I43" s="8" t="e">
        <f t="shared" ref="I43:K43" si="7">((I39/H39)-1)</f>
        <v>#NUM!</v>
      </c>
      <c r="J43" s="8" t="e">
        <f t="shared" si="7"/>
        <v>#NUM!</v>
      </c>
      <c r="K43" s="8" t="e">
        <f t="shared" si="7"/>
        <v>#NUM!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#NUM!</v>
      </c>
      <c r="I44" s="8" t="e">
        <f t="shared" si="8"/>
        <v>#NUM!</v>
      </c>
      <c r="J44" s="8" t="e">
        <f t="shared" si="8"/>
        <v>#NUM!</v>
      </c>
      <c r="K44" s="8" t="e">
        <f t="shared" si="8"/>
        <v>#NUM!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#NUM!</v>
      </c>
      <c r="I45" s="8" t="e">
        <f t="shared" si="8"/>
        <v>#NUM!</v>
      </c>
      <c r="J45" s="8" t="e">
        <f t="shared" si="8"/>
        <v>#NUM!</v>
      </c>
      <c r="K45" s="8" t="e">
        <f t="shared" si="8"/>
        <v>#NUM!</v>
      </c>
      <c r="L45" s="4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0" zoomScaleNormal="80" workbookViewId="0">
      <selection activeCell="G9" sqref="G9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43</v>
      </c>
      <c r="G2" s="43">
        <v>45</v>
      </c>
      <c r="H2" s="43">
        <v>18</v>
      </c>
      <c r="I2" s="43">
        <v>85</v>
      </c>
      <c r="J2" s="43">
        <v>75</v>
      </c>
      <c r="K2" s="43">
        <v>101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800000</v>
      </c>
      <c r="G3" s="45">
        <v>2500000</v>
      </c>
      <c r="H3" s="45">
        <v>1000000</v>
      </c>
      <c r="I3" s="45">
        <v>3500000</v>
      </c>
      <c r="J3" s="45">
        <v>6000000</v>
      </c>
      <c r="K3" s="45">
        <v>6500000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144</v>
      </c>
      <c r="G4" s="43">
        <v>144</v>
      </c>
      <c r="H4" s="43">
        <v>144</v>
      </c>
      <c r="I4" s="43">
        <v>144</v>
      </c>
      <c r="J4" s="43">
        <v>144</v>
      </c>
      <c r="K4" s="43">
        <v>144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62</v>
      </c>
      <c r="G5" s="43" t="s">
        <v>61</v>
      </c>
      <c r="H5" s="43" t="s">
        <v>60</v>
      </c>
      <c r="I5" s="43" t="s">
        <v>59</v>
      </c>
      <c r="J5" s="43" t="s">
        <v>58</v>
      </c>
      <c r="K5" s="43" t="s">
        <v>57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2</v>
      </c>
      <c r="I7" s="43">
        <v>3</v>
      </c>
      <c r="J7" s="43">
        <v>5</v>
      </c>
      <c r="K7" s="43">
        <v>4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4">
        <v>20</v>
      </c>
      <c r="G9" s="44">
        <v>18</v>
      </c>
      <c r="H9" s="44">
        <v>18</v>
      </c>
      <c r="I9" s="44">
        <v>18</v>
      </c>
      <c r="J9" s="44">
        <v>19</v>
      </c>
      <c r="K9" s="44">
        <v>19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20000000</v>
      </c>
      <c r="G10" s="43">
        <v>18000000</v>
      </c>
      <c r="H10" s="43">
        <v>18000000</v>
      </c>
      <c r="I10" s="43">
        <v>18000000</v>
      </c>
      <c r="J10" s="43">
        <v>19000000</v>
      </c>
      <c r="K10" s="43">
        <v>29000000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0</v>
      </c>
      <c r="K14" s="42">
        <f>SUM(K11:K13)</f>
        <v>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 t="e">
        <f>((J11/J$14)+(K11/K$14))/2</f>
        <v>#DIV/0!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 t="e">
        <f>((J12/J$14)+(K12/K$14))/2</f>
        <v>#DIV/0!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 t="e">
        <f>((J13/J$14)+(K13/K$14))/2</f>
        <v>#DIV/0!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1.0465116279069768</v>
      </c>
      <c r="H20" s="27">
        <f>IFERROR(H2/G2,0)</f>
        <v>0.4</v>
      </c>
      <c r="I20" s="27">
        <f>IFERROR(I2/H2,0)</f>
        <v>4.7222222222222223</v>
      </c>
      <c r="J20" s="27">
        <f>IFERROR(J2/I2,0)</f>
        <v>0.88235294117647056</v>
      </c>
      <c r="K20" s="27">
        <f>IFERROR(K2/J2,0)</f>
        <v>1.3466666666666667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3.125</v>
      </c>
      <c r="H21" s="27">
        <f>IFERROR(H3/G3,0)</f>
        <v>0.4</v>
      </c>
      <c r="I21" s="27">
        <f>IFERROR(I3/H3,0)</f>
        <v>3.5</v>
      </c>
      <c r="J21" s="27">
        <f>IFERROR(J3/I3,0)</f>
        <v>1.7142857142857142</v>
      </c>
      <c r="K21" s="27">
        <f>IFERROR(K3/J3,0)</f>
        <v>1.0833333333333333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1</v>
      </c>
      <c r="H22" s="27">
        <f>IFERROR(H4/G4,0)</f>
        <v>1</v>
      </c>
      <c r="I22" s="27">
        <f>IFERROR(I4/H4,0)</f>
        <v>1</v>
      </c>
      <c r="J22" s="27">
        <f>IFERROR(J4/I4,0)</f>
        <v>1</v>
      </c>
      <c r="K22" s="27">
        <f>IFERROR(K4/J4,0)</f>
        <v>1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1.0064516129032257</v>
      </c>
      <c r="H23" s="27">
        <f>IFERROR(H5/G5,0)</f>
        <v>1.0224358974358974</v>
      </c>
      <c r="I23" s="27">
        <f>IFERROR(I5/H5,0)</f>
        <v>1.0125391849529781</v>
      </c>
      <c r="J23" s="27">
        <f>IFERROR(J5/I5,0)</f>
        <v>0.98452012383900933</v>
      </c>
      <c r="K23" s="27">
        <f>IFERROR(K5/J5,0)</f>
        <v>1.0314465408805031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/>
      <c r="H24" s="27">
        <f>IFERROR(H6/G6,0)</f>
        <v>0</v>
      </c>
      <c r="I24" s="27">
        <f>IFERROR(I6/H6,0)</f>
        <v>0</v>
      </c>
      <c r="J24" s="27">
        <f>IFERROR(J6/I6,0)</f>
        <v>0</v>
      </c>
      <c r="K24" s="27">
        <f>IFERROR(K6/J6,0)</f>
        <v>0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1.5</v>
      </c>
      <c r="J25" s="27">
        <f>IFERROR(J7/I7,0)</f>
        <v>1.6666666666666667</v>
      </c>
      <c r="K25" s="27">
        <f>IFERROR(K7/J7,0)</f>
        <v>0.8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0.9</v>
      </c>
      <c r="H27" s="27">
        <f>IFERROR(H9/G9,0)</f>
        <v>1</v>
      </c>
      <c r="I27" s="27">
        <f>IFERROR(I9/H9,0)</f>
        <v>1</v>
      </c>
      <c r="J27" s="27">
        <f>IFERROR(J9/I9,0)</f>
        <v>1.0555555555555556</v>
      </c>
      <c r="K27" s="27">
        <f>IFERROR(K9/J9,0)</f>
        <v>1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0.9</v>
      </c>
      <c r="H28" s="27">
        <f>IFERROR(H10/G10,0)</f>
        <v>1</v>
      </c>
      <c r="I28" s="27">
        <f>IFERROR(I10/H10,0)</f>
        <v>1</v>
      </c>
      <c r="J28" s="27">
        <f>IFERROR(J10/I10,0)</f>
        <v>1.0555555555555556</v>
      </c>
      <c r="K28" s="27">
        <f>IFERROR(K10/J10,0)</f>
        <v>1.5263157894736843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0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0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0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1.5444908102025505</v>
      </c>
      <c r="H33" s="32">
        <f>AVERAGE(H20:H23)</f>
        <v>0.70560897435897441</v>
      </c>
      <c r="I33" s="32">
        <f>AVERAGE(I20:I23)</f>
        <v>2.5586903517937998</v>
      </c>
      <c r="J33" s="32">
        <f>AVERAGE(J20:J23)</f>
        <v>1.1452896948252984</v>
      </c>
      <c r="K33" s="32">
        <f>AVERAGE(K20:K23)</f>
        <v>1.1153616352201257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0.45</v>
      </c>
      <c r="H34" s="32">
        <f>AVERAGE(H24:H28)</f>
        <v>0.4</v>
      </c>
      <c r="I34" s="32">
        <f>AVERAGE(I24:I28)</f>
        <v>0.7</v>
      </c>
      <c r="J34" s="32">
        <f>AVERAGE(J24:J28)</f>
        <v>0.75555555555555554</v>
      </c>
      <c r="K34" s="32">
        <f>AVERAGE(K24:K28)</f>
        <v>0.66526315789473689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 t="e">
        <f>EXP(SUMPRODUCT(K16:K18,LN(K29:K31)))</f>
        <v>#DIV/0!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 t="e">
        <f>K33/(K35*K37)</f>
        <v>#DIV/0!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 t="e">
        <f>K34/(K35*(1-K37))</f>
        <v>#DIV/0!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 t="e">
        <f>AVERAGE(K39:K40)</f>
        <v>#DIV/0!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F1" zoomScale="80" zoomScaleNormal="80" workbookViewId="0">
      <selection activeCell="H9" sqref="H9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9" width="14.85546875" style="24" bestFit="1" customWidth="1"/>
    <col min="10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161</v>
      </c>
      <c r="G2" s="43">
        <v>132</v>
      </c>
      <c r="H2" s="43">
        <v>99</v>
      </c>
      <c r="I2" s="43">
        <v>140</v>
      </c>
      <c r="J2" s="43">
        <v>49</v>
      </c>
      <c r="K2" s="43">
        <v>238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3641000</v>
      </c>
      <c r="G3" s="45">
        <v>3059000</v>
      </c>
      <c r="H3" s="45">
        <v>3374000</v>
      </c>
      <c r="I3" s="45">
        <v>3049000</v>
      </c>
      <c r="J3" s="45">
        <v>4244000</v>
      </c>
      <c r="K3" s="45">
        <v>3714000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39094</v>
      </c>
      <c r="G4" s="43">
        <v>36501</v>
      </c>
      <c r="H4" s="43">
        <v>35101</v>
      </c>
      <c r="I4" s="43">
        <v>33203</v>
      </c>
      <c r="J4" s="43">
        <v>35336</v>
      </c>
      <c r="K4" s="43">
        <v>40077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>
        <v>0</v>
      </c>
      <c r="G5" s="43">
        <v>0</v>
      </c>
      <c r="H5" s="43">
        <v>0</v>
      </c>
      <c r="I5" s="43">
        <v>0</v>
      </c>
      <c r="J5" s="43" t="s">
        <v>59</v>
      </c>
      <c r="K5" s="43" t="s">
        <v>63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2</v>
      </c>
      <c r="G6" s="43">
        <v>2</v>
      </c>
      <c r="H6" s="43">
        <v>3</v>
      </c>
      <c r="I6" s="43">
        <v>2</v>
      </c>
      <c r="J6" s="43">
        <v>2</v>
      </c>
      <c r="K6" s="43">
        <v>2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5</v>
      </c>
      <c r="G9" s="43">
        <v>8</v>
      </c>
      <c r="H9" s="43">
        <v>10</v>
      </c>
      <c r="I9" s="43">
        <v>10</v>
      </c>
      <c r="J9" s="43">
        <v>12</v>
      </c>
      <c r="K9" s="43">
        <v>16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30000000</v>
      </c>
      <c r="G10" s="43">
        <v>30000000</v>
      </c>
      <c r="H10" s="43">
        <v>30000000</v>
      </c>
      <c r="I10" s="43">
        <v>30000000</v>
      </c>
      <c r="J10" s="43">
        <v>30000000</v>
      </c>
      <c r="K10" s="43">
        <v>94000000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1767971265</v>
      </c>
      <c r="G11" s="43">
        <v>2193421020</v>
      </c>
      <c r="H11" s="43">
        <v>1760690790</v>
      </c>
      <c r="I11" s="43">
        <v>1901362985</v>
      </c>
      <c r="J11" s="43">
        <v>2114060985</v>
      </c>
      <c r="K11" s="43">
        <v>2989753060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184235000</v>
      </c>
      <c r="G12" s="43">
        <v>161615000</v>
      </c>
      <c r="H12" s="43">
        <v>2005092000</v>
      </c>
      <c r="I12" s="43">
        <v>7366653000</v>
      </c>
      <c r="J12" s="43">
        <v>9672170000</v>
      </c>
      <c r="K12" s="43">
        <v>1318063000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588343370</v>
      </c>
      <c r="G13" s="43">
        <v>702044230</v>
      </c>
      <c r="H13" s="43">
        <v>922696730</v>
      </c>
      <c r="I13" s="43">
        <v>980971610</v>
      </c>
      <c r="J13" s="43">
        <v>1137904080</v>
      </c>
      <c r="K13" s="43">
        <v>1732731850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 t="shared" ref="F14:K14" si="0">SUM(F11:F13)</f>
        <v>2540549635</v>
      </c>
      <c r="G14" s="42">
        <f t="shared" si="0"/>
        <v>3057080250</v>
      </c>
      <c r="H14" s="42">
        <f t="shared" si="0"/>
        <v>4688479520</v>
      </c>
      <c r="I14" s="42">
        <f t="shared" si="0"/>
        <v>10248987595</v>
      </c>
      <c r="J14" s="42">
        <f t="shared" si="0"/>
        <v>12924135065</v>
      </c>
      <c r="K14" s="42">
        <f t="shared" si="0"/>
        <v>6040547910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 t="shared" ref="G16:K18" si="1">((F11/F$14)+(G11/G$14))/2</f>
        <v>0.70669497537293535</v>
      </c>
      <c r="H16" s="26">
        <f t="shared" si="1"/>
        <v>0.5465122102707648</v>
      </c>
      <c r="I16" s="26">
        <f t="shared" si="1"/>
        <v>0.28052635662346148</v>
      </c>
      <c r="J16" s="26">
        <f t="shared" si="1"/>
        <v>0.17454590523647615</v>
      </c>
      <c r="K16" s="26">
        <f t="shared" si="1"/>
        <v>0.32926099447363882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 t="shared" si="1"/>
        <v>6.2691787292002948E-2</v>
      </c>
      <c r="H17" s="26">
        <f t="shared" si="1"/>
        <v>0.24026469792711791</v>
      </c>
      <c r="I17" s="26">
        <f t="shared" si="1"/>
        <v>0.57321622046246024</v>
      </c>
      <c r="J17" s="26">
        <f t="shared" si="1"/>
        <v>0.73357464805559613</v>
      </c>
      <c r="K17" s="26">
        <f t="shared" si="1"/>
        <v>0.48329150291807838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 t="shared" si="1"/>
        <v>0.23061323733506167</v>
      </c>
      <c r="H18" s="26">
        <f t="shared" si="1"/>
        <v>0.21322309180211729</v>
      </c>
      <c r="I18" s="26">
        <f t="shared" si="1"/>
        <v>0.14625742291407831</v>
      </c>
      <c r="J18" s="26">
        <f t="shared" si="1"/>
        <v>9.187944670792772E-2</v>
      </c>
      <c r="K18" s="26">
        <f t="shared" si="1"/>
        <v>0.1874475026082828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0.81987577639751552</v>
      </c>
      <c r="H20" s="27">
        <f t="shared" ref="H20:K20" si="2">IFERROR(H2/G2,0)</f>
        <v>0.75</v>
      </c>
      <c r="I20" s="27">
        <f t="shared" si="2"/>
        <v>1.4141414141414141</v>
      </c>
      <c r="J20" s="27">
        <f t="shared" si="2"/>
        <v>0.35</v>
      </c>
      <c r="K20" s="27">
        <f t="shared" si="2"/>
        <v>4.8571428571428568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 t="shared" ref="G21:K31" si="3">IFERROR(G3/F3,0)</f>
        <v>0.84015380390002747</v>
      </c>
      <c r="H21" s="27">
        <f t="shared" si="3"/>
        <v>1.102974828375286</v>
      </c>
      <c r="I21" s="27">
        <f t="shared" si="3"/>
        <v>0.90367516301126261</v>
      </c>
      <c r="J21" s="27">
        <f t="shared" si="3"/>
        <v>1.3919317809117744</v>
      </c>
      <c r="K21" s="27">
        <f t="shared" si="3"/>
        <v>0.8751178133836004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 t="shared" si="3"/>
        <v>0.93367268634573075</v>
      </c>
      <c r="H22" s="27">
        <f t="shared" si="3"/>
        <v>0.96164488644146739</v>
      </c>
      <c r="I22" s="27">
        <f t="shared" si="3"/>
        <v>0.94592746645394721</v>
      </c>
      <c r="J22" s="27">
        <f t="shared" si="3"/>
        <v>1.0642411830256302</v>
      </c>
      <c r="K22" s="27">
        <f t="shared" si="3"/>
        <v>1.13416911931175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 t="shared" si="3"/>
        <v>0</v>
      </c>
      <c r="H23" s="27">
        <f t="shared" si="3"/>
        <v>0</v>
      </c>
      <c r="I23" s="27">
        <f t="shared" si="3"/>
        <v>0</v>
      </c>
      <c r="J23" s="27">
        <f t="shared" si="3"/>
        <v>0</v>
      </c>
      <c r="K23" s="27">
        <f t="shared" si="3"/>
        <v>0.9504643962848297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 t="shared" si="3"/>
        <v>1</v>
      </c>
      <c r="H24" s="27">
        <f t="shared" si="3"/>
        <v>1.5</v>
      </c>
      <c r="I24" s="27">
        <f t="shared" si="3"/>
        <v>0.66666666666666663</v>
      </c>
      <c r="J24" s="27">
        <f t="shared" si="3"/>
        <v>1</v>
      </c>
      <c r="K24" s="27">
        <f t="shared" si="3"/>
        <v>1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 t="shared" si="3"/>
        <v>0</v>
      </c>
      <c r="H25" s="27">
        <f t="shared" si="3"/>
        <v>0</v>
      </c>
      <c r="I25" s="27">
        <f t="shared" si="3"/>
        <v>0</v>
      </c>
      <c r="J25" s="27">
        <f t="shared" si="3"/>
        <v>0</v>
      </c>
      <c r="K25" s="27">
        <f t="shared" si="3"/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 t="shared" si="3"/>
        <v>0</v>
      </c>
      <c r="H26" s="27">
        <f t="shared" si="3"/>
        <v>0</v>
      </c>
      <c r="I26" s="27">
        <f t="shared" si="3"/>
        <v>0</v>
      </c>
      <c r="J26" s="27">
        <f t="shared" si="3"/>
        <v>0</v>
      </c>
      <c r="K26" s="27">
        <f t="shared" si="3"/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 t="shared" si="3"/>
        <v>1.6</v>
      </c>
      <c r="H27" s="27">
        <f t="shared" si="3"/>
        <v>1.25</v>
      </c>
      <c r="I27" s="27">
        <f t="shared" si="3"/>
        <v>1</v>
      </c>
      <c r="J27" s="27">
        <f t="shared" si="3"/>
        <v>1.2</v>
      </c>
      <c r="K27" s="27">
        <f t="shared" si="3"/>
        <v>1.3333333333333333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 t="shared" si="3"/>
        <v>1</v>
      </c>
      <c r="H28" s="27">
        <f t="shared" si="3"/>
        <v>1</v>
      </c>
      <c r="I28" s="27">
        <f t="shared" si="3"/>
        <v>1</v>
      </c>
      <c r="J28" s="27">
        <f t="shared" si="3"/>
        <v>1</v>
      </c>
      <c r="K28" s="27">
        <f t="shared" si="3"/>
        <v>3.1333333333333333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 t="shared" si="3"/>
        <v>1.2406429128247172</v>
      </c>
      <c r="H29" s="27">
        <f t="shared" si="3"/>
        <v>0.80271446929053325</v>
      </c>
      <c r="I29" s="27">
        <f t="shared" si="3"/>
        <v>1.0798960247869531</v>
      </c>
      <c r="J29" s="27">
        <f t="shared" si="3"/>
        <v>1.1118660674884233</v>
      </c>
      <c r="K29" s="27">
        <f t="shared" si="3"/>
        <v>1.4142227122175475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 t="shared" si="3"/>
        <v>0.8772220262165169</v>
      </c>
      <c r="H30" s="27">
        <f t="shared" si="3"/>
        <v>12.406595922408192</v>
      </c>
      <c r="I30" s="27">
        <f t="shared" si="3"/>
        <v>3.6739725658473525</v>
      </c>
      <c r="J30" s="27">
        <f t="shared" si="3"/>
        <v>1.3129666892142198</v>
      </c>
      <c r="K30" s="27">
        <f t="shared" si="3"/>
        <v>0.13627376276471567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 t="shared" si="3"/>
        <v>1.1932559552765929</v>
      </c>
      <c r="H31" s="27">
        <f t="shared" si="3"/>
        <v>1.3142999978790511</v>
      </c>
      <c r="I31" s="27">
        <f t="shared" si="3"/>
        <v>1.0631571328967429</v>
      </c>
      <c r="J31" s="27">
        <f t="shared" si="3"/>
        <v>1.1599765664981885</v>
      </c>
      <c r="K31" s="27">
        <f t="shared" si="3"/>
        <v>1.5227398165230237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0.64842556666081852</v>
      </c>
      <c r="H33" s="32">
        <f t="shared" ref="H33:K33" si="4">AVERAGE(H20:H23)</f>
        <v>0.70365492870418833</v>
      </c>
      <c r="I33" s="32">
        <f t="shared" si="4"/>
        <v>0.81593601090165602</v>
      </c>
      <c r="J33" s="32">
        <f t="shared" si="4"/>
        <v>0.70154324098435117</v>
      </c>
      <c r="K33" s="32">
        <f t="shared" si="4"/>
        <v>1.9542235465307594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0.72</v>
      </c>
      <c r="H34" s="32">
        <f t="shared" ref="H34:K34" si="5">AVERAGE(H24:H28)</f>
        <v>0.75</v>
      </c>
      <c r="I34" s="32">
        <f t="shared" si="5"/>
        <v>0.53333333333333333</v>
      </c>
      <c r="J34" s="32">
        <f t="shared" si="5"/>
        <v>0.64</v>
      </c>
      <c r="K34" s="32">
        <f t="shared" si="5"/>
        <v>1.0933333333333333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1.2031199914919462</v>
      </c>
      <c r="H35" s="37">
        <f t="shared" ref="H35:K35" si="6">EXP(SUMPRODUCT(H16:H18,LN(H29:H31)))</f>
        <v>1.7215355744169925</v>
      </c>
      <c r="I35" s="37">
        <f t="shared" si="6"/>
        <v>2.1737002738479121</v>
      </c>
      <c r="J35" s="37">
        <f t="shared" si="6"/>
        <v>1.2609787027416284</v>
      </c>
      <c r="K35" s="37">
        <f t="shared" si="6"/>
        <v>0.46287227619822752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1.0779067279178516</v>
      </c>
      <c r="H39" s="32">
        <f>H33/(H35*H37)</f>
        <v>0.81747358481683996</v>
      </c>
      <c r="I39" s="32">
        <f>I33/(I35*I37)</f>
        <v>0.75073460745098552</v>
      </c>
      <c r="J39" s="32">
        <f>J33/(J35*J37)</f>
        <v>1.1126964150291374</v>
      </c>
      <c r="K39" s="32">
        <f>K33/(K35*K37)</f>
        <v>8.4438997409032677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1.1968880994274789</v>
      </c>
      <c r="H40" s="32">
        <f>H34/(H35*(1-H37))</f>
        <v>0.87131513416908812</v>
      </c>
      <c r="I40" s="32">
        <f>I34/(I35*(1-I37))</f>
        <v>0.4907146948914165</v>
      </c>
      <c r="J40" s="32">
        <f>J34/(J35*(1-J37))</f>
        <v>1.0150845507676025</v>
      </c>
      <c r="K40" s="32">
        <f>K34/(K35*(1-K37))</f>
        <v>4.7241253777969083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1.1373974136726652</v>
      </c>
      <c r="H41" s="32">
        <f>AVERAGE(H39:H40)</f>
        <v>0.84439435949296404</v>
      </c>
      <c r="I41" s="32">
        <f>AVERAGE(I39:I40)</f>
        <v>0.62072465117120101</v>
      </c>
      <c r="J41" s="32">
        <f>AVERAGE(J39:J40)</f>
        <v>1.06389048289837</v>
      </c>
      <c r="K41" s="32">
        <f>AVERAGE(K39:K40)</f>
        <v>6.5840125593500876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-0.24161009144462775</v>
      </c>
      <c r="I43" s="26">
        <f t="shared" ref="I43:K43" si="7">((I39/H39)-1)</f>
        <v>-8.1640530783398613E-2</v>
      </c>
      <c r="J43" s="26">
        <f t="shared" si="7"/>
        <v>0.48214349516554544</v>
      </c>
      <c r="K43" s="26">
        <f t="shared" si="7"/>
        <v>6.5886824356148868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 t="shared" ref="H44:K45" si="8">((H40/G40)-1)</f>
        <v>-0.27201621054977965</v>
      </c>
      <c r="I44" s="26">
        <f t="shared" si="8"/>
        <v>-0.43681146390349734</v>
      </c>
      <c r="J44" s="26">
        <f t="shared" si="8"/>
        <v>1.068583968108427</v>
      </c>
      <c r="K44" s="26">
        <f t="shared" si="8"/>
        <v>3.6539230394399613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 t="shared" si="8"/>
        <v>-0.25760833518478998</v>
      </c>
      <c r="I45" s="26">
        <f t="shared" si="8"/>
        <v>-0.26488773380256903</v>
      </c>
      <c r="J45" s="26">
        <f t="shared" si="8"/>
        <v>0.71394914136403465</v>
      </c>
      <c r="K45" s="26">
        <f t="shared" si="8"/>
        <v>5.1886187208040262</v>
      </c>
      <c r="L45" s="25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F2" sqref="F2:K1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49</v>
      </c>
      <c r="G2" s="43">
        <v>42</v>
      </c>
      <c r="H2" s="43">
        <v>74</v>
      </c>
      <c r="I2" s="43">
        <v>58</v>
      </c>
      <c r="J2" s="43">
        <v>111</v>
      </c>
      <c r="K2" s="43">
        <v>36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3" t="s">
        <v>74</v>
      </c>
      <c r="G3" s="43" t="s">
        <v>72</v>
      </c>
      <c r="H3" s="43" t="s">
        <v>73</v>
      </c>
      <c r="I3" s="43" t="s">
        <v>72</v>
      </c>
      <c r="J3" s="43" t="s">
        <v>71</v>
      </c>
      <c r="K3" s="43" t="s">
        <v>70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69</v>
      </c>
      <c r="G5" s="43" t="s">
        <v>68</v>
      </c>
      <c r="H5" s="43" t="s">
        <v>67</v>
      </c>
      <c r="I5" s="43" t="s">
        <v>66</v>
      </c>
      <c r="J5" s="43" t="s">
        <v>65</v>
      </c>
      <c r="K5" s="43" t="s">
        <v>64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2</v>
      </c>
      <c r="G6" s="43">
        <v>2</v>
      </c>
      <c r="H6" s="43">
        <v>2</v>
      </c>
      <c r="I6" s="43">
        <v>2</v>
      </c>
      <c r="J6" s="43">
        <v>2</v>
      </c>
      <c r="K6" s="43">
        <v>2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16</v>
      </c>
      <c r="G9" s="43">
        <v>8</v>
      </c>
      <c r="H9" s="43">
        <v>18</v>
      </c>
      <c r="I9" s="43">
        <v>15</v>
      </c>
      <c r="J9" s="43">
        <v>13</v>
      </c>
      <c r="K9" s="43">
        <v>18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48000000</v>
      </c>
      <c r="G10" s="43">
        <v>24000000</v>
      </c>
      <c r="H10" s="43">
        <v>54000000</v>
      </c>
      <c r="I10" s="43">
        <v>45000000</v>
      </c>
      <c r="J10" s="43">
        <v>39000000</v>
      </c>
      <c r="K10" s="43">
        <v>54000000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92447917</v>
      </c>
      <c r="K11" s="43">
        <v>92447917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26957625</v>
      </c>
      <c r="K12" s="43">
        <v>26957625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90661000</v>
      </c>
      <c r="K13" s="43">
        <v>90661000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210066542</v>
      </c>
      <c r="K14" s="42">
        <f>SUM(K11:K13)</f>
        <v>210066542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>
        <f>((J11/J$14)+(K11/K$14))/2</f>
        <v>0.44008872674259569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>
        <f>((J12/J$14)+(K12/K$14))/2</f>
        <v>0.12832897968111456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>
        <f>((J13/J$14)+(K13/K$14))/2</f>
        <v>0.43158229357628974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0.8571428571428571</v>
      </c>
      <c r="H20" s="27">
        <f>IFERROR(H2/G2,0)</f>
        <v>1.7619047619047619</v>
      </c>
      <c r="I20" s="27">
        <f>IFERROR(I2/H2,0)</f>
        <v>0.78378378378378377</v>
      </c>
      <c r="J20" s="27">
        <f>IFERROR(J2/I2,0)</f>
        <v>1.9137931034482758</v>
      </c>
      <c r="K20" s="27">
        <f>IFERROR(K2/J2,0)</f>
        <v>0.32432432432432434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0.96363636363636362</v>
      </c>
      <c r="H21" s="27">
        <f>IFERROR(H3/G3,0)</f>
        <v>0.94339622641509424</v>
      </c>
      <c r="I21" s="27">
        <f>IFERROR(I3/H3,0)</f>
        <v>1.06</v>
      </c>
      <c r="J21" s="27">
        <f>IFERROR(J3/I3,0)</f>
        <v>0.92452830188679236</v>
      </c>
      <c r="K21" s="27">
        <f>IFERROR(K3/J3,0)</f>
        <v>0.95918367346938771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1.3045454545454545</v>
      </c>
      <c r="H23" s="27">
        <f>IFERROR(H5/G5,0)</f>
        <v>0.8675958188153311</v>
      </c>
      <c r="I23" s="27">
        <f>IFERROR(I5/H5,0)</f>
        <v>1.2289156626506024</v>
      </c>
      <c r="J23" s="27">
        <f>IFERROR(J5/I5,0)</f>
        <v>0.99019607843137247</v>
      </c>
      <c r="K23" s="27">
        <f>IFERROR(K5/J5,0)</f>
        <v>1.0066006600660067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1</v>
      </c>
      <c r="H24" s="27">
        <f>IFERROR(H6/G6,0)</f>
        <v>1</v>
      </c>
      <c r="I24" s="27">
        <f>IFERROR(I6/H6,0)</f>
        <v>1</v>
      </c>
      <c r="J24" s="27">
        <f>IFERROR(J6/I6,0)</f>
        <v>1</v>
      </c>
      <c r="K24" s="27">
        <f>IFERROR(K6/J6,0)</f>
        <v>1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0.5</v>
      </c>
      <c r="H27" s="27">
        <f>IFERROR(H9/G9,0)</f>
        <v>2.25</v>
      </c>
      <c r="I27" s="27">
        <f>IFERROR(I9/H9,0)</f>
        <v>0.83333333333333337</v>
      </c>
      <c r="J27" s="27">
        <f>IFERROR(J9/I9,0)</f>
        <v>0.8666666666666667</v>
      </c>
      <c r="K27" s="27">
        <f>IFERROR(K9/J9,0)</f>
        <v>1.3846153846153846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0.5</v>
      </c>
      <c r="H28" s="27">
        <f>IFERROR(H10/G10,0)</f>
        <v>2.25</v>
      </c>
      <c r="I28" s="27">
        <f>IFERROR(I10/H10,0)</f>
        <v>0.83333333333333337</v>
      </c>
      <c r="J28" s="27">
        <f>IFERROR(J10/I10,0)</f>
        <v>0.8666666666666667</v>
      </c>
      <c r="K28" s="27">
        <f>IFERROR(K10/J10,0)</f>
        <v>1.3846153846153846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1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1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1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0.78133116883116882</v>
      </c>
      <c r="H33" s="32">
        <f>AVERAGE(H20:H23)</f>
        <v>0.8932242017837968</v>
      </c>
      <c r="I33" s="32">
        <f>AVERAGE(I20:I23)</f>
        <v>0.7681748616085966</v>
      </c>
      <c r="J33" s="32">
        <f>AVERAGE(J20:J23)</f>
        <v>0.95712937094161021</v>
      </c>
      <c r="K33" s="32">
        <f>AVERAGE(K20:K23)</f>
        <v>0.57252716446492968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0.4</v>
      </c>
      <c r="H34" s="32">
        <f>AVERAGE(H24:H28)</f>
        <v>1.1000000000000001</v>
      </c>
      <c r="I34" s="32">
        <f>AVERAGE(I24:I28)</f>
        <v>0.53333333333333344</v>
      </c>
      <c r="J34" s="32">
        <f>AVERAGE(J24:J28)</f>
        <v>0.54666666666666663</v>
      </c>
      <c r="K34" s="32">
        <f>AVERAGE(K24:K28)</f>
        <v>0.75384615384615383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>
        <f>EXP(SUMPRODUCT(K16:K18,LN(K29:K31)))</f>
        <v>1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>
        <f>K33/(K35*K37)</f>
        <v>1.1450543289298594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>
        <f>K34/(K35*(1-K37))</f>
        <v>1.5076923076923077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>
        <f>AVERAGE(K39:K40)</f>
        <v>1.3263733183110835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F2" sqref="F2:K1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1037</v>
      </c>
      <c r="G2" s="43">
        <v>2386</v>
      </c>
      <c r="H2" s="43">
        <v>2861</v>
      </c>
      <c r="I2" s="43">
        <v>3120</v>
      </c>
      <c r="J2" s="43">
        <v>3966</v>
      </c>
      <c r="K2" s="43">
        <v>1022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6300000</v>
      </c>
      <c r="G3" s="45">
        <v>4600000</v>
      </c>
      <c r="H3" s="45">
        <v>5200000</v>
      </c>
      <c r="I3" s="45">
        <v>4400000</v>
      </c>
      <c r="J3" s="45">
        <v>4600000</v>
      </c>
      <c r="K3" s="45">
        <v>5300000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80</v>
      </c>
      <c r="G5" s="43" t="s">
        <v>79</v>
      </c>
      <c r="H5" s="43" t="s">
        <v>78</v>
      </c>
      <c r="I5" s="43" t="s">
        <v>77</v>
      </c>
      <c r="J5" s="43" t="s">
        <v>76</v>
      </c>
      <c r="K5" s="43" t="s">
        <v>75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278</v>
      </c>
      <c r="G6" s="43">
        <v>291</v>
      </c>
      <c r="H6" s="43">
        <v>204</v>
      </c>
      <c r="I6" s="43">
        <v>321</v>
      </c>
      <c r="J6" s="43">
        <v>336</v>
      </c>
      <c r="K6" s="43">
        <v>418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63</v>
      </c>
      <c r="G7" s="43">
        <v>62</v>
      </c>
      <c r="H7" s="43">
        <v>99</v>
      </c>
      <c r="I7" s="43">
        <v>66</v>
      </c>
      <c r="J7" s="43">
        <v>61</v>
      </c>
      <c r="K7" s="43">
        <v>63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10</v>
      </c>
      <c r="G8" s="43">
        <v>10</v>
      </c>
      <c r="H8" s="43">
        <v>18</v>
      </c>
      <c r="I8" s="43">
        <v>12</v>
      </c>
      <c r="J8" s="43">
        <v>8</v>
      </c>
      <c r="K8" s="43">
        <v>4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266</v>
      </c>
      <c r="G9" s="43">
        <v>274</v>
      </c>
      <c r="H9" s="43">
        <v>200</v>
      </c>
      <c r="I9" s="43">
        <v>185</v>
      </c>
      <c r="J9" s="43">
        <v>896</v>
      </c>
      <c r="K9" s="43">
        <v>791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13322380500</v>
      </c>
      <c r="G10" s="43">
        <v>8128671000</v>
      </c>
      <c r="H10" s="43">
        <v>7817617350</v>
      </c>
      <c r="I10" s="43">
        <v>17773500000</v>
      </c>
      <c r="J10" s="43">
        <v>15739123810</v>
      </c>
      <c r="K10" s="43">
        <v>28694736300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0</v>
      </c>
      <c r="K14" s="42">
        <f>SUM(K11:K13)</f>
        <v>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 t="e">
        <f>((J11/J$14)+(K11/K$14))/2</f>
        <v>#DIV/0!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 t="e">
        <f>((J12/J$14)+(K12/K$14))/2</f>
        <v>#DIV/0!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 t="e">
        <f>((J13/J$14)+(K13/K$14))/2</f>
        <v>#DIV/0!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2.3008678881388622</v>
      </c>
      <c r="H20" s="27">
        <f>IFERROR(H2/G2,0)</f>
        <v>1.1990779547359598</v>
      </c>
      <c r="I20" s="27">
        <f>IFERROR(I2/H2,0)</f>
        <v>1.0905277874868926</v>
      </c>
      <c r="J20" s="27">
        <f>IFERROR(J2/I2,0)</f>
        <v>1.2711538461538461</v>
      </c>
      <c r="K20" s="27">
        <f>IFERROR(K2/J2,0)</f>
        <v>0.25769036812909735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0.73015873015873012</v>
      </c>
      <c r="H21" s="27">
        <f>IFERROR(H3/G3,0)</f>
        <v>1.1304347826086956</v>
      </c>
      <c r="I21" s="27">
        <f>IFERROR(I3/H3,0)</f>
        <v>0.84615384615384615</v>
      </c>
      <c r="J21" s="27">
        <f>IFERROR(J3/I3,0)</f>
        <v>1.0454545454545454</v>
      </c>
      <c r="K21" s="27">
        <f>IFERROR(K3/J3,0)</f>
        <v>1.1521739130434783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3.6165644171779139</v>
      </c>
      <c r="H23" s="27">
        <f>IFERROR(H5/G5,0)</f>
        <v>0.27311280746395256</v>
      </c>
      <c r="I23" s="27">
        <f>IFERROR(I5/H5,0)</f>
        <v>2.7515527950310554</v>
      </c>
      <c r="J23" s="27">
        <f>IFERROR(J5/I5,0)</f>
        <v>3.624153498871332</v>
      </c>
      <c r="K23" s="27">
        <f>IFERROR(K5/J5,0)</f>
        <v>1.6994705699159141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1.0467625899280575</v>
      </c>
      <c r="H24" s="27">
        <f>IFERROR(H6/G6,0)</f>
        <v>0.7010309278350515</v>
      </c>
      <c r="I24" s="27">
        <f>IFERROR(I6/H6,0)</f>
        <v>1.5735294117647058</v>
      </c>
      <c r="J24" s="27">
        <f>IFERROR(J6/I6,0)</f>
        <v>1.0467289719626167</v>
      </c>
      <c r="K24" s="27">
        <f>IFERROR(K6/J6,0)</f>
        <v>1.2440476190476191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0.98412698412698407</v>
      </c>
      <c r="H25" s="27">
        <f>IFERROR(H7/G7,0)</f>
        <v>1.596774193548387</v>
      </c>
      <c r="I25" s="27">
        <f>IFERROR(I7/H7,0)</f>
        <v>0.66666666666666663</v>
      </c>
      <c r="J25" s="27">
        <f>IFERROR(J7/I7,0)</f>
        <v>0.9242424242424242</v>
      </c>
      <c r="K25" s="27">
        <f>IFERROR(K7/J7,0)</f>
        <v>1.0327868852459017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1</v>
      </c>
      <c r="H26" s="27">
        <f>IFERROR(H8/G8,0)</f>
        <v>1.8</v>
      </c>
      <c r="I26" s="27">
        <f>IFERROR(I8/H8,0)</f>
        <v>0.66666666666666663</v>
      </c>
      <c r="J26" s="27">
        <f>IFERROR(J8/I8,0)</f>
        <v>0.66666666666666663</v>
      </c>
      <c r="K26" s="27">
        <f>IFERROR(K8/J8,0)</f>
        <v>0.5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1.0300751879699248</v>
      </c>
      <c r="H27" s="27">
        <f>IFERROR(H9/G9,0)</f>
        <v>0.72992700729927007</v>
      </c>
      <c r="I27" s="27">
        <f>IFERROR(I9/H9,0)</f>
        <v>0.92500000000000004</v>
      </c>
      <c r="J27" s="27">
        <f>IFERROR(J9/I9,0)</f>
        <v>4.8432432432432435</v>
      </c>
      <c r="K27" s="27">
        <f>IFERROR(K9/J9,0)</f>
        <v>0.8828125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0.61015154161075047</v>
      </c>
      <c r="H28" s="27">
        <f>IFERROR(H10/G10,0)</f>
        <v>0.96173376312068726</v>
      </c>
      <c r="I28" s="27">
        <f>IFERROR(I10/H10,0)</f>
        <v>2.2735187978981859</v>
      </c>
      <c r="J28" s="27">
        <f>IFERROR(J10/I10,0)</f>
        <v>0.88553879708554872</v>
      </c>
      <c r="K28" s="27">
        <f>IFERROR(K10/J10,0)</f>
        <v>1.8231469963892482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0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0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0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1.6618977588688766</v>
      </c>
      <c r="H33" s="32">
        <f>AVERAGE(H20:H23)</f>
        <v>0.65065638620215194</v>
      </c>
      <c r="I33" s="32">
        <f>AVERAGE(I20:I23)</f>
        <v>1.1720586071679486</v>
      </c>
      <c r="J33" s="32">
        <f>AVERAGE(J20:J23)</f>
        <v>1.485190472619931</v>
      </c>
      <c r="K33" s="32">
        <f>AVERAGE(K20:K23)</f>
        <v>0.77733371277212249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0.93422326072714323</v>
      </c>
      <c r="H34" s="32">
        <f>AVERAGE(H24:H28)</f>
        <v>1.1578931783606792</v>
      </c>
      <c r="I34" s="32">
        <f>AVERAGE(I24:I28)</f>
        <v>1.2210763085992451</v>
      </c>
      <c r="J34" s="32">
        <f>AVERAGE(J24:J28)</f>
        <v>1.6732840206400996</v>
      </c>
      <c r="K34" s="32">
        <f>AVERAGE(K24:K28)</f>
        <v>1.0965588001365538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 t="e">
        <f>EXP(SUMPRODUCT(K16:K18,LN(K29:K31)))</f>
        <v>#DIV/0!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 t="e">
        <f>K33/(K35*K37)</f>
        <v>#DIV/0!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 t="e">
        <f>K34/(K35*(1-K37))</f>
        <v>#DIV/0!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 t="e">
        <f>AVERAGE(K39:K40)</f>
        <v>#DIV/0!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I24" sqref="I24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526</v>
      </c>
      <c r="G2" s="43">
        <v>530</v>
      </c>
      <c r="H2" s="43">
        <v>432</v>
      </c>
      <c r="I2" s="43">
        <v>463</v>
      </c>
      <c r="J2" s="43">
        <v>798</v>
      </c>
      <c r="K2" s="43">
        <v>0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7400000</v>
      </c>
      <c r="G3" s="45">
        <v>6620000</v>
      </c>
      <c r="H3" s="45">
        <v>6820000</v>
      </c>
      <c r="I3" s="45">
        <v>6299000</v>
      </c>
      <c r="J3" s="45">
        <v>5526000</v>
      </c>
      <c r="K3" s="45">
        <v>7563000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84</v>
      </c>
      <c r="G5" s="43" t="s">
        <v>83</v>
      </c>
      <c r="H5" s="43" t="s">
        <v>82</v>
      </c>
      <c r="I5" s="43" t="s">
        <v>81</v>
      </c>
      <c r="J5" s="43" t="s">
        <v>80</v>
      </c>
      <c r="K5" s="43">
        <v>0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33</v>
      </c>
      <c r="G6" s="43">
        <v>38</v>
      </c>
      <c r="H6" s="43">
        <v>92</v>
      </c>
      <c r="I6" s="43">
        <v>84</v>
      </c>
      <c r="J6" s="43">
        <v>122</v>
      </c>
      <c r="K6" s="43">
        <v>105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7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16</v>
      </c>
      <c r="G9" s="43">
        <v>40</v>
      </c>
      <c r="H9" s="43">
        <v>51</v>
      </c>
      <c r="I9" s="43">
        <v>58</v>
      </c>
      <c r="J9" s="43">
        <v>80</v>
      </c>
      <c r="K9" s="43">
        <v>98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32000000</v>
      </c>
      <c r="G10" s="43">
        <v>80000000</v>
      </c>
      <c r="H10" s="43">
        <v>102000000</v>
      </c>
      <c r="I10" s="43">
        <v>116000000</v>
      </c>
      <c r="J10" s="43">
        <v>255000000</v>
      </c>
      <c r="K10" s="43">
        <v>354000000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14180137679</v>
      </c>
      <c r="G11" s="43">
        <v>17179464946</v>
      </c>
      <c r="H11" s="43">
        <v>20423642345</v>
      </c>
      <c r="I11" s="43">
        <v>25117117710</v>
      </c>
      <c r="J11" s="43">
        <v>33843026910</v>
      </c>
      <c r="K11" s="43">
        <v>37809118281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8265118384</v>
      </c>
      <c r="G12" s="43">
        <v>5050469409</v>
      </c>
      <c r="H12" s="43">
        <v>2243509966</v>
      </c>
      <c r="I12" s="43">
        <v>4827698390</v>
      </c>
      <c r="J12" s="43">
        <v>6802245475</v>
      </c>
      <c r="K12" s="43">
        <v>1642273658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5028367917</v>
      </c>
      <c r="G13" s="43">
        <v>4656534976</v>
      </c>
      <c r="H13" s="43">
        <v>5417321982</v>
      </c>
      <c r="I13" s="43">
        <v>3098764994</v>
      </c>
      <c r="J13" s="43">
        <v>4695777193</v>
      </c>
      <c r="K13" s="43">
        <v>4424801769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27473623980</v>
      </c>
      <c r="G14" s="42">
        <f>SUM(G11:G13)</f>
        <v>26886469331</v>
      </c>
      <c r="H14" s="42">
        <f>SUM(H11:H13)</f>
        <v>28084474293</v>
      </c>
      <c r="I14" s="42">
        <f>SUM(I11:I13)</f>
        <v>33043581094</v>
      </c>
      <c r="J14" s="42">
        <f>SUM(J11:J13)</f>
        <v>45341049578</v>
      </c>
      <c r="K14" s="42">
        <f>SUM(K11:K13)</f>
        <v>43876193708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0.57754981417247686</v>
      </c>
      <c r="H16" s="26">
        <f>((G11/G$14)+(H11/H$14))/2</f>
        <v>0.68309251573641139</v>
      </c>
      <c r="I16" s="26">
        <f>((H11/H$14)+(I11/I$14))/2</f>
        <v>0.74367137386851512</v>
      </c>
      <c r="J16" s="26">
        <f>((I11/I$14)+(J11/J$14))/2</f>
        <v>0.75326562221745785</v>
      </c>
      <c r="K16" s="26">
        <f>((J11/J$14)+(K11/K$14))/2</f>
        <v>0.80406657577558605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0.24434128973413138</v>
      </c>
      <c r="H17" s="26">
        <f>((G12/G$14)+(H12/H$14))/2</f>
        <v>0.13386431366343468</v>
      </c>
      <c r="I17" s="26">
        <f>((H12/H$14)+(I12/I$14))/2</f>
        <v>0.11299264684304854</v>
      </c>
      <c r="J17" s="26">
        <f>((I12/I$14)+(J12/J$14))/2</f>
        <v>0.14806247036542941</v>
      </c>
      <c r="K17" s="26">
        <f>((J12/J$14)+(K12/K$14))/2</f>
        <v>9.3726858526530912E-2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0.17810889609339181</v>
      </c>
      <c r="H18" s="26">
        <f>((G13/G$14)+(H13/H$14))/2</f>
        <v>0.18304317060015396</v>
      </c>
      <c r="I18" s="26">
        <f>((H13/H$14)+(I13/I$14))/2</f>
        <v>0.14333597928843633</v>
      </c>
      <c r="J18" s="26">
        <f>((I13/I$14)+(J13/J$14))/2</f>
        <v>9.8671907417112625E-2</v>
      </c>
      <c r="K18" s="26">
        <f>((J13/J$14)+(K13/K$14))/2</f>
        <v>0.10220656569788297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1.0076045627376427</v>
      </c>
      <c r="H20" s="27">
        <f>IFERROR(H2/G2,0)</f>
        <v>0.81509433962264155</v>
      </c>
      <c r="I20" s="27">
        <f>IFERROR(I2/H2,0)</f>
        <v>1.0717592592592593</v>
      </c>
      <c r="J20" s="27">
        <f>IFERROR(J2/I2,0)</f>
        <v>1.7235421166306695</v>
      </c>
      <c r="K20" s="27">
        <f>IFERROR(K2/J2,0)</f>
        <v>0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0.89459459459459456</v>
      </c>
      <c r="H21" s="27">
        <f>IFERROR(H3/G3,0)</f>
        <v>1.0302114803625377</v>
      </c>
      <c r="I21" s="27">
        <f>IFERROR(I3/H3,0)</f>
        <v>0.92360703812316713</v>
      </c>
      <c r="J21" s="27">
        <f>IFERROR(J3/I3,0)</f>
        <v>0.87728210827115416</v>
      </c>
      <c r="K21" s="27">
        <f>IFERROR(K3/J3,0)</f>
        <v>1.3686210640608034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0.87096774193548399</v>
      </c>
      <c r="H23" s="27">
        <f>IFERROR(H5/G5,0)</f>
        <v>0.96296296296296291</v>
      </c>
      <c r="I23" s="27">
        <f>IFERROR(I5/H5,0)</f>
        <v>4.2307692307692308</v>
      </c>
      <c r="J23" s="27">
        <f>IFERROR(J5/I5,0)</f>
        <v>2.9636363636363634</v>
      </c>
      <c r="K23" s="27">
        <f>IFERROR(K5/J5,0)</f>
        <v>0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1.1515151515151516</v>
      </c>
      <c r="H24" s="27">
        <f>IFERROR(H6/G6,0)</f>
        <v>2.4210526315789473</v>
      </c>
      <c r="I24" s="27">
        <f>IFERROR(I6/H6,0)</f>
        <v>0.91304347826086951</v>
      </c>
      <c r="J24" s="27">
        <f>IFERROR(J6/I6,0)</f>
        <v>1.4523809523809523</v>
      </c>
      <c r="K24" s="27">
        <f>IFERROR(K6/J6,0)</f>
        <v>0.86065573770491799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2.5</v>
      </c>
      <c r="H27" s="27">
        <f>IFERROR(H9/G9,0)</f>
        <v>1.2749999999999999</v>
      </c>
      <c r="I27" s="27">
        <f>IFERROR(I9/H9,0)</f>
        <v>1.1372549019607843</v>
      </c>
      <c r="J27" s="27">
        <f>IFERROR(J9/I9,0)</f>
        <v>1.3793103448275863</v>
      </c>
      <c r="K27" s="27">
        <f>IFERROR(K9/J9,0)</f>
        <v>1.2250000000000001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2.5</v>
      </c>
      <c r="H28" s="27">
        <f>IFERROR(H10/G10,0)</f>
        <v>1.2749999999999999</v>
      </c>
      <c r="I28" s="27">
        <f>IFERROR(I10/H10,0)</f>
        <v>1.1372549019607843</v>
      </c>
      <c r="J28" s="27">
        <f>IFERROR(J10/I10,0)</f>
        <v>2.1982758620689653</v>
      </c>
      <c r="K28" s="27">
        <f>IFERROR(K10/J10,0)</f>
        <v>1.388235294117647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1.2115160892578525</v>
      </c>
      <c r="H29" s="27">
        <f>IFERROR(H11/G11,0)</f>
        <v>1.188840421351735</v>
      </c>
      <c r="I29" s="27">
        <f>IFERROR(I11/H11,0)</f>
        <v>1.2298059908079535</v>
      </c>
      <c r="J29" s="27">
        <f>IFERROR(J11/I11,0)</f>
        <v>1.3474088588009407</v>
      </c>
      <c r="K29" s="27">
        <f>IFERROR(K11/J11,0)</f>
        <v>1.1171907992020682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0.61105832661476855</v>
      </c>
      <c r="H30" s="27">
        <f>IFERROR(H12/G12,0)</f>
        <v>0.44421810812318496</v>
      </c>
      <c r="I30" s="27">
        <f>IFERROR(I12/H12,0)</f>
        <v>2.151850655073043</v>
      </c>
      <c r="J30" s="27">
        <f>IFERROR(J12/I12,0)</f>
        <v>1.4090038203484374</v>
      </c>
      <c r="K30" s="27">
        <f>IFERROR(K12/J12,0)</f>
        <v>0.24143110742412599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0.92605295651837638</v>
      </c>
      <c r="H31" s="27">
        <f>IFERROR(H13/G13,0)</f>
        <v>1.1633804985726794</v>
      </c>
      <c r="I31" s="27">
        <f>IFERROR(I13/H13,0)</f>
        <v>0.57201048863187176</v>
      </c>
      <c r="J31" s="27">
        <f>IFERROR(J13/I13,0)</f>
        <v>1.5153705434559326</v>
      </c>
      <c r="K31" s="27">
        <f>IFERROR(K13/J13,0)</f>
        <v>0.94229380720960454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0.69329172481693035</v>
      </c>
      <c r="H33" s="32">
        <f>AVERAGE(H20:H23)</f>
        <v>0.70206719573703558</v>
      </c>
      <c r="I33" s="32">
        <f>AVERAGE(I20:I23)</f>
        <v>1.5565338820379142</v>
      </c>
      <c r="J33" s="32">
        <f>AVERAGE(J20:J23)</f>
        <v>1.3911151471345469</v>
      </c>
      <c r="K33" s="32">
        <f>AVERAGE(K20:K23)</f>
        <v>0.34215526601520085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1.2303030303030302</v>
      </c>
      <c r="H34" s="32">
        <f>AVERAGE(H24:H28)</f>
        <v>0.99421052631578954</v>
      </c>
      <c r="I34" s="32">
        <f>AVERAGE(I24:I28)</f>
        <v>0.63751065643648763</v>
      </c>
      <c r="J34" s="32">
        <f>AVERAGE(J24:J28)</f>
        <v>1.0059934318555008</v>
      </c>
      <c r="K34" s="32">
        <f>AVERAGE(K24:K28)</f>
        <v>0.69477820636451304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0.97704701428904317</v>
      </c>
      <c r="H35" s="37">
        <f>EXP(SUMPRODUCT(H16:H18,LN(H29:H31)))</f>
        <v>1.0379393605294762</v>
      </c>
      <c r="I35" s="37">
        <f>EXP(SUMPRODUCT(I16:I18,LN(I29:I31)))</f>
        <v>1.1739280983124774</v>
      </c>
      <c r="J35" s="37">
        <f>EXP(SUMPRODUCT(J16:J18,LN(J29:J31)))</f>
        <v>1.3721698959793924</v>
      </c>
      <c r="K35" s="37">
        <f>EXP(SUMPRODUCT(K16:K18,LN(K29:K31)))</f>
        <v>0.95106547396996155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1.4191573479632609</v>
      </c>
      <c r="H39" s="32">
        <f>H33/(H35*H37)</f>
        <v>1.3528096581266469</v>
      </c>
      <c r="I39" s="32">
        <f>I33/(I35*I37)</f>
        <v>2.6518385312957973</v>
      </c>
      <c r="J39" s="32">
        <f>J33/(J35*J37)</f>
        <v>2.0276135647789184</v>
      </c>
      <c r="K39" s="32">
        <f>K33/(K35*K37)</f>
        <v>0.71951989716747411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2.5184111149416304</v>
      </c>
      <c r="H40" s="32">
        <f>H34/(H35*(1-H37))</f>
        <v>1.9157391349117359</v>
      </c>
      <c r="I40" s="32">
        <f>I34/(I35*(1-I37))</f>
        <v>1.0861153376478674</v>
      </c>
      <c r="J40" s="32">
        <f>J34/(J35*(1-J37))</f>
        <v>1.4662811577533823</v>
      </c>
      <c r="K40" s="32">
        <f>K34/(K35*(1-K37))</f>
        <v>1.4610523152824637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1.9687842314524455</v>
      </c>
      <c r="H41" s="32">
        <f>AVERAGE(H39:H40)</f>
        <v>1.6342743965191913</v>
      </c>
      <c r="I41" s="32">
        <f>AVERAGE(I39:I40)</f>
        <v>1.8689769344718323</v>
      </c>
      <c r="J41" s="32">
        <f>AVERAGE(J39:J40)</f>
        <v>1.7469473612661504</v>
      </c>
      <c r="K41" s="32">
        <f>AVERAGE(K39:K40)</f>
        <v>1.0902861062249689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-4.6751468349746084E-2</v>
      </c>
      <c r="I43" s="26">
        <f>((I39/H39)-1)</f>
        <v>0.96024512049095545</v>
      </c>
      <c r="J43" s="26">
        <f>((J39/I39)-1)</f>
        <v>-0.23539327871967264</v>
      </c>
      <c r="K43" s="26">
        <f>((K39/J39)-1)</f>
        <v>-0.64513953266734669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-0.23930643271635288</v>
      </c>
      <c r="I44" s="26">
        <f>((I40/H40)-1)</f>
        <v>-0.43305676756563827</v>
      </c>
      <c r="J44" s="26">
        <f>((J40/I40)-1)</f>
        <v>0.35002343390971391</v>
      </c>
      <c r="K44" s="26">
        <f>((K40/J40)-1)</f>
        <v>-3.5660571939218899E-3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-0.16990680318811469</v>
      </c>
      <c r="I45" s="26">
        <f>((I41/H41)-1)</f>
        <v>0.14361268735074684</v>
      </c>
      <c r="J45" s="26">
        <f>((J41/I41)-1)</f>
        <v>-6.5292177209328228E-2</v>
      </c>
      <c r="K45" s="26">
        <f>((K41/J41)-1)</f>
        <v>-0.37589069344668025</v>
      </c>
      <c r="L45" s="25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D1" workbookViewId="0">
      <selection activeCell="F19" sqref="F19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4578</v>
      </c>
      <c r="G2" s="43">
        <v>4470</v>
      </c>
      <c r="H2" s="43">
        <v>4483</v>
      </c>
      <c r="I2" s="43">
        <v>5123</v>
      </c>
      <c r="J2" s="43">
        <v>8751</v>
      </c>
      <c r="K2" s="43">
        <v>1669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8885820</v>
      </c>
      <c r="G3" s="45">
        <v>8893720</v>
      </c>
      <c r="H3" s="45">
        <v>9034233</v>
      </c>
      <c r="I3" s="45">
        <v>9255535</v>
      </c>
      <c r="J3" s="45">
        <v>9082484</v>
      </c>
      <c r="K3" s="45">
        <v>9194313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>
        <v>0</v>
      </c>
      <c r="G5" s="43">
        <v>0</v>
      </c>
      <c r="H5" s="43">
        <v>0</v>
      </c>
      <c r="I5" s="43" t="s">
        <v>86</v>
      </c>
      <c r="J5" s="43" t="s">
        <v>58</v>
      </c>
      <c r="K5" s="43" t="s">
        <v>85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313</v>
      </c>
      <c r="G6" s="43">
        <v>336</v>
      </c>
      <c r="H6" s="43">
        <v>338</v>
      </c>
      <c r="I6" s="43">
        <v>381</v>
      </c>
      <c r="J6" s="43">
        <v>397</v>
      </c>
      <c r="K6" s="43">
        <v>388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197</v>
      </c>
      <c r="G7" s="43">
        <v>123</v>
      </c>
      <c r="H7" s="43">
        <v>170</v>
      </c>
      <c r="I7" s="43">
        <v>187</v>
      </c>
      <c r="J7" s="43">
        <v>32</v>
      </c>
      <c r="K7" s="43">
        <v>8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4</v>
      </c>
      <c r="G8" s="43">
        <v>0</v>
      </c>
      <c r="H8" s="43">
        <v>3</v>
      </c>
      <c r="I8" s="43">
        <v>0</v>
      </c>
      <c r="J8" s="43">
        <v>0</v>
      </c>
      <c r="K8" s="43">
        <v>1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336</v>
      </c>
      <c r="G9" s="43">
        <v>357</v>
      </c>
      <c r="H9" s="43">
        <v>355</v>
      </c>
      <c r="I9" s="43">
        <v>444</v>
      </c>
      <c r="J9" s="43">
        <v>564</v>
      </c>
      <c r="K9" s="43">
        <v>607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3342616175</v>
      </c>
      <c r="G10" s="43">
        <v>8655816000</v>
      </c>
      <c r="H10" s="43">
        <v>3882987500</v>
      </c>
      <c r="I10" s="43">
        <v>5472099500</v>
      </c>
      <c r="J10" s="43">
        <v>6822750000</v>
      </c>
      <c r="K10" s="43">
        <v>8061500000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76275167719</v>
      </c>
      <c r="G11" s="43">
        <v>84060282905</v>
      </c>
      <c r="H11" s="43">
        <v>108778798012</v>
      </c>
      <c r="I11" s="43">
        <v>119284294574</v>
      </c>
      <c r="J11" s="43">
        <v>131408086341</v>
      </c>
      <c r="K11" s="43">
        <v>143820710971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37486497673</v>
      </c>
      <c r="G12" s="43">
        <v>49146070752</v>
      </c>
      <c r="H12" s="43">
        <v>84372277868</v>
      </c>
      <c r="I12" s="43">
        <v>76984283364</v>
      </c>
      <c r="J12" s="43">
        <v>77038723448</v>
      </c>
      <c r="K12" s="43">
        <v>88153846265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36554024298</v>
      </c>
      <c r="G13" s="43">
        <v>43669501608</v>
      </c>
      <c r="H13" s="43">
        <v>27363799981</v>
      </c>
      <c r="I13" s="43">
        <v>73950960115</v>
      </c>
      <c r="J13" s="43">
        <v>69579882283</v>
      </c>
      <c r="K13" s="43">
        <v>65822237553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150315689690</v>
      </c>
      <c r="G14" s="42">
        <f>SUM(G11:G13)</f>
        <v>176875855265</v>
      </c>
      <c r="H14" s="42">
        <f>SUM(H11:H13)</f>
        <v>220514875861</v>
      </c>
      <c r="I14" s="42">
        <f>SUM(I11:I13)</f>
        <v>270219538053</v>
      </c>
      <c r="J14" s="42">
        <f>SUM(J11:J13)</f>
        <v>278026692072</v>
      </c>
      <c r="K14" s="42">
        <f>SUM(K11:K13)</f>
        <v>297796794789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0.49134168006761736</v>
      </c>
      <c r="H16" s="26">
        <f>((G11/G$14)+(H11/H$14))/2</f>
        <v>0.48427239361227592</v>
      </c>
      <c r="I16" s="26">
        <f>((H11/H$14)+(I11/I$14))/2</f>
        <v>0.46736467684672517</v>
      </c>
      <c r="J16" s="26">
        <f>((I11/I$14)+(J11/J$14))/2</f>
        <v>0.4570401642261071</v>
      </c>
      <c r="K16" s="26">
        <f>((J11/J$14)+(K11/K$14))/2</f>
        <v>0.4777973670315564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0.2636207146674785</v>
      </c>
      <c r="H17" s="26">
        <f>((G12/G$14)+(H12/H$14))/2</f>
        <v>0.33023560170665534</v>
      </c>
      <c r="I17" s="26">
        <f>((H12/H$14)+(I12/I$14))/2</f>
        <v>0.33375511452971063</v>
      </c>
      <c r="J17" s="26">
        <f>((I12/I$14)+(J12/J$14))/2</f>
        <v>0.28099321568070934</v>
      </c>
      <c r="K17" s="26">
        <f>((J12/J$14)+(K12/K$14))/2</f>
        <v>0.28655561832093979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0.24503760526490415</v>
      </c>
      <c r="H18" s="26">
        <f>((G13/G$14)+(H13/H$14))/2</f>
        <v>0.18549200468106877</v>
      </c>
      <c r="I18" s="26">
        <f>((H13/H$14)+(I13/I$14))/2</f>
        <v>0.1988802086235642</v>
      </c>
      <c r="J18" s="26">
        <f>((I13/I$14)+(J13/J$14))/2</f>
        <v>0.2619666200931835</v>
      </c>
      <c r="K18" s="26">
        <f>((J13/J$14)+(K13/K$14))/2</f>
        <v>0.23564701464750376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0.97640891218872872</v>
      </c>
      <c r="H20" s="27">
        <f>IFERROR(H2/G2,0)</f>
        <v>1.0029082774049216</v>
      </c>
      <c r="I20" s="27">
        <f>IFERROR(I2/H2,0)</f>
        <v>1.1427615436091902</v>
      </c>
      <c r="J20" s="27">
        <f>IFERROR(J2/I2,0)</f>
        <v>1.7081788014835058</v>
      </c>
      <c r="K20" s="27">
        <f>IFERROR(K2/J2,0)</f>
        <v>0.19072106045023426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1.0008890569469109</v>
      </c>
      <c r="H21" s="27">
        <f>IFERROR(H3/G3,0)</f>
        <v>1.0157991256751955</v>
      </c>
      <c r="I21" s="27">
        <f>IFERROR(I3/H3,0)</f>
        <v>1.0244959367330906</v>
      </c>
      <c r="J21" s="27">
        <f>IFERROR(J3/I3,0)</f>
        <v>0.98130297168126968</v>
      </c>
      <c r="K21" s="27">
        <f>IFERROR(K3/J3,0)</f>
        <v>1.0123126008259415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</v>
      </c>
      <c r="H23" s="27">
        <f>IFERROR(H5/G5,0)</f>
        <v>0</v>
      </c>
      <c r="I23" s="27">
        <f>IFERROR(I5/H5,0)</f>
        <v>0</v>
      </c>
      <c r="J23" s="27">
        <f>IFERROR(J5/I5,0)</f>
        <v>2.4274809160305342</v>
      </c>
      <c r="K23" s="27">
        <f>IFERROR(K5/J5,0)</f>
        <v>1.0188679245283019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1.0734824281150159</v>
      </c>
      <c r="H24" s="27">
        <f>IFERROR(H6/G6,0)</f>
        <v>1.0059523809523809</v>
      </c>
      <c r="I24" s="27">
        <f>IFERROR(I6/H6,0)</f>
        <v>1.1272189349112427</v>
      </c>
      <c r="J24" s="27">
        <f>IFERROR(J6/I6,0)</f>
        <v>1.041994750656168</v>
      </c>
      <c r="K24" s="27">
        <f>IFERROR(K6/J6,0)</f>
        <v>0.97732997481108308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0.62436548223350252</v>
      </c>
      <c r="H25" s="27">
        <f>IFERROR(H7/G7,0)</f>
        <v>1.3821138211382114</v>
      </c>
      <c r="I25" s="27">
        <f>IFERROR(I7/H7,0)</f>
        <v>1.1000000000000001</v>
      </c>
      <c r="J25" s="27">
        <f>IFERROR(J7/I7,0)</f>
        <v>0.17112299465240641</v>
      </c>
      <c r="K25" s="27">
        <f>IFERROR(K7/J7,0)</f>
        <v>0.25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1.0625</v>
      </c>
      <c r="H27" s="27">
        <f>IFERROR(H9/G9,0)</f>
        <v>0.99439775910364148</v>
      </c>
      <c r="I27" s="27">
        <f>IFERROR(I9/H9,0)</f>
        <v>1.2507042253521128</v>
      </c>
      <c r="J27" s="27">
        <f>IFERROR(J9/I9,0)</f>
        <v>1.2702702702702702</v>
      </c>
      <c r="K27" s="27">
        <f>IFERROR(K9/J9,0)</f>
        <v>1.0762411347517731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2.5895333316275835</v>
      </c>
      <c r="H28" s="27">
        <f>IFERROR(H10/G10,0)</f>
        <v>0.44859866475904758</v>
      </c>
      <c r="I28" s="27">
        <f>IFERROR(I10/H10,0)</f>
        <v>1.4092498366270816</v>
      </c>
      <c r="J28" s="27">
        <f>IFERROR(J10/I10,0)</f>
        <v>1.2468249161039562</v>
      </c>
      <c r="K28" s="27">
        <f>IFERROR(K10/J10,0)</f>
        <v>1.1815616870030412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1.1020661824655777</v>
      </c>
      <c r="H29" s="27">
        <f>IFERROR(H11/G11,0)</f>
        <v>1.2940570059100969</v>
      </c>
      <c r="I29" s="27">
        <f>IFERROR(I11/H11,0)</f>
        <v>1.096576692829802</v>
      </c>
      <c r="J29" s="27">
        <f>IFERROR(J11/I11,0)</f>
        <v>1.1016377873574865</v>
      </c>
      <c r="K29" s="27">
        <f>IFERROR(K11/J11,0)</f>
        <v>1.0944586058257451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1.3110339402925315</v>
      </c>
      <c r="H30" s="27">
        <f>IFERROR(H12/G12,0)</f>
        <v>1.7167654825094327</v>
      </c>
      <c r="I30" s="27">
        <f>IFERROR(I12/H12,0)</f>
        <v>0.91243575863201798</v>
      </c>
      <c r="J30" s="27">
        <f>IFERROR(J12/I12,0)</f>
        <v>1.0007071584175513</v>
      </c>
      <c r="K30" s="27">
        <f>IFERROR(K12/J12,0)</f>
        <v>1.144279685845295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1.1946564693395281</v>
      </c>
      <c r="H31" s="27">
        <f>IFERROR(H13/G13,0)</f>
        <v>0.62661122690686055</v>
      </c>
      <c r="I31" s="27">
        <f>IFERROR(I13/H13,0)</f>
        <v>2.7025106222946995</v>
      </c>
      <c r="J31" s="27">
        <f>IFERROR(J13/I13,0)</f>
        <v>0.94089220984822097</v>
      </c>
      <c r="K31" s="27">
        <f>IFERROR(K13/J13,0)</f>
        <v>0.94599524163153004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0.4943244922839099</v>
      </c>
      <c r="H33" s="32">
        <f>AVERAGE(H20:H23)</f>
        <v>0.50467685077002922</v>
      </c>
      <c r="I33" s="32">
        <f>AVERAGE(I20:I23)</f>
        <v>0.54181437008557021</v>
      </c>
      <c r="J33" s="32">
        <f>AVERAGE(J20:J23)</f>
        <v>1.2792406722988274</v>
      </c>
      <c r="K33" s="32">
        <f>AVERAGE(K20:K23)</f>
        <v>0.55547539645111943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1.0699762483952204</v>
      </c>
      <c r="H34" s="32">
        <f>AVERAGE(H24:H28)</f>
        <v>0.7662125251906563</v>
      </c>
      <c r="I34" s="32">
        <f>AVERAGE(I24:I28)</f>
        <v>0.97743459937808752</v>
      </c>
      <c r="J34" s="32">
        <f>AVERAGE(J24:J28)</f>
        <v>0.74604258633656018</v>
      </c>
      <c r="K34" s="32">
        <f>AVERAGE(K24:K28)</f>
        <v>0.69702655931317958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1.1767150536335271</v>
      </c>
      <c r="H35" s="37">
        <f>EXP(SUMPRODUCT(H16:H18,LN(H29:H31)))</f>
        <v>1.2418543081353277</v>
      </c>
      <c r="I35" s="37">
        <f>EXP(SUMPRODUCT(I16:I18,LN(I29:I31)))</f>
        <v>1.2339572813446058</v>
      </c>
      <c r="J35" s="37">
        <f>EXP(SUMPRODUCT(J16:J18,LN(J29:J31)))</f>
        <v>1.0288878240863364</v>
      </c>
      <c r="K35" s="37">
        <f>EXP(SUMPRODUCT(K16:K18,LN(K29:K31)))</f>
        <v>1.0710762083979235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0.84017705179772595</v>
      </c>
      <c r="H39" s="32">
        <f>H33/(H35*H37)</f>
        <v>0.81277948220482144</v>
      </c>
      <c r="I39" s="32">
        <f>I33/(I35*I37)</f>
        <v>0.87817362606778659</v>
      </c>
      <c r="J39" s="32">
        <f>J33/(J35*J37)</f>
        <v>2.4866475087987499</v>
      </c>
      <c r="K39" s="32">
        <f>K33/(K35*K37)</f>
        <v>1.0372285222953073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1.8185817290112629</v>
      </c>
      <c r="H40" s="32">
        <f>H34/(H35*(1-H37))</f>
        <v>1.2339813457524527</v>
      </c>
      <c r="I40" s="32">
        <f>I34/(I35*(1-I37))</f>
        <v>1.5842276133141444</v>
      </c>
      <c r="J40" s="32">
        <f>J34/(J35*(1-J37))</f>
        <v>1.4501922733881201</v>
      </c>
      <c r="K40" s="32">
        <f>K34/(K35*(1-K37))</f>
        <v>1.3015442857343762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1.3293793904044944</v>
      </c>
      <c r="H41" s="32">
        <f>AVERAGE(H39:H40)</f>
        <v>1.0233804139786371</v>
      </c>
      <c r="I41" s="32">
        <f>AVERAGE(I39:I40)</f>
        <v>1.2312006196909655</v>
      </c>
      <c r="J41" s="32">
        <f>AVERAGE(J39:J40)</f>
        <v>1.968419891093435</v>
      </c>
      <c r="K41" s="32">
        <f>AVERAGE(K39:K40)</f>
        <v>1.1693864040148418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-3.2609281025091086E-2</v>
      </c>
      <c r="I43" s="26">
        <f>((I39/H39)-1)</f>
        <v>8.0457424547148992E-2</v>
      </c>
      <c r="J43" s="26">
        <f>((J39/I39)-1)</f>
        <v>1.8316126048253749</v>
      </c>
      <c r="K43" s="26">
        <f>((K39/J39)-1)</f>
        <v>-0.58288075868204903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-0.3214595054667404</v>
      </c>
      <c r="I44" s="26">
        <f>((I40/H40)-1)</f>
        <v>0.28383432923624929</v>
      </c>
      <c r="J44" s="26">
        <f>((J40/I40)-1)</f>
        <v>-8.4606112656771204E-2</v>
      </c>
      <c r="K44" s="26">
        <f>((K40/J40)-1)</f>
        <v>-0.10250226151491892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-0.23018182667383613</v>
      </c>
      <c r="I45" s="26">
        <f>((I41/H41)-1)</f>
        <v>0.20307229147016548</v>
      </c>
      <c r="J45" s="26">
        <f>((J41/I41)-1)</f>
        <v>0.59878078325489592</v>
      </c>
      <c r="K45" s="26">
        <f>((K41/J41)-1)</f>
        <v>-0.40592634259285965</v>
      </c>
      <c r="L45" s="2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F2" sqref="F2:K13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17</v>
      </c>
      <c r="G2" s="6">
        <v>14</v>
      </c>
      <c r="H2" s="6">
        <v>23</v>
      </c>
      <c r="I2" s="6">
        <v>23</v>
      </c>
      <c r="J2" s="6">
        <v>38</v>
      </c>
      <c r="K2" s="6">
        <v>0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81</v>
      </c>
      <c r="G3" s="6">
        <v>85.45</v>
      </c>
      <c r="H3" s="6">
        <v>72.22</v>
      </c>
      <c r="I3" s="6">
        <v>82.12</v>
      </c>
      <c r="J3" s="6">
        <v>84.06</v>
      </c>
      <c r="K3" s="6">
        <v>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0</v>
      </c>
      <c r="I5" s="6">
        <v>3.21</v>
      </c>
      <c r="J5" s="6">
        <v>3.18</v>
      </c>
      <c r="K5" s="6">
        <v>0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5</v>
      </c>
      <c r="G6" s="6">
        <v>10</v>
      </c>
      <c r="H6" s="6">
        <v>5</v>
      </c>
      <c r="I6" s="6">
        <v>0</v>
      </c>
      <c r="J6" s="6">
        <v>5</v>
      </c>
      <c r="K6" s="6">
        <v>5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1</v>
      </c>
      <c r="G9" s="6">
        <v>1</v>
      </c>
      <c r="H9" s="6">
        <v>1</v>
      </c>
      <c r="I9" s="6">
        <v>1</v>
      </c>
      <c r="J9" s="6">
        <v>3</v>
      </c>
      <c r="K9" s="6">
        <v>2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2000000</v>
      </c>
      <c r="G10" s="6">
        <v>2000000</v>
      </c>
      <c r="H10" s="6">
        <v>2000000</v>
      </c>
      <c r="I10" s="6">
        <v>0</v>
      </c>
      <c r="J10" s="6">
        <v>9000000</v>
      </c>
      <c r="K10" s="6">
        <v>6000000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1575570853</v>
      </c>
      <c r="G11" s="6">
        <v>1908829438</v>
      </c>
      <c r="H11" s="6">
        <v>2269293594</v>
      </c>
      <c r="I11" s="6">
        <v>2790790857</v>
      </c>
      <c r="J11" s="6">
        <v>3760336323</v>
      </c>
      <c r="K11" s="6">
        <v>4201013142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918346487</v>
      </c>
      <c r="G12" s="6">
        <v>561163268</v>
      </c>
      <c r="H12" s="6">
        <v>249278885</v>
      </c>
      <c r="I12" s="6">
        <v>536410932</v>
      </c>
      <c r="J12" s="6">
        <v>755805053</v>
      </c>
      <c r="K12" s="6">
        <v>182474851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558707546</v>
      </c>
      <c r="G13" s="6">
        <v>517392775</v>
      </c>
      <c r="H13" s="6">
        <v>601924665</v>
      </c>
      <c r="I13" s="6">
        <v>344307222</v>
      </c>
      <c r="J13" s="6">
        <v>521753021</v>
      </c>
      <c r="K13" s="6">
        <v>491644641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3052624886</v>
      </c>
      <c r="G14" s="7">
        <f t="shared" si="0"/>
        <v>2987385481</v>
      </c>
      <c r="H14" s="7">
        <f t="shared" si="0"/>
        <v>3120497144</v>
      </c>
      <c r="I14" s="7">
        <f t="shared" si="0"/>
        <v>3671509011</v>
      </c>
      <c r="J14" s="7">
        <f t="shared" si="0"/>
        <v>5037894397</v>
      </c>
      <c r="K14" s="7">
        <f t="shared" si="0"/>
        <v>4875132634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0.5775498141418165</v>
      </c>
      <c r="H16" s="8">
        <f t="shared" si="1"/>
        <v>0.68309251566475204</v>
      </c>
      <c r="I16" s="8">
        <f t="shared" si="1"/>
        <v>0.74367137383536308</v>
      </c>
      <c r="J16" s="8">
        <f t="shared" si="1"/>
        <v>0.7532656222134162</v>
      </c>
      <c r="K16" s="8">
        <f t="shared" si="1"/>
        <v>0.80406657576911156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0.24434128981155906</v>
      </c>
      <c r="H17" s="8">
        <f t="shared" si="1"/>
        <v>0.13386431370414131</v>
      </c>
      <c r="I17" s="8">
        <f t="shared" si="1"/>
        <v>0.11299264677966174</v>
      </c>
      <c r="J17" s="8">
        <f t="shared" si="1"/>
        <v>0.14806247035443976</v>
      </c>
      <c r="K17" s="8">
        <f t="shared" si="1"/>
        <v>9.372685856910673E-2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0.17810889604662444</v>
      </c>
      <c r="H18" s="8">
        <f t="shared" si="1"/>
        <v>0.18304317063110664</v>
      </c>
      <c r="I18" s="8">
        <f t="shared" si="1"/>
        <v>0.14333597938497522</v>
      </c>
      <c r="J18" s="8">
        <f t="shared" si="1"/>
        <v>9.8671907432143963E-2</v>
      </c>
      <c r="K18" s="8">
        <f t="shared" si="1"/>
        <v>0.10220656566178166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0.82352941176470584</v>
      </c>
      <c r="H20" s="10">
        <f t="shared" ref="H20:K20" si="2">IFERROR(H2/G2,0)</f>
        <v>1.6428571428571428</v>
      </c>
      <c r="I20" s="10">
        <f t="shared" si="2"/>
        <v>1</v>
      </c>
      <c r="J20" s="10">
        <f t="shared" si="2"/>
        <v>1.6521739130434783</v>
      </c>
      <c r="K20" s="10">
        <f t="shared" si="2"/>
        <v>0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1.0549382716049382</v>
      </c>
      <c r="H21" s="10">
        <f t="shared" si="3"/>
        <v>0.84517261556465761</v>
      </c>
      <c r="I21" s="10">
        <f t="shared" si="3"/>
        <v>1.1370811409581834</v>
      </c>
      <c r="J21" s="10">
        <f t="shared" si="3"/>
        <v>1.0236239649293717</v>
      </c>
      <c r="K21" s="10">
        <f t="shared" si="3"/>
        <v>0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0.99065420560747675</v>
      </c>
      <c r="K23" s="10">
        <f t="shared" si="3"/>
        <v>0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2</v>
      </c>
      <c r="H24" s="10">
        <f t="shared" si="3"/>
        <v>0.5</v>
      </c>
      <c r="I24" s="10">
        <f t="shared" si="3"/>
        <v>0</v>
      </c>
      <c r="J24" s="10">
        <f t="shared" si="3"/>
        <v>0</v>
      </c>
      <c r="K24" s="10">
        <f t="shared" si="3"/>
        <v>1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1</v>
      </c>
      <c r="H27" s="10">
        <f t="shared" si="3"/>
        <v>1</v>
      </c>
      <c r="I27" s="10">
        <f t="shared" si="3"/>
        <v>1</v>
      </c>
      <c r="J27" s="10">
        <f t="shared" si="3"/>
        <v>3</v>
      </c>
      <c r="K27" s="10">
        <f t="shared" si="3"/>
        <v>0.66666666666666663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1</v>
      </c>
      <c r="H28" s="10">
        <f t="shared" si="3"/>
        <v>1</v>
      </c>
      <c r="I28" s="10">
        <f t="shared" si="3"/>
        <v>0</v>
      </c>
      <c r="J28" s="10">
        <f t="shared" si="3"/>
        <v>0</v>
      </c>
      <c r="K28" s="10">
        <f t="shared" si="3"/>
        <v>0.66666666666666663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1.2115160891466428</v>
      </c>
      <c r="H29" s="10">
        <f t="shared" si="3"/>
        <v>1.188840421686749</v>
      </c>
      <c r="I29" s="10">
        <f t="shared" si="3"/>
        <v>1.2298059908946273</v>
      </c>
      <c r="J29" s="10">
        <f t="shared" si="3"/>
        <v>1.3474088585205652</v>
      </c>
      <c r="K29" s="10">
        <f t="shared" si="3"/>
        <v>1.1171907992124566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0.61105832705167196</v>
      </c>
      <c r="H30" s="10">
        <f t="shared" si="3"/>
        <v>0.44421810766131614</v>
      </c>
      <c r="I30" s="10">
        <f t="shared" si="3"/>
        <v>2.151850655140727</v>
      </c>
      <c r="J30" s="10">
        <f t="shared" si="3"/>
        <v>1.40900382134643</v>
      </c>
      <c r="K30" s="10">
        <f t="shared" si="3"/>
        <v>0.24143110750015057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0.92605295687200184</v>
      </c>
      <c r="H31" s="10">
        <f t="shared" si="3"/>
        <v>1.1633804994667736</v>
      </c>
      <c r="I31" s="10">
        <f t="shared" si="3"/>
        <v>0.57201048905347651</v>
      </c>
      <c r="J31" s="10">
        <f t="shared" si="3"/>
        <v>1.5153705402089996</v>
      </c>
      <c r="K31" s="10">
        <f t="shared" si="3"/>
        <v>0.94229380801227791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0.46961692084241102</v>
      </c>
      <c r="H33" s="16">
        <f t="shared" ref="H33:K33" si="4">AVERAGE(H20:H23)</f>
        <v>0.62200743960545013</v>
      </c>
      <c r="I33" s="16">
        <f t="shared" si="4"/>
        <v>0.53427028523954578</v>
      </c>
      <c r="J33" s="16">
        <f t="shared" si="4"/>
        <v>0.91661302089508179</v>
      </c>
      <c r="K33" s="16">
        <f t="shared" si="4"/>
        <v>0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0.8</v>
      </c>
      <c r="H34" s="16">
        <f t="shared" ref="H34:K34" si="5">AVERAGE(H24:H28)</f>
        <v>0.5</v>
      </c>
      <c r="I34" s="16">
        <f t="shared" si="5"/>
        <v>0.2</v>
      </c>
      <c r="J34" s="16">
        <f t="shared" si="5"/>
        <v>0.6</v>
      </c>
      <c r="K34" s="16">
        <f t="shared" si="5"/>
        <v>0.46666666666666662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0.97704701443488928</v>
      </c>
      <c r="H35" s="18">
        <f t="shared" ref="H35:K35" si="6">EXP(SUMPRODUCT(H16:H18,LN(H29:H31)))</f>
        <v>1.0379393606885337</v>
      </c>
      <c r="I35" s="18">
        <f t="shared" si="6"/>
        <v>1.1739280983738196</v>
      </c>
      <c r="J35" s="18">
        <f t="shared" si="6"/>
        <v>1.3721698956198598</v>
      </c>
      <c r="K35" s="18">
        <f t="shared" si="6"/>
        <v>0.95106547403175601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0.96129851256754739</v>
      </c>
      <c r="H39" s="16">
        <f>H33/(H35*H37)</f>
        <v>1.1985429268099661</v>
      </c>
      <c r="I39" s="16">
        <f>I33/(I35*I37)</f>
        <v>0.91022659050352761</v>
      </c>
      <c r="J39" s="16">
        <f>J33/(J35*J37)</f>
        <v>1.3360051460406277</v>
      </c>
      <c r="K39" s="16">
        <f>K33/(K35*K37)</f>
        <v>0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1.6375875227717862</v>
      </c>
      <c r="H40" s="16">
        <f>H34/(H35*(1-H37))</f>
        <v>0.96344742079791057</v>
      </c>
      <c r="I40" s="16">
        <f>I34/(I35*(1-I37))</f>
        <v>0.34073637095329673</v>
      </c>
      <c r="J40" s="16">
        <f>J34/(J35*(1-J37))</f>
        <v>0.87452727525254126</v>
      </c>
      <c r="K40" s="16">
        <f>K34/(K35*(1-K37))</f>
        <v>0.98135549950809098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1.2994430176696667</v>
      </c>
      <c r="H41" s="16">
        <f>AVERAGE(H39:H40)</f>
        <v>1.0809951738039383</v>
      </c>
      <c r="I41" s="16">
        <f>AVERAGE(I39:I40)</f>
        <v>0.62548148072841214</v>
      </c>
      <c r="J41" s="16">
        <f>AVERAGE(J39:J40)</f>
        <v>1.1052662106465845</v>
      </c>
      <c r="K41" s="16">
        <f>AVERAGE(K39:K40)</f>
        <v>0.49067774975404549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0.24679577794077612</v>
      </c>
      <c r="I43" s="8">
        <f t="shared" ref="I43:K43" si="7">((I39/H39)-1)</f>
        <v>-0.24055570297662954</v>
      </c>
      <c r="J43" s="8">
        <f t="shared" si="7"/>
        <v>0.46777204706969067</v>
      </c>
      <c r="K43" s="8">
        <f t="shared" si="7"/>
        <v>-1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>
        <f t="shared" ref="H44:K45" si="8">((H40/G40)-1)</f>
        <v>-0.4116666087152544</v>
      </c>
      <c r="I44" s="8">
        <f t="shared" si="8"/>
        <v>-0.64633630896940408</v>
      </c>
      <c r="J44" s="8">
        <f t="shared" si="8"/>
        <v>1.5665803530331339</v>
      </c>
      <c r="K44" s="8">
        <f t="shared" si="8"/>
        <v>0.12215539443832713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-0.1681088288561341</v>
      </c>
      <c r="I45" s="8">
        <f t="shared" si="8"/>
        <v>-0.42138365102279662</v>
      </c>
      <c r="J45" s="8">
        <f t="shared" si="8"/>
        <v>0.76706464491871618</v>
      </c>
      <c r="K45" s="8">
        <f t="shared" si="8"/>
        <v>-0.55605469069121605</v>
      </c>
      <c r="L45" s="4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I23" sqref="I2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2874</v>
      </c>
      <c r="G2" s="43">
        <v>2991</v>
      </c>
      <c r="H2" s="43">
        <v>3340</v>
      </c>
      <c r="I2" s="43">
        <v>3266</v>
      </c>
      <c r="J2" s="43">
        <v>4007</v>
      </c>
      <c r="K2" s="43">
        <v>1102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3630000</v>
      </c>
      <c r="G3" s="45">
        <v>4091000</v>
      </c>
      <c r="H3" s="45">
        <v>1200000</v>
      </c>
      <c r="I3" s="45">
        <v>3810000</v>
      </c>
      <c r="J3" s="45">
        <v>4516000</v>
      </c>
      <c r="K3" s="45">
        <v>6151000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609151</v>
      </c>
      <c r="G4" s="43">
        <v>680974</v>
      </c>
      <c r="H4" s="43">
        <v>714948</v>
      </c>
      <c r="I4" s="43">
        <v>748249</v>
      </c>
      <c r="J4" s="43">
        <v>708926</v>
      </c>
      <c r="K4" s="43">
        <v>876622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91</v>
      </c>
      <c r="G5" s="43" t="s">
        <v>57</v>
      </c>
      <c r="H5" s="43" t="s">
        <v>90</v>
      </c>
      <c r="I5" s="43" t="s">
        <v>89</v>
      </c>
      <c r="J5" s="43" t="s">
        <v>88</v>
      </c>
      <c r="K5" s="43" t="s">
        <v>87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436</v>
      </c>
      <c r="G6" s="43">
        <v>418</v>
      </c>
      <c r="H6" s="43">
        <v>369</v>
      </c>
      <c r="I6" s="43">
        <v>556</v>
      </c>
      <c r="J6" s="43">
        <v>568</v>
      </c>
      <c r="K6" s="43">
        <v>566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177</v>
      </c>
      <c r="G7" s="43">
        <v>263</v>
      </c>
      <c r="H7" s="43">
        <v>353</v>
      </c>
      <c r="I7" s="43">
        <v>493</v>
      </c>
      <c r="J7" s="43">
        <v>628</v>
      </c>
      <c r="K7" s="43">
        <v>824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10</v>
      </c>
      <c r="G8" s="43">
        <v>19</v>
      </c>
      <c r="H8" s="43">
        <v>11</v>
      </c>
      <c r="I8" s="43">
        <v>47</v>
      </c>
      <c r="J8" s="43">
        <v>22</v>
      </c>
      <c r="K8" s="43">
        <v>28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235</v>
      </c>
      <c r="G9" s="43">
        <v>275</v>
      </c>
      <c r="H9" s="43">
        <v>395</v>
      </c>
      <c r="I9" s="43">
        <v>351</v>
      </c>
      <c r="J9" s="43">
        <v>450</v>
      </c>
      <c r="K9" s="43">
        <v>692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5957499250</v>
      </c>
      <c r="G10" s="43">
        <v>7062965000</v>
      </c>
      <c r="H10" s="43">
        <v>10821001250</v>
      </c>
      <c r="I10" s="43">
        <v>8480860760</v>
      </c>
      <c r="J10" s="43">
        <v>10176629760</v>
      </c>
      <c r="K10" s="43">
        <v>13217258800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142246799174</v>
      </c>
      <c r="G11" s="43">
        <v>172116319170</v>
      </c>
      <c r="H11" s="43">
        <v>191046963190</v>
      </c>
      <c r="I11" s="43">
        <v>217075923736</v>
      </c>
      <c r="J11" s="43">
        <v>234335573681</v>
      </c>
      <c r="K11" s="43">
        <v>292602994683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33495535513</v>
      </c>
      <c r="G12" s="43">
        <v>54802342563</v>
      </c>
      <c r="H12" s="43">
        <v>66442233445</v>
      </c>
      <c r="I12" s="43">
        <v>97118621339</v>
      </c>
      <c r="J12" s="43">
        <v>99217647363</v>
      </c>
      <c r="K12" s="43">
        <v>117185939793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45533262032</v>
      </c>
      <c r="G13" s="43">
        <v>54259700279</v>
      </c>
      <c r="H13" s="43">
        <v>61177810967</v>
      </c>
      <c r="I13" s="43">
        <v>74966841345</v>
      </c>
      <c r="J13" s="43">
        <v>86428863099</v>
      </c>
      <c r="K13" s="43">
        <v>105519483034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221275596719</v>
      </c>
      <c r="G14" s="42">
        <f>SUM(G11:G13)</f>
        <v>281178362012</v>
      </c>
      <c r="H14" s="42">
        <f>SUM(H11:H13)</f>
        <v>318667007602</v>
      </c>
      <c r="I14" s="42">
        <f>SUM(I11:I13)</f>
        <v>389161386420</v>
      </c>
      <c r="J14" s="42">
        <f>SUM(J11:J13)</f>
        <v>419982084143</v>
      </c>
      <c r="K14" s="42">
        <f>SUM(K11:K13)</f>
        <v>515308417510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0.62748703247241755</v>
      </c>
      <c r="H16" s="26">
        <f>((G11/G$14)+(H11/H$14))/2</f>
        <v>0.60582208424555284</v>
      </c>
      <c r="I16" s="26">
        <f>((H11/H$14)+(I11/I$14))/2</f>
        <v>0.57866174603093845</v>
      </c>
      <c r="J16" s="26">
        <f>((I11/I$14)+(J11/J$14))/2</f>
        <v>0.55788500881960013</v>
      </c>
      <c r="K16" s="26">
        <f>((J11/J$14)+(K11/K$14))/2</f>
        <v>0.56289337371136061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0.17313857792996989</v>
      </c>
      <c r="H17" s="26">
        <f>((G12/G$14)+(H12/H$14))/2</f>
        <v>0.20170146360209629</v>
      </c>
      <c r="I17" s="26">
        <f>((H12/H$14)+(I12/I$14))/2</f>
        <v>0.22902961972165509</v>
      </c>
      <c r="J17" s="26">
        <f>((I12/I$14)+(J12/J$14))/2</f>
        <v>0.24290065051004878</v>
      </c>
      <c r="K17" s="26">
        <f>((J12/J$14)+(K12/K$14))/2</f>
        <v>0.23182594842539131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0.19937438959761261</v>
      </c>
      <c r="H18" s="26">
        <f>((G13/G$14)+(H13/H$14))/2</f>
        <v>0.19247645215235082</v>
      </c>
      <c r="I18" s="26">
        <f>((H13/H$14)+(I13/I$14))/2</f>
        <v>0.19230863424740641</v>
      </c>
      <c r="J18" s="26">
        <f>((I13/I$14)+(J13/J$14))/2</f>
        <v>0.19921434067035115</v>
      </c>
      <c r="K18" s="26">
        <f>((J13/J$14)+(K13/K$14))/2</f>
        <v>0.20528067786324805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1.0407098121085594</v>
      </c>
      <c r="H20" s="27">
        <f>IFERROR(H2/G2,0)</f>
        <v>1.1166833834837846</v>
      </c>
      <c r="I20" s="27">
        <f>IFERROR(I2/H2,0)</f>
        <v>0.97784431137724548</v>
      </c>
      <c r="J20" s="27">
        <f>IFERROR(J2/I2,0)</f>
        <v>1.2268830373545621</v>
      </c>
      <c r="K20" s="27">
        <f>IFERROR(K2/J2,0)</f>
        <v>0.27501871724482158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1.1269972451790633</v>
      </c>
      <c r="H21" s="27">
        <f>IFERROR(H3/G3,0)</f>
        <v>0.29332681495966756</v>
      </c>
      <c r="I21" s="27">
        <f>IFERROR(I3/H3,0)</f>
        <v>3.1749999999999998</v>
      </c>
      <c r="J21" s="27">
        <f>IFERROR(J3/I3,0)</f>
        <v>1.1853018372703412</v>
      </c>
      <c r="K21" s="27">
        <f>IFERROR(K3/J3,0)</f>
        <v>1.3620460584588132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1.1179067259185325</v>
      </c>
      <c r="H22" s="27">
        <f>IFERROR(H4/G4,0)</f>
        <v>1.0498903041819512</v>
      </c>
      <c r="I22" s="27">
        <f>IFERROR(I4/H4,0)</f>
        <v>1.046578212681202</v>
      </c>
      <c r="J22" s="27">
        <f>IFERROR(J4/I4,0)</f>
        <v>0.94744663875260771</v>
      </c>
      <c r="K22" s="27">
        <f>IFERROR(K4/J4,0)</f>
        <v>1.2365493718667393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0.99696048632218837</v>
      </c>
      <c r="H23" s="27">
        <f>IFERROR(H5/G5,0)</f>
        <v>1.0121951219512195</v>
      </c>
      <c r="I23" s="27">
        <f>IFERROR(I5/H5,0)</f>
        <v>1.0210843373493976</v>
      </c>
      <c r="J23" s="27">
        <f>IFERROR(J5/I5,0)</f>
        <v>1.0117994100294985</v>
      </c>
      <c r="K23" s="27">
        <f>IFERROR(K5/J5,0)</f>
        <v>0.56559766763848396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0.95871559633027525</v>
      </c>
      <c r="H24" s="27">
        <f>IFERROR(H6/G6,0)</f>
        <v>0.88277511961722488</v>
      </c>
      <c r="I24" s="27">
        <f>IFERROR(I6/H6,0)</f>
        <v>1.5067750677506775</v>
      </c>
      <c r="J24" s="27">
        <f>IFERROR(J6/I6,0)</f>
        <v>1.0215827338129497</v>
      </c>
      <c r="K24" s="27">
        <f>IFERROR(K6/J6,0)</f>
        <v>0.99647887323943662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1.4858757062146892</v>
      </c>
      <c r="H25" s="27">
        <f>IFERROR(H7/G7,0)</f>
        <v>1.3422053231939164</v>
      </c>
      <c r="I25" s="27">
        <f>IFERROR(I7/H7,0)</f>
        <v>1.3966005665722379</v>
      </c>
      <c r="J25" s="27">
        <f>IFERROR(J7/I7,0)</f>
        <v>1.2738336713995944</v>
      </c>
      <c r="K25" s="27">
        <f>IFERROR(K7/J7,0)</f>
        <v>1.3121019108280254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1.9</v>
      </c>
      <c r="H26" s="27">
        <f>IFERROR(H8/G8,0)</f>
        <v>0.57894736842105265</v>
      </c>
      <c r="I26" s="27">
        <f>IFERROR(I8/H8,0)</f>
        <v>4.2727272727272725</v>
      </c>
      <c r="J26" s="27">
        <f>IFERROR(J8/I8,0)</f>
        <v>0.46808510638297873</v>
      </c>
      <c r="K26" s="27">
        <f>IFERROR(K8/J8,0)</f>
        <v>1.2727272727272727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1.1702127659574468</v>
      </c>
      <c r="H27" s="27">
        <f>IFERROR(H9/G9,0)</f>
        <v>1.4363636363636363</v>
      </c>
      <c r="I27" s="27">
        <f>IFERROR(I9/H9,0)</f>
        <v>0.88860759493670882</v>
      </c>
      <c r="J27" s="27">
        <f>IFERROR(J9/I9,0)</f>
        <v>1.2820512820512822</v>
      </c>
      <c r="K27" s="27">
        <f>IFERROR(K9/J9,0)</f>
        <v>1.5377777777777777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1.1855586889079339</v>
      </c>
      <c r="H28" s="27">
        <f>IFERROR(H10/G10,0)</f>
        <v>1.5320762951536642</v>
      </c>
      <c r="I28" s="27">
        <f>IFERROR(I10/H10,0)</f>
        <v>0.78374085392513937</v>
      </c>
      <c r="J28" s="27">
        <f>IFERROR(J10/I10,0)</f>
        <v>1.1999524633157637</v>
      </c>
      <c r="K28" s="27">
        <f>IFERROR(K10/J10,0)</f>
        <v>1.2987854635285465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1.2099837758701539</v>
      </c>
      <c r="H29" s="27">
        <f>IFERROR(H11/G11,0)</f>
        <v>1.1099875021223415</v>
      </c>
      <c r="I29" s="27">
        <f>IFERROR(I11/H11,0)</f>
        <v>1.1362437806462995</v>
      </c>
      <c r="J29" s="27">
        <f>IFERROR(J11/I11,0)</f>
        <v>1.0795097385649759</v>
      </c>
      <c r="K29" s="27">
        <f>IFERROR(K11/J11,0)</f>
        <v>1.2486494905008285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1.6361088641717816</v>
      </c>
      <c r="H30" s="27">
        <f>IFERROR(H12/G12,0)</f>
        <v>1.2123976884495211</v>
      </c>
      <c r="I30" s="27">
        <f>IFERROR(I12/H12,0)</f>
        <v>1.461700131128095</v>
      </c>
      <c r="J30" s="27">
        <f>IFERROR(J12/I12,0)</f>
        <v>1.0216130129841237</v>
      </c>
      <c r="K30" s="27">
        <f>IFERROR(K12/J12,0)</f>
        <v>1.1810997630719946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1.1916497491628693</v>
      </c>
      <c r="H31" s="27">
        <f>IFERROR(H13/G13,0)</f>
        <v>1.1274999797718659</v>
      </c>
      <c r="I31" s="27">
        <f>IFERROR(I13/H13,0)</f>
        <v>1.2253926735861465</v>
      </c>
      <c r="J31" s="27">
        <f>IFERROR(J13/I13,0)</f>
        <v>1.1528945537567921</v>
      </c>
      <c r="K31" s="27">
        <f>IFERROR(K13/J13,0)</f>
        <v>1.2208824604476474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1.0706435673820858</v>
      </c>
      <c r="H33" s="32">
        <f>AVERAGE(H20:H23)</f>
        <v>0.8680239061441557</v>
      </c>
      <c r="I33" s="32">
        <f>AVERAGE(I20:I23)</f>
        <v>1.5551267153519612</v>
      </c>
      <c r="J33" s="32">
        <f>AVERAGE(J20:J23)</f>
        <v>1.0928577308517522</v>
      </c>
      <c r="K33" s="32">
        <f>AVERAGE(K20:K23)</f>
        <v>0.8598029538022145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1.3400725514820691</v>
      </c>
      <c r="H34" s="32">
        <f>AVERAGE(H24:H28)</f>
        <v>1.1544735485498987</v>
      </c>
      <c r="I34" s="32">
        <f>AVERAGE(I24:I28)</f>
        <v>1.7696902711824074</v>
      </c>
      <c r="J34" s="32">
        <f>AVERAGE(J24:J28)</f>
        <v>1.0491010513925136</v>
      </c>
      <c r="K34" s="32">
        <f>AVERAGE(K24:K28)</f>
        <v>1.2835742596202118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1.2709963928291634</v>
      </c>
      <c r="H35" s="37">
        <f>EXP(SUMPRODUCT(H16:H18,LN(H29:H31)))</f>
        <v>1.1333322451740513</v>
      </c>
      <c r="I35" s="37">
        <f>EXP(SUMPRODUCT(I16:I18,LN(I29:I31)))</f>
        <v>1.2213292971430738</v>
      </c>
      <c r="J35" s="37">
        <f>EXP(SUMPRODUCT(J16:J18,LN(J29:J31)))</f>
        <v>1.0791992895503322</v>
      </c>
      <c r="K35" s="37">
        <f>EXP(SUMPRODUCT(K16:K18,LN(K29:K31)))</f>
        <v>1.2269761372956522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1.6847310872360479</v>
      </c>
      <c r="H39" s="32">
        <f>H33/(H35*H37)</f>
        <v>1.5318083639468831</v>
      </c>
      <c r="I39" s="32">
        <f>I33/(I35*I37)</f>
        <v>2.5466132991154873</v>
      </c>
      <c r="J39" s="32">
        <f>J33/(J35*J37)</f>
        <v>2.0253121762285651</v>
      </c>
      <c r="K39" s="32">
        <f>K33/(K35*K37)</f>
        <v>1.4014990637018987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2.1086960734784559</v>
      </c>
      <c r="H40" s="32">
        <f>H34/(H35*(1-H37))</f>
        <v>2.0373082182490991</v>
      </c>
      <c r="I40" s="32">
        <f>I34/(I35*(1-I37))</f>
        <v>2.8979739949284054</v>
      </c>
      <c r="J40" s="32">
        <f>J34/(J35*(1-J37))</f>
        <v>1.9442211675836822</v>
      </c>
      <c r="K40" s="32">
        <f>K34/(K35*(1-K37))</f>
        <v>2.0922562723172531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1.8967135803572519</v>
      </c>
      <c r="H41" s="32">
        <f>AVERAGE(H39:H40)</f>
        <v>1.7845582910979911</v>
      </c>
      <c r="I41" s="32">
        <f>AVERAGE(I39:I40)</f>
        <v>2.7222936470219463</v>
      </c>
      <c r="J41" s="32">
        <f>AVERAGE(J39:J40)</f>
        <v>1.9847666719061237</v>
      </c>
      <c r="K41" s="32">
        <f>AVERAGE(K39:K40)</f>
        <v>1.7468776680095759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-9.0769811543068402E-2</v>
      </c>
      <c r="I43" s="26">
        <f>((I39/H39)-1)</f>
        <v>0.66248818001870724</v>
      </c>
      <c r="J43" s="26">
        <f>((J39/I39)-1)</f>
        <v>-0.2047036835423679</v>
      </c>
      <c r="K43" s="26">
        <f>((K39/J39)-1)</f>
        <v>-0.30800837512777901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-3.3854027674835585E-2</v>
      </c>
      <c r="I44" s="26">
        <f>((I40/H40)-1)</f>
        <v>0.42245241489232233</v>
      </c>
      <c r="J44" s="26">
        <f>((J40/I40)-1)</f>
        <v>-0.32911020906807198</v>
      </c>
      <c r="K44" s="26">
        <f>((K40/J40)-1)</f>
        <v>7.6141082713111263E-2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-5.9131378833769954E-2</v>
      </c>
      <c r="I45" s="26">
        <f>((I41/H41)-1)</f>
        <v>0.52547196726591183</v>
      </c>
      <c r="J45" s="26">
        <f>((J41/I41)-1)</f>
        <v>-0.27092116822982726</v>
      </c>
      <c r="K45" s="26">
        <f>((K41/J41)-1)</f>
        <v>-0.11985741561655949</v>
      </c>
      <c r="L45" s="25" t="s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G19" sqref="G19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196</v>
      </c>
      <c r="G2" s="43">
        <v>237</v>
      </c>
      <c r="H2" s="43">
        <v>227</v>
      </c>
      <c r="I2" s="43">
        <v>491</v>
      </c>
      <c r="J2" s="43">
        <v>101</v>
      </c>
      <c r="K2" s="43">
        <v>144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3" t="s">
        <v>98</v>
      </c>
      <c r="G3" s="43" t="s">
        <v>97</v>
      </c>
      <c r="H3" s="43" t="s">
        <v>96</v>
      </c>
      <c r="I3" s="43" t="s">
        <v>96</v>
      </c>
      <c r="J3" s="43" t="s">
        <v>95</v>
      </c>
      <c r="K3" s="43" t="s">
        <v>94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150</v>
      </c>
      <c r="G4" s="43">
        <v>150</v>
      </c>
      <c r="H4" s="43">
        <v>150</v>
      </c>
      <c r="I4" s="43">
        <v>150</v>
      </c>
      <c r="J4" s="43">
        <v>150</v>
      </c>
      <c r="K4" s="43">
        <v>150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>
        <v>0</v>
      </c>
      <c r="G5" s="43">
        <v>0</v>
      </c>
      <c r="H5" s="43" t="s">
        <v>93</v>
      </c>
      <c r="I5" s="43" t="s">
        <v>92</v>
      </c>
      <c r="J5" s="43" t="s">
        <v>80</v>
      </c>
      <c r="K5" s="43" t="s">
        <v>20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0</v>
      </c>
      <c r="G6" s="43">
        <v>1</v>
      </c>
      <c r="H6" s="43">
        <v>0</v>
      </c>
      <c r="I6" s="43">
        <v>3</v>
      </c>
      <c r="J6" s="43">
        <v>4</v>
      </c>
      <c r="K6" s="43">
        <v>4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1</v>
      </c>
      <c r="G9" s="43">
        <v>1</v>
      </c>
      <c r="H9" s="43">
        <v>1</v>
      </c>
      <c r="I9" s="43">
        <v>4</v>
      </c>
      <c r="J9" s="43">
        <v>4</v>
      </c>
      <c r="K9" s="43">
        <v>0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95000000</v>
      </c>
      <c r="G10" s="43">
        <v>37500000</v>
      </c>
      <c r="H10" s="43">
        <v>272500000</v>
      </c>
      <c r="I10" s="43">
        <v>52000000</v>
      </c>
      <c r="J10" s="43">
        <v>52500000</v>
      </c>
      <c r="K10" s="43">
        <v>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695585400</v>
      </c>
      <c r="G11" s="43">
        <v>758814000</v>
      </c>
      <c r="H11" s="43">
        <v>957748700</v>
      </c>
      <c r="I11" s="43">
        <v>1609112220</v>
      </c>
      <c r="J11" s="43">
        <v>1413706950</v>
      </c>
      <c r="K11" s="43">
        <v>1683958000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131860057</v>
      </c>
      <c r="G12" s="43">
        <v>144911175</v>
      </c>
      <c r="H12" s="43">
        <v>271159675</v>
      </c>
      <c r="I12" s="43">
        <v>7000000</v>
      </c>
      <c r="J12" s="43">
        <v>215522000</v>
      </c>
      <c r="K12" s="43">
        <v>119733750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184832604</v>
      </c>
      <c r="G13" s="43">
        <v>184832604</v>
      </c>
      <c r="H13" s="43">
        <v>259971643</v>
      </c>
      <c r="I13" s="43">
        <v>60000000</v>
      </c>
      <c r="J13" s="43">
        <v>452992248</v>
      </c>
      <c r="K13" s="43">
        <v>396794959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1012278061</v>
      </c>
      <c r="G14" s="42">
        <f>SUM(G11:G13)</f>
        <v>1088557779</v>
      </c>
      <c r="H14" s="42">
        <f>SUM(H11:H13)</f>
        <v>1488880018</v>
      </c>
      <c r="I14" s="42">
        <f>SUM(I11:I13)</f>
        <v>1676112220</v>
      </c>
      <c r="J14" s="42">
        <f>SUM(J11:J13)</f>
        <v>2082221198</v>
      </c>
      <c r="K14" s="42">
        <f>SUM(K11:K13)</f>
        <v>2200486709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0.69211525862491408</v>
      </c>
      <c r="H16" s="26">
        <f>((G11/G$14)+(H11/H$14))/2</f>
        <v>0.67017492695403402</v>
      </c>
      <c r="I16" s="26">
        <f>((H11/H$14)+(I11/I$14))/2</f>
        <v>0.80164721386005433</v>
      </c>
      <c r="J16" s="26">
        <f>((I11/I$14)+(J11/J$14))/2</f>
        <v>0.81948415745857761</v>
      </c>
      <c r="K16" s="26">
        <f>((J11/J$14)+(K11/K$14))/2</f>
        <v>0.72210396286752387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0.13169143963227542</v>
      </c>
      <c r="H17" s="26">
        <f>((G12/G$14)+(H12/H$14))/2</f>
        <v>0.15762271303080438</v>
      </c>
      <c r="I17" s="26">
        <f>((H12/H$14)+(I12/I$14))/2</f>
        <v>9.3149793110539017E-2</v>
      </c>
      <c r="J17" s="26">
        <f>((I12/I$14)+(J12/J$14))/2</f>
        <v>5.3841072665372219E-2</v>
      </c>
      <c r="K17" s="26">
        <f>((J12/J$14)+(K12/K$14))/2</f>
        <v>7.8959104038524963E-2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0.17619330174281053</v>
      </c>
      <c r="H18" s="26">
        <f>((G13/G$14)+(H13/H$14))/2</f>
        <v>0.17220236001516159</v>
      </c>
      <c r="I18" s="26">
        <f>((H13/H$14)+(I13/I$14))/2</f>
        <v>0.10520299302940658</v>
      </c>
      <c r="J18" s="26">
        <f>((I13/I$14)+(J13/J$14))/2</f>
        <v>0.12667476987605014</v>
      </c>
      <c r="K18" s="26">
        <f>((J13/J$14)+(K13/K$14))/2</f>
        <v>0.19893693309395113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1.2091836734693877</v>
      </c>
      <c r="H20" s="27">
        <f>IFERROR(H2/G2,0)</f>
        <v>0.95780590717299574</v>
      </c>
      <c r="I20" s="27">
        <f>IFERROR(I2/H2,0)</f>
        <v>2.1629955947136565</v>
      </c>
      <c r="J20" s="27">
        <f>IFERROR(J2/I2,0)</f>
        <v>0.20570264765784113</v>
      </c>
      <c r="K20" s="27">
        <f>IFERROR(K2/J2,0)</f>
        <v>1.4257425742574257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1.0555555555555556</v>
      </c>
      <c r="H21" s="27">
        <f>IFERROR(H3/G3,0)</f>
        <v>1.0526315789473684</v>
      </c>
      <c r="I21" s="27">
        <f>IFERROR(I3/H3,0)</f>
        <v>1</v>
      </c>
      <c r="J21" s="27">
        <f>IFERROR(J3/I3,0)</f>
        <v>1.4000000000000001</v>
      </c>
      <c r="K21" s="27">
        <f>IFERROR(K3/J3,0)</f>
        <v>1.0178571428571426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1</v>
      </c>
      <c r="H22" s="27">
        <f>IFERROR(H4/G4,0)</f>
        <v>1</v>
      </c>
      <c r="I22" s="27">
        <f>IFERROR(I4/H4,0)</f>
        <v>1</v>
      </c>
      <c r="J22" s="27">
        <f>IFERROR(J4/I4,0)</f>
        <v>1</v>
      </c>
      <c r="K22" s="27">
        <f>IFERROR(K4/J4,0)</f>
        <v>1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</v>
      </c>
      <c r="H23" s="27">
        <f>IFERROR(H5/G5,0)</f>
        <v>0</v>
      </c>
      <c r="I23" s="27">
        <f>IFERROR(I5/H5,0)</f>
        <v>2.1860465116279069</v>
      </c>
      <c r="J23" s="27">
        <f>IFERROR(J5/I5,0)</f>
        <v>1.1560283687943262</v>
      </c>
      <c r="K23" s="27">
        <f>IFERROR(K5/J5,0)</f>
        <v>0.95398773006134974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</v>
      </c>
      <c r="H24" s="27">
        <f>IFERROR(H6/G6,0)</f>
        <v>0</v>
      </c>
      <c r="I24" s="27">
        <f>IFERROR(I6/H6,0)</f>
        <v>0</v>
      </c>
      <c r="J24" s="27">
        <f>IFERROR(J6/I6,0)</f>
        <v>1.3333333333333333</v>
      </c>
      <c r="K24" s="27">
        <f>IFERROR(K6/J6,0)</f>
        <v>1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1</v>
      </c>
      <c r="H27" s="27">
        <f>IFERROR(H9/G9,0)</f>
        <v>1</v>
      </c>
      <c r="I27" s="27">
        <f>IFERROR(I9/H9,0)</f>
        <v>4</v>
      </c>
      <c r="J27" s="27">
        <f>IFERROR(J9/I9,0)</f>
        <v>1</v>
      </c>
      <c r="K27" s="27">
        <f>IFERROR(K9/J9,0)</f>
        <v>0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0.39473684210526316</v>
      </c>
      <c r="H28" s="27">
        <f>IFERROR(H10/G10,0)</f>
        <v>7.2666666666666666</v>
      </c>
      <c r="I28" s="27">
        <f>IFERROR(I10/H10,0)</f>
        <v>0.19082568807339451</v>
      </c>
      <c r="J28" s="27">
        <f>IFERROR(J10/I10,0)</f>
        <v>1.0096153846153846</v>
      </c>
      <c r="K28" s="27">
        <f>IFERROR(K10/J10,0)</f>
        <v>0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1.0908998377481758</v>
      </c>
      <c r="H29" s="27">
        <f>IFERROR(H11/G11,0)</f>
        <v>1.2621653000603574</v>
      </c>
      <c r="I29" s="27">
        <f>IFERROR(I11/H11,0)</f>
        <v>1.6800985686537606</v>
      </c>
      <c r="J29" s="27">
        <f>IFERROR(J11/I11,0)</f>
        <v>0.87856330492599199</v>
      </c>
      <c r="K29" s="27">
        <f>IFERROR(K11/J11,0)</f>
        <v>1.1911648308724803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1.0989770389679112</v>
      </c>
      <c r="H30" s="27">
        <f>IFERROR(H12/G12,0)</f>
        <v>1.871213003413988</v>
      </c>
      <c r="I30" s="27">
        <f>IFERROR(I12/H12,0)</f>
        <v>2.58150479048922E-2</v>
      </c>
      <c r="J30" s="27">
        <f>IFERROR(J12/I12,0)</f>
        <v>30.788857142857143</v>
      </c>
      <c r="K30" s="27">
        <f>IFERROR(K12/J12,0)</f>
        <v>0.5555523334044784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1</v>
      </c>
      <c r="H31" s="27">
        <f>IFERROR(H13/G13,0)</f>
        <v>1.4065248087940156</v>
      </c>
      <c r="I31" s="27">
        <f>IFERROR(I13/H13,0)</f>
        <v>0.230794402449501</v>
      </c>
      <c r="J31" s="27">
        <f>IFERROR(J13/I13,0)</f>
        <v>7.5498707999999999</v>
      </c>
      <c r="K31" s="27">
        <f>IFERROR(K13/J13,0)</f>
        <v>0.87594205144102155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0.81618480725623588</v>
      </c>
      <c r="H33" s="32">
        <f>AVERAGE(H20:H23)</f>
        <v>0.752609371530091</v>
      </c>
      <c r="I33" s="32">
        <f>AVERAGE(I20:I23)</f>
        <v>1.587260526585391</v>
      </c>
      <c r="J33" s="32">
        <f>AVERAGE(J20:J23)</f>
        <v>0.94043275411304184</v>
      </c>
      <c r="K33" s="32">
        <f>AVERAGE(K20:K23)</f>
        <v>1.0993968617939796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0.27894736842105267</v>
      </c>
      <c r="H34" s="32">
        <f>AVERAGE(H24:H28)</f>
        <v>1.6533333333333331</v>
      </c>
      <c r="I34" s="32">
        <f>AVERAGE(I24:I28)</f>
        <v>0.83816513761467881</v>
      </c>
      <c r="J34" s="32">
        <f>AVERAGE(J24:J28)</f>
        <v>0.66858974358974355</v>
      </c>
      <c r="K34" s="32">
        <f>AVERAGE(K24:K28)</f>
        <v>0.2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1.0753487639376602</v>
      </c>
      <c r="H35" s="37">
        <f>EXP(SUMPRODUCT(H16:H18,LN(H29:H31)))</f>
        <v>1.3682633646961748</v>
      </c>
      <c r="I35" s="37">
        <f>EXP(SUMPRODUCT(I16:I18,LN(I29:I31)))</f>
        <v>0.92409084813500597</v>
      </c>
      <c r="J35" s="37">
        <f>EXP(SUMPRODUCT(J16:J18,LN(J29:J31)))</f>
        <v>1.3972444923865217</v>
      </c>
      <c r="K35" s="37">
        <f>EXP(SUMPRODUCT(K16:K18,LN(K29:K31)))</f>
        <v>1.0550171597844251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1.5179908781734583</v>
      </c>
      <c r="H39" s="32">
        <f>H33/(H35*H37)</f>
        <v>1.1000943107136529</v>
      </c>
      <c r="I39" s="32">
        <f>I33/(I35*I37)</f>
        <v>3.4352910859117145</v>
      </c>
      <c r="J39" s="32">
        <f>J33/(J35*J37)</f>
        <v>1.3461248324647375</v>
      </c>
      <c r="K39" s="32">
        <f>K33/(K35*K37)</f>
        <v>2.08413076810736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0.51880353198085549</v>
      </c>
      <c r="H40" s="32">
        <f>H34/(H35*(1-H37))</f>
        <v>2.4166887398910348</v>
      </c>
      <c r="I40" s="32">
        <f>I34/(I35*(1-I37))</f>
        <v>1.8140318980677239</v>
      </c>
      <c r="J40" s="32">
        <f>J34/(J35*(1-J37))</f>
        <v>0.95701181465783247</v>
      </c>
      <c r="K40" s="32">
        <f>K34/(K35*(1-K37))</f>
        <v>0.3791407526316759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1.0183972050771568</v>
      </c>
      <c r="H41" s="32">
        <f>AVERAGE(H39:H40)</f>
        <v>1.7583915253023439</v>
      </c>
      <c r="I41" s="32">
        <f>AVERAGE(I39:I40)</f>
        <v>2.6246614919897193</v>
      </c>
      <c r="J41" s="32">
        <f>AVERAGE(J39:J40)</f>
        <v>1.151568323561285</v>
      </c>
      <c r="K41" s="32">
        <f>AVERAGE(K39:K40)</f>
        <v>1.2316357603695178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-0.27529583574483973</v>
      </c>
      <c r="I43" s="26">
        <f>((I39/H39)-1)</f>
        <v>2.1227241632430345</v>
      </c>
      <c r="J43" s="26">
        <f>((J39/I39)-1)</f>
        <v>-0.6081482474701323</v>
      </c>
      <c r="K43" s="26">
        <f>((K39/J39)-1)</f>
        <v>0.54824479709756413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3.6581963901899837</v>
      </c>
      <c r="I44" s="26">
        <f>((I40/H40)-1)</f>
        <v>-0.24937296718256063</v>
      </c>
      <c r="J44" s="26">
        <f>((J40/I40)-1)</f>
        <v>-0.47243936797515784</v>
      </c>
      <c r="K44" s="26">
        <f>((K40/J40)-1)</f>
        <v>-0.60382855590217255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0.72662642487232953</v>
      </c>
      <c r="I45" s="26">
        <f>((I41/H41)-1)</f>
        <v>0.4926490796970977</v>
      </c>
      <c r="J45" s="26">
        <f>((J41/I41)-1)</f>
        <v>-0.56125072620763095</v>
      </c>
      <c r="K45" s="26">
        <f>((K41/J41)-1)</f>
        <v>6.9529037200867227E-2</v>
      </c>
      <c r="L45" s="2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F2" sqref="F2:K1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82</v>
      </c>
      <c r="G2" s="43">
        <v>1</v>
      </c>
      <c r="H2" s="43">
        <v>7</v>
      </c>
      <c r="I2" s="43">
        <v>31</v>
      </c>
      <c r="J2" s="43">
        <v>24</v>
      </c>
      <c r="K2" s="43">
        <v>937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5000000</v>
      </c>
      <c r="G3" s="45">
        <v>12500000</v>
      </c>
      <c r="H3" s="45">
        <v>10000000</v>
      </c>
      <c r="I3" s="45">
        <v>9500000</v>
      </c>
      <c r="J3" s="45">
        <v>12000000</v>
      </c>
      <c r="K3" s="45">
        <v>18500000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89</v>
      </c>
      <c r="G5" s="43" t="s">
        <v>103</v>
      </c>
      <c r="H5" s="43" t="s">
        <v>102</v>
      </c>
      <c r="I5" s="43" t="s">
        <v>101</v>
      </c>
      <c r="J5" s="43" t="s">
        <v>100</v>
      </c>
      <c r="K5" s="43" t="s">
        <v>99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407</v>
      </c>
      <c r="G6" s="43">
        <v>382</v>
      </c>
      <c r="H6" s="43">
        <v>359</v>
      </c>
      <c r="I6" s="43">
        <v>318</v>
      </c>
      <c r="J6" s="43">
        <v>255</v>
      </c>
      <c r="K6" s="43">
        <v>232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4</v>
      </c>
      <c r="G7" s="43">
        <v>5</v>
      </c>
      <c r="H7" s="43">
        <v>7</v>
      </c>
      <c r="I7" s="43">
        <v>8</v>
      </c>
      <c r="J7" s="43">
        <v>7</v>
      </c>
      <c r="K7" s="43">
        <v>13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6</v>
      </c>
      <c r="G8" s="43">
        <v>16</v>
      </c>
      <c r="H8" s="43">
        <v>5</v>
      </c>
      <c r="I8" s="43">
        <v>20</v>
      </c>
      <c r="J8" s="43">
        <v>4</v>
      </c>
      <c r="K8" s="43">
        <v>16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140</v>
      </c>
      <c r="G9" s="43">
        <v>144</v>
      </c>
      <c r="H9" s="43">
        <v>128</v>
      </c>
      <c r="I9" s="43">
        <v>362</v>
      </c>
      <c r="J9" s="43">
        <v>331</v>
      </c>
      <c r="K9" s="43">
        <v>277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6649075000</v>
      </c>
      <c r="G10" s="43">
        <v>19662923460</v>
      </c>
      <c r="H10" s="43">
        <v>19219084000</v>
      </c>
      <c r="I10" s="43">
        <v>29153449500</v>
      </c>
      <c r="J10" s="43">
        <v>33098679500</v>
      </c>
      <c r="K10" s="43">
        <v>21425014700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0</v>
      </c>
      <c r="K14" s="42">
        <f>SUM(K11:K13)</f>
        <v>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 t="e">
        <f>((J11/J$14)+(K11/K$14))/2</f>
        <v>#DIV/0!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 t="e">
        <f>((J12/J$14)+(K12/K$14))/2</f>
        <v>#DIV/0!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 t="e">
        <f>((J13/J$14)+(K13/K$14))/2</f>
        <v>#DIV/0!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1.2195121951219513E-2</v>
      </c>
      <c r="H20" s="27">
        <f>IFERROR(H2/G2,0)</f>
        <v>7</v>
      </c>
      <c r="I20" s="27">
        <f>IFERROR(I2/H2,0)</f>
        <v>4.4285714285714288</v>
      </c>
      <c r="J20" s="27">
        <f>IFERROR(J2/I2,0)</f>
        <v>0.77419354838709675</v>
      </c>
      <c r="K20" s="27">
        <f>IFERROR(K2/J2,0)</f>
        <v>39.041666666666664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2.5</v>
      </c>
      <c r="H21" s="27">
        <f>IFERROR(H3/G3,0)</f>
        <v>0.8</v>
      </c>
      <c r="I21" s="27">
        <f>IFERROR(I3/H3,0)</f>
        <v>0.95</v>
      </c>
      <c r="J21" s="27">
        <f>IFERROR(J3/I3,0)</f>
        <v>1.263157894736842</v>
      </c>
      <c r="K21" s="27">
        <f>IFERROR(K3/J3,0)</f>
        <v>1.5416666666666667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0.97345132743362828</v>
      </c>
      <c r="H23" s="27">
        <f>IFERROR(H5/G5,0)</f>
        <v>1.0424242424242425</v>
      </c>
      <c r="I23" s="27">
        <f>IFERROR(I5/H5,0)</f>
        <v>1.0290697674418605</v>
      </c>
      <c r="J23" s="27">
        <f>IFERROR(J5/I5,0)</f>
        <v>0.95197740112994356</v>
      </c>
      <c r="K23" s="27">
        <f>IFERROR(K5/J5,0)</f>
        <v>0.98813056379821962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0.93857493857493857</v>
      </c>
      <c r="H24" s="27">
        <f>IFERROR(H6/G6,0)</f>
        <v>0.93979057591623039</v>
      </c>
      <c r="I24" s="27">
        <f>IFERROR(I6/H6,0)</f>
        <v>0.88579387186629521</v>
      </c>
      <c r="J24" s="27">
        <f>IFERROR(J6/I6,0)</f>
        <v>0.80188679245283023</v>
      </c>
      <c r="K24" s="27">
        <f>IFERROR(K6/J6,0)</f>
        <v>0.90980392156862744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1.25</v>
      </c>
      <c r="H25" s="27">
        <f>IFERROR(H7/G7,0)</f>
        <v>1.4</v>
      </c>
      <c r="I25" s="27">
        <f>IFERROR(I7/H7,0)</f>
        <v>1.1428571428571428</v>
      </c>
      <c r="J25" s="27">
        <f>IFERROR(J7/I7,0)</f>
        <v>0.875</v>
      </c>
      <c r="K25" s="27">
        <f>IFERROR(K7/J7,0)</f>
        <v>1.8571428571428572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2.6666666666666665</v>
      </c>
      <c r="H26" s="27">
        <f>IFERROR(H8/G8,0)</f>
        <v>0.3125</v>
      </c>
      <c r="I26" s="27">
        <f>IFERROR(I8/H8,0)</f>
        <v>4</v>
      </c>
      <c r="J26" s="27">
        <f>IFERROR(J8/I8,0)</f>
        <v>0.2</v>
      </c>
      <c r="K26" s="27">
        <f>IFERROR(K8/J8,0)</f>
        <v>4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1.0285714285714285</v>
      </c>
      <c r="H27" s="27">
        <f>IFERROR(H9/G9,0)</f>
        <v>0.88888888888888884</v>
      </c>
      <c r="I27" s="27">
        <f>IFERROR(I9/H9,0)</f>
        <v>2.828125</v>
      </c>
      <c r="J27" s="27">
        <f>IFERROR(J9/I9,0)</f>
        <v>0.91436464088397795</v>
      </c>
      <c r="K27" s="27">
        <f>IFERROR(K9/J9,0)</f>
        <v>0.8368580060422961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2.9572419411722684</v>
      </c>
      <c r="H28" s="27">
        <f>IFERROR(H10/G10,0)</f>
        <v>0.97742759560129011</v>
      </c>
      <c r="I28" s="27">
        <f>IFERROR(I10/H10,0)</f>
        <v>1.5169010916441179</v>
      </c>
      <c r="J28" s="27">
        <f>IFERROR(J10/I10,0)</f>
        <v>1.135326353061582</v>
      </c>
      <c r="K28" s="27">
        <f>IFERROR(K10/J10,0)</f>
        <v>0.64730723471913731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0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0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0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0.87141161234621189</v>
      </c>
      <c r="H33" s="32">
        <f>AVERAGE(H20:H23)</f>
        <v>2.2106060606060605</v>
      </c>
      <c r="I33" s="32">
        <f>AVERAGE(I20:I23)</f>
        <v>1.6019102990033223</v>
      </c>
      <c r="J33" s="32">
        <f>AVERAGE(J20:J23)</f>
        <v>0.74733221106347059</v>
      </c>
      <c r="K33" s="32">
        <f>AVERAGE(K20:K23)</f>
        <v>10.392865974282888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1.7682109949970606</v>
      </c>
      <c r="H34" s="32">
        <f>AVERAGE(H24:H28)</f>
        <v>0.90372141208128176</v>
      </c>
      <c r="I34" s="32">
        <f>AVERAGE(I24:I28)</f>
        <v>2.0747354212735112</v>
      </c>
      <c r="J34" s="32">
        <f>AVERAGE(J24:J28)</f>
        <v>0.78531555727967794</v>
      </c>
      <c r="K34" s="32">
        <f>AVERAGE(K24:K28)</f>
        <v>1.6502224038945836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 t="e">
        <f>EXP(SUMPRODUCT(K16:K18,LN(K29:K31)))</f>
        <v>#DIV/0!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 t="e">
        <f>K33/(K35*K37)</f>
        <v>#DIV/0!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 t="e">
        <f>K34/(K35*(1-K37))</f>
        <v>#DIV/0!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 t="e">
        <f>AVERAGE(K39:K40)</f>
        <v>#DIV/0!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F2" sqref="F2:K1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889</v>
      </c>
      <c r="G2" s="43">
        <v>2109</v>
      </c>
      <c r="H2" s="43">
        <v>2310</v>
      </c>
      <c r="I2" s="43">
        <v>2782</v>
      </c>
      <c r="J2" s="43">
        <v>4011</v>
      </c>
      <c r="K2" s="43">
        <v>2595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5">
        <v>41700000</v>
      </c>
      <c r="G3" s="45">
        <v>83200000</v>
      </c>
      <c r="H3" s="45">
        <v>82500000</v>
      </c>
      <c r="I3" s="45">
        <v>105800000</v>
      </c>
      <c r="J3" s="45">
        <v>120600000</v>
      </c>
      <c r="K3" s="45">
        <v>184800000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106</v>
      </c>
      <c r="G5" s="43">
        <v>0</v>
      </c>
      <c r="H5" s="43" t="s">
        <v>105</v>
      </c>
      <c r="I5" s="43" t="s">
        <v>104</v>
      </c>
      <c r="J5" s="43" t="s">
        <v>91</v>
      </c>
      <c r="K5" s="43" t="s">
        <v>103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48</v>
      </c>
      <c r="G6" s="43">
        <v>31</v>
      </c>
      <c r="H6" s="43">
        <v>36</v>
      </c>
      <c r="I6" s="43">
        <v>86</v>
      </c>
      <c r="J6" s="43">
        <v>91</v>
      </c>
      <c r="K6" s="43">
        <v>27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21</v>
      </c>
      <c r="K7" s="43">
        <v>67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8</v>
      </c>
      <c r="J8" s="43">
        <v>0</v>
      </c>
      <c r="K8" s="43">
        <v>1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48</v>
      </c>
      <c r="G9" s="43">
        <v>17</v>
      </c>
      <c r="H9" s="43">
        <v>13</v>
      </c>
      <c r="I9" s="43">
        <v>42</v>
      </c>
      <c r="J9" s="43">
        <v>91</v>
      </c>
      <c r="K9" s="43">
        <v>87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555120000</v>
      </c>
      <c r="G10" s="43">
        <v>201513875</v>
      </c>
      <c r="H10" s="43">
        <v>605502000</v>
      </c>
      <c r="I10" s="43">
        <v>868199000</v>
      </c>
      <c r="J10" s="43">
        <v>2107599200</v>
      </c>
      <c r="K10" s="43">
        <v>2372750000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16631000000</v>
      </c>
      <c r="G11" s="43">
        <v>18245000000</v>
      </c>
      <c r="H11" s="43">
        <v>19902000000</v>
      </c>
      <c r="I11" s="43">
        <v>26959000000</v>
      </c>
      <c r="J11" s="43">
        <v>27000000000</v>
      </c>
      <c r="K11" s="43">
        <v>28654000000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13500000000</v>
      </c>
      <c r="G12" s="43">
        <v>25000000000</v>
      </c>
      <c r="H12" s="43">
        <v>36287000000</v>
      </c>
      <c r="I12" s="43">
        <v>54640000000</v>
      </c>
      <c r="J12" s="43">
        <v>61570000000</v>
      </c>
      <c r="K12" s="43">
        <v>91481000000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1137000000</v>
      </c>
      <c r="G13" s="43">
        <v>1300000000</v>
      </c>
      <c r="H13" s="43">
        <v>2515000000</v>
      </c>
      <c r="I13" s="43">
        <v>1120000000</v>
      </c>
      <c r="J13" s="43">
        <v>1503000000</v>
      </c>
      <c r="K13" s="43">
        <v>1800000000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31268000000</v>
      </c>
      <c r="G14" s="42">
        <f>SUM(G11:G13)</f>
        <v>44545000000</v>
      </c>
      <c r="H14" s="42">
        <f>SUM(H11:H13)</f>
        <v>58704000000</v>
      </c>
      <c r="I14" s="42">
        <f>SUM(I11:I13)</f>
        <v>82719000000</v>
      </c>
      <c r="J14" s="42">
        <f>SUM(J11:J13)</f>
        <v>90073000000</v>
      </c>
      <c r="K14" s="42">
        <f>SUM(K11:K13)</f>
        <v>121935000000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0.47073572298750577</v>
      </c>
      <c r="H16" s="26">
        <f>((G11/G$14)+(H11/H$14))/2</f>
        <v>0.37430435331089573</v>
      </c>
      <c r="I16" s="26">
        <f>((H11/H$14)+(I11/I$14))/2</f>
        <v>0.33246675378049695</v>
      </c>
      <c r="J16" s="26">
        <f>((I11/I$14)+(J11/J$14))/2</f>
        <v>0.31283373845820173</v>
      </c>
      <c r="K16" s="26">
        <f>((J11/J$14)+(K11/K$14))/2</f>
        <v>0.26737545904314364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0.4964907639397933</v>
      </c>
      <c r="H17" s="26">
        <f>((G12/G$14)+(H12/H$14))/2</f>
        <v>0.58968263352866102</v>
      </c>
      <c r="I17" s="26">
        <f>((H12/H$14)+(I12/I$14))/2</f>
        <v>0.63934231093155947</v>
      </c>
      <c r="J17" s="26">
        <f>((I12/I$14)+(J12/J$14))/2</f>
        <v>0.67205312107054627</v>
      </c>
      <c r="K17" s="26">
        <f>((J12/J$14)+(K12/K$14))/2</f>
        <v>0.71690032657504887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3.2773513072700898E-2</v>
      </c>
      <c r="H18" s="26">
        <f>((G13/G$14)+(H13/H$14))/2</f>
        <v>3.6013013160443218E-2</v>
      </c>
      <c r="I18" s="26">
        <f>((H13/H$14)+(I13/I$14))/2</f>
        <v>2.8190935287943537E-2</v>
      </c>
      <c r="J18" s="26">
        <f>((I13/I$14)+(J13/J$14))/2</f>
        <v>1.5113140471252094E-2</v>
      </c>
      <c r="K18" s="26">
        <f>((J13/J$14)+(K13/K$14))/2</f>
        <v>1.5724214381807509E-2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2.3723284589426323</v>
      </c>
      <c r="H20" s="27">
        <f>IFERROR(H2/G2,0)</f>
        <v>1.0953058321479374</v>
      </c>
      <c r="I20" s="27">
        <f>IFERROR(I2/H2,0)</f>
        <v>1.2043290043290042</v>
      </c>
      <c r="J20" s="27">
        <f>IFERROR(J2/I2,0)</f>
        <v>1.4417685118619699</v>
      </c>
      <c r="K20" s="27">
        <f>IFERROR(K2/J2,0)</f>
        <v>0.64697083021690349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1.9952038369304557</v>
      </c>
      <c r="H21" s="27">
        <f>IFERROR(H3/G3,0)</f>
        <v>0.99158653846153844</v>
      </c>
      <c r="I21" s="27">
        <f>IFERROR(I3/H3,0)</f>
        <v>1.2824242424242425</v>
      </c>
      <c r="J21" s="27">
        <f>IFERROR(J3/I3,0)</f>
        <v>1.1398865784499055</v>
      </c>
      <c r="K21" s="27">
        <f>IFERROR(K3/J3,0)</f>
        <v>1.5323383084577114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</v>
      </c>
      <c r="H23" s="27">
        <f>IFERROR(H5/G5,0)</f>
        <v>0</v>
      </c>
      <c r="I23" s="27">
        <f>IFERROR(I5/H5,0)</f>
        <v>0.96753246753246747</v>
      </c>
      <c r="J23" s="27">
        <f>IFERROR(J5/I5,0)</f>
        <v>2.2080536912751678</v>
      </c>
      <c r="K23" s="27">
        <f>IFERROR(K5/J5,0)</f>
        <v>1.0030395136778114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0.64583333333333337</v>
      </c>
      <c r="H24" s="27">
        <f>IFERROR(H6/G6,0)</f>
        <v>1.1612903225806452</v>
      </c>
      <c r="I24" s="27">
        <f>IFERROR(I6/H6,0)</f>
        <v>2.3888888888888888</v>
      </c>
      <c r="J24" s="27">
        <f>IFERROR(J6/I6,0)</f>
        <v>1.058139534883721</v>
      </c>
      <c r="K24" s="27">
        <f>IFERROR(K6/J6,0)</f>
        <v>0.2967032967032967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3.1904761904761907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0.35416666666666669</v>
      </c>
      <c r="H27" s="27">
        <f>IFERROR(H9/G9,0)</f>
        <v>0.76470588235294112</v>
      </c>
      <c r="I27" s="27">
        <f>IFERROR(I9/H9,0)</f>
        <v>3.2307692307692308</v>
      </c>
      <c r="J27" s="27">
        <f>IFERROR(J9/I9,0)</f>
        <v>2.1666666666666665</v>
      </c>
      <c r="K27" s="27">
        <f>IFERROR(K9/J9,0)</f>
        <v>0.95604395604395609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0.36300957450641302</v>
      </c>
      <c r="H28" s="27">
        <f>IFERROR(H10/G10,0)</f>
        <v>3.0047658008660694</v>
      </c>
      <c r="I28" s="27">
        <f>IFERROR(I10/H10,0)</f>
        <v>1.4338499294800018</v>
      </c>
      <c r="J28" s="27">
        <f>IFERROR(J10/I10,0)</f>
        <v>2.4275531301003572</v>
      </c>
      <c r="K28" s="27">
        <f>IFERROR(K10/J10,0)</f>
        <v>1.1258070320011508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1.0970476820395647</v>
      </c>
      <c r="H29" s="27">
        <f>IFERROR(H11/G11,0)</f>
        <v>1.0908194025760483</v>
      </c>
      <c r="I29" s="27">
        <f>IFERROR(I11/H11,0)</f>
        <v>1.3545874786453622</v>
      </c>
      <c r="J29" s="27">
        <f>IFERROR(J11/I11,0)</f>
        <v>1.0015208279238845</v>
      </c>
      <c r="K29" s="27">
        <f>IFERROR(K11/J11,0)</f>
        <v>1.0612592592592593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1.8518518518518519</v>
      </c>
      <c r="H30" s="27">
        <f>IFERROR(H12/G12,0)</f>
        <v>1.4514800000000001</v>
      </c>
      <c r="I30" s="27">
        <f>IFERROR(I12/H12,0)</f>
        <v>1.5057734174773334</v>
      </c>
      <c r="J30" s="27">
        <f>IFERROR(J12/I12,0)</f>
        <v>1.1268301610541727</v>
      </c>
      <c r="K30" s="27">
        <f>IFERROR(K12/J12,0)</f>
        <v>1.4858047750527854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1.1433597185576077</v>
      </c>
      <c r="H31" s="27">
        <f>IFERROR(H13/G13,0)</f>
        <v>1.9346153846153846</v>
      </c>
      <c r="I31" s="27">
        <f>IFERROR(I13/H13,0)</f>
        <v>0.44532803180914515</v>
      </c>
      <c r="J31" s="27">
        <f>IFERROR(J13/I13,0)</f>
        <v>1.3419642857142857</v>
      </c>
      <c r="K31" s="27">
        <f>IFERROR(K13/J13,0)</f>
        <v>1.1976047904191616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1.0918830739682721</v>
      </c>
      <c r="H33" s="32">
        <f>AVERAGE(H20:H23)</f>
        <v>0.52172309265236894</v>
      </c>
      <c r="I33" s="32">
        <f>AVERAGE(I20:I23)</f>
        <v>0.86357142857142843</v>
      </c>
      <c r="J33" s="32">
        <f>AVERAGE(J20:J23)</f>
        <v>1.1974271953967608</v>
      </c>
      <c r="K33" s="32">
        <f>AVERAGE(K20:K23)</f>
        <v>0.79558716308810662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0.2726019149012826</v>
      </c>
      <c r="H34" s="32">
        <f>AVERAGE(H24:H28)</f>
        <v>0.98615240115993108</v>
      </c>
      <c r="I34" s="32">
        <f>AVERAGE(I24:I28)</f>
        <v>1.4107016098276242</v>
      </c>
      <c r="J34" s="32">
        <f>AVERAGE(J24:J28)</f>
        <v>1.130471866330149</v>
      </c>
      <c r="K34" s="32">
        <f>AVERAGE(K24:K28)</f>
        <v>1.1138060950449189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1.4246443695763911</v>
      </c>
      <c r="H35" s="37">
        <f>EXP(SUMPRODUCT(H16:H18,LN(H29:H31)))</f>
        <v>1.3178602652255869</v>
      </c>
      <c r="I35" s="37">
        <f>EXP(SUMPRODUCT(I16:I18,LN(I29:I31)))</f>
        <v>1.4046453179287939</v>
      </c>
      <c r="J35" s="37">
        <f>EXP(SUMPRODUCT(J16:J18,LN(J29:J31)))</f>
        <v>1.0889016969432446</v>
      </c>
      <c r="K35" s="37">
        <f>EXP(SUMPRODUCT(K16:K18,LN(K29:K31)))</f>
        <v>1.3533648310315045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1.5328500182721905</v>
      </c>
      <c r="H39" s="32">
        <f>H33/(H35*H37)</f>
        <v>0.79177300722859589</v>
      </c>
      <c r="I39" s="32">
        <f>I33/(I35*I37)</f>
        <v>1.2295935743334827</v>
      </c>
      <c r="J39" s="32">
        <f>J33/(J35*J37)</f>
        <v>2.199330203558628</v>
      </c>
      <c r="K39" s="32">
        <f>K33/(K35*K37)</f>
        <v>1.1757172121603423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0.38269468608834506</v>
      </c>
      <c r="H40" s="32">
        <f>H34/(H35*(1-H37))</f>
        <v>1.4965963041478072</v>
      </c>
      <c r="I40" s="32">
        <f>I34/(I35*(1-I37))</f>
        <v>2.0086232329564315</v>
      </c>
      <c r="J40" s="32">
        <f>J34/(J35*(1-J37))</f>
        <v>2.0763524742473995</v>
      </c>
      <c r="K40" s="32">
        <f>K34/(K35*(1-K37))</f>
        <v>1.6459805508556045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0.95777235218026779</v>
      </c>
      <c r="H41" s="32">
        <f>AVERAGE(H39:H40)</f>
        <v>1.1441846556882016</v>
      </c>
      <c r="I41" s="32">
        <f>AVERAGE(I39:I40)</f>
        <v>1.6191084036449572</v>
      </c>
      <c r="J41" s="32">
        <f>AVERAGE(J39:J40)</f>
        <v>2.137841338903014</v>
      </c>
      <c r="K41" s="32">
        <f>AVERAGE(K39:K40)</f>
        <v>1.4108488815079734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-0.48346348449597654</v>
      </c>
      <c r="I43" s="26">
        <f>((I39/H39)-1)</f>
        <v>0.55296222920931415</v>
      </c>
      <c r="J43" s="26">
        <f>((J39/I39)-1)</f>
        <v>0.78866435988883854</v>
      </c>
      <c r="K43" s="26">
        <f>((K39/J39)-1)</f>
        <v>-0.46542033103625269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2.9106796058368003</v>
      </c>
      <c r="I44" s="26">
        <f>((I40/H40)-1)</f>
        <v>0.34212761810886816</v>
      </c>
      <c r="J44" s="26">
        <f>((J40/I40)-1)</f>
        <v>3.3719236230917993E-2</v>
      </c>
      <c r="K44" s="26">
        <f>((K40/J40)-1)</f>
        <v>-0.20727305634742432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0.19463111780538012</v>
      </c>
      <c r="I45" s="26">
        <f>((I41/H41)-1)</f>
        <v>0.41507613792556897</v>
      </c>
      <c r="J45" s="26">
        <f>((J41/I41)-1)</f>
        <v>0.32038184354443389</v>
      </c>
      <c r="K45" s="26">
        <f>((K41/J41)-1)</f>
        <v>-0.34005912607531519</v>
      </c>
      <c r="L45" s="2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J26" sqref="J26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3282</v>
      </c>
      <c r="G2" s="43">
        <v>4285</v>
      </c>
      <c r="H2" s="43">
        <v>8293</v>
      </c>
      <c r="I2" s="43">
        <v>4634</v>
      </c>
      <c r="J2" s="43">
        <v>5971</v>
      </c>
      <c r="K2" s="43">
        <v>4194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112</v>
      </c>
      <c r="G5" s="43" t="s">
        <v>111</v>
      </c>
      <c r="H5" s="43" t="s">
        <v>110</v>
      </c>
      <c r="I5" s="43" t="s">
        <v>109</v>
      </c>
      <c r="J5" s="43" t="s">
        <v>108</v>
      </c>
      <c r="K5" s="43" t="s">
        <v>107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0</v>
      </c>
      <c r="K14" s="42">
        <f>SUM(K11:K13)</f>
        <v>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 t="e">
        <f>((J11/J$14)+(K11/K$14))/2</f>
        <v>#DIV/0!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 t="e">
        <f>((J12/J$14)+(K12/K$14))/2</f>
        <v>#DIV/0!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 t="e">
        <f>((J13/J$14)+(K13/K$14))/2</f>
        <v>#DIV/0!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1.305606337599025</v>
      </c>
      <c r="H20" s="27">
        <f>IFERROR(H2/G2,0)</f>
        <v>1.9353558926487748</v>
      </c>
      <c r="I20" s="27">
        <f>IFERROR(I2/H2,0)</f>
        <v>0.55878451706258292</v>
      </c>
      <c r="J20" s="27">
        <f>IFERROR(J2/I2,0)</f>
        <v>1.2885196374622356</v>
      </c>
      <c r="K20" s="27">
        <f>IFERROR(K2/J2,0)</f>
        <v>0.70239490872550658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</v>
      </c>
      <c r="H21" s="27">
        <f>IFERROR(H3/G3,0)</f>
        <v>0</v>
      </c>
      <c r="I21" s="27">
        <f>IFERROR(I3/H3,0)</f>
        <v>0</v>
      </c>
      <c r="J21" s="27">
        <f>IFERROR(J3/I3,0)</f>
        <v>0</v>
      </c>
      <c r="K21" s="27">
        <f>IFERROR(K3/J3,0)</f>
        <v>0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0.93968253968253967</v>
      </c>
      <c r="H23" s="27">
        <f>IFERROR(H5/G5,0)</f>
        <v>0.76689189189189189</v>
      </c>
      <c r="I23" s="27">
        <f>IFERROR(I5/H5,0)</f>
        <v>19.458149779735685</v>
      </c>
      <c r="J23" s="27">
        <f>IFERROR(J5/I5,0)</f>
        <v>5.0427892234548333</v>
      </c>
      <c r="K23" s="27">
        <f>IFERROR(K5/J5,0)</f>
        <v>9.5627188650444454E-3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</v>
      </c>
      <c r="H24" s="27">
        <f>IFERROR(H6/G6,0)</f>
        <v>0</v>
      </c>
      <c r="I24" s="27">
        <f>IFERROR(I6/H6,0)</f>
        <v>0</v>
      </c>
      <c r="J24" s="27">
        <f>IFERROR(J6/I6,0)</f>
        <v>0</v>
      </c>
      <c r="K24" s="27">
        <f>IFERROR(K6/J6,0)</f>
        <v>0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0</v>
      </c>
      <c r="H27" s="27">
        <f>IFERROR(H9/G9,0)</f>
        <v>0</v>
      </c>
      <c r="I27" s="27">
        <f>IFERROR(I9/H9,0)</f>
        <v>0</v>
      </c>
      <c r="J27" s="27">
        <f>IFERROR(J9/I9,0)</f>
        <v>0</v>
      </c>
      <c r="K27" s="27">
        <f>IFERROR(K9/J9,0)</f>
        <v>0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0</v>
      </c>
      <c r="H28" s="27">
        <f>IFERROR(H10/G10,0)</f>
        <v>0</v>
      </c>
      <c r="I28" s="27">
        <f>IFERROR(I10/H10,0)</f>
        <v>0</v>
      </c>
      <c r="J28" s="27">
        <f>IFERROR(J10/I10,0)</f>
        <v>0</v>
      </c>
      <c r="K28" s="27">
        <f>IFERROR(K10/J10,0)</f>
        <v>0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0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0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0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0.56132221932039117</v>
      </c>
      <c r="H33" s="32">
        <f>AVERAGE(H20:H23)</f>
        <v>0.67556194613516674</v>
      </c>
      <c r="I33" s="32">
        <f>AVERAGE(I20:I23)</f>
        <v>5.0042335741995672</v>
      </c>
      <c r="J33" s="32">
        <f>AVERAGE(J20:J23)</f>
        <v>1.5828272152292673</v>
      </c>
      <c r="K33" s="32">
        <f>AVERAGE(K20:K23)</f>
        <v>0.17798940689763776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</v>
      </c>
      <c r="H34" s="32">
        <f>AVERAGE(H24:H28)</f>
        <v>0</v>
      </c>
      <c r="I34" s="32">
        <f>AVERAGE(I24:I28)</f>
        <v>0</v>
      </c>
      <c r="J34" s="32">
        <f>AVERAGE(J24:J28)</f>
        <v>0</v>
      </c>
      <c r="K34" s="32">
        <f>AVERAGE(K24:K28)</f>
        <v>0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 t="e">
        <f>EXP(SUMPRODUCT(K16:K18,LN(K29:K31)))</f>
        <v>#DIV/0!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 t="e">
        <f>K33/(K35*K37)</f>
        <v>#DIV/0!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 t="e">
        <f>K34/(K35*(1-K37))</f>
        <v>#DIV/0!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 t="e">
        <f>AVERAGE(K39:K40)</f>
        <v>#DIV/0!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zoomScale="80" zoomScaleNormal="80" workbookViewId="0">
      <selection activeCell="F2" sqref="F2:K13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26</v>
      </c>
      <c r="G2" s="43">
        <v>231</v>
      </c>
      <c r="H2" s="43">
        <v>229</v>
      </c>
      <c r="I2" s="43">
        <v>138</v>
      </c>
      <c r="J2" s="43">
        <v>146</v>
      </c>
      <c r="K2" s="43">
        <v>0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3" t="s">
        <v>113</v>
      </c>
      <c r="G3" s="45">
        <v>1300000</v>
      </c>
      <c r="H3" s="45">
        <v>7100000</v>
      </c>
      <c r="I3" s="45">
        <v>5000000</v>
      </c>
      <c r="J3" s="45">
        <v>6300000</v>
      </c>
      <c r="K3" s="45">
        <v>4600000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17</v>
      </c>
      <c r="G6" s="43">
        <v>54</v>
      </c>
      <c r="H6" s="43">
        <v>41</v>
      </c>
      <c r="I6" s="43">
        <v>73</v>
      </c>
      <c r="J6" s="43">
        <v>63</v>
      </c>
      <c r="K6" s="43">
        <v>41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23</v>
      </c>
      <c r="G9" s="43">
        <v>55</v>
      </c>
      <c r="H9" s="43">
        <v>41</v>
      </c>
      <c r="I9" s="43">
        <v>77</v>
      </c>
      <c r="J9" s="43">
        <v>64</v>
      </c>
      <c r="K9" s="43">
        <v>55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27902615</v>
      </c>
      <c r="G10" s="43">
        <v>105703475</v>
      </c>
      <c r="H10" s="43">
        <v>65628995</v>
      </c>
      <c r="I10" s="43">
        <v>166059581</v>
      </c>
      <c r="J10" s="43">
        <v>206499514</v>
      </c>
      <c r="K10" s="43">
        <v>261726197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8840</v>
      </c>
      <c r="G11" s="43">
        <v>9713</v>
      </c>
      <c r="H11" s="43">
        <v>9465</v>
      </c>
      <c r="I11" s="43">
        <v>10420</v>
      </c>
      <c r="J11" s="43">
        <v>7324</v>
      </c>
      <c r="K11" s="43">
        <v>9499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621</v>
      </c>
      <c r="G12" s="43">
        <v>697</v>
      </c>
      <c r="H12" s="43">
        <v>252</v>
      </c>
      <c r="I12" s="43">
        <v>0</v>
      </c>
      <c r="J12" s="43">
        <v>1892</v>
      </c>
      <c r="K12" s="43">
        <v>885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6005</v>
      </c>
      <c r="G13" s="43">
        <v>13807</v>
      </c>
      <c r="H13" s="43">
        <v>10070</v>
      </c>
      <c r="I13" s="43">
        <v>10884</v>
      </c>
      <c r="J13" s="43">
        <v>5134</v>
      </c>
      <c r="K13" s="43">
        <v>12549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15466</v>
      </c>
      <c r="G14" s="42">
        <f>SUM(G11:G13)</f>
        <v>24217</v>
      </c>
      <c r="H14" s="42">
        <f>SUM(H11:H13)</f>
        <v>19787</v>
      </c>
      <c r="I14" s="42">
        <f>SUM(I11:I13)</f>
        <v>21304</v>
      </c>
      <c r="J14" s="42">
        <f>SUM(J11:J13)</f>
        <v>14350</v>
      </c>
      <c r="K14" s="42">
        <f>SUM(K11:K13)</f>
        <v>22933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>
        <f>((F11/F$14)+(G11/G$14))/2</f>
        <v>0.48632912283827368</v>
      </c>
      <c r="H16" s="26">
        <f>((G11/G$14)+(H11/H$14))/2</f>
        <v>0.43971312607026319</v>
      </c>
      <c r="I16" s="26">
        <f>((H11/H$14)+(I11/I$14))/2</f>
        <v>0.48372719690008392</v>
      </c>
      <c r="J16" s="26">
        <f>((I11/I$14)+(J11/J$14))/2</f>
        <v>0.4997466507737337</v>
      </c>
      <c r="K16" s="26">
        <f>((J11/J$14)+(K11/K$14))/2</f>
        <v>0.4622949385507335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>
        <f>((F12/F$14)+(G12/G$14))/2</f>
        <v>3.4467013656817251E-2</v>
      </c>
      <c r="H17" s="26">
        <f>((G12/G$14)+(H12/H$14))/2</f>
        <v>2.0758534518483852E-2</v>
      </c>
      <c r="I17" s="26">
        <f>((H12/H$14)+(I12/I$14))/2</f>
        <v>6.3678172537524639E-3</v>
      </c>
      <c r="J17" s="26">
        <f>((I12/I$14)+(J12/J$14))/2</f>
        <v>6.5923344947735191E-2</v>
      </c>
      <c r="K17" s="26">
        <f>((J12/J$14)+(K12/K$14))/2</f>
        <v>8.5218683542772913E-2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>
        <f>((F13/F$14)+(G13/G$14))/2</f>
        <v>0.47920386350490907</v>
      </c>
      <c r="H18" s="26">
        <f>((G13/G$14)+(H13/H$14))/2</f>
        <v>0.53952833941125289</v>
      </c>
      <c r="I18" s="26">
        <f>((H13/H$14)+(I13/I$14))/2</f>
        <v>0.50990498584616373</v>
      </c>
      <c r="J18" s="26">
        <f>((I13/I$14)+(J13/J$14))/2</f>
        <v>0.43433000427853108</v>
      </c>
      <c r="K18" s="26">
        <f>((J13/J$14)+(K13/K$14))/2</f>
        <v>0.45248637790649354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8.884615384615385</v>
      </c>
      <c r="H20" s="27">
        <f>IFERROR(H2/G2,0)</f>
        <v>0.9913419913419913</v>
      </c>
      <c r="I20" s="27">
        <f>IFERROR(I2/H2,0)</f>
        <v>0.6026200873362445</v>
      </c>
      <c r="J20" s="27">
        <f>IFERROR(J2/I2,0)</f>
        <v>1.0579710144927537</v>
      </c>
      <c r="K20" s="27">
        <f>IFERROR(K2/J2,0)</f>
        <v>0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</v>
      </c>
      <c r="H21" s="27">
        <f>IFERROR(H3/G3,0)</f>
        <v>5.4615384615384617</v>
      </c>
      <c r="I21" s="27">
        <f>IFERROR(I3/H3,0)</f>
        <v>0.70422535211267601</v>
      </c>
      <c r="J21" s="27">
        <f>IFERROR(J3/I3,0)</f>
        <v>1.26</v>
      </c>
      <c r="K21" s="27">
        <f>IFERROR(K3/J3,0)</f>
        <v>0.73015873015873012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</v>
      </c>
      <c r="H23" s="27">
        <f>IFERROR(H5/G5,0)</f>
        <v>0</v>
      </c>
      <c r="I23" s="27">
        <f>IFERROR(I5/H5,0)</f>
        <v>0</v>
      </c>
      <c r="J23" s="27">
        <f>IFERROR(J5/I5,0)</f>
        <v>0</v>
      </c>
      <c r="K23" s="27">
        <f>IFERROR(K5/J5,0)</f>
        <v>0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3.1764705882352939</v>
      </c>
      <c r="H24" s="27">
        <f>IFERROR(H6/G6,0)</f>
        <v>0.7592592592592593</v>
      </c>
      <c r="I24" s="27">
        <f>IFERROR(I6/H6,0)</f>
        <v>1.7804878048780488</v>
      </c>
      <c r="J24" s="27">
        <f>IFERROR(J6/I6,0)</f>
        <v>0.86301369863013699</v>
      </c>
      <c r="K24" s="27">
        <f>IFERROR(K6/J6,0)</f>
        <v>0.65079365079365081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0</v>
      </c>
      <c r="H26" s="27">
        <f>IFERROR(H8/G8,0)</f>
        <v>0</v>
      </c>
      <c r="I26" s="27">
        <f>IFERROR(I8/H8,0)</f>
        <v>0</v>
      </c>
      <c r="J26" s="27">
        <f>IFERROR(J8/I8,0)</f>
        <v>0</v>
      </c>
      <c r="K26" s="27">
        <f>IFERROR(K8/J8,0)</f>
        <v>0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2.3913043478260869</v>
      </c>
      <c r="H27" s="27">
        <f>IFERROR(H9/G9,0)</f>
        <v>0.74545454545454548</v>
      </c>
      <c r="I27" s="27">
        <f>IFERROR(I9/H9,0)</f>
        <v>1.8780487804878048</v>
      </c>
      <c r="J27" s="27">
        <f>IFERROR(J9/I9,0)</f>
        <v>0.83116883116883122</v>
      </c>
      <c r="K27" s="27">
        <f>IFERROR(K9/J9,0)</f>
        <v>0.859375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3.788299949664216</v>
      </c>
      <c r="H28" s="27">
        <f>IFERROR(H10/G10,0)</f>
        <v>0.6208783107650907</v>
      </c>
      <c r="I28" s="27">
        <f>IFERROR(I10/H10,0)</f>
        <v>2.5302776768103792</v>
      </c>
      <c r="J28" s="27">
        <f>IFERROR(J10/I10,0)</f>
        <v>1.2435266472218787</v>
      </c>
      <c r="K28" s="27">
        <f>IFERROR(K10/J10,0)</f>
        <v>1.2674421935927656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1.0987556561085974</v>
      </c>
      <c r="H29" s="27">
        <f>IFERROR(H11/G11,0)</f>
        <v>0.97446720889529492</v>
      </c>
      <c r="I29" s="27">
        <f>IFERROR(I11/H11,0)</f>
        <v>1.1008980454305335</v>
      </c>
      <c r="J29" s="27">
        <f>IFERROR(J11/I11,0)</f>
        <v>0.70287907869481769</v>
      </c>
      <c r="K29" s="27">
        <f>IFERROR(K11/J11,0)</f>
        <v>1.2969688694702348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1.1223832528180355</v>
      </c>
      <c r="H30" s="27">
        <f>IFERROR(H12/G12,0)</f>
        <v>0.36154949784791968</v>
      </c>
      <c r="I30" s="27">
        <f>IFERROR(I12/H12,0)</f>
        <v>0</v>
      </c>
      <c r="J30" s="27">
        <f>IFERROR(J12/I12,0)</f>
        <v>0</v>
      </c>
      <c r="K30" s="27">
        <f>IFERROR(K12/J12,0)</f>
        <v>0.46775898520084569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2.2992506244796003</v>
      </c>
      <c r="H31" s="27">
        <f>IFERROR(H13/G13,0)</f>
        <v>0.72934018975881798</v>
      </c>
      <c r="I31" s="27">
        <f>IFERROR(I13/H13,0)</f>
        <v>1.0808341608738827</v>
      </c>
      <c r="J31" s="27">
        <f>IFERROR(J13/I13,0)</f>
        <v>0.47170158030135978</v>
      </c>
      <c r="K31" s="27">
        <f>IFERROR(K13/J13,0)</f>
        <v>2.4442929489676666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2.2211538461538463</v>
      </c>
      <c r="H33" s="32">
        <f>AVERAGE(H20:H23)</f>
        <v>1.6132201132201132</v>
      </c>
      <c r="I33" s="32">
        <f>AVERAGE(I20:I23)</f>
        <v>0.3267113598622301</v>
      </c>
      <c r="J33" s="32">
        <f>AVERAGE(J20:J23)</f>
        <v>0.57949275362318842</v>
      </c>
      <c r="K33" s="32">
        <f>AVERAGE(K20:K23)</f>
        <v>0.18253968253968253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1.8712149771451194</v>
      </c>
      <c r="H34" s="32">
        <f>AVERAGE(H24:H28)</f>
        <v>0.42511842309577907</v>
      </c>
      <c r="I34" s="32">
        <f>AVERAGE(I24:I28)</f>
        <v>1.2377628524352464</v>
      </c>
      <c r="J34" s="32">
        <f>AVERAGE(J24:J28)</f>
        <v>0.58754183540416938</v>
      </c>
      <c r="K34" s="32">
        <f>AVERAGE(K24:K28)</f>
        <v>0.55552216887728323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>
        <f>EXP(SUMPRODUCT(G16:G18,LN(G29:G31)))</f>
        <v>1.5663657651436358</v>
      </c>
      <c r="H35" s="37">
        <f>EXP(SUMPRODUCT(H16:H18,LN(H29:H31)))</f>
        <v>0.8164619366183572</v>
      </c>
      <c r="I35" s="37" t="e">
        <f>EXP(SUMPRODUCT(I16:I18,LN(I29:I31)))</f>
        <v>#NUM!</v>
      </c>
      <c r="J35" s="37" t="e">
        <f>EXP(SUMPRODUCT(J16:J18,LN(J29:J31)))</f>
        <v>#NUM!</v>
      </c>
      <c r="K35" s="37">
        <f>EXP(SUMPRODUCT(K16:K18,LN(K29:K31)))</f>
        <v>1.583873679293722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>
        <f>G33/(G35*G37)</f>
        <v>2.8360602556327787</v>
      </c>
      <c r="H39" s="32">
        <f>H33/(H35*H37)</f>
        <v>3.9517337939887049</v>
      </c>
      <c r="I39" s="32" t="e">
        <f>I33/(I35*I37)</f>
        <v>#NUM!</v>
      </c>
      <c r="J39" s="32" t="e">
        <f>J33/(J35*J37)</f>
        <v>#NUM!</v>
      </c>
      <c r="K39" s="32">
        <f>K33/(K35*K37)</f>
        <v>0.2304977788646381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>
        <f>G34/(G35*(1-G37))</f>
        <v>2.389243966875807</v>
      </c>
      <c r="H40" s="32">
        <f>H34/(H35*(1-H37))</f>
        <v>1.0413674025185922</v>
      </c>
      <c r="I40" s="32" t="e">
        <f>I34/(I35*(1-I37))</f>
        <v>#NUM!</v>
      </c>
      <c r="J40" s="32" t="e">
        <f>J34/(J35*(1-J37))</f>
        <v>#NUM!</v>
      </c>
      <c r="K40" s="32">
        <f>K34/(K35*(1-K37))</f>
        <v>0.70147282089440444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>
        <f>AVERAGE(G39:G40)</f>
        <v>2.6126521112542926</v>
      </c>
      <c r="H41" s="32">
        <f>AVERAGE(H39:H40)</f>
        <v>2.4965505982536484</v>
      </c>
      <c r="I41" s="32" t="e">
        <f>AVERAGE(I39:I40)</f>
        <v>#NUM!</v>
      </c>
      <c r="J41" s="32" t="e">
        <f>AVERAGE(J39:J40)</f>
        <v>#NUM!</v>
      </c>
      <c r="K41" s="32">
        <f>AVERAGE(K39:K40)</f>
        <v>0.46598529987952125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>
        <f>((H39/G39)-1)</f>
        <v>0.39338851709516942</v>
      </c>
      <c r="I43" s="26" t="e">
        <f>((I39/H39)-1)</f>
        <v>#NUM!</v>
      </c>
      <c r="J43" s="26" t="e">
        <f>((J39/I39)-1)</f>
        <v>#NUM!</v>
      </c>
      <c r="K43" s="26" t="e">
        <f>((K39/J39)-1)</f>
        <v>#NUM!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>
        <f>((H40/G40)-1)</f>
        <v>-0.56414354626150143</v>
      </c>
      <c r="I44" s="26" t="e">
        <f>((I40/H40)-1)</f>
        <v>#NUM!</v>
      </c>
      <c r="J44" s="26" t="e">
        <f>((J40/I40)-1)</f>
        <v>#NUM!</v>
      </c>
      <c r="K44" s="26" t="e">
        <f>((K40/J40)-1)</f>
        <v>#NUM!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>
        <f>((H41/G41)-1)</f>
        <v>-4.4438183139853926E-2</v>
      </c>
      <c r="I45" s="26" t="e">
        <f>((I41/H41)-1)</f>
        <v>#NUM!</v>
      </c>
      <c r="J45" s="26" t="e">
        <f>((J41/I41)-1)</f>
        <v>#NUM!</v>
      </c>
      <c r="K45" s="26" t="e">
        <f>((K41/J41)-1)</f>
        <v>#NUM!</v>
      </c>
      <c r="L45" s="2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zoomScale="80" zoomScaleNormal="80" workbookViewId="0">
      <selection activeCell="L24" sqref="L24"/>
    </sheetView>
  </sheetViews>
  <sheetFormatPr defaultRowHeight="15"/>
  <cols>
    <col min="1" max="1" width="4.28515625" style="24" bestFit="1" customWidth="1"/>
    <col min="2" max="2" width="23.140625" style="24" customWidth="1"/>
    <col min="3" max="3" width="31.7109375" style="24" customWidth="1"/>
    <col min="4" max="4" width="21.42578125" style="24" bestFit="1" customWidth="1"/>
    <col min="5" max="5" width="21.42578125" style="24" customWidth="1"/>
    <col min="6" max="11" width="14" style="24" customWidth="1"/>
    <col min="12" max="12" width="103.5703125" style="24" bestFit="1" customWidth="1"/>
    <col min="13" max="14" width="9.140625" style="24"/>
    <col min="15" max="16" width="16.42578125" style="24" bestFit="1" customWidth="1"/>
    <col min="17" max="16384" width="9.140625" style="24"/>
  </cols>
  <sheetData>
    <row r="1" spans="1:1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8">
        <v>2010</v>
      </c>
      <c r="G1" s="48">
        <v>2011</v>
      </c>
      <c r="H1" s="48">
        <v>2012</v>
      </c>
      <c r="I1" s="48">
        <v>2013</v>
      </c>
      <c r="J1" s="48">
        <v>2014</v>
      </c>
      <c r="K1" s="47">
        <v>2015</v>
      </c>
      <c r="L1" s="46" t="s">
        <v>5</v>
      </c>
    </row>
    <row r="2" spans="1:12">
      <c r="A2" s="25">
        <v>1</v>
      </c>
      <c r="B2" s="31" t="s">
        <v>6</v>
      </c>
      <c r="C2" s="25" t="s">
        <v>7</v>
      </c>
      <c r="D2" s="25" t="s">
        <v>8</v>
      </c>
      <c r="E2" s="25" t="s">
        <v>9</v>
      </c>
      <c r="F2" s="43">
        <v>4214</v>
      </c>
      <c r="G2" s="43">
        <v>5465</v>
      </c>
      <c r="H2" s="43">
        <v>6714</v>
      </c>
      <c r="I2" s="43">
        <v>7309</v>
      </c>
      <c r="J2" s="43">
        <v>7732</v>
      </c>
      <c r="K2" s="43">
        <v>7011</v>
      </c>
      <c r="L2" s="25" t="s">
        <v>10</v>
      </c>
    </row>
    <row r="3" spans="1:12">
      <c r="A3" s="25">
        <v>1</v>
      </c>
      <c r="B3" s="31" t="s">
        <v>6</v>
      </c>
      <c r="C3" s="25" t="s">
        <v>11</v>
      </c>
      <c r="D3" s="25" t="s">
        <v>12</v>
      </c>
      <c r="E3" s="25" t="s">
        <v>13</v>
      </c>
      <c r="F3" s="43" t="s">
        <v>125</v>
      </c>
      <c r="G3" s="43" t="s">
        <v>124</v>
      </c>
      <c r="H3" s="43" t="s">
        <v>123</v>
      </c>
      <c r="I3" s="43" t="s">
        <v>122</v>
      </c>
      <c r="J3" s="43" t="s">
        <v>121</v>
      </c>
      <c r="K3" s="43" t="s">
        <v>120</v>
      </c>
      <c r="L3" s="25" t="s">
        <v>10</v>
      </c>
    </row>
    <row r="4" spans="1:12">
      <c r="A4" s="25">
        <v>1</v>
      </c>
      <c r="B4" s="31" t="s">
        <v>6</v>
      </c>
      <c r="C4" s="25" t="s">
        <v>14</v>
      </c>
      <c r="D4" s="25" t="s">
        <v>15</v>
      </c>
      <c r="E4" s="25" t="s">
        <v>16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25" t="s">
        <v>17</v>
      </c>
    </row>
    <row r="5" spans="1:12">
      <c r="A5" s="25">
        <v>1</v>
      </c>
      <c r="B5" s="31" t="s">
        <v>6</v>
      </c>
      <c r="C5" s="25" t="s">
        <v>18</v>
      </c>
      <c r="D5" s="25" t="s">
        <v>12</v>
      </c>
      <c r="E5" s="25" t="s">
        <v>19</v>
      </c>
      <c r="F5" s="43" t="s">
        <v>119</v>
      </c>
      <c r="G5" s="43" t="s">
        <v>118</v>
      </c>
      <c r="H5" s="43" t="s">
        <v>117</v>
      </c>
      <c r="I5" s="43" t="s">
        <v>116</v>
      </c>
      <c r="J5" s="43" t="s">
        <v>115</v>
      </c>
      <c r="K5" s="43" t="s">
        <v>114</v>
      </c>
      <c r="L5" s="25" t="s">
        <v>10</v>
      </c>
    </row>
    <row r="6" spans="1:12">
      <c r="A6" s="25">
        <v>1</v>
      </c>
      <c r="B6" s="25" t="s">
        <v>21</v>
      </c>
      <c r="C6" s="25" t="s">
        <v>22</v>
      </c>
      <c r="D6" s="25" t="s">
        <v>8</v>
      </c>
      <c r="E6" s="25" t="s">
        <v>23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25" t="s">
        <v>10</v>
      </c>
    </row>
    <row r="7" spans="1:12">
      <c r="A7" s="25">
        <v>1</v>
      </c>
      <c r="B7" s="25" t="s">
        <v>21</v>
      </c>
      <c r="C7" s="25" t="s">
        <v>24</v>
      </c>
      <c r="D7" s="25" t="s">
        <v>8</v>
      </c>
      <c r="E7" s="25" t="s">
        <v>25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25" t="s">
        <v>10</v>
      </c>
    </row>
    <row r="8" spans="1:12">
      <c r="A8" s="25">
        <v>1</v>
      </c>
      <c r="B8" s="25" t="s">
        <v>21</v>
      </c>
      <c r="C8" s="25" t="s">
        <v>26</v>
      </c>
      <c r="D8" s="25" t="s">
        <v>8</v>
      </c>
      <c r="E8" s="25" t="s">
        <v>27</v>
      </c>
      <c r="F8" s="43">
        <v>13</v>
      </c>
      <c r="G8" s="43">
        <v>13</v>
      </c>
      <c r="H8" s="43">
        <v>14</v>
      </c>
      <c r="I8" s="43">
        <v>9</v>
      </c>
      <c r="J8" s="43">
        <v>8</v>
      </c>
      <c r="K8" s="43">
        <v>13</v>
      </c>
      <c r="L8" s="25" t="s">
        <v>10</v>
      </c>
    </row>
    <row r="9" spans="1:12">
      <c r="A9" s="25">
        <v>1</v>
      </c>
      <c r="B9" s="25" t="s">
        <v>21</v>
      </c>
      <c r="C9" s="25" t="s">
        <v>28</v>
      </c>
      <c r="D9" s="25" t="s">
        <v>8</v>
      </c>
      <c r="E9" s="25" t="s">
        <v>29</v>
      </c>
      <c r="F9" s="43">
        <v>209</v>
      </c>
      <c r="G9" s="43">
        <v>163</v>
      </c>
      <c r="H9" s="43">
        <v>609</v>
      </c>
      <c r="I9" s="43">
        <v>714</v>
      </c>
      <c r="J9" s="43">
        <v>662</v>
      </c>
      <c r="K9" s="43">
        <v>785</v>
      </c>
      <c r="L9" s="25" t="s">
        <v>10</v>
      </c>
    </row>
    <row r="10" spans="1:12">
      <c r="A10" s="25">
        <v>1</v>
      </c>
      <c r="B10" s="25" t="s">
        <v>21</v>
      </c>
      <c r="C10" s="25" t="s">
        <v>30</v>
      </c>
      <c r="D10" s="25" t="s">
        <v>31</v>
      </c>
      <c r="E10" s="25" t="s">
        <v>32</v>
      </c>
      <c r="F10" s="43">
        <v>14069994000</v>
      </c>
      <c r="G10" s="43">
        <v>15615555500</v>
      </c>
      <c r="H10" s="43">
        <v>19946074200</v>
      </c>
      <c r="I10" s="43">
        <v>26872048095</v>
      </c>
      <c r="J10" s="43">
        <v>40095512000</v>
      </c>
      <c r="K10" s="43">
        <v>62201029286</v>
      </c>
      <c r="L10" s="25" t="s">
        <v>10</v>
      </c>
    </row>
    <row r="11" spans="1:12">
      <c r="A11" s="25">
        <v>1</v>
      </c>
      <c r="B11" s="25" t="s">
        <v>33</v>
      </c>
      <c r="C11" s="25" t="s">
        <v>34</v>
      </c>
      <c r="D11" s="25" t="s">
        <v>31</v>
      </c>
      <c r="E11" s="25" t="s">
        <v>35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25" t="s">
        <v>10</v>
      </c>
    </row>
    <row r="12" spans="1:12">
      <c r="A12" s="25">
        <v>1</v>
      </c>
      <c r="B12" s="25" t="s">
        <v>33</v>
      </c>
      <c r="C12" s="25" t="s">
        <v>36</v>
      </c>
      <c r="D12" s="25" t="s">
        <v>31</v>
      </c>
      <c r="E12" s="25" t="s">
        <v>37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25" t="s">
        <v>10</v>
      </c>
    </row>
    <row r="13" spans="1:12">
      <c r="A13" s="25">
        <v>1</v>
      </c>
      <c r="B13" s="25" t="s">
        <v>33</v>
      </c>
      <c r="C13" s="25" t="s">
        <v>38</v>
      </c>
      <c r="D13" s="25" t="s">
        <v>31</v>
      </c>
      <c r="E13" s="25" t="s">
        <v>39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25" t="s">
        <v>10</v>
      </c>
    </row>
    <row r="14" spans="1:12">
      <c r="A14" s="25">
        <v>1</v>
      </c>
      <c r="B14" s="25" t="s">
        <v>33</v>
      </c>
      <c r="C14" s="25" t="s">
        <v>40</v>
      </c>
      <c r="D14" s="25" t="s">
        <v>31</v>
      </c>
      <c r="E14" s="25"/>
      <c r="F14" s="42">
        <f>SUM(F11:F13)</f>
        <v>0</v>
      </c>
      <c r="G14" s="42">
        <f>SUM(G11:G13)</f>
        <v>0</v>
      </c>
      <c r="H14" s="42">
        <f>SUM(H11:H13)</f>
        <v>0</v>
      </c>
      <c r="I14" s="42">
        <f>SUM(I11:I13)</f>
        <v>0</v>
      </c>
      <c r="J14" s="42">
        <f>SUM(J11:J13)</f>
        <v>0</v>
      </c>
      <c r="K14" s="42">
        <f>SUM(K11:K13)</f>
        <v>0</v>
      </c>
      <c r="L14" s="25" t="s">
        <v>10</v>
      </c>
    </row>
    <row r="15" spans="1:1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5">
        <v>1</v>
      </c>
      <c r="B16" s="25" t="s">
        <v>33</v>
      </c>
      <c r="C16" s="25" t="s">
        <v>34</v>
      </c>
      <c r="D16" s="25" t="s">
        <v>41</v>
      </c>
      <c r="E16" s="25"/>
      <c r="F16" s="25"/>
      <c r="G16" s="26" t="e">
        <f>((F11/F$14)+(G11/G$14))/2</f>
        <v>#DIV/0!</v>
      </c>
      <c r="H16" s="26" t="e">
        <f>((G11/G$14)+(H11/H$14))/2</f>
        <v>#DIV/0!</v>
      </c>
      <c r="I16" s="26" t="e">
        <f>((H11/H$14)+(I11/I$14))/2</f>
        <v>#DIV/0!</v>
      </c>
      <c r="J16" s="26" t="e">
        <f>((I11/I$14)+(J11/J$14))/2</f>
        <v>#DIV/0!</v>
      </c>
      <c r="K16" s="26" t="e">
        <f>((J11/J$14)+(K11/K$14))/2</f>
        <v>#DIV/0!</v>
      </c>
      <c r="L16" s="25" t="s">
        <v>42</v>
      </c>
    </row>
    <row r="17" spans="1:12">
      <c r="A17" s="25">
        <v>1</v>
      </c>
      <c r="B17" s="25" t="s">
        <v>33</v>
      </c>
      <c r="C17" s="25" t="s">
        <v>36</v>
      </c>
      <c r="D17" s="25" t="s">
        <v>41</v>
      </c>
      <c r="E17" s="25"/>
      <c r="F17" s="25"/>
      <c r="G17" s="26" t="e">
        <f>((F12/F$14)+(G12/G$14))/2</f>
        <v>#DIV/0!</v>
      </c>
      <c r="H17" s="26" t="e">
        <f>((G12/G$14)+(H12/H$14))/2</f>
        <v>#DIV/0!</v>
      </c>
      <c r="I17" s="26" t="e">
        <f>((H12/H$14)+(I12/I$14))/2</f>
        <v>#DIV/0!</v>
      </c>
      <c r="J17" s="26" t="e">
        <f>((I12/I$14)+(J12/J$14))/2</f>
        <v>#DIV/0!</v>
      </c>
      <c r="K17" s="26" t="e">
        <f>((J12/J$14)+(K12/K$14))/2</f>
        <v>#DIV/0!</v>
      </c>
      <c r="L17" s="25" t="s">
        <v>42</v>
      </c>
    </row>
    <row r="18" spans="1:12">
      <c r="A18" s="25">
        <v>1</v>
      </c>
      <c r="B18" s="25" t="s">
        <v>33</v>
      </c>
      <c r="C18" s="25" t="s">
        <v>38</v>
      </c>
      <c r="D18" s="25" t="s">
        <v>41</v>
      </c>
      <c r="E18" s="25"/>
      <c r="F18" s="25"/>
      <c r="G18" s="26" t="e">
        <f>((F13/F$14)+(G13/G$14))/2</f>
        <v>#DIV/0!</v>
      </c>
      <c r="H18" s="26" t="e">
        <f>((G13/G$14)+(H13/H$14))/2</f>
        <v>#DIV/0!</v>
      </c>
      <c r="I18" s="26" t="e">
        <f>((H13/H$14)+(I13/I$14))/2</f>
        <v>#DIV/0!</v>
      </c>
      <c r="J18" s="26" t="e">
        <f>((I13/I$14)+(J13/J$14))/2</f>
        <v>#DIV/0!</v>
      </c>
      <c r="K18" s="26" t="e">
        <f>((J13/J$14)+(K13/K$14))/2</f>
        <v>#DIV/0!</v>
      </c>
      <c r="L18" s="25" t="s">
        <v>42</v>
      </c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5">
        <v>1</v>
      </c>
      <c r="B20" s="31" t="s">
        <v>6</v>
      </c>
      <c r="C20" s="25" t="s">
        <v>7</v>
      </c>
      <c r="D20" s="25" t="s">
        <v>43</v>
      </c>
      <c r="E20" s="25"/>
      <c r="F20" s="41">
        <v>1</v>
      </c>
      <c r="G20" s="27">
        <f>IFERROR(G2/F2,0)</f>
        <v>1.2968675842429995</v>
      </c>
      <c r="H20" s="27">
        <f>IFERROR(H2/G2,0)</f>
        <v>1.2285452881976213</v>
      </c>
      <c r="I20" s="27">
        <f>IFERROR(I2/H2,0)</f>
        <v>1.0886207923741436</v>
      </c>
      <c r="J20" s="27">
        <f>IFERROR(J2/I2,0)</f>
        <v>1.0578738541524149</v>
      </c>
      <c r="K20" s="27">
        <f>IFERROR(K2/J2,0)</f>
        <v>0.90675116399379208</v>
      </c>
      <c r="L20" s="25" t="s">
        <v>44</v>
      </c>
    </row>
    <row r="21" spans="1:12">
      <c r="A21" s="25">
        <v>1</v>
      </c>
      <c r="B21" s="31" t="s">
        <v>6</v>
      </c>
      <c r="C21" s="25" t="s">
        <v>11</v>
      </c>
      <c r="D21" s="25" t="s">
        <v>43</v>
      </c>
      <c r="E21" s="25"/>
      <c r="F21" s="39">
        <v>1</v>
      </c>
      <c r="G21" s="27">
        <f>IFERROR(G3/F3,0)</f>
        <v>0.89633712660028453</v>
      </c>
      <c r="H21" s="27">
        <f>IFERROR(H3/G3,0)</f>
        <v>0.62933941678238448</v>
      </c>
      <c r="I21" s="27">
        <f>IFERROR(I3/H3,0)</f>
        <v>0.88841607565011815</v>
      </c>
      <c r="J21" s="27">
        <f>IFERROR(J3/I3,0)</f>
        <v>1.0463012240553484</v>
      </c>
      <c r="K21" s="27">
        <f>IFERROR(K3/J3,0)</f>
        <v>0.92861987114276023</v>
      </c>
      <c r="L21" s="25" t="s">
        <v>44</v>
      </c>
    </row>
    <row r="22" spans="1:12">
      <c r="A22" s="25">
        <v>1</v>
      </c>
      <c r="B22" s="31" t="s">
        <v>6</v>
      </c>
      <c r="C22" s="25" t="s">
        <v>14</v>
      </c>
      <c r="D22" s="25" t="s">
        <v>43</v>
      </c>
      <c r="E22" s="25"/>
      <c r="F22" s="40">
        <v>1</v>
      </c>
      <c r="G22" s="27">
        <f>IFERROR(G4/F4,0)</f>
        <v>0</v>
      </c>
      <c r="H22" s="27">
        <f>IFERROR(H4/G4,0)</f>
        <v>0</v>
      </c>
      <c r="I22" s="27">
        <f>IFERROR(I4/H4,0)</f>
        <v>0</v>
      </c>
      <c r="J22" s="27">
        <f>IFERROR(J4/I4,0)</f>
        <v>0</v>
      </c>
      <c r="K22" s="27">
        <f>IFERROR(K4/J4,0)</f>
        <v>0</v>
      </c>
      <c r="L22" s="25" t="s">
        <v>44</v>
      </c>
    </row>
    <row r="23" spans="1:12">
      <c r="A23" s="25">
        <v>1</v>
      </c>
      <c r="B23" s="31" t="s">
        <v>6</v>
      </c>
      <c r="C23" s="25" t="s">
        <v>18</v>
      </c>
      <c r="D23" s="25" t="s">
        <v>43</v>
      </c>
      <c r="E23" s="25"/>
      <c r="F23" s="39">
        <v>1</v>
      </c>
      <c r="G23" s="27">
        <f>IFERROR(G5/F5,0)</f>
        <v>0.95547945205479456</v>
      </c>
      <c r="H23" s="27">
        <f>IFERROR(H5/G5,0)</f>
        <v>0.94982078853046592</v>
      </c>
      <c r="I23" s="27">
        <f>IFERROR(I5/H5,0)</f>
        <v>6.332075471698114</v>
      </c>
      <c r="J23" s="27">
        <f>IFERROR(J5/I5,0)</f>
        <v>0.1936829558998808</v>
      </c>
      <c r="K23" s="27">
        <f>IFERROR(K5/J5,0)</f>
        <v>1.0676923076923077</v>
      </c>
      <c r="L23" s="25" t="s">
        <v>44</v>
      </c>
    </row>
    <row r="24" spans="1:12">
      <c r="A24" s="25">
        <v>1</v>
      </c>
      <c r="B24" s="25" t="s">
        <v>21</v>
      </c>
      <c r="C24" s="25" t="s">
        <v>22</v>
      </c>
      <c r="D24" s="25" t="s">
        <v>43</v>
      </c>
      <c r="E24" s="25"/>
      <c r="F24" s="40">
        <v>1</v>
      </c>
      <c r="G24" s="27">
        <f>IFERROR(G6/F6,0)</f>
        <v>0</v>
      </c>
      <c r="H24" s="27">
        <f>IFERROR(H6/G6,0)</f>
        <v>0</v>
      </c>
      <c r="I24" s="27">
        <f>IFERROR(I6/H6,0)</f>
        <v>0</v>
      </c>
      <c r="J24" s="27">
        <f>IFERROR(J6/I6,0)</f>
        <v>0</v>
      </c>
      <c r="K24" s="27">
        <f>IFERROR(K6/J6,0)</f>
        <v>0</v>
      </c>
      <c r="L24" s="25" t="s">
        <v>44</v>
      </c>
    </row>
    <row r="25" spans="1:12">
      <c r="A25" s="25">
        <v>1</v>
      </c>
      <c r="B25" s="25" t="s">
        <v>21</v>
      </c>
      <c r="C25" s="25" t="s">
        <v>24</v>
      </c>
      <c r="D25" s="25" t="s">
        <v>43</v>
      </c>
      <c r="E25" s="25"/>
      <c r="F25" s="39">
        <v>1</v>
      </c>
      <c r="G25" s="27">
        <f>IFERROR(G7/F7,0)</f>
        <v>0</v>
      </c>
      <c r="H25" s="27">
        <f>IFERROR(H7/G7,0)</f>
        <v>0</v>
      </c>
      <c r="I25" s="27">
        <f>IFERROR(I7/H7,0)</f>
        <v>0</v>
      </c>
      <c r="J25" s="27">
        <f>IFERROR(J7/I7,0)</f>
        <v>0</v>
      </c>
      <c r="K25" s="27">
        <f>IFERROR(K7/J7,0)</f>
        <v>0</v>
      </c>
      <c r="L25" s="25" t="s">
        <v>44</v>
      </c>
    </row>
    <row r="26" spans="1:12">
      <c r="A26" s="25">
        <v>1</v>
      </c>
      <c r="B26" s="25" t="s">
        <v>21</v>
      </c>
      <c r="C26" s="25" t="s">
        <v>26</v>
      </c>
      <c r="D26" s="28" t="s">
        <v>43</v>
      </c>
      <c r="E26" s="28"/>
      <c r="F26" s="38">
        <v>1</v>
      </c>
      <c r="G26" s="27">
        <f>IFERROR(G8/F8,0)</f>
        <v>1</v>
      </c>
      <c r="H26" s="27">
        <f>IFERROR(H8/G8,0)</f>
        <v>1.0769230769230769</v>
      </c>
      <c r="I26" s="27">
        <f>IFERROR(I8/H8,0)</f>
        <v>0.6428571428571429</v>
      </c>
      <c r="J26" s="27">
        <f>IFERROR(J8/I8,0)</f>
        <v>0.88888888888888884</v>
      </c>
      <c r="K26" s="27">
        <f>IFERROR(K8/J8,0)</f>
        <v>1.625</v>
      </c>
      <c r="L26" s="25" t="s">
        <v>44</v>
      </c>
    </row>
    <row r="27" spans="1:12">
      <c r="A27" s="25">
        <v>1</v>
      </c>
      <c r="B27" s="25" t="s">
        <v>21</v>
      </c>
      <c r="C27" s="25" t="s">
        <v>28</v>
      </c>
      <c r="D27" s="28" t="s">
        <v>43</v>
      </c>
      <c r="E27" s="28"/>
      <c r="F27" s="38">
        <v>1</v>
      </c>
      <c r="G27" s="27">
        <f>IFERROR(G9/F9,0)</f>
        <v>0.77990430622009566</v>
      </c>
      <c r="H27" s="27">
        <f>IFERROR(H9/G9,0)</f>
        <v>3.7361963190184051</v>
      </c>
      <c r="I27" s="27">
        <f>IFERROR(I9/H9,0)</f>
        <v>1.1724137931034482</v>
      </c>
      <c r="J27" s="27">
        <f>IFERROR(J9/I9,0)</f>
        <v>0.92717086834733897</v>
      </c>
      <c r="K27" s="27">
        <f>IFERROR(K9/J9,0)</f>
        <v>1.1858006042296072</v>
      </c>
      <c r="L27" s="25" t="s">
        <v>44</v>
      </c>
    </row>
    <row r="28" spans="1:12">
      <c r="A28" s="25">
        <v>1</v>
      </c>
      <c r="B28" s="25" t="s">
        <v>21</v>
      </c>
      <c r="C28" s="25" t="s">
        <v>30</v>
      </c>
      <c r="D28" s="28" t="s">
        <v>43</v>
      </c>
      <c r="E28" s="28"/>
      <c r="F28" s="38">
        <v>1</v>
      </c>
      <c r="G28" s="27">
        <f>IFERROR(G10/F10,0)</f>
        <v>1.1098480567937699</v>
      </c>
      <c r="H28" s="27">
        <f>IFERROR(H10/G10,0)</f>
        <v>1.2773208228167099</v>
      </c>
      <c r="I28" s="27">
        <f>IFERROR(I10/H10,0)</f>
        <v>1.3472349408486608</v>
      </c>
      <c r="J28" s="27">
        <f>IFERROR(J10/I10,0)</f>
        <v>1.4920899165650292</v>
      </c>
      <c r="K28" s="27">
        <f>IFERROR(K10/J10,0)</f>
        <v>1.5513214867040481</v>
      </c>
      <c r="L28" s="25" t="s">
        <v>44</v>
      </c>
    </row>
    <row r="29" spans="1:12">
      <c r="A29" s="25">
        <v>1</v>
      </c>
      <c r="B29" s="25" t="s">
        <v>33</v>
      </c>
      <c r="C29" s="25" t="s">
        <v>34</v>
      </c>
      <c r="D29" s="28" t="s">
        <v>43</v>
      </c>
      <c r="E29" s="28"/>
      <c r="F29" s="38">
        <v>1</v>
      </c>
      <c r="G29" s="27">
        <f>IFERROR(G11/F11,0)</f>
        <v>0</v>
      </c>
      <c r="H29" s="27">
        <f>IFERROR(H11/G11,0)</f>
        <v>0</v>
      </c>
      <c r="I29" s="27">
        <f>IFERROR(I11/H11,0)</f>
        <v>0</v>
      </c>
      <c r="J29" s="27">
        <f>IFERROR(J11/I11,0)</f>
        <v>0</v>
      </c>
      <c r="K29" s="27">
        <f>IFERROR(K11/J11,0)</f>
        <v>0</v>
      </c>
      <c r="L29" s="25" t="s">
        <v>44</v>
      </c>
    </row>
    <row r="30" spans="1:12">
      <c r="A30" s="25">
        <v>1</v>
      </c>
      <c r="B30" s="25" t="s">
        <v>33</v>
      </c>
      <c r="C30" s="25" t="s">
        <v>36</v>
      </c>
      <c r="D30" s="28" t="s">
        <v>43</v>
      </c>
      <c r="E30" s="28"/>
      <c r="F30" s="38">
        <v>1</v>
      </c>
      <c r="G30" s="27">
        <f>IFERROR(G12/F12,0)</f>
        <v>0</v>
      </c>
      <c r="H30" s="27">
        <f>IFERROR(H12/G12,0)</f>
        <v>0</v>
      </c>
      <c r="I30" s="27">
        <f>IFERROR(I12/H12,0)</f>
        <v>0</v>
      </c>
      <c r="J30" s="27">
        <f>IFERROR(J12/I12,0)</f>
        <v>0</v>
      </c>
      <c r="K30" s="27">
        <f>IFERROR(K12/J12,0)</f>
        <v>0</v>
      </c>
      <c r="L30" s="25" t="s">
        <v>44</v>
      </c>
    </row>
    <row r="31" spans="1:12">
      <c r="A31" s="25">
        <v>1</v>
      </c>
      <c r="B31" s="25" t="s">
        <v>33</v>
      </c>
      <c r="C31" s="25" t="s">
        <v>38</v>
      </c>
      <c r="D31" s="28" t="s">
        <v>43</v>
      </c>
      <c r="E31" s="28"/>
      <c r="F31" s="38">
        <v>1</v>
      </c>
      <c r="G31" s="27">
        <f>IFERROR(G13/F13,0)</f>
        <v>0</v>
      </c>
      <c r="H31" s="27">
        <f>IFERROR(H13/G13,0)</f>
        <v>0</v>
      </c>
      <c r="I31" s="27">
        <f>IFERROR(I13/H13,0)</f>
        <v>0</v>
      </c>
      <c r="J31" s="27">
        <f>IFERROR(J13/I13,0)</f>
        <v>0</v>
      </c>
      <c r="K31" s="27">
        <f>IFERROR(K13/J13,0)</f>
        <v>0</v>
      </c>
      <c r="L31" s="25" t="s">
        <v>44</v>
      </c>
    </row>
    <row r="32" spans="1:12">
      <c r="A32" s="25"/>
      <c r="B32" s="25"/>
      <c r="C32" s="25"/>
      <c r="D32" s="28"/>
      <c r="E32" s="28"/>
      <c r="F32" s="28"/>
      <c r="G32" s="28"/>
      <c r="H32" s="28"/>
      <c r="I32" s="28"/>
      <c r="J32" s="28"/>
      <c r="K32" s="28"/>
      <c r="L32" s="25"/>
    </row>
    <row r="33" spans="1:12">
      <c r="A33" s="25">
        <v>1</v>
      </c>
      <c r="B33" s="31" t="s">
        <v>6</v>
      </c>
      <c r="C33" s="25"/>
      <c r="D33" s="28" t="s">
        <v>43</v>
      </c>
      <c r="E33" s="28"/>
      <c r="F33" s="34"/>
      <c r="G33" s="32">
        <f>AVERAGE(G20:G23)</f>
        <v>0.7871710407245196</v>
      </c>
      <c r="H33" s="32">
        <f>AVERAGE(H20:H23)</f>
        <v>0.70192637337761798</v>
      </c>
      <c r="I33" s="32">
        <f>AVERAGE(I20:I23)</f>
        <v>2.0772780849305938</v>
      </c>
      <c r="J33" s="32">
        <f>AVERAGE(J20:J23)</f>
        <v>0.57446450852691111</v>
      </c>
      <c r="K33" s="32">
        <f>AVERAGE(K20:K23)</f>
        <v>0.72576583570721498</v>
      </c>
      <c r="L33" s="25" t="s">
        <v>45</v>
      </c>
    </row>
    <row r="34" spans="1:12">
      <c r="A34" s="25">
        <v>1</v>
      </c>
      <c r="B34" s="25" t="s">
        <v>21</v>
      </c>
      <c r="C34" s="25"/>
      <c r="D34" s="28" t="s">
        <v>43</v>
      </c>
      <c r="E34" s="28"/>
      <c r="F34" s="33"/>
      <c r="G34" s="32">
        <f>AVERAGE(G24:G28)</f>
        <v>0.5779504726027731</v>
      </c>
      <c r="H34" s="32">
        <f>AVERAGE(H24:H28)</f>
        <v>1.2180880437516381</v>
      </c>
      <c r="I34" s="32">
        <f>AVERAGE(I24:I28)</f>
        <v>0.63250117536185047</v>
      </c>
      <c r="J34" s="32">
        <f>AVERAGE(J24:J28)</f>
        <v>0.66162993476025134</v>
      </c>
      <c r="K34" s="32">
        <f>AVERAGE(K24:K28)</f>
        <v>0.87242441818673111</v>
      </c>
      <c r="L34" s="25" t="s">
        <v>45</v>
      </c>
    </row>
    <row r="35" spans="1:12">
      <c r="A35" s="25">
        <v>1</v>
      </c>
      <c r="B35" s="25" t="s">
        <v>33</v>
      </c>
      <c r="C35" s="25"/>
      <c r="D35" s="28" t="s">
        <v>46</v>
      </c>
      <c r="E35" s="28"/>
      <c r="F35" s="33"/>
      <c r="G35" s="37" t="e">
        <f>EXP(SUMPRODUCT(G16:G18,LN(G29:G31)))</f>
        <v>#DIV/0!</v>
      </c>
      <c r="H35" s="37" t="e">
        <f>EXP(SUMPRODUCT(H16:H18,LN(H29:H31)))</f>
        <v>#DIV/0!</v>
      </c>
      <c r="I35" s="37" t="e">
        <f>EXP(SUMPRODUCT(I16:I18,LN(I29:I31)))</f>
        <v>#DIV/0!</v>
      </c>
      <c r="J35" s="37" t="e">
        <f>EXP(SUMPRODUCT(J16:J18,LN(J29:J31)))</f>
        <v>#DIV/0!</v>
      </c>
      <c r="K35" s="37" t="e">
        <f>EXP(SUMPRODUCT(K16:K18,LN(K29:K31)))</f>
        <v>#DIV/0!</v>
      </c>
      <c r="L35" s="25" t="s">
        <v>47</v>
      </c>
    </row>
    <row r="36" spans="1:12">
      <c r="A36" s="25"/>
      <c r="B36" s="25"/>
      <c r="C36" s="25"/>
      <c r="D36" s="28"/>
      <c r="E36" s="28"/>
      <c r="F36" s="33"/>
      <c r="G36" s="36"/>
      <c r="H36" s="36"/>
      <c r="I36" s="36"/>
      <c r="J36" s="36"/>
      <c r="K36" s="36"/>
      <c r="L36" s="25"/>
    </row>
    <row r="37" spans="1:12">
      <c r="A37" s="25">
        <v>1</v>
      </c>
      <c r="B37" s="25"/>
      <c r="C37" s="25" t="s">
        <v>48</v>
      </c>
      <c r="D37" s="28"/>
      <c r="E37" s="28"/>
      <c r="F37" s="35"/>
      <c r="G37" s="32">
        <v>0.5</v>
      </c>
      <c r="H37" s="32">
        <v>0.5</v>
      </c>
      <c r="I37" s="32">
        <v>0.5</v>
      </c>
      <c r="J37" s="32">
        <v>0.5</v>
      </c>
      <c r="K37" s="32">
        <v>0.5</v>
      </c>
      <c r="L37" s="25" t="s">
        <v>49</v>
      </c>
    </row>
    <row r="38" spans="1:12">
      <c r="A38" s="25"/>
      <c r="B38" s="25"/>
      <c r="C38" s="25"/>
      <c r="D38" s="28"/>
      <c r="E38" s="28"/>
      <c r="F38" s="28"/>
      <c r="G38" s="28"/>
      <c r="H38" s="28"/>
      <c r="I38" s="28"/>
      <c r="J38" s="28"/>
      <c r="K38" s="28"/>
      <c r="L38" s="25"/>
    </row>
    <row r="39" spans="1:12">
      <c r="A39" s="25">
        <v>1</v>
      </c>
      <c r="B39" s="31" t="s">
        <v>50</v>
      </c>
      <c r="C39" s="25"/>
      <c r="D39" s="28" t="s">
        <v>51</v>
      </c>
      <c r="E39" s="28"/>
      <c r="F39" s="34"/>
      <c r="G39" s="32" t="e">
        <f>G33/(G35*G37)</f>
        <v>#DIV/0!</v>
      </c>
      <c r="H39" s="32" t="e">
        <f>H33/(H35*H37)</f>
        <v>#DIV/0!</v>
      </c>
      <c r="I39" s="32" t="e">
        <f>I33/(I35*I37)</f>
        <v>#DIV/0!</v>
      </c>
      <c r="J39" s="32" t="e">
        <f>J33/(J35*J37)</f>
        <v>#DIV/0!</v>
      </c>
      <c r="K39" s="32" t="e">
        <f>K33/(K35*K37)</f>
        <v>#DIV/0!</v>
      </c>
      <c r="L39" s="25" t="s">
        <v>52</v>
      </c>
    </row>
    <row r="40" spans="1:12">
      <c r="A40" s="25">
        <v>1</v>
      </c>
      <c r="B40" s="25" t="s">
        <v>53</v>
      </c>
      <c r="C40" s="25"/>
      <c r="D40" s="28" t="s">
        <v>51</v>
      </c>
      <c r="E40" s="28"/>
      <c r="F40" s="33"/>
      <c r="G40" s="32" t="e">
        <f>G34/(G35*(1-G37))</f>
        <v>#DIV/0!</v>
      </c>
      <c r="H40" s="32" t="e">
        <f>H34/(H35*(1-H37))</f>
        <v>#DIV/0!</v>
      </c>
      <c r="I40" s="32" t="e">
        <f>I34/(I35*(1-I37))</f>
        <v>#DIV/0!</v>
      </c>
      <c r="J40" s="32" t="e">
        <f>J34/(J35*(1-J37))</f>
        <v>#DIV/0!</v>
      </c>
      <c r="K40" s="32" t="e">
        <f>K34/(K35*(1-K37))</f>
        <v>#DIV/0!</v>
      </c>
      <c r="L40" s="25" t="s">
        <v>52</v>
      </c>
    </row>
    <row r="41" spans="1:12">
      <c r="A41" s="25">
        <v>1</v>
      </c>
      <c r="B41" s="28" t="s">
        <v>54</v>
      </c>
      <c r="C41" s="25"/>
      <c r="D41" s="28" t="s">
        <v>51</v>
      </c>
      <c r="E41" s="28"/>
      <c r="F41" s="28"/>
      <c r="G41" s="32" t="e">
        <f>AVERAGE(G39:G40)</f>
        <v>#DIV/0!</v>
      </c>
      <c r="H41" s="32" t="e">
        <f>AVERAGE(H39:H40)</f>
        <v>#DIV/0!</v>
      </c>
      <c r="I41" s="32" t="e">
        <f>AVERAGE(I39:I40)</f>
        <v>#DIV/0!</v>
      </c>
      <c r="J41" s="32" t="e">
        <f>AVERAGE(J39:J40)</f>
        <v>#DIV/0!</v>
      </c>
      <c r="K41" s="32" t="e">
        <f>AVERAGE(K39:K40)</f>
        <v>#DIV/0!</v>
      </c>
      <c r="L41" s="25" t="s">
        <v>52</v>
      </c>
    </row>
    <row r="42" spans="1:1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>
      <c r="A43" s="25">
        <v>1</v>
      </c>
      <c r="B43" s="31" t="s">
        <v>50</v>
      </c>
      <c r="C43" s="25"/>
      <c r="D43" s="25" t="s">
        <v>55</v>
      </c>
      <c r="E43" s="25"/>
      <c r="F43" s="30"/>
      <c r="G43" s="27"/>
      <c r="H43" s="26" t="e">
        <f>((H39/G39)-1)</f>
        <v>#DIV/0!</v>
      </c>
      <c r="I43" s="26" t="e">
        <f>((I39/H39)-1)</f>
        <v>#DIV/0!</v>
      </c>
      <c r="J43" s="26" t="e">
        <f>((J39/I39)-1)</f>
        <v>#DIV/0!</v>
      </c>
      <c r="K43" s="26" t="e">
        <f>((K39/J39)-1)</f>
        <v>#DIV/0!</v>
      </c>
      <c r="L43" s="25" t="s">
        <v>56</v>
      </c>
    </row>
    <row r="44" spans="1:12">
      <c r="A44" s="25">
        <v>1</v>
      </c>
      <c r="B44" s="25" t="s">
        <v>53</v>
      </c>
      <c r="C44" s="25"/>
      <c r="D44" s="25" t="s">
        <v>55</v>
      </c>
      <c r="E44" s="25"/>
      <c r="F44" s="29"/>
      <c r="G44" s="27"/>
      <c r="H44" s="26" t="e">
        <f>((H40/G40)-1)</f>
        <v>#DIV/0!</v>
      </c>
      <c r="I44" s="26" t="e">
        <f>((I40/H40)-1)</f>
        <v>#DIV/0!</v>
      </c>
      <c r="J44" s="26" t="e">
        <f>((J40/I40)-1)</f>
        <v>#DIV/0!</v>
      </c>
      <c r="K44" s="26" t="e">
        <f>((K40/J40)-1)</f>
        <v>#DIV/0!</v>
      </c>
      <c r="L44" s="25" t="s">
        <v>56</v>
      </c>
    </row>
    <row r="45" spans="1:12">
      <c r="A45" s="25">
        <v>1</v>
      </c>
      <c r="B45" s="28" t="s">
        <v>54</v>
      </c>
      <c r="C45" s="25"/>
      <c r="D45" s="25" t="s">
        <v>55</v>
      </c>
      <c r="E45" s="25"/>
      <c r="F45" s="25"/>
      <c r="G45" s="27"/>
      <c r="H45" s="26" t="e">
        <f>((H41/G41)-1)</f>
        <v>#DIV/0!</v>
      </c>
      <c r="I45" s="26" t="e">
        <f>((I41/H41)-1)</f>
        <v>#DIV/0!</v>
      </c>
      <c r="J45" s="26" t="e">
        <f>((J41/I41)-1)</f>
        <v>#DIV/0!</v>
      </c>
      <c r="K45" s="26" t="e">
        <f>((K41/J41)-1)</f>
        <v>#DIV/0!</v>
      </c>
      <c r="L45" s="2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13" sqref="E13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0</v>
      </c>
      <c r="G2" s="6">
        <v>51</v>
      </c>
      <c r="H2" s="6">
        <v>43</v>
      </c>
      <c r="I2" s="6">
        <v>39</v>
      </c>
      <c r="J2" s="6">
        <v>29</v>
      </c>
      <c r="K2" s="6">
        <v>11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50</v>
      </c>
      <c r="G3" s="6">
        <v>45</v>
      </c>
      <c r="H3" s="6">
        <v>51</v>
      </c>
      <c r="I3" s="6">
        <v>49</v>
      </c>
      <c r="J3" s="6">
        <v>50</v>
      </c>
      <c r="K3" s="6">
        <v>45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0</v>
      </c>
      <c r="I5" s="6">
        <v>2.63</v>
      </c>
      <c r="J5" s="6">
        <v>3.28</v>
      </c>
      <c r="K5" s="6">
        <v>3.32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0</v>
      </c>
      <c r="G11" s="6">
        <v>0</v>
      </c>
      <c r="H11" s="6">
        <v>0</v>
      </c>
      <c r="I11" s="6">
        <v>0</v>
      </c>
      <c r="J11" s="6">
        <v>564000000</v>
      </c>
      <c r="K11" s="6">
        <v>564000000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0</v>
      </c>
      <c r="J12" s="6">
        <v>704000000</v>
      </c>
      <c r="K12" s="6">
        <v>764000000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0</v>
      </c>
      <c r="G13" s="6">
        <v>0</v>
      </c>
      <c r="H13" s="6">
        <v>0</v>
      </c>
      <c r="I13" s="6">
        <v>0</v>
      </c>
      <c r="J13" s="6">
        <v>160000000</v>
      </c>
      <c r="K13" s="6">
        <v>100000000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1428000000</v>
      </c>
      <c r="K14" s="7">
        <f t="shared" si="0"/>
        <v>1428000000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 t="e">
        <f t="shared" ref="G16:K18" si="1">((F11/F$14)+(G11/G$14))/2</f>
        <v>#DIV/0!</v>
      </c>
      <c r="H16" s="8" t="e">
        <f t="shared" si="1"/>
        <v>#DIV/0!</v>
      </c>
      <c r="I16" s="8" t="e">
        <f t="shared" si="1"/>
        <v>#DIV/0!</v>
      </c>
      <c r="J16" s="8" t="e">
        <f t="shared" si="1"/>
        <v>#DIV/0!</v>
      </c>
      <c r="K16" s="8">
        <f t="shared" si="1"/>
        <v>0.3949579831932773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 t="e">
        <f t="shared" si="1"/>
        <v>#DIV/0!</v>
      </c>
      <c r="H17" s="8" t="e">
        <f t="shared" si="1"/>
        <v>#DIV/0!</v>
      </c>
      <c r="I17" s="8" t="e">
        <f t="shared" si="1"/>
        <v>#DIV/0!</v>
      </c>
      <c r="J17" s="8" t="e">
        <f t="shared" si="1"/>
        <v>#DIV/0!</v>
      </c>
      <c r="K17" s="8">
        <f t="shared" si="1"/>
        <v>0.51400560224089631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 t="e">
        <f t="shared" si="1"/>
        <v>#DIV/0!</v>
      </c>
      <c r="H18" s="8" t="e">
        <f t="shared" si="1"/>
        <v>#DIV/0!</v>
      </c>
      <c r="I18" s="8" t="e">
        <f t="shared" si="1"/>
        <v>#DIV/0!</v>
      </c>
      <c r="J18" s="8" t="e">
        <f t="shared" si="1"/>
        <v>#DIV/0!</v>
      </c>
      <c r="K18" s="8">
        <f t="shared" si="1"/>
        <v>9.103641456582634E-2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</v>
      </c>
      <c r="H20" s="10">
        <f t="shared" ref="H20:K20" si="2">IFERROR(H2/G2,0)</f>
        <v>0.84313725490196079</v>
      </c>
      <c r="I20" s="10">
        <f t="shared" si="2"/>
        <v>0.90697674418604646</v>
      </c>
      <c r="J20" s="10">
        <f t="shared" si="2"/>
        <v>0.74358974358974361</v>
      </c>
      <c r="K20" s="10">
        <f t="shared" si="2"/>
        <v>0.37931034482758619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0.9</v>
      </c>
      <c r="H21" s="10">
        <f t="shared" si="3"/>
        <v>1.1333333333333333</v>
      </c>
      <c r="I21" s="10">
        <f t="shared" si="3"/>
        <v>0.96078431372549022</v>
      </c>
      <c r="J21" s="10">
        <f t="shared" si="3"/>
        <v>1.0204081632653061</v>
      </c>
      <c r="K21" s="10">
        <f t="shared" si="3"/>
        <v>0.9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1.247148288973384</v>
      </c>
      <c r="K23" s="10">
        <f t="shared" si="3"/>
        <v>1.0121951219512195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0</v>
      </c>
      <c r="I27" s="10">
        <f t="shared" si="3"/>
        <v>0</v>
      </c>
      <c r="J27" s="10">
        <f t="shared" si="3"/>
        <v>0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0">
        <f t="shared" si="3"/>
        <v>0</v>
      </c>
      <c r="K29" s="10">
        <f t="shared" si="3"/>
        <v>1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1.0852272727272727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0.625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0.22500000000000001</v>
      </c>
      <c r="H33" s="16">
        <f t="shared" ref="H33:K33" si="4">AVERAGE(H20:H23)</f>
        <v>0.49411764705882355</v>
      </c>
      <c r="I33" s="16">
        <f t="shared" si="4"/>
        <v>0.46694026447788417</v>
      </c>
      <c r="J33" s="16">
        <f t="shared" si="4"/>
        <v>0.75278654895710839</v>
      </c>
      <c r="K33" s="16">
        <f t="shared" si="4"/>
        <v>0.57287636669470143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</v>
      </c>
      <c r="I34" s="16">
        <f t="shared" si="5"/>
        <v>0</v>
      </c>
      <c r="J34" s="16">
        <f t="shared" si="5"/>
        <v>0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#DIV/0!</v>
      </c>
      <c r="H35" s="18" t="e">
        <f t="shared" ref="H35:K35" si="6">EXP(SUMPRODUCT(H16:H18,LN(H29:H31)))</f>
        <v>#DIV/0!</v>
      </c>
      <c r="I35" s="18" t="e">
        <f t="shared" si="6"/>
        <v>#DIV/0!</v>
      </c>
      <c r="J35" s="18" t="e">
        <f t="shared" si="6"/>
        <v>#DIV/0!</v>
      </c>
      <c r="K35" s="18">
        <f t="shared" si="6"/>
        <v>0.9992530606292066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#DIV/0!</v>
      </c>
      <c r="H39" s="16" t="e">
        <f>H33/(H35*H37)</f>
        <v>#DIV/0!</v>
      </c>
      <c r="I39" s="16" t="e">
        <f>I33/(I35*I37)</f>
        <v>#DIV/0!</v>
      </c>
      <c r="J39" s="16" t="e">
        <f>J33/(J35*J37)</f>
        <v>#DIV/0!</v>
      </c>
      <c r="K39" s="16">
        <f>K33/(K35*K37)</f>
        <v>1.1466091809295522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#DIV/0!</v>
      </c>
      <c r="H40" s="16" t="e">
        <f>H34/(H35*(1-H37))</f>
        <v>#DIV/0!</v>
      </c>
      <c r="I40" s="16" t="e">
        <f>I34/(I35*(1-I37))</f>
        <v>#DIV/0!</v>
      </c>
      <c r="J40" s="16" t="e">
        <f>J34/(J35*(1-J37))</f>
        <v>#DIV/0!</v>
      </c>
      <c r="K40" s="16">
        <f>K34/(K35*(1-K37))</f>
        <v>0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#DIV/0!</v>
      </c>
      <c r="H41" s="16" t="e">
        <f>AVERAGE(H39:H40)</f>
        <v>#DIV/0!</v>
      </c>
      <c r="I41" s="16" t="e">
        <f>AVERAGE(I39:I40)</f>
        <v>#DIV/0!</v>
      </c>
      <c r="J41" s="16" t="e">
        <f>AVERAGE(J39:J40)</f>
        <v>#DIV/0!</v>
      </c>
      <c r="K41" s="16">
        <f>AVERAGE(K39:K40)</f>
        <v>0.57330459046477611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#DIV/0!</v>
      </c>
      <c r="I43" s="8" t="e">
        <f t="shared" ref="I43:K43" si="7">((I39/H39)-1)</f>
        <v>#DIV/0!</v>
      </c>
      <c r="J43" s="8" t="e">
        <f t="shared" si="7"/>
        <v>#DIV/0!</v>
      </c>
      <c r="K43" s="8" t="e">
        <f t="shared" si="7"/>
        <v>#DIV/0!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 t="e">
        <f t="shared" si="8"/>
        <v>#DIV/0!</v>
      </c>
      <c r="J44" s="8" t="e">
        <f t="shared" si="8"/>
        <v>#DIV/0!</v>
      </c>
      <c r="K44" s="8" t="e">
        <f t="shared" si="8"/>
        <v>#DIV/0!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#DIV/0!</v>
      </c>
      <c r="I45" s="8" t="e">
        <f t="shared" si="8"/>
        <v>#DIV/0!</v>
      </c>
      <c r="J45" s="8" t="e">
        <f t="shared" si="8"/>
        <v>#DIV/0!</v>
      </c>
      <c r="K45" s="8" t="e">
        <f t="shared" si="8"/>
        <v>#DIV/0!</v>
      </c>
      <c r="L45" s="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5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77</v>
      </c>
      <c r="G2" s="6">
        <v>81</v>
      </c>
      <c r="H2" s="6">
        <v>1</v>
      </c>
      <c r="I2" s="6">
        <v>208</v>
      </c>
      <c r="J2" s="6">
        <v>111</v>
      </c>
      <c r="K2" s="6">
        <v>109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51.95</v>
      </c>
      <c r="G3" s="6">
        <v>38.270000000000003</v>
      </c>
      <c r="H3" s="6">
        <v>44.24</v>
      </c>
      <c r="I3" s="6">
        <v>45.67</v>
      </c>
      <c r="J3" s="6">
        <v>65.77</v>
      </c>
      <c r="K3" s="6">
        <v>72.48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164</v>
      </c>
      <c r="G4" s="6">
        <v>164</v>
      </c>
      <c r="H4" s="6">
        <v>164</v>
      </c>
      <c r="I4" s="6">
        <v>164</v>
      </c>
      <c r="J4" s="6">
        <v>164</v>
      </c>
      <c r="K4" s="6">
        <v>164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3.19</v>
      </c>
      <c r="G5" s="6">
        <v>3.1</v>
      </c>
      <c r="H5" s="6">
        <v>2.7</v>
      </c>
      <c r="I5" s="6">
        <v>3.05</v>
      </c>
      <c r="J5" s="6">
        <v>3.01</v>
      </c>
      <c r="K5" s="6">
        <v>3.06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2</v>
      </c>
      <c r="G6" s="6">
        <v>3</v>
      </c>
      <c r="H6" s="6">
        <v>2</v>
      </c>
      <c r="I6" s="6">
        <v>2</v>
      </c>
      <c r="J6" s="6">
        <v>3</v>
      </c>
      <c r="K6" s="6">
        <v>3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5</v>
      </c>
      <c r="G9" s="6">
        <v>3</v>
      </c>
      <c r="H9" s="6">
        <v>4</v>
      </c>
      <c r="I9" s="6">
        <v>4</v>
      </c>
      <c r="J9" s="6">
        <v>3</v>
      </c>
      <c r="K9" s="6">
        <v>3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216442800</v>
      </c>
      <c r="G11" s="6">
        <v>252676200</v>
      </c>
      <c r="H11" s="6">
        <v>136245700</v>
      </c>
      <c r="I11" s="6">
        <v>412387180</v>
      </c>
      <c r="J11" s="6">
        <v>417387180</v>
      </c>
      <c r="K11" s="6">
        <v>497274460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29000000</v>
      </c>
      <c r="G13" s="6">
        <v>30000000</v>
      </c>
      <c r="H13" s="6">
        <v>40000000</v>
      </c>
      <c r="I13" s="6">
        <v>52000000</v>
      </c>
      <c r="J13" s="6">
        <v>52000000</v>
      </c>
      <c r="K13" s="6">
        <v>57000000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245442800</v>
      </c>
      <c r="G14" s="7">
        <f t="shared" si="0"/>
        <v>282676200</v>
      </c>
      <c r="H14" s="7">
        <f t="shared" si="0"/>
        <v>176245700</v>
      </c>
      <c r="I14" s="7">
        <f t="shared" si="0"/>
        <v>464387180</v>
      </c>
      <c r="J14" s="7">
        <f t="shared" si="0"/>
        <v>469387180</v>
      </c>
      <c r="K14" s="7">
        <f t="shared" si="0"/>
        <v>554274460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0.88785885091781869</v>
      </c>
      <c r="H16" s="8">
        <f t="shared" si="1"/>
        <v>0.8334578060860881</v>
      </c>
      <c r="I16" s="8">
        <f t="shared" si="1"/>
        <v>0.83053428980723565</v>
      </c>
      <c r="J16" s="8">
        <f t="shared" si="1"/>
        <v>0.88862086343785696</v>
      </c>
      <c r="K16" s="8">
        <f t="shared" si="1"/>
        <v>0.8931900580035036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</v>
      </c>
      <c r="H17" s="8">
        <f t="shared" si="1"/>
        <v>0</v>
      </c>
      <c r="I17" s="8">
        <f t="shared" si="1"/>
        <v>0</v>
      </c>
      <c r="J17" s="8">
        <f t="shared" si="1"/>
        <v>0</v>
      </c>
      <c r="K17" s="8">
        <f t="shared" si="1"/>
        <v>0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0.11214114908218123</v>
      </c>
      <c r="H18" s="8">
        <f t="shared" si="1"/>
        <v>0.16654219391391192</v>
      </c>
      <c r="I18" s="8">
        <f t="shared" si="1"/>
        <v>0.1694657101927643</v>
      </c>
      <c r="J18" s="8">
        <f t="shared" si="1"/>
        <v>0.11137913656214304</v>
      </c>
      <c r="K18" s="8">
        <f t="shared" si="1"/>
        <v>0.10680994199649645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1.051948051948052</v>
      </c>
      <c r="H20" s="10">
        <f t="shared" ref="H20:K20" si="2">IFERROR(H2/G2,0)</f>
        <v>1.2345679012345678E-2</v>
      </c>
      <c r="I20" s="10">
        <f t="shared" si="2"/>
        <v>208</v>
      </c>
      <c r="J20" s="10">
        <f t="shared" si="2"/>
        <v>0.53365384615384615</v>
      </c>
      <c r="K20" s="10">
        <f t="shared" si="2"/>
        <v>0.98198198198198194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0.73666987487969204</v>
      </c>
      <c r="H21" s="10">
        <f t="shared" si="3"/>
        <v>1.1559968643846354</v>
      </c>
      <c r="I21" s="10">
        <f t="shared" si="3"/>
        <v>1.0323236889692586</v>
      </c>
      <c r="J21" s="10">
        <f t="shared" si="3"/>
        <v>1.4401138603021675</v>
      </c>
      <c r="K21" s="10">
        <f t="shared" si="3"/>
        <v>1.102022198570777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1</v>
      </c>
      <c r="H22" s="10">
        <f t="shared" si="3"/>
        <v>1</v>
      </c>
      <c r="I22" s="10">
        <f t="shared" si="3"/>
        <v>1</v>
      </c>
      <c r="J22" s="10">
        <f t="shared" si="3"/>
        <v>1</v>
      </c>
      <c r="K22" s="10">
        <f t="shared" si="3"/>
        <v>1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0.97178683385579945</v>
      </c>
      <c r="H23" s="10">
        <f t="shared" si="3"/>
        <v>0.87096774193548387</v>
      </c>
      <c r="I23" s="10">
        <f t="shared" si="3"/>
        <v>1.1296296296296295</v>
      </c>
      <c r="J23" s="10">
        <f t="shared" si="3"/>
        <v>0.98688524590163929</v>
      </c>
      <c r="K23" s="10">
        <f t="shared" si="3"/>
        <v>1.0166112956810631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1.5</v>
      </c>
      <c r="H24" s="10">
        <f t="shared" si="3"/>
        <v>0.66666666666666663</v>
      </c>
      <c r="I24" s="10">
        <f t="shared" si="3"/>
        <v>1</v>
      </c>
      <c r="J24" s="10">
        <f t="shared" si="3"/>
        <v>1.5</v>
      </c>
      <c r="K24" s="10">
        <f t="shared" si="3"/>
        <v>1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0.6</v>
      </c>
      <c r="H27" s="10">
        <f t="shared" si="3"/>
        <v>1.3333333333333333</v>
      </c>
      <c r="I27" s="10">
        <f t="shared" si="3"/>
        <v>1</v>
      </c>
      <c r="J27" s="10">
        <f t="shared" si="3"/>
        <v>0.75</v>
      </c>
      <c r="K27" s="10">
        <f t="shared" si="3"/>
        <v>1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1.1674040439321614</v>
      </c>
      <c r="H29" s="10">
        <f t="shared" si="3"/>
        <v>0.53921065775090804</v>
      </c>
      <c r="I29" s="10">
        <f t="shared" si="3"/>
        <v>3.0267904234775851</v>
      </c>
      <c r="J29" s="10">
        <f t="shared" si="3"/>
        <v>1.0121245282164204</v>
      </c>
      <c r="K29" s="10">
        <f t="shared" si="3"/>
        <v>1.1913984995897573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1.0344827586206897</v>
      </c>
      <c r="H31" s="10">
        <f t="shared" si="3"/>
        <v>1.3333333333333333</v>
      </c>
      <c r="I31" s="10">
        <f t="shared" si="3"/>
        <v>1.3</v>
      </c>
      <c r="J31" s="10">
        <f t="shared" si="3"/>
        <v>1</v>
      </c>
      <c r="K31" s="10">
        <f t="shared" si="3"/>
        <v>1.0961538461538463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0.94010119017088578</v>
      </c>
      <c r="H33" s="16">
        <f t="shared" ref="H33:K33" si="4">AVERAGE(H20:H23)</f>
        <v>0.75982757133311629</v>
      </c>
      <c r="I33" s="16">
        <f t="shared" si="4"/>
        <v>52.790488329649719</v>
      </c>
      <c r="J33" s="16">
        <f t="shared" si="4"/>
        <v>0.9901632380894132</v>
      </c>
      <c r="K33" s="16">
        <f t="shared" si="4"/>
        <v>1.0251538690584554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0.42000000000000004</v>
      </c>
      <c r="H34" s="16">
        <f t="shared" ref="H34:K34" si="5">AVERAGE(H24:H28)</f>
        <v>0.4</v>
      </c>
      <c r="I34" s="16">
        <f t="shared" si="5"/>
        <v>0.4</v>
      </c>
      <c r="J34" s="16">
        <f t="shared" si="5"/>
        <v>0.45</v>
      </c>
      <c r="K34" s="16">
        <f t="shared" si="5"/>
        <v>0.4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#NUM!</v>
      </c>
      <c r="H35" s="18" t="e">
        <f t="shared" ref="H35:K35" si="6">EXP(SUMPRODUCT(H16:H18,LN(H29:H31)))</f>
        <v>#NUM!</v>
      </c>
      <c r="I35" s="18" t="e">
        <f t="shared" si="6"/>
        <v>#NUM!</v>
      </c>
      <c r="J35" s="18" t="e">
        <f t="shared" si="6"/>
        <v>#NUM!</v>
      </c>
      <c r="K35" s="18" t="e">
        <f t="shared" si="6"/>
        <v>#NUM!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#NUM!</v>
      </c>
      <c r="H39" s="16" t="e">
        <f>H33/(H35*H37)</f>
        <v>#NUM!</v>
      </c>
      <c r="I39" s="16" t="e">
        <f>I33/(I35*I37)</f>
        <v>#NUM!</v>
      </c>
      <c r="J39" s="16" t="e">
        <f>J33/(J35*J37)</f>
        <v>#NUM!</v>
      </c>
      <c r="K39" s="16" t="e">
        <f>K33/(K35*K37)</f>
        <v>#NUM!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#NUM!</v>
      </c>
      <c r="H40" s="16" t="e">
        <f>H34/(H35*(1-H37))</f>
        <v>#NUM!</v>
      </c>
      <c r="I40" s="16" t="e">
        <f>I34/(I35*(1-I37))</f>
        <v>#NUM!</v>
      </c>
      <c r="J40" s="16" t="e">
        <f>J34/(J35*(1-J37))</f>
        <v>#NUM!</v>
      </c>
      <c r="K40" s="16" t="e">
        <f>K34/(K35*(1-K37))</f>
        <v>#NUM!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#NUM!</v>
      </c>
      <c r="H41" s="16" t="e">
        <f>AVERAGE(H39:H40)</f>
        <v>#NUM!</v>
      </c>
      <c r="I41" s="16" t="e">
        <f>AVERAGE(I39:I40)</f>
        <v>#NUM!</v>
      </c>
      <c r="J41" s="16" t="e">
        <f>AVERAGE(J39:J40)</f>
        <v>#NUM!</v>
      </c>
      <c r="K41" s="16" t="e">
        <f>AVERAGE(K39:K40)</f>
        <v>#NUM!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#NUM!</v>
      </c>
      <c r="I43" s="8" t="e">
        <f t="shared" ref="I43:K43" si="7">((I39/H39)-1)</f>
        <v>#NUM!</v>
      </c>
      <c r="J43" s="8" t="e">
        <f t="shared" si="7"/>
        <v>#NUM!</v>
      </c>
      <c r="K43" s="8" t="e">
        <f t="shared" si="7"/>
        <v>#NUM!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#NUM!</v>
      </c>
      <c r="I44" s="8" t="e">
        <f t="shared" si="8"/>
        <v>#NUM!</v>
      </c>
      <c r="J44" s="8" t="e">
        <f t="shared" si="8"/>
        <v>#NUM!</v>
      </c>
      <c r="K44" s="8" t="e">
        <f t="shared" si="8"/>
        <v>#NUM!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#NUM!</v>
      </c>
      <c r="I45" s="8" t="e">
        <f t="shared" si="8"/>
        <v>#NUM!</v>
      </c>
      <c r="J45" s="8" t="e">
        <f t="shared" si="8"/>
        <v>#NUM!</v>
      </c>
      <c r="K45" s="8" t="e">
        <f t="shared" si="8"/>
        <v>#NUM!</v>
      </c>
      <c r="L45" s="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6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0</v>
      </c>
      <c r="G2" s="6">
        <v>0</v>
      </c>
      <c r="H2" s="6">
        <v>91</v>
      </c>
      <c r="I2" s="6">
        <v>89</v>
      </c>
      <c r="J2" s="6">
        <v>93</v>
      </c>
      <c r="K2" s="6">
        <v>83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119</v>
      </c>
      <c r="G4" s="6">
        <v>119</v>
      </c>
      <c r="H4" s="6">
        <v>117</v>
      </c>
      <c r="I4" s="6">
        <v>117</v>
      </c>
      <c r="J4" s="6">
        <v>117</v>
      </c>
      <c r="K4" s="6">
        <v>117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3.04</v>
      </c>
      <c r="I5" s="6">
        <v>3.17</v>
      </c>
      <c r="J5" s="6">
        <v>3.13</v>
      </c>
      <c r="K5" s="6">
        <v>3.23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0</v>
      </c>
      <c r="H9" s="6">
        <v>3</v>
      </c>
      <c r="I9" s="6">
        <v>3</v>
      </c>
      <c r="J9" s="6">
        <v>7</v>
      </c>
      <c r="K9" s="6">
        <v>0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15</v>
      </c>
      <c r="I10" s="6">
        <v>15</v>
      </c>
      <c r="J10" s="6">
        <v>35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0</v>
      </c>
      <c r="G11" s="6">
        <v>0</v>
      </c>
      <c r="H11" s="6">
        <v>0</v>
      </c>
      <c r="I11" s="6">
        <v>532185</v>
      </c>
      <c r="J11" s="6">
        <v>606185</v>
      </c>
      <c r="K11" s="6">
        <v>716595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1</v>
      </c>
      <c r="J12" s="6">
        <v>1</v>
      </c>
      <c r="K12" s="6">
        <v>1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0</v>
      </c>
      <c r="G13" s="6">
        <v>0</v>
      </c>
      <c r="H13" s="6">
        <v>0</v>
      </c>
      <c r="I13" s="6">
        <v>600</v>
      </c>
      <c r="J13" s="6">
        <v>750</v>
      </c>
      <c r="K13" s="6">
        <v>672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0</v>
      </c>
      <c r="G14" s="7">
        <f t="shared" si="0"/>
        <v>0</v>
      </c>
      <c r="H14" s="7">
        <f t="shared" si="0"/>
        <v>0</v>
      </c>
      <c r="I14" s="7">
        <f t="shared" si="0"/>
        <v>532786</v>
      </c>
      <c r="J14" s="7">
        <f t="shared" si="0"/>
        <v>606936</v>
      </c>
      <c r="K14" s="7">
        <f t="shared" si="0"/>
        <v>717268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 t="e">
        <f t="shared" ref="G16:K18" si="1">((F11/F$14)+(G11/G$14))/2</f>
        <v>#DIV/0!</v>
      </c>
      <c r="H16" s="8" t="e">
        <f t="shared" si="1"/>
        <v>#DIV/0!</v>
      </c>
      <c r="I16" s="8" t="e">
        <f t="shared" si="1"/>
        <v>#DIV/0!</v>
      </c>
      <c r="J16" s="8">
        <f t="shared" si="1"/>
        <v>0.99881730230163024</v>
      </c>
      <c r="K16" s="8">
        <f t="shared" si="1"/>
        <v>0.99891217738189186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 t="e">
        <f t="shared" si="1"/>
        <v>#DIV/0!</v>
      </c>
      <c r="H17" s="8" t="e">
        <f t="shared" si="1"/>
        <v>#DIV/0!</v>
      </c>
      <c r="I17" s="8" t="e">
        <f t="shared" si="1"/>
        <v>#DIV/0!</v>
      </c>
      <c r="J17" s="8">
        <f t="shared" si="1"/>
        <v>1.7622731864619404E-6</v>
      </c>
      <c r="K17" s="8">
        <f t="shared" si="1"/>
        <v>1.5208996005779106E-6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 t="e">
        <f t="shared" si="1"/>
        <v>#DIV/0!</v>
      </c>
      <c r="H18" s="8" t="e">
        <f t="shared" si="1"/>
        <v>#DIV/0!</v>
      </c>
      <c r="I18" s="8" t="e">
        <f t="shared" si="1"/>
        <v>#DIV/0!</v>
      </c>
      <c r="J18" s="8">
        <f t="shared" si="1"/>
        <v>1.1809354251833448E-3</v>
      </c>
      <c r="K18" s="8">
        <f t="shared" si="1"/>
        <v>1.0863017185075699E-3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</v>
      </c>
      <c r="H20" s="10">
        <f t="shared" ref="H20:K20" si="2">IFERROR(H2/G2,0)</f>
        <v>0</v>
      </c>
      <c r="I20" s="10">
        <f t="shared" si="2"/>
        <v>0.97802197802197799</v>
      </c>
      <c r="J20" s="10">
        <f t="shared" si="2"/>
        <v>1.0449438202247192</v>
      </c>
      <c r="K20" s="10">
        <f t="shared" si="2"/>
        <v>0.89247311827956988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</v>
      </c>
      <c r="H21" s="10">
        <f t="shared" si="3"/>
        <v>0</v>
      </c>
      <c r="I21" s="10">
        <f t="shared" si="3"/>
        <v>0</v>
      </c>
      <c r="J21" s="10">
        <f t="shared" si="3"/>
        <v>0</v>
      </c>
      <c r="K21" s="10">
        <f t="shared" si="3"/>
        <v>0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1</v>
      </c>
      <c r="H22" s="10">
        <f t="shared" si="3"/>
        <v>0.98319327731092432</v>
      </c>
      <c r="I22" s="10">
        <f t="shared" si="3"/>
        <v>1</v>
      </c>
      <c r="J22" s="10">
        <f t="shared" si="3"/>
        <v>1</v>
      </c>
      <c r="K22" s="10">
        <f t="shared" si="3"/>
        <v>1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1.0427631578947367</v>
      </c>
      <c r="J23" s="10">
        <f t="shared" si="3"/>
        <v>0.98738170347003151</v>
      </c>
      <c r="K23" s="10">
        <f t="shared" si="3"/>
        <v>1.0319488817891374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0</v>
      </c>
      <c r="I27" s="10">
        <f t="shared" si="3"/>
        <v>1</v>
      </c>
      <c r="J27" s="10">
        <f t="shared" si="3"/>
        <v>2.3333333333333335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1</v>
      </c>
      <c r="J28" s="10">
        <f t="shared" si="3"/>
        <v>2.3333333333333335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0">
        <f t="shared" si="3"/>
        <v>1.1390493907193926</v>
      </c>
      <c r="K29" s="10">
        <f t="shared" si="3"/>
        <v>1.182139115946452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1</v>
      </c>
      <c r="K30" s="10">
        <f t="shared" si="3"/>
        <v>1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1.25</v>
      </c>
      <c r="K31" s="10">
        <f t="shared" si="3"/>
        <v>0.89600000000000002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0.25</v>
      </c>
      <c r="H33" s="16">
        <f t="shared" ref="H33:K33" si="4">AVERAGE(H20:H23)</f>
        <v>0.24579831932773108</v>
      </c>
      <c r="I33" s="16">
        <f t="shared" si="4"/>
        <v>0.75519628397917871</v>
      </c>
      <c r="J33" s="16">
        <f t="shared" si="4"/>
        <v>0.75808138092368771</v>
      </c>
      <c r="K33" s="16">
        <f t="shared" si="4"/>
        <v>0.73110550001717689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</v>
      </c>
      <c r="I34" s="16">
        <f t="shared" si="5"/>
        <v>0.4</v>
      </c>
      <c r="J34" s="16">
        <f t="shared" si="5"/>
        <v>0.93333333333333335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#DIV/0!</v>
      </c>
      <c r="H35" s="18" t="e">
        <f t="shared" ref="H35:K35" si="6">EXP(SUMPRODUCT(H16:H18,LN(H29:H31)))</f>
        <v>#DIV/0!</v>
      </c>
      <c r="I35" s="18" t="e">
        <f t="shared" si="6"/>
        <v>#DIV/0!</v>
      </c>
      <c r="J35" s="18">
        <f t="shared" si="6"/>
        <v>1.139174166660087</v>
      </c>
      <c r="K35" s="18">
        <f t="shared" si="6"/>
        <v>1.1817829761246799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#DIV/0!</v>
      </c>
      <c r="H39" s="16" t="e">
        <f>H33/(H35*H37)</f>
        <v>#DIV/0!</v>
      </c>
      <c r="I39" s="16" t="e">
        <f>I33/(I35*I37)</f>
        <v>#DIV/0!</v>
      </c>
      <c r="J39" s="16">
        <f>J33/(J35*J37)</f>
        <v>1.3309314819634392</v>
      </c>
      <c r="K39" s="16">
        <f>K33/(K35*K37)</f>
        <v>1.2372923198041468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#DIV/0!</v>
      </c>
      <c r="H40" s="16" t="e">
        <f>H34/(H35*(1-H37))</f>
        <v>#DIV/0!</v>
      </c>
      <c r="I40" s="16" t="e">
        <f>I34/(I35*(1-I37))</f>
        <v>#DIV/0!</v>
      </c>
      <c r="J40" s="16">
        <f>J34/(J35*(1-J37))</f>
        <v>1.6386139374451361</v>
      </c>
      <c r="K40" s="16">
        <f>K34/(K35*(1-K37))</f>
        <v>0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#DIV/0!</v>
      </c>
      <c r="H41" s="16" t="e">
        <f>AVERAGE(H39:H40)</f>
        <v>#DIV/0!</v>
      </c>
      <c r="I41" s="16" t="e">
        <f>AVERAGE(I39:I40)</f>
        <v>#DIV/0!</v>
      </c>
      <c r="J41" s="16">
        <f>AVERAGE(J39:J40)</f>
        <v>1.4847727097042878</v>
      </c>
      <c r="K41" s="16">
        <f>AVERAGE(K39:K40)</f>
        <v>0.61864615990207339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#DIV/0!</v>
      </c>
      <c r="I43" s="8" t="e">
        <f t="shared" ref="I43:K43" si="7">((I39/H39)-1)</f>
        <v>#DIV/0!</v>
      </c>
      <c r="J43" s="8" t="e">
        <f t="shared" si="7"/>
        <v>#DIV/0!</v>
      </c>
      <c r="K43" s="8">
        <f t="shared" si="7"/>
        <v>-7.0356110309414688E-2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 t="e">
        <f t="shared" si="8"/>
        <v>#DIV/0!</v>
      </c>
      <c r="J44" s="8" t="e">
        <f t="shared" si="8"/>
        <v>#DIV/0!</v>
      </c>
      <c r="K44" s="8">
        <f t="shared" si="8"/>
        <v>-1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#DIV/0!</v>
      </c>
      <c r="I45" s="8" t="e">
        <f t="shared" si="8"/>
        <v>#DIV/0!</v>
      </c>
      <c r="J45" s="8" t="e">
        <f t="shared" si="8"/>
        <v>#DIV/0!</v>
      </c>
      <c r="K45" s="8">
        <f t="shared" si="8"/>
        <v>-0.58333948633438648</v>
      </c>
      <c r="L45" s="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10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143</v>
      </c>
      <c r="G2" s="6">
        <v>151</v>
      </c>
      <c r="H2" s="6">
        <v>154</v>
      </c>
      <c r="I2" s="6">
        <v>177</v>
      </c>
      <c r="J2" s="6">
        <v>188</v>
      </c>
      <c r="K2" s="6">
        <v>216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81.456950000000006</v>
      </c>
      <c r="G3" s="6">
        <v>84.415580000000006</v>
      </c>
      <c r="H3" s="6">
        <v>75.706209999999999</v>
      </c>
      <c r="I3" s="6">
        <v>76.470590000000001</v>
      </c>
      <c r="J3" s="6">
        <v>79.187820000000002</v>
      </c>
      <c r="K3" s="6">
        <v>80.710660000000004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3.09</v>
      </c>
      <c r="G5" s="6">
        <v>3.17</v>
      </c>
      <c r="H5" s="6">
        <v>3.12</v>
      </c>
      <c r="I5" s="6">
        <v>3.21</v>
      </c>
      <c r="J5" s="6">
        <v>3.23</v>
      </c>
      <c r="K5" s="6">
        <v>3.31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3</v>
      </c>
      <c r="H6" s="6">
        <v>2</v>
      </c>
      <c r="I6" s="6">
        <v>2</v>
      </c>
      <c r="J6" s="6">
        <v>3</v>
      </c>
      <c r="K6" s="6">
        <v>3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3</v>
      </c>
      <c r="H7" s="6">
        <v>2</v>
      </c>
      <c r="I7" s="6">
        <v>2</v>
      </c>
      <c r="J7" s="6">
        <v>3</v>
      </c>
      <c r="K7" s="6">
        <v>3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23">
        <v>0</v>
      </c>
      <c r="G9" s="23">
        <v>1</v>
      </c>
      <c r="H9" s="23">
        <v>4</v>
      </c>
      <c r="I9" s="23">
        <v>8</v>
      </c>
      <c r="J9" s="23">
        <v>10</v>
      </c>
      <c r="K9" s="23">
        <v>8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132000000</v>
      </c>
      <c r="H10" s="6">
        <v>32000000</v>
      </c>
      <c r="I10" s="6">
        <v>93000000</v>
      </c>
      <c r="J10" s="6">
        <v>82000000</v>
      </c>
      <c r="K10" s="6">
        <v>157000000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686169000</v>
      </c>
      <c r="G11" s="6">
        <v>827643100</v>
      </c>
      <c r="H11" s="6">
        <v>937416270</v>
      </c>
      <c r="I11" s="6">
        <v>1218781700</v>
      </c>
      <c r="J11" s="6">
        <v>1397961600</v>
      </c>
      <c r="K11" s="6">
        <v>1476381200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121497200</v>
      </c>
      <c r="G12" s="6">
        <v>94600500</v>
      </c>
      <c r="H12" s="6">
        <v>182014500</v>
      </c>
      <c r="I12" s="6">
        <v>179987000</v>
      </c>
      <c r="J12" s="6">
        <v>208875100</v>
      </c>
      <c r="K12" s="6">
        <v>86126600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340515800</v>
      </c>
      <c r="G13" s="6">
        <v>350853850</v>
      </c>
      <c r="H13" s="6">
        <v>428645200</v>
      </c>
      <c r="I13" s="6">
        <v>359143800</v>
      </c>
      <c r="J13" s="6">
        <v>422963100</v>
      </c>
      <c r="K13" s="6">
        <v>474323900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1148182000</v>
      </c>
      <c r="G14" s="7">
        <f t="shared" si="0"/>
        <v>1273097450</v>
      </c>
      <c r="H14" s="7">
        <f t="shared" si="0"/>
        <v>1548075970</v>
      </c>
      <c r="I14" s="7">
        <f t="shared" si="0"/>
        <v>1757912500</v>
      </c>
      <c r="J14" s="7">
        <f t="shared" si="0"/>
        <v>2029799800</v>
      </c>
      <c r="K14" s="7">
        <f t="shared" si="0"/>
        <v>2036831700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0.62385768361764748</v>
      </c>
      <c r="H16" s="8">
        <f t="shared" si="1"/>
        <v>0.62781913556439861</v>
      </c>
      <c r="I16" s="8">
        <f t="shared" si="1"/>
        <v>0.64942413690898348</v>
      </c>
      <c r="J16" s="8">
        <f t="shared" si="1"/>
        <v>0.69101544089362155</v>
      </c>
      <c r="K16" s="8">
        <f t="shared" si="1"/>
        <v>0.7067804872709067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9.0062186883570455E-2</v>
      </c>
      <c r="H17" s="8">
        <f t="shared" si="1"/>
        <v>9.5941003981552725E-2</v>
      </c>
      <c r="I17" s="8">
        <f t="shared" si="1"/>
        <v>0.10998071800516528</v>
      </c>
      <c r="J17" s="8">
        <f t="shared" si="1"/>
        <v>0.10264553309851807</v>
      </c>
      <c r="K17" s="8">
        <f t="shared" si="1"/>
        <v>7.2594439847851938E-2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0.28608012949878203</v>
      </c>
      <c r="H18" s="8">
        <f t="shared" si="1"/>
        <v>0.27623986045404869</v>
      </c>
      <c r="I18" s="8">
        <f t="shared" si="1"/>
        <v>0.24059514508585128</v>
      </c>
      <c r="J18" s="8">
        <f t="shared" si="1"/>
        <v>0.20633902600786039</v>
      </c>
      <c r="K18" s="8">
        <f t="shared" si="1"/>
        <v>0.22062507288124139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1.055944055944056</v>
      </c>
      <c r="H20" s="10">
        <f t="shared" ref="H20:K20" si="2">IFERROR(H2/G2,0)</f>
        <v>1.0198675496688743</v>
      </c>
      <c r="I20" s="10">
        <f t="shared" si="2"/>
        <v>1.1493506493506493</v>
      </c>
      <c r="J20" s="10">
        <f t="shared" si="2"/>
        <v>1.0621468926553672</v>
      </c>
      <c r="K20" s="10">
        <f t="shared" si="2"/>
        <v>1.1489361702127661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1.0363213943070542</v>
      </c>
      <c r="H21" s="10">
        <f t="shared" si="3"/>
        <v>0.89682745768020544</v>
      </c>
      <c r="I21" s="10">
        <f t="shared" si="3"/>
        <v>1.01009666181942</v>
      </c>
      <c r="J21" s="10">
        <f t="shared" si="3"/>
        <v>1.0355330068723152</v>
      </c>
      <c r="K21" s="10">
        <f t="shared" si="3"/>
        <v>1.0192307352317567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1.0258899676375404</v>
      </c>
      <c r="H23" s="10">
        <f t="shared" si="3"/>
        <v>0.98422712933753953</v>
      </c>
      <c r="I23" s="10">
        <f t="shared" si="3"/>
        <v>1.0288461538461537</v>
      </c>
      <c r="J23" s="10">
        <f t="shared" si="3"/>
        <v>1.0062305295950156</v>
      </c>
      <c r="K23" s="10">
        <f t="shared" si="3"/>
        <v>1.0247678018575852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0.66666666666666663</v>
      </c>
      <c r="I24" s="10">
        <f t="shared" si="3"/>
        <v>1</v>
      </c>
      <c r="J24" s="10">
        <f t="shared" si="3"/>
        <v>1.5</v>
      </c>
      <c r="K24" s="10">
        <f t="shared" si="3"/>
        <v>1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0.66666666666666663</v>
      </c>
      <c r="I25" s="10">
        <f t="shared" si="3"/>
        <v>1</v>
      </c>
      <c r="J25" s="10">
        <f t="shared" si="3"/>
        <v>1.5</v>
      </c>
      <c r="K25" s="10">
        <f t="shared" si="3"/>
        <v>1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4</v>
      </c>
      <c r="I27" s="10">
        <f t="shared" si="3"/>
        <v>2</v>
      </c>
      <c r="J27" s="10">
        <f t="shared" si="3"/>
        <v>1.25</v>
      </c>
      <c r="K27" s="10">
        <f t="shared" si="3"/>
        <v>0.8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0.24242424242424243</v>
      </c>
      <c r="I28" s="10">
        <f t="shared" si="3"/>
        <v>2.90625</v>
      </c>
      <c r="J28" s="10">
        <f t="shared" si="3"/>
        <v>0.88172043010752688</v>
      </c>
      <c r="K28" s="10">
        <f t="shared" si="3"/>
        <v>1.9146341463414633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1.2061796729377166</v>
      </c>
      <c r="H29" s="10">
        <f t="shared" si="3"/>
        <v>1.1326334624187648</v>
      </c>
      <c r="I29" s="10">
        <f t="shared" si="3"/>
        <v>1.300149932324089</v>
      </c>
      <c r="J29" s="10">
        <f t="shared" si="3"/>
        <v>1.1470155812152414</v>
      </c>
      <c r="K29" s="10">
        <f t="shared" si="3"/>
        <v>1.0560956753032416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0.7786228818441906</v>
      </c>
      <c r="H30" s="10">
        <f t="shared" si="3"/>
        <v>1.9240331710720344</v>
      </c>
      <c r="I30" s="10">
        <f t="shared" si="3"/>
        <v>0.98886077757541291</v>
      </c>
      <c r="J30" s="10">
        <f t="shared" si="3"/>
        <v>1.1605010361859467</v>
      </c>
      <c r="K30" s="10">
        <f t="shared" si="3"/>
        <v>0.41233541001296947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1.0303599715490441</v>
      </c>
      <c r="H31" s="10">
        <f t="shared" si="3"/>
        <v>1.2217200979838185</v>
      </c>
      <c r="I31" s="10">
        <f t="shared" si="3"/>
        <v>0.8378579767136084</v>
      </c>
      <c r="J31" s="10">
        <f t="shared" si="3"/>
        <v>1.177698459502851</v>
      </c>
      <c r="K31" s="10">
        <f t="shared" si="3"/>
        <v>1.121430923879648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0.77953885447216265</v>
      </c>
      <c r="H33" s="16">
        <f t="shared" ref="H33:K33" si="4">AVERAGE(H20:H23)</f>
        <v>0.72523053417165484</v>
      </c>
      <c r="I33" s="16">
        <f t="shared" si="4"/>
        <v>0.79707336625405578</v>
      </c>
      <c r="J33" s="16">
        <f t="shared" si="4"/>
        <v>0.77597760728067455</v>
      </c>
      <c r="K33" s="16">
        <f t="shared" si="4"/>
        <v>0.79823367682552693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1.115151515151515</v>
      </c>
      <c r="I34" s="16">
        <f t="shared" si="5"/>
        <v>1.3812500000000001</v>
      </c>
      <c r="J34" s="16">
        <f t="shared" si="5"/>
        <v>1.0263440860215054</v>
      </c>
      <c r="K34" s="16">
        <f t="shared" si="5"/>
        <v>0.94292682926829274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1.1084550345183541</v>
      </c>
      <c r="H35" s="18">
        <f t="shared" ref="H35:K35" si="6">EXP(SUMPRODUCT(H16:H18,LN(H29:H31)))</f>
        <v>1.2168892265280271</v>
      </c>
      <c r="I35" s="18">
        <f t="shared" si="6"/>
        <v>1.1350375351204065</v>
      </c>
      <c r="J35" s="18">
        <f t="shared" si="6"/>
        <v>1.1546650000205374</v>
      </c>
      <c r="K35" s="18">
        <f t="shared" si="6"/>
        <v>0.99954743112363165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1.4065322096008845</v>
      </c>
      <c r="H39" s="16">
        <f>H33/(H35*H37)</f>
        <v>1.1919417451674703</v>
      </c>
      <c r="I39" s="16">
        <f>I33/(I35*I37)</f>
        <v>1.404488118834768</v>
      </c>
      <c r="J39" s="16">
        <f>J33/(J35*J37)</f>
        <v>1.3440740080748488</v>
      </c>
      <c r="K39" s="16">
        <f>K33/(K35*K37)</f>
        <v>1.5971901922216942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0</v>
      </c>
      <c r="H40" s="16">
        <f>H34/(H35*(1-H37))</f>
        <v>1.8327905134524274</v>
      </c>
      <c r="I40" s="16">
        <f>I34/(I35*(1-I37))</f>
        <v>2.4338402163122739</v>
      </c>
      <c r="J40" s="16">
        <f>J34/(J35*(1-J37))</f>
        <v>1.7777348165974554</v>
      </c>
      <c r="K40" s="16">
        <f>K34/(K35*(1-K37))</f>
        <v>1.8867075236405952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0.70326610480044227</v>
      </c>
      <c r="H41" s="16">
        <f>AVERAGE(H39:H40)</f>
        <v>1.5123661293099488</v>
      </c>
      <c r="I41" s="16">
        <f>AVERAGE(I39:I40)</f>
        <v>1.9191641675735209</v>
      </c>
      <c r="J41" s="16">
        <f>AVERAGE(J39:J40)</f>
        <v>1.5609044123361522</v>
      </c>
      <c r="K41" s="16">
        <f>AVERAGE(K39:K40)</f>
        <v>1.7419488579311446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-0.15256704607874294</v>
      </c>
      <c r="I43" s="8">
        <f t="shared" ref="I43:K43" si="7">((I39/H39)-1)</f>
        <v>0.17831943090258529</v>
      </c>
      <c r="J43" s="8">
        <f t="shared" si="7"/>
        <v>-4.3015038681880613E-2</v>
      </c>
      <c r="K43" s="8">
        <f t="shared" si="7"/>
        <v>0.18832012420907551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>
        <f t="shared" si="8"/>
        <v>0.32794239082329657</v>
      </c>
      <c r="J44" s="8">
        <f t="shared" si="8"/>
        <v>-0.26957620114805303</v>
      </c>
      <c r="K44" s="8">
        <f t="shared" si="8"/>
        <v>6.1298629033834873E-2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1.1504891519535065</v>
      </c>
      <c r="I45" s="8">
        <f t="shared" si="8"/>
        <v>0.2689811880732762</v>
      </c>
      <c r="J45" s="8">
        <f t="shared" si="8"/>
        <v>-0.18667488758417761</v>
      </c>
      <c r="K45" s="8">
        <f t="shared" si="8"/>
        <v>0.1159868882195223</v>
      </c>
      <c r="L45" s="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D11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6</v>
      </c>
      <c r="G2" s="6">
        <v>43</v>
      </c>
      <c r="H2" s="6">
        <v>66</v>
      </c>
      <c r="I2" s="6">
        <v>0</v>
      </c>
      <c r="J2" s="6">
        <v>68</v>
      </c>
      <c r="K2" s="6">
        <v>9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149</v>
      </c>
      <c r="G4" s="6">
        <v>149</v>
      </c>
      <c r="H4" s="6">
        <v>149</v>
      </c>
      <c r="I4" s="6">
        <v>149</v>
      </c>
      <c r="J4" s="6">
        <v>145</v>
      </c>
      <c r="K4" s="6">
        <v>145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0</v>
      </c>
      <c r="G5" s="6">
        <v>0</v>
      </c>
      <c r="H5" s="6">
        <v>0.88</v>
      </c>
      <c r="I5" s="6">
        <v>0</v>
      </c>
      <c r="J5" s="6">
        <v>0</v>
      </c>
      <c r="K5" s="6">
        <v>2.1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1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0</v>
      </c>
      <c r="H9" s="6">
        <v>5</v>
      </c>
      <c r="I9" s="6">
        <v>6</v>
      </c>
      <c r="J9" s="6">
        <v>9</v>
      </c>
      <c r="K9" s="6">
        <v>0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363782519</v>
      </c>
      <c r="G11" s="6">
        <v>287494705</v>
      </c>
      <c r="H11" s="6">
        <v>546515198</v>
      </c>
      <c r="I11" s="6">
        <v>613696127</v>
      </c>
      <c r="J11" s="6">
        <v>721724937</v>
      </c>
      <c r="K11" s="6">
        <v>1031512344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232595042</v>
      </c>
      <c r="G12" s="6">
        <v>183818187</v>
      </c>
      <c r="H12" s="6">
        <v>349430549</v>
      </c>
      <c r="I12" s="6">
        <v>243777930</v>
      </c>
      <c r="J12" s="6">
        <v>290860934</v>
      </c>
      <c r="K12" s="6">
        <v>813892093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161822439</v>
      </c>
      <c r="G13" s="6">
        <v>127887108</v>
      </c>
      <c r="H13" s="6">
        <v>243107950</v>
      </c>
      <c r="I13" s="6">
        <v>141428000</v>
      </c>
      <c r="J13" s="6">
        <v>308756550</v>
      </c>
      <c r="K13" s="6">
        <v>300293650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758200000</v>
      </c>
      <c r="G14" s="7">
        <f t="shared" si="0"/>
        <v>599200000</v>
      </c>
      <c r="H14" s="7">
        <f t="shared" si="0"/>
        <v>1139053697</v>
      </c>
      <c r="I14" s="7">
        <f t="shared" si="0"/>
        <v>998902057</v>
      </c>
      <c r="J14" s="7">
        <f t="shared" si="0"/>
        <v>1321342421</v>
      </c>
      <c r="K14" s="7">
        <f t="shared" si="0"/>
        <v>2145698087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0.47979757182156002</v>
      </c>
      <c r="H16" s="8">
        <f t="shared" si="1"/>
        <v>0.47979757179416244</v>
      </c>
      <c r="I16" s="8">
        <f t="shared" si="1"/>
        <v>0.54708412140179008</v>
      </c>
      <c r="J16" s="8">
        <f t="shared" si="1"/>
        <v>0.58028825170857934</v>
      </c>
      <c r="K16" s="8">
        <f t="shared" si="1"/>
        <v>0.51347045680005599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0.30677267499482297</v>
      </c>
      <c r="H17" s="8">
        <f t="shared" si="1"/>
        <v>0.30677267485461818</v>
      </c>
      <c r="I17" s="8">
        <f t="shared" si="1"/>
        <v>0.27540927646976487</v>
      </c>
      <c r="J17" s="8">
        <f t="shared" si="1"/>
        <v>0.23208560329896954</v>
      </c>
      <c r="K17" s="8">
        <f t="shared" si="1"/>
        <v>0.29971937717381503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0.21342975318361701</v>
      </c>
      <c r="H18" s="8">
        <f t="shared" si="1"/>
        <v>0.21342975335121939</v>
      </c>
      <c r="I18" s="8">
        <f t="shared" si="1"/>
        <v>0.17750660212844496</v>
      </c>
      <c r="J18" s="8">
        <f t="shared" si="1"/>
        <v>0.18762614499245112</v>
      </c>
      <c r="K18" s="8">
        <f t="shared" si="1"/>
        <v>0.18681016602612899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7.166666666666667</v>
      </c>
      <c r="H20" s="10">
        <f t="shared" ref="H20:K20" si="2">IFERROR(H2/G2,0)</f>
        <v>1.5348837209302326</v>
      </c>
      <c r="I20" s="10">
        <f t="shared" si="2"/>
        <v>0</v>
      </c>
      <c r="J20" s="10">
        <f t="shared" si="2"/>
        <v>0</v>
      </c>
      <c r="K20" s="10">
        <f t="shared" si="2"/>
        <v>0.13235294117647059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</v>
      </c>
      <c r="H21" s="10">
        <f t="shared" si="3"/>
        <v>0</v>
      </c>
      <c r="I21" s="10">
        <f t="shared" si="3"/>
        <v>0</v>
      </c>
      <c r="J21" s="10">
        <f t="shared" si="3"/>
        <v>0</v>
      </c>
      <c r="K21" s="10">
        <f t="shared" si="3"/>
        <v>0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1</v>
      </c>
      <c r="H22" s="10">
        <f t="shared" si="3"/>
        <v>1</v>
      </c>
      <c r="I22" s="10">
        <f t="shared" si="3"/>
        <v>1</v>
      </c>
      <c r="J22" s="10">
        <f t="shared" si="3"/>
        <v>0.97315436241610742</v>
      </c>
      <c r="K22" s="10">
        <f t="shared" si="3"/>
        <v>1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0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0</v>
      </c>
      <c r="I24" s="10">
        <f t="shared" si="3"/>
        <v>0</v>
      </c>
      <c r="J24" s="10">
        <f t="shared" si="3"/>
        <v>0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0</v>
      </c>
      <c r="I27" s="10">
        <f t="shared" si="3"/>
        <v>1.2</v>
      </c>
      <c r="J27" s="10">
        <f t="shared" si="3"/>
        <v>1.5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0.79029279853878853</v>
      </c>
      <c r="H29" s="10">
        <f t="shared" si="3"/>
        <v>1.9009574385030847</v>
      </c>
      <c r="I29" s="10">
        <f t="shared" si="3"/>
        <v>1.1229260032398953</v>
      </c>
      <c r="J29" s="10">
        <f t="shared" si="3"/>
        <v>1.1760298057087135</v>
      </c>
      <c r="K29" s="10">
        <f t="shared" si="3"/>
        <v>1.4292319568278959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0.790292799964326</v>
      </c>
      <c r="H30" s="10">
        <f t="shared" si="3"/>
        <v>1.9009574335536232</v>
      </c>
      <c r="I30" s="10">
        <f t="shared" si="3"/>
        <v>0.69764343929757555</v>
      </c>
      <c r="J30" s="10">
        <f t="shared" si="3"/>
        <v>1.1931389113034145</v>
      </c>
      <c r="K30" s="10">
        <f t="shared" si="3"/>
        <v>2.7982172848279445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0.79029279740370251</v>
      </c>
      <c r="H31" s="10">
        <f t="shared" si="3"/>
        <v>1.9009574444360724</v>
      </c>
      <c r="I31" s="10">
        <f t="shared" si="3"/>
        <v>0.58174979468997212</v>
      </c>
      <c r="J31" s="10">
        <f t="shared" si="3"/>
        <v>2.183135941963402</v>
      </c>
      <c r="K31" s="10">
        <f t="shared" si="3"/>
        <v>0.97259037905430668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2.041666666666667</v>
      </c>
      <c r="H33" s="16">
        <f t="shared" ref="H33:K33" si="4">AVERAGE(H20:H23)</f>
        <v>0.63372093023255816</v>
      </c>
      <c r="I33" s="16">
        <f t="shared" si="4"/>
        <v>0.25</v>
      </c>
      <c r="J33" s="16">
        <f t="shared" si="4"/>
        <v>0.24328859060402686</v>
      </c>
      <c r="K33" s="16">
        <f t="shared" si="4"/>
        <v>0.28308823529411764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</v>
      </c>
      <c r="I34" s="16">
        <f t="shared" si="5"/>
        <v>0.24</v>
      </c>
      <c r="J34" s="16">
        <f t="shared" si="5"/>
        <v>0.3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0.79029279873384339</v>
      </c>
      <c r="H35" s="18">
        <f t="shared" ref="H35:K35" si="6">EXP(SUMPRODUCT(H16:H18,LN(H29:H31)))</f>
        <v>1.9009574382510013</v>
      </c>
      <c r="I35" s="18">
        <f t="shared" si="6"/>
        <v>0.87643690590006973</v>
      </c>
      <c r="J35" s="18">
        <f t="shared" si="6"/>
        <v>1.3252024423532904</v>
      </c>
      <c r="K35" s="18">
        <f t="shared" si="6"/>
        <v>1.6267652416637659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5.1668613707165107</v>
      </c>
      <c r="H39" s="16">
        <f>H33/(H35*H37)</f>
        <v>0.66673868386618973</v>
      </c>
      <c r="I39" s="16">
        <f>I33/(I35*I37)</f>
        <v>0.57049172237506096</v>
      </c>
      <c r="J39" s="16">
        <f>J33/(J35*J37)</f>
        <v>0.36717196230335303</v>
      </c>
      <c r="K39" s="16">
        <f>K33/(K35*K37)</f>
        <v>0.34803821478825131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0</v>
      </c>
      <c r="H40" s="16">
        <f>H34/(H35*(1-H37))</f>
        <v>0</v>
      </c>
      <c r="I40" s="16">
        <f>I34/(I35*(1-I37))</f>
        <v>0.54767205348005854</v>
      </c>
      <c r="J40" s="16">
        <f>J34/(J35*(1-J37))</f>
        <v>0.4527610128264794</v>
      </c>
      <c r="K40" s="16">
        <f>K34/(K35*(1-K37))</f>
        <v>0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2.5834306853582554</v>
      </c>
      <c r="H41" s="16">
        <f>AVERAGE(H39:H40)</f>
        <v>0.33336934193309486</v>
      </c>
      <c r="I41" s="16">
        <f>AVERAGE(I39:I40)</f>
        <v>0.55908188792755975</v>
      </c>
      <c r="J41" s="16">
        <f>AVERAGE(J39:J40)</f>
        <v>0.40996648756491622</v>
      </c>
      <c r="K41" s="16">
        <f>AVERAGE(K39:K40)</f>
        <v>0.17401910739412565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-0.87095866600080074</v>
      </c>
      <c r="I43" s="8">
        <f t="shared" ref="I43:K43" si="7">((I39/H39)-1)</f>
        <v>-0.14435484818883693</v>
      </c>
      <c r="J43" s="8">
        <f t="shared" si="7"/>
        <v>-0.35639388285118445</v>
      </c>
      <c r="K43" s="8">
        <f t="shared" si="7"/>
        <v>-5.2111134507851209E-2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 t="e">
        <f t="shared" si="8"/>
        <v>#DIV/0!</v>
      </c>
      <c r="J44" s="8">
        <f t="shared" si="8"/>
        <v>-0.17329903917953882</v>
      </c>
      <c r="K44" s="8">
        <f t="shared" si="8"/>
        <v>-1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-0.87095866600080074</v>
      </c>
      <c r="I45" s="8">
        <f t="shared" si="8"/>
        <v>0.67706449754987963</v>
      </c>
      <c r="J45" s="8">
        <f t="shared" si="8"/>
        <v>-0.26671477574670499</v>
      </c>
      <c r="K45" s="8">
        <f t="shared" si="8"/>
        <v>-0.57552845739233605</v>
      </c>
      <c r="L45" s="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D18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42</v>
      </c>
      <c r="G2" s="6">
        <v>38</v>
      </c>
      <c r="H2" s="6">
        <v>52</v>
      </c>
      <c r="I2" s="6">
        <v>49</v>
      </c>
      <c r="J2" s="6">
        <v>53</v>
      </c>
      <c r="K2" s="6">
        <v>55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80</v>
      </c>
      <c r="G3" s="6">
        <v>85</v>
      </c>
      <c r="H3" s="6">
        <v>80</v>
      </c>
      <c r="I3" s="6">
        <v>85</v>
      </c>
      <c r="J3" s="6">
        <v>86</v>
      </c>
      <c r="K3" s="6">
        <v>86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3.15</v>
      </c>
      <c r="G5" s="6">
        <v>3.23</v>
      </c>
      <c r="H5" s="6">
        <v>3.12</v>
      </c>
      <c r="I5" s="6">
        <v>3.13</v>
      </c>
      <c r="J5" s="6">
        <v>3.1</v>
      </c>
      <c r="K5" s="6">
        <v>3.24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11</v>
      </c>
      <c r="G6" s="6">
        <v>15</v>
      </c>
      <c r="H6" s="6">
        <v>11</v>
      </c>
      <c r="I6" s="6">
        <v>9</v>
      </c>
      <c r="J6" s="6">
        <v>11</v>
      </c>
      <c r="K6" s="6">
        <v>7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8</v>
      </c>
      <c r="G9" s="6">
        <v>8</v>
      </c>
      <c r="H9" s="6">
        <v>11</v>
      </c>
      <c r="I9" s="6">
        <v>9</v>
      </c>
      <c r="J9" s="6">
        <v>8</v>
      </c>
      <c r="K9" s="6">
        <v>9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29000000</v>
      </c>
      <c r="G10" s="6">
        <v>70000000</v>
      </c>
      <c r="H10" s="6">
        <v>63000000</v>
      </c>
      <c r="I10" s="6">
        <v>80500000</v>
      </c>
      <c r="J10" s="6">
        <v>39000000</v>
      </c>
      <c r="K10" s="6">
        <v>144250000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442338000</v>
      </c>
      <c r="G11" s="6">
        <v>437061900</v>
      </c>
      <c r="H11" s="6">
        <v>443230600</v>
      </c>
      <c r="I11" s="6">
        <v>477683000</v>
      </c>
      <c r="J11" s="6">
        <v>502298500</v>
      </c>
      <c r="K11" s="6">
        <v>544722550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98390382</v>
      </c>
      <c r="G12" s="6">
        <v>109773456</v>
      </c>
      <c r="H12" s="6">
        <v>149339669</v>
      </c>
      <c r="I12" s="6">
        <v>193564515</v>
      </c>
      <c r="J12" s="6">
        <v>271383496</v>
      </c>
      <c r="K12" s="6">
        <v>318780674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87839918</v>
      </c>
      <c r="G13" s="6">
        <v>81727544</v>
      </c>
      <c r="H13" s="6">
        <v>88215581</v>
      </c>
      <c r="I13" s="6">
        <v>92517435</v>
      </c>
      <c r="J13" s="6">
        <v>83064419</v>
      </c>
      <c r="K13" s="6">
        <v>79827801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628568300</v>
      </c>
      <c r="G14" s="7">
        <f t="shared" si="0"/>
        <v>628562900</v>
      </c>
      <c r="H14" s="7">
        <f t="shared" si="0"/>
        <v>680785850</v>
      </c>
      <c r="I14" s="7">
        <f t="shared" si="0"/>
        <v>763764950</v>
      </c>
      <c r="J14" s="7">
        <f t="shared" si="0"/>
        <v>856746415</v>
      </c>
      <c r="K14" s="7">
        <f t="shared" si="0"/>
        <v>943331025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>
        <f t="shared" ref="G16:K18" si="1">((F11/F$14)+(G11/G$14))/2</f>
        <v>0.69952911625514358</v>
      </c>
      <c r="H16" s="8">
        <f t="shared" si="1"/>
        <v>0.67319624414193413</v>
      </c>
      <c r="I16" s="8">
        <f t="shared" si="1"/>
        <v>0.63824462560233453</v>
      </c>
      <c r="J16" s="8">
        <f t="shared" si="1"/>
        <v>0.6058590153090232</v>
      </c>
      <c r="K16" s="8">
        <f t="shared" si="1"/>
        <v>0.58186594778209355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>
        <f t="shared" si="1"/>
        <v>0.16558644547185786</v>
      </c>
      <c r="H17" s="8">
        <f t="shared" si="1"/>
        <v>0.19700280438793763</v>
      </c>
      <c r="I17" s="8">
        <f t="shared" si="1"/>
        <v>0.23639915805179032</v>
      </c>
      <c r="J17" s="8">
        <f t="shared" si="1"/>
        <v>0.28509762572263864</v>
      </c>
      <c r="K17" s="8">
        <f t="shared" si="1"/>
        <v>0.327345727739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>
        <f t="shared" si="1"/>
        <v>0.13488443827299856</v>
      </c>
      <c r="H18" s="8">
        <f t="shared" si="1"/>
        <v>0.12980095147012821</v>
      </c>
      <c r="I18" s="8">
        <f t="shared" si="1"/>
        <v>0.12535621634587518</v>
      </c>
      <c r="J18" s="8">
        <f t="shared" si="1"/>
        <v>0.10904335896833817</v>
      </c>
      <c r="K18" s="8">
        <f t="shared" si="1"/>
        <v>9.0788324478906363E-2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0.90476190476190477</v>
      </c>
      <c r="H20" s="10">
        <f t="shared" ref="H20:K20" si="2">IFERROR(H2/G2,0)</f>
        <v>1.368421052631579</v>
      </c>
      <c r="I20" s="10">
        <f t="shared" si="2"/>
        <v>0.94230769230769229</v>
      </c>
      <c r="J20" s="10">
        <f t="shared" si="2"/>
        <v>1.0816326530612246</v>
      </c>
      <c r="K20" s="10">
        <f t="shared" si="2"/>
        <v>1.0377358490566038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1.0625</v>
      </c>
      <c r="H21" s="10">
        <f t="shared" si="3"/>
        <v>0.94117647058823528</v>
      </c>
      <c r="I21" s="10">
        <f t="shared" si="3"/>
        <v>1.0625</v>
      </c>
      <c r="J21" s="10">
        <f t="shared" si="3"/>
        <v>1.0117647058823529</v>
      </c>
      <c r="K21" s="10">
        <f t="shared" si="3"/>
        <v>1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1.0253968253968255</v>
      </c>
      <c r="H23" s="10">
        <f t="shared" si="3"/>
        <v>0.96594427244582048</v>
      </c>
      <c r="I23" s="10">
        <f t="shared" si="3"/>
        <v>1.0032051282051282</v>
      </c>
      <c r="J23" s="10">
        <f t="shared" si="3"/>
        <v>0.99041533546325888</v>
      </c>
      <c r="K23" s="10">
        <f t="shared" si="3"/>
        <v>1.0451612903225806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1.3636363636363635</v>
      </c>
      <c r="H24" s="10">
        <f t="shared" si="3"/>
        <v>0.73333333333333328</v>
      </c>
      <c r="I24" s="10">
        <f t="shared" si="3"/>
        <v>0.81818181818181823</v>
      </c>
      <c r="J24" s="10">
        <f t="shared" si="3"/>
        <v>1.2222222222222223</v>
      </c>
      <c r="K24" s="10">
        <f t="shared" si="3"/>
        <v>0.63636363636363635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1</v>
      </c>
      <c r="H27" s="10">
        <f t="shared" si="3"/>
        <v>1.375</v>
      </c>
      <c r="I27" s="10">
        <f t="shared" si="3"/>
        <v>0.81818181818181823</v>
      </c>
      <c r="J27" s="10">
        <f t="shared" si="3"/>
        <v>0.88888888888888884</v>
      </c>
      <c r="K27" s="10">
        <f t="shared" si="3"/>
        <v>1.125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2.4137931034482758</v>
      </c>
      <c r="H28" s="10">
        <f t="shared" si="3"/>
        <v>0.9</v>
      </c>
      <c r="I28" s="10">
        <f t="shared" si="3"/>
        <v>1.2777777777777777</v>
      </c>
      <c r="J28" s="10">
        <f t="shared" si="3"/>
        <v>0.48447204968944102</v>
      </c>
      <c r="K28" s="10">
        <f t="shared" si="3"/>
        <v>3.6987179487179489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0.98807224339758282</v>
      </c>
      <c r="H29" s="10">
        <f t="shared" si="3"/>
        <v>1.0141140190897444</v>
      </c>
      <c r="I29" s="10">
        <f t="shared" si="3"/>
        <v>1.0777301928161098</v>
      </c>
      <c r="J29" s="10">
        <f t="shared" si="3"/>
        <v>1.0515310362730095</v>
      </c>
      <c r="K29" s="10">
        <f t="shared" si="3"/>
        <v>1.0844598381241433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1.1156929546223329</v>
      </c>
      <c r="H30" s="10">
        <f t="shared" si="3"/>
        <v>1.3604351583865593</v>
      </c>
      <c r="I30" s="10">
        <f t="shared" si="3"/>
        <v>1.2961359583567846</v>
      </c>
      <c r="J30" s="10">
        <f t="shared" si="3"/>
        <v>1.4020312349089399</v>
      </c>
      <c r="K30" s="10">
        <f t="shared" si="3"/>
        <v>1.1746501858020135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0.93041462083332094</v>
      </c>
      <c r="H31" s="10">
        <f t="shared" si="3"/>
        <v>1.0793861736503425</v>
      </c>
      <c r="I31" s="10">
        <f t="shared" si="3"/>
        <v>1.0487652402357357</v>
      </c>
      <c r="J31" s="10">
        <f t="shared" si="3"/>
        <v>0.89782449113510332</v>
      </c>
      <c r="K31" s="10">
        <f t="shared" si="3"/>
        <v>0.96103484453433663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0.7481646825396826</v>
      </c>
      <c r="H33" s="16">
        <f t="shared" ref="H33:K33" si="4">AVERAGE(H20:H23)</f>
        <v>0.81888544891640869</v>
      </c>
      <c r="I33" s="16">
        <f t="shared" si="4"/>
        <v>0.75200320512820518</v>
      </c>
      <c r="J33" s="16">
        <f t="shared" si="4"/>
        <v>0.77095317360170912</v>
      </c>
      <c r="K33" s="16">
        <f t="shared" si="4"/>
        <v>0.77072428484479616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0.9554858934169278</v>
      </c>
      <c r="H34" s="16">
        <f t="shared" ref="H34:K34" si="5">AVERAGE(H24:H28)</f>
        <v>0.60166666666666668</v>
      </c>
      <c r="I34" s="16">
        <f t="shared" si="5"/>
        <v>0.58282828282828292</v>
      </c>
      <c r="J34" s="16">
        <f t="shared" si="5"/>
        <v>0.51911663216011039</v>
      </c>
      <c r="K34" s="16">
        <f t="shared" si="5"/>
        <v>1.0920163170163171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>
        <f>EXP(SUMPRODUCT(G16:G18,LN(G29:G31)))</f>
        <v>1.0000051823981968</v>
      </c>
      <c r="H35" s="18">
        <f t="shared" ref="H35:K35" si="6">EXP(SUMPRODUCT(H16:H18,LN(H29:H31)))</f>
        <v>1.0832754459169958</v>
      </c>
      <c r="I35" s="18">
        <f t="shared" si="6"/>
        <v>1.1219461523923564</v>
      </c>
      <c r="J35" s="18">
        <f t="shared" si="6"/>
        <v>1.1219079365678977</v>
      </c>
      <c r="K35" s="18">
        <f t="shared" si="6"/>
        <v>1.1010491386333039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>
        <f>G33/(G35*G37)</f>
        <v>1.4963216105449488</v>
      </c>
      <c r="H39" s="16">
        <f>H33/(H35*H37)</f>
        <v>1.5118693071146274</v>
      </c>
      <c r="I39" s="16">
        <f>I33/(I35*I37)</f>
        <v>1.3405335069329098</v>
      </c>
      <c r="J39" s="16">
        <f>J33/(J35*J37)</f>
        <v>1.3743608516759096</v>
      </c>
      <c r="K39" s="16">
        <f>K33/(K35*K37)</f>
        <v>1.3999816317035059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>
        <f>G34/(G35*(1-G37))</f>
        <v>1.9109618834684365</v>
      </c>
      <c r="H40" s="16">
        <f>H34/(H35*(1-H37))</f>
        <v>1.11082858738177</v>
      </c>
      <c r="I40" s="16">
        <f>I34/(I35*(1-I37))</f>
        <v>1.038959457342052</v>
      </c>
      <c r="J40" s="16">
        <f>J34/(J35*(1-J37))</f>
        <v>0.92541752355932916</v>
      </c>
      <c r="K40" s="16">
        <f>K34/(K35*(1-K37))</f>
        <v>1.9835923369810744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>
        <f>AVERAGE(G39:G40)</f>
        <v>1.7036417470066927</v>
      </c>
      <c r="H41" s="16">
        <f>AVERAGE(H39:H40)</f>
        <v>1.3113489472481987</v>
      </c>
      <c r="I41" s="16">
        <f>AVERAGE(I39:I40)</f>
        <v>1.189746482137481</v>
      </c>
      <c r="J41" s="16">
        <f>AVERAGE(J39:J40)</f>
        <v>1.1498891876176194</v>
      </c>
      <c r="K41" s="16">
        <f>AVERAGE(K39:K40)</f>
        <v>1.6917869843422901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>
        <f>((H39/G39)-1)</f>
        <v>1.0390611523692472E-2</v>
      </c>
      <c r="I43" s="8">
        <f t="shared" ref="I43:K43" si="7">((I39/H39)-1)</f>
        <v>-0.11332712382971022</v>
      </c>
      <c r="J43" s="8">
        <f t="shared" si="7"/>
        <v>2.5234240373741557E-2</v>
      </c>
      <c r="K43" s="8">
        <f t="shared" si="7"/>
        <v>1.8641960003701996E-2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>
        <f t="shared" ref="H44:K45" si="8">((H40/G40)-1)</f>
        <v>-0.41870709353679392</v>
      </c>
      <c r="I44" s="8">
        <f t="shared" si="8"/>
        <v>-6.4698668053830066E-2</v>
      </c>
      <c r="J44" s="8">
        <f t="shared" si="8"/>
        <v>-0.10928427763023085</v>
      </c>
      <c r="K44" s="8">
        <f t="shared" si="8"/>
        <v>1.143456641443104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>
        <f t="shared" si="8"/>
        <v>-0.23026719112028948</v>
      </c>
      <c r="I45" s="8">
        <f t="shared" si="8"/>
        <v>-9.2730821468911429E-2</v>
      </c>
      <c r="J45" s="8">
        <f t="shared" si="8"/>
        <v>-3.3500661794985565E-2</v>
      </c>
      <c r="K45" s="8">
        <f t="shared" si="8"/>
        <v>0.47126088544879141</v>
      </c>
      <c r="L45" s="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C3" sqref="A1:XFD1048576"/>
    </sheetView>
  </sheetViews>
  <sheetFormatPr defaultRowHeight="1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5" width="21.42578125" customWidth="1"/>
    <col min="6" max="11" width="14" customWidth="1"/>
    <col min="12" max="12" width="103.5703125" bestFit="1" customWidth="1"/>
    <col min="15" max="16" width="16.42578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3">
        <v>2015</v>
      </c>
      <c r="L1" s="1" t="s">
        <v>5</v>
      </c>
    </row>
    <row r="2" spans="1:12" ht="15.75" thickBot="1">
      <c r="A2" s="4">
        <v>1</v>
      </c>
      <c r="B2" s="5" t="s">
        <v>6</v>
      </c>
      <c r="C2" s="4" t="s">
        <v>7</v>
      </c>
      <c r="D2" s="4" t="s">
        <v>8</v>
      </c>
      <c r="E2" s="4" t="s">
        <v>9</v>
      </c>
      <c r="F2" s="6">
        <v>215</v>
      </c>
      <c r="G2" s="6">
        <v>198</v>
      </c>
      <c r="H2" s="6">
        <v>256</v>
      </c>
      <c r="I2" s="6">
        <v>495</v>
      </c>
      <c r="J2" s="6">
        <v>415</v>
      </c>
      <c r="K2" s="6">
        <v>462</v>
      </c>
      <c r="L2" s="4" t="s">
        <v>10</v>
      </c>
    </row>
    <row r="3" spans="1:12" ht="15.75" thickBot="1">
      <c r="A3" s="4">
        <v>1</v>
      </c>
      <c r="B3" s="5" t="s">
        <v>6</v>
      </c>
      <c r="C3" s="4" t="s">
        <v>11</v>
      </c>
      <c r="D3" s="4" t="s">
        <v>12</v>
      </c>
      <c r="E3" s="4" t="s">
        <v>13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4" t="s">
        <v>10</v>
      </c>
    </row>
    <row r="4" spans="1:12" ht="15.75" thickBot="1">
      <c r="A4" s="4">
        <v>1</v>
      </c>
      <c r="B4" s="5" t="s">
        <v>6</v>
      </c>
      <c r="C4" s="4" t="s">
        <v>14</v>
      </c>
      <c r="D4" s="4" t="s">
        <v>15</v>
      </c>
      <c r="E4" s="4" t="s">
        <v>16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 t="s">
        <v>17</v>
      </c>
    </row>
    <row r="5" spans="1:12" ht="15.75" thickBot="1">
      <c r="A5" s="4">
        <v>1</v>
      </c>
      <c r="B5" s="5" t="s">
        <v>6</v>
      </c>
      <c r="C5" s="4" t="s">
        <v>18</v>
      </c>
      <c r="D5" s="4" t="s">
        <v>12</v>
      </c>
      <c r="E5" s="4" t="s">
        <v>19</v>
      </c>
      <c r="F5" s="6">
        <v>2.96</v>
      </c>
      <c r="G5" s="6">
        <v>3.04</v>
      </c>
      <c r="H5" s="6">
        <v>2.4700000000000002</v>
      </c>
      <c r="I5" s="6">
        <v>3.14</v>
      </c>
      <c r="J5" s="6">
        <v>3.09</v>
      </c>
      <c r="K5" s="6">
        <v>3.15</v>
      </c>
      <c r="L5" s="4" t="s">
        <v>10</v>
      </c>
    </row>
    <row r="6" spans="1:12" ht="15.75" thickBot="1">
      <c r="A6" s="4">
        <v>1</v>
      </c>
      <c r="B6" s="4" t="s">
        <v>21</v>
      </c>
      <c r="C6" s="4" t="s">
        <v>22</v>
      </c>
      <c r="D6" s="4" t="s">
        <v>8</v>
      </c>
      <c r="E6" s="4" t="s">
        <v>23</v>
      </c>
      <c r="F6" s="6">
        <v>0</v>
      </c>
      <c r="G6" s="6">
        <v>8</v>
      </c>
      <c r="H6" s="6">
        <v>10</v>
      </c>
      <c r="I6" s="6">
        <v>11</v>
      </c>
      <c r="J6" s="6">
        <v>8</v>
      </c>
      <c r="K6" s="6">
        <v>0</v>
      </c>
      <c r="L6" s="4" t="s">
        <v>10</v>
      </c>
    </row>
    <row r="7" spans="1:12" ht="15.75" thickBot="1">
      <c r="A7" s="4">
        <v>1</v>
      </c>
      <c r="B7" s="4" t="s">
        <v>21</v>
      </c>
      <c r="C7" s="4" t="s">
        <v>24</v>
      </c>
      <c r="D7" s="4" t="s">
        <v>8</v>
      </c>
      <c r="E7" s="4" t="s">
        <v>25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 t="s">
        <v>10</v>
      </c>
    </row>
    <row r="8" spans="1:12" ht="15.75" thickBot="1">
      <c r="A8" s="4">
        <v>1</v>
      </c>
      <c r="B8" s="4" t="s">
        <v>21</v>
      </c>
      <c r="C8" s="4" t="s">
        <v>26</v>
      </c>
      <c r="D8" s="4" t="s">
        <v>8</v>
      </c>
      <c r="E8" s="4" t="s">
        <v>27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 t="s">
        <v>10</v>
      </c>
    </row>
    <row r="9" spans="1:12" ht="15.75" thickBot="1">
      <c r="A9" s="4">
        <v>1</v>
      </c>
      <c r="B9" s="4" t="s">
        <v>21</v>
      </c>
      <c r="C9" s="4" t="s">
        <v>28</v>
      </c>
      <c r="D9" s="4" t="s">
        <v>8</v>
      </c>
      <c r="E9" s="4" t="s">
        <v>29</v>
      </c>
      <c r="F9" s="6">
        <v>0</v>
      </c>
      <c r="G9" s="6">
        <v>0</v>
      </c>
      <c r="H9" s="6">
        <v>0</v>
      </c>
      <c r="I9" s="6">
        <v>5</v>
      </c>
      <c r="J9" s="6">
        <v>0</v>
      </c>
      <c r="K9" s="6">
        <v>9</v>
      </c>
      <c r="L9" s="4" t="s">
        <v>10</v>
      </c>
    </row>
    <row r="10" spans="1:12" ht="15.75" thickBot="1">
      <c r="A10" s="4">
        <v>1</v>
      </c>
      <c r="B10" s="4" t="s">
        <v>21</v>
      </c>
      <c r="C10" s="4" t="s">
        <v>30</v>
      </c>
      <c r="D10" s="4" t="s">
        <v>31</v>
      </c>
      <c r="E10" s="4" t="s">
        <v>32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 t="s">
        <v>10</v>
      </c>
    </row>
    <row r="11" spans="1:12" ht="15.75" thickBot="1">
      <c r="A11" s="4">
        <v>1</v>
      </c>
      <c r="B11" s="4" t="s">
        <v>33</v>
      </c>
      <c r="C11" s="4" t="s">
        <v>34</v>
      </c>
      <c r="D11" s="4" t="s">
        <v>31</v>
      </c>
      <c r="E11" s="4" t="s">
        <v>35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4" t="s">
        <v>10</v>
      </c>
    </row>
    <row r="12" spans="1:12" ht="15.75" thickBot="1">
      <c r="A12" s="4">
        <v>1</v>
      </c>
      <c r="B12" s="4" t="s">
        <v>33</v>
      </c>
      <c r="C12" s="4" t="s">
        <v>36</v>
      </c>
      <c r="D12" s="4" t="s">
        <v>31</v>
      </c>
      <c r="E12" s="4" t="s">
        <v>37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 t="s">
        <v>10</v>
      </c>
    </row>
    <row r="13" spans="1:12">
      <c r="A13" s="4">
        <v>1</v>
      </c>
      <c r="B13" s="4" t="s">
        <v>33</v>
      </c>
      <c r="C13" s="4" t="s">
        <v>38</v>
      </c>
      <c r="D13" s="4" t="s">
        <v>31</v>
      </c>
      <c r="E13" s="4" t="s">
        <v>39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4" t="s">
        <v>10</v>
      </c>
    </row>
    <row r="14" spans="1:12">
      <c r="A14" s="4">
        <v>1</v>
      </c>
      <c r="B14" s="4" t="s">
        <v>33</v>
      </c>
      <c r="C14" s="4" t="s">
        <v>40</v>
      </c>
      <c r="D14" s="4" t="s">
        <v>31</v>
      </c>
      <c r="E14" s="4"/>
      <c r="F14" s="7">
        <f t="shared" ref="F14:K14" si="0">SUM(F11:F13)</f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4" t="s">
        <v>10</v>
      </c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</v>
      </c>
      <c r="B16" s="4" t="s">
        <v>33</v>
      </c>
      <c r="C16" s="4" t="s">
        <v>34</v>
      </c>
      <c r="D16" s="4" t="s">
        <v>41</v>
      </c>
      <c r="E16" s="4"/>
      <c r="F16" s="4"/>
      <c r="G16" s="8" t="e">
        <f t="shared" ref="G16:K18" si="1">((F11/F$14)+(G11/G$14))/2</f>
        <v>#DIV/0!</v>
      </c>
      <c r="H16" s="8" t="e">
        <f t="shared" si="1"/>
        <v>#DIV/0!</v>
      </c>
      <c r="I16" s="8" t="e">
        <f t="shared" si="1"/>
        <v>#DIV/0!</v>
      </c>
      <c r="J16" s="8" t="e">
        <f t="shared" si="1"/>
        <v>#DIV/0!</v>
      </c>
      <c r="K16" s="8" t="e">
        <f t="shared" si="1"/>
        <v>#DIV/0!</v>
      </c>
      <c r="L16" s="4" t="s">
        <v>42</v>
      </c>
    </row>
    <row r="17" spans="1:12">
      <c r="A17" s="4">
        <v>1</v>
      </c>
      <c r="B17" s="4" t="s">
        <v>33</v>
      </c>
      <c r="C17" s="4" t="s">
        <v>36</v>
      </c>
      <c r="D17" s="4" t="s">
        <v>41</v>
      </c>
      <c r="E17" s="4"/>
      <c r="F17" s="4"/>
      <c r="G17" s="8" t="e">
        <f t="shared" si="1"/>
        <v>#DIV/0!</v>
      </c>
      <c r="H17" s="8" t="e">
        <f t="shared" si="1"/>
        <v>#DIV/0!</v>
      </c>
      <c r="I17" s="8" t="e">
        <f t="shared" si="1"/>
        <v>#DIV/0!</v>
      </c>
      <c r="J17" s="8" t="e">
        <f t="shared" si="1"/>
        <v>#DIV/0!</v>
      </c>
      <c r="K17" s="8" t="e">
        <f t="shared" si="1"/>
        <v>#DIV/0!</v>
      </c>
      <c r="L17" s="4" t="s">
        <v>42</v>
      </c>
    </row>
    <row r="18" spans="1:12">
      <c r="A18" s="4">
        <v>1</v>
      </c>
      <c r="B18" s="4" t="s">
        <v>33</v>
      </c>
      <c r="C18" s="4" t="s">
        <v>38</v>
      </c>
      <c r="D18" s="4" t="s">
        <v>41</v>
      </c>
      <c r="E18" s="4"/>
      <c r="F18" s="4"/>
      <c r="G18" s="8" t="e">
        <f t="shared" si="1"/>
        <v>#DIV/0!</v>
      </c>
      <c r="H18" s="8" t="e">
        <f t="shared" si="1"/>
        <v>#DIV/0!</v>
      </c>
      <c r="I18" s="8" t="e">
        <f t="shared" si="1"/>
        <v>#DIV/0!</v>
      </c>
      <c r="J18" s="8" t="e">
        <f t="shared" si="1"/>
        <v>#DIV/0!</v>
      </c>
      <c r="K18" s="8" t="e">
        <f t="shared" si="1"/>
        <v>#DIV/0!</v>
      </c>
      <c r="L18" s="4" t="s">
        <v>42</v>
      </c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</v>
      </c>
      <c r="B20" s="5" t="s">
        <v>6</v>
      </c>
      <c r="C20" s="4" t="s">
        <v>7</v>
      </c>
      <c r="D20" s="4" t="s">
        <v>43</v>
      </c>
      <c r="E20" s="4"/>
      <c r="F20" s="9">
        <v>1</v>
      </c>
      <c r="G20" s="10">
        <f>IFERROR(G2/F2,0)</f>
        <v>0.92093023255813955</v>
      </c>
      <c r="H20" s="10">
        <f t="shared" ref="H20:K20" si="2">IFERROR(H2/G2,0)</f>
        <v>1.292929292929293</v>
      </c>
      <c r="I20" s="10">
        <f t="shared" si="2"/>
        <v>1.93359375</v>
      </c>
      <c r="J20" s="10">
        <f t="shared" si="2"/>
        <v>0.83838383838383834</v>
      </c>
      <c r="K20" s="10">
        <f t="shared" si="2"/>
        <v>1.1132530120481927</v>
      </c>
      <c r="L20" s="4" t="s">
        <v>44</v>
      </c>
    </row>
    <row r="21" spans="1:12">
      <c r="A21" s="4">
        <v>1</v>
      </c>
      <c r="B21" s="5" t="s">
        <v>6</v>
      </c>
      <c r="C21" s="4" t="s">
        <v>11</v>
      </c>
      <c r="D21" s="4" t="s">
        <v>43</v>
      </c>
      <c r="E21" s="4"/>
      <c r="F21" s="11">
        <v>1</v>
      </c>
      <c r="G21" s="10">
        <f t="shared" ref="G21:K31" si="3">IFERROR(G3/F3,0)</f>
        <v>0</v>
      </c>
      <c r="H21" s="10">
        <f t="shared" si="3"/>
        <v>0</v>
      </c>
      <c r="I21" s="10">
        <f t="shared" si="3"/>
        <v>0</v>
      </c>
      <c r="J21" s="10">
        <f t="shared" si="3"/>
        <v>0</v>
      </c>
      <c r="K21" s="10">
        <f t="shared" si="3"/>
        <v>0</v>
      </c>
      <c r="L21" s="4" t="s">
        <v>44</v>
      </c>
    </row>
    <row r="22" spans="1:12">
      <c r="A22" s="4">
        <v>1</v>
      </c>
      <c r="B22" s="5" t="s">
        <v>6</v>
      </c>
      <c r="C22" s="4" t="s">
        <v>14</v>
      </c>
      <c r="D22" s="4" t="s">
        <v>43</v>
      </c>
      <c r="E22" s="4"/>
      <c r="F22" s="12">
        <v>1</v>
      </c>
      <c r="G22" s="10">
        <f t="shared" si="3"/>
        <v>0</v>
      </c>
      <c r="H22" s="10">
        <f t="shared" si="3"/>
        <v>0</v>
      </c>
      <c r="I22" s="10">
        <f t="shared" si="3"/>
        <v>0</v>
      </c>
      <c r="J22" s="10">
        <f t="shared" si="3"/>
        <v>0</v>
      </c>
      <c r="K22" s="10">
        <f t="shared" si="3"/>
        <v>0</v>
      </c>
      <c r="L22" s="4" t="s">
        <v>44</v>
      </c>
    </row>
    <row r="23" spans="1:12">
      <c r="A23" s="4">
        <v>1</v>
      </c>
      <c r="B23" s="5" t="s">
        <v>6</v>
      </c>
      <c r="C23" s="4" t="s">
        <v>18</v>
      </c>
      <c r="D23" s="4" t="s">
        <v>43</v>
      </c>
      <c r="E23" s="4"/>
      <c r="F23" s="11">
        <v>1</v>
      </c>
      <c r="G23" s="10">
        <f t="shared" si="3"/>
        <v>1.027027027027027</v>
      </c>
      <c r="H23" s="10">
        <f t="shared" si="3"/>
        <v>0.8125</v>
      </c>
      <c r="I23" s="10">
        <f t="shared" si="3"/>
        <v>1.2712550607287449</v>
      </c>
      <c r="J23" s="10">
        <f t="shared" si="3"/>
        <v>0.984076433121019</v>
      </c>
      <c r="K23" s="10">
        <f t="shared" si="3"/>
        <v>1.0194174757281553</v>
      </c>
      <c r="L23" s="4" t="s">
        <v>44</v>
      </c>
    </row>
    <row r="24" spans="1:12">
      <c r="A24" s="4">
        <v>1</v>
      </c>
      <c r="B24" s="4" t="s">
        <v>21</v>
      </c>
      <c r="C24" s="4" t="s">
        <v>22</v>
      </c>
      <c r="D24" s="4" t="s">
        <v>43</v>
      </c>
      <c r="E24" s="4"/>
      <c r="F24" s="12">
        <v>1</v>
      </c>
      <c r="G24" s="10">
        <f t="shared" si="3"/>
        <v>0</v>
      </c>
      <c r="H24" s="10">
        <f t="shared" si="3"/>
        <v>1.25</v>
      </c>
      <c r="I24" s="10">
        <f t="shared" si="3"/>
        <v>1.1000000000000001</v>
      </c>
      <c r="J24" s="10">
        <f t="shared" si="3"/>
        <v>0.72727272727272729</v>
      </c>
      <c r="K24" s="10">
        <f t="shared" si="3"/>
        <v>0</v>
      </c>
      <c r="L24" s="4" t="s">
        <v>44</v>
      </c>
    </row>
    <row r="25" spans="1:12">
      <c r="A25" s="4">
        <v>1</v>
      </c>
      <c r="B25" s="4" t="s">
        <v>21</v>
      </c>
      <c r="C25" s="4" t="s">
        <v>24</v>
      </c>
      <c r="D25" s="4" t="s">
        <v>43</v>
      </c>
      <c r="E25" s="4"/>
      <c r="F25" s="11">
        <v>1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0</v>
      </c>
      <c r="L25" s="4" t="s">
        <v>44</v>
      </c>
    </row>
    <row r="26" spans="1:12">
      <c r="A26" s="4">
        <v>1</v>
      </c>
      <c r="B26" s="4" t="s">
        <v>21</v>
      </c>
      <c r="C26" s="4" t="s">
        <v>26</v>
      </c>
      <c r="D26" s="13" t="s">
        <v>43</v>
      </c>
      <c r="E26" s="13"/>
      <c r="F26" s="14">
        <v>1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4" t="s">
        <v>44</v>
      </c>
    </row>
    <row r="27" spans="1:12">
      <c r="A27" s="4">
        <v>1</v>
      </c>
      <c r="B27" s="4" t="s">
        <v>21</v>
      </c>
      <c r="C27" s="4" t="s">
        <v>28</v>
      </c>
      <c r="D27" s="13" t="s">
        <v>43</v>
      </c>
      <c r="E27" s="13"/>
      <c r="F27" s="14">
        <v>1</v>
      </c>
      <c r="G27" s="10">
        <f t="shared" si="3"/>
        <v>0</v>
      </c>
      <c r="H27" s="10">
        <f t="shared" si="3"/>
        <v>0</v>
      </c>
      <c r="I27" s="10">
        <f t="shared" si="3"/>
        <v>0</v>
      </c>
      <c r="J27" s="10">
        <f t="shared" si="3"/>
        <v>0</v>
      </c>
      <c r="K27" s="10">
        <f t="shared" si="3"/>
        <v>0</v>
      </c>
      <c r="L27" s="4" t="s">
        <v>44</v>
      </c>
    </row>
    <row r="28" spans="1:12">
      <c r="A28" s="4">
        <v>1</v>
      </c>
      <c r="B28" s="4" t="s">
        <v>21</v>
      </c>
      <c r="C28" s="4" t="s">
        <v>30</v>
      </c>
      <c r="D28" s="13" t="s">
        <v>43</v>
      </c>
      <c r="E28" s="13"/>
      <c r="F28" s="14">
        <v>1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0</v>
      </c>
      <c r="L28" s="4" t="s">
        <v>44</v>
      </c>
    </row>
    <row r="29" spans="1:12">
      <c r="A29" s="4">
        <v>1</v>
      </c>
      <c r="B29" s="4" t="s">
        <v>33</v>
      </c>
      <c r="C29" s="4" t="s">
        <v>34</v>
      </c>
      <c r="D29" s="13" t="s">
        <v>43</v>
      </c>
      <c r="E29" s="13"/>
      <c r="F29" s="14">
        <v>1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0">
        <f t="shared" si="3"/>
        <v>0</v>
      </c>
      <c r="K29" s="10">
        <f t="shared" si="3"/>
        <v>0</v>
      </c>
      <c r="L29" s="4" t="s">
        <v>44</v>
      </c>
    </row>
    <row r="30" spans="1:12">
      <c r="A30" s="4">
        <v>1</v>
      </c>
      <c r="B30" s="4" t="s">
        <v>33</v>
      </c>
      <c r="C30" s="4" t="s">
        <v>36</v>
      </c>
      <c r="D30" s="13" t="s">
        <v>43</v>
      </c>
      <c r="E30" s="13"/>
      <c r="F30" s="14">
        <v>1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4" t="s">
        <v>44</v>
      </c>
    </row>
    <row r="31" spans="1:12">
      <c r="A31" s="4">
        <v>1</v>
      </c>
      <c r="B31" s="4" t="s">
        <v>33</v>
      </c>
      <c r="C31" s="4" t="s">
        <v>38</v>
      </c>
      <c r="D31" s="13" t="s">
        <v>43</v>
      </c>
      <c r="E31" s="13"/>
      <c r="F31" s="14"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</v>
      </c>
      <c r="L31" s="4" t="s">
        <v>44</v>
      </c>
    </row>
    <row r="32" spans="1:12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4"/>
    </row>
    <row r="33" spans="1:12">
      <c r="A33" s="4">
        <v>1</v>
      </c>
      <c r="B33" s="5" t="s">
        <v>6</v>
      </c>
      <c r="C33" s="4"/>
      <c r="D33" s="13" t="s">
        <v>43</v>
      </c>
      <c r="E33" s="13"/>
      <c r="F33" s="15"/>
      <c r="G33" s="16">
        <f>AVERAGE(G20:G23)</f>
        <v>0.4869893148962916</v>
      </c>
      <c r="H33" s="16">
        <f t="shared" ref="H33:K33" si="4">AVERAGE(H20:H23)</f>
        <v>0.52635732323232332</v>
      </c>
      <c r="I33" s="16">
        <f t="shared" si="4"/>
        <v>0.80121220268218618</v>
      </c>
      <c r="J33" s="16">
        <f t="shared" si="4"/>
        <v>0.45561506787621431</v>
      </c>
      <c r="K33" s="16">
        <f t="shared" si="4"/>
        <v>0.53316762194408707</v>
      </c>
      <c r="L33" s="4" t="s">
        <v>45</v>
      </c>
    </row>
    <row r="34" spans="1:12">
      <c r="A34" s="4">
        <v>1</v>
      </c>
      <c r="B34" s="4" t="s">
        <v>21</v>
      </c>
      <c r="C34" s="4"/>
      <c r="D34" s="13" t="s">
        <v>43</v>
      </c>
      <c r="E34" s="13"/>
      <c r="F34" s="17"/>
      <c r="G34" s="16">
        <f>AVERAGE(G24:G28)</f>
        <v>0</v>
      </c>
      <c r="H34" s="16">
        <f t="shared" ref="H34:K34" si="5">AVERAGE(H24:H28)</f>
        <v>0.25</v>
      </c>
      <c r="I34" s="16">
        <f t="shared" si="5"/>
        <v>0.22000000000000003</v>
      </c>
      <c r="J34" s="16">
        <f t="shared" si="5"/>
        <v>0.14545454545454545</v>
      </c>
      <c r="K34" s="16">
        <f t="shared" si="5"/>
        <v>0</v>
      </c>
      <c r="L34" s="4" t="s">
        <v>45</v>
      </c>
    </row>
    <row r="35" spans="1:12">
      <c r="A35" s="4">
        <v>1</v>
      </c>
      <c r="B35" s="4" t="s">
        <v>33</v>
      </c>
      <c r="C35" s="4"/>
      <c r="D35" s="13" t="s">
        <v>46</v>
      </c>
      <c r="E35" s="13"/>
      <c r="F35" s="17"/>
      <c r="G35" s="18" t="e">
        <f>EXP(SUMPRODUCT(G16:G18,LN(G29:G31)))</f>
        <v>#DIV/0!</v>
      </c>
      <c r="H35" s="18" t="e">
        <f t="shared" ref="H35:K35" si="6">EXP(SUMPRODUCT(H16:H18,LN(H29:H31)))</f>
        <v>#DIV/0!</v>
      </c>
      <c r="I35" s="18" t="e">
        <f t="shared" si="6"/>
        <v>#DIV/0!</v>
      </c>
      <c r="J35" s="18" t="e">
        <f t="shared" si="6"/>
        <v>#DIV/0!</v>
      </c>
      <c r="K35" s="18" t="e">
        <f t="shared" si="6"/>
        <v>#DIV/0!</v>
      </c>
      <c r="L35" s="4" t="s">
        <v>47</v>
      </c>
    </row>
    <row r="36" spans="1:12">
      <c r="A36" s="4"/>
      <c r="B36" s="4"/>
      <c r="C36" s="4"/>
      <c r="D36" s="13"/>
      <c r="E36" s="13"/>
      <c r="F36" s="17"/>
      <c r="G36" s="19"/>
      <c r="H36" s="19"/>
      <c r="I36" s="19"/>
      <c r="J36" s="19"/>
      <c r="K36" s="19"/>
      <c r="L36" s="4"/>
    </row>
    <row r="37" spans="1:12">
      <c r="A37" s="4">
        <v>1</v>
      </c>
      <c r="B37" s="4"/>
      <c r="C37" s="4" t="s">
        <v>48</v>
      </c>
      <c r="D37" s="13"/>
      <c r="E37" s="13"/>
      <c r="F37" s="20"/>
      <c r="G37" s="16">
        <v>0.5</v>
      </c>
      <c r="H37" s="16">
        <v>0.5</v>
      </c>
      <c r="I37" s="16">
        <v>0.5</v>
      </c>
      <c r="J37" s="16">
        <v>0.5</v>
      </c>
      <c r="K37" s="16">
        <v>0.5</v>
      </c>
      <c r="L37" s="4" t="s">
        <v>49</v>
      </c>
    </row>
    <row r="38" spans="1:12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4"/>
    </row>
    <row r="39" spans="1:12">
      <c r="A39" s="4">
        <v>1</v>
      </c>
      <c r="B39" s="5" t="s">
        <v>50</v>
      </c>
      <c r="C39" s="4"/>
      <c r="D39" s="13" t="s">
        <v>51</v>
      </c>
      <c r="E39" s="13"/>
      <c r="F39" s="15"/>
      <c r="G39" s="16" t="e">
        <f>G33/(G35*G37)</f>
        <v>#DIV/0!</v>
      </c>
      <c r="H39" s="16" t="e">
        <f>H33/(H35*H37)</f>
        <v>#DIV/0!</v>
      </c>
      <c r="I39" s="16" t="e">
        <f>I33/(I35*I37)</f>
        <v>#DIV/0!</v>
      </c>
      <c r="J39" s="16" t="e">
        <f>J33/(J35*J37)</f>
        <v>#DIV/0!</v>
      </c>
      <c r="K39" s="16" t="e">
        <f>K33/(K35*K37)</f>
        <v>#DIV/0!</v>
      </c>
      <c r="L39" s="4" t="s">
        <v>52</v>
      </c>
    </row>
    <row r="40" spans="1:12">
      <c r="A40" s="4">
        <v>1</v>
      </c>
      <c r="B40" s="4" t="s">
        <v>53</v>
      </c>
      <c r="C40" s="4"/>
      <c r="D40" s="13" t="s">
        <v>51</v>
      </c>
      <c r="E40" s="13"/>
      <c r="F40" s="17"/>
      <c r="G40" s="16" t="e">
        <f>G34/(G35*(1-G37))</f>
        <v>#DIV/0!</v>
      </c>
      <c r="H40" s="16" t="e">
        <f>H34/(H35*(1-H37))</f>
        <v>#DIV/0!</v>
      </c>
      <c r="I40" s="16" t="e">
        <f>I34/(I35*(1-I37))</f>
        <v>#DIV/0!</v>
      </c>
      <c r="J40" s="16" t="e">
        <f>J34/(J35*(1-J37))</f>
        <v>#DIV/0!</v>
      </c>
      <c r="K40" s="16" t="e">
        <f>K34/(K35*(1-K37))</f>
        <v>#DIV/0!</v>
      </c>
      <c r="L40" s="4" t="s">
        <v>52</v>
      </c>
    </row>
    <row r="41" spans="1:12">
      <c r="A41" s="4">
        <v>1</v>
      </c>
      <c r="B41" s="13" t="s">
        <v>54</v>
      </c>
      <c r="C41" s="4"/>
      <c r="D41" s="13" t="s">
        <v>51</v>
      </c>
      <c r="E41" s="13"/>
      <c r="F41" s="13"/>
      <c r="G41" s="16" t="e">
        <f>AVERAGE(G39:G40)</f>
        <v>#DIV/0!</v>
      </c>
      <c r="H41" s="16" t="e">
        <f>AVERAGE(H39:H40)</f>
        <v>#DIV/0!</v>
      </c>
      <c r="I41" s="16" t="e">
        <f>AVERAGE(I39:I40)</f>
        <v>#DIV/0!</v>
      </c>
      <c r="J41" s="16" t="e">
        <f>AVERAGE(J39:J40)</f>
        <v>#DIV/0!</v>
      </c>
      <c r="K41" s="16" t="e">
        <f>AVERAGE(K39:K40)</f>
        <v>#DIV/0!</v>
      </c>
      <c r="L41" s="4" t="s">
        <v>52</v>
      </c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1</v>
      </c>
      <c r="B43" s="5" t="s">
        <v>50</v>
      </c>
      <c r="C43" s="4"/>
      <c r="D43" s="4" t="s">
        <v>55</v>
      </c>
      <c r="E43" s="4"/>
      <c r="F43" s="21"/>
      <c r="G43" s="10"/>
      <c r="H43" s="8" t="e">
        <f>((H39/G39)-1)</f>
        <v>#DIV/0!</v>
      </c>
      <c r="I43" s="8" t="e">
        <f t="shared" ref="I43:K43" si="7">((I39/H39)-1)</f>
        <v>#DIV/0!</v>
      </c>
      <c r="J43" s="8" t="e">
        <f t="shared" si="7"/>
        <v>#DIV/0!</v>
      </c>
      <c r="K43" s="8" t="e">
        <f t="shared" si="7"/>
        <v>#DIV/0!</v>
      </c>
      <c r="L43" s="4" t="s">
        <v>56</v>
      </c>
    </row>
    <row r="44" spans="1:12">
      <c r="A44" s="4">
        <v>1</v>
      </c>
      <c r="B44" s="4" t="s">
        <v>53</v>
      </c>
      <c r="C44" s="4"/>
      <c r="D44" s="4" t="s">
        <v>55</v>
      </c>
      <c r="E44" s="4"/>
      <c r="F44" s="22"/>
      <c r="G44" s="10"/>
      <c r="H44" s="8" t="e">
        <f t="shared" ref="H44:K45" si="8">((H40/G40)-1)</f>
        <v>#DIV/0!</v>
      </c>
      <c r="I44" s="8" t="e">
        <f t="shared" si="8"/>
        <v>#DIV/0!</v>
      </c>
      <c r="J44" s="8" t="e">
        <f t="shared" si="8"/>
        <v>#DIV/0!</v>
      </c>
      <c r="K44" s="8" t="e">
        <f t="shared" si="8"/>
        <v>#DIV/0!</v>
      </c>
      <c r="L44" s="4" t="s">
        <v>56</v>
      </c>
    </row>
    <row r="45" spans="1:12">
      <c r="A45" s="4">
        <v>1</v>
      </c>
      <c r="B45" s="13" t="s">
        <v>54</v>
      </c>
      <c r="C45" s="4"/>
      <c r="D45" s="4" t="s">
        <v>55</v>
      </c>
      <c r="E45" s="4"/>
      <c r="F45" s="4"/>
      <c r="G45" s="10"/>
      <c r="H45" s="8" t="e">
        <f t="shared" si="8"/>
        <v>#DIV/0!</v>
      </c>
      <c r="I45" s="8" t="e">
        <f t="shared" si="8"/>
        <v>#DIV/0!</v>
      </c>
      <c r="J45" s="8" t="e">
        <f t="shared" si="8"/>
        <v>#DIV/0!</v>
      </c>
      <c r="K45" s="8" t="e">
        <f t="shared" si="8"/>
        <v>#DIV/0!</v>
      </c>
      <c r="L45" s="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26</vt:i4>
      </vt:variant>
    </vt:vector>
  </HeadingPairs>
  <TitlesOfParts>
    <vt:vector size="26" baseType="lpstr">
      <vt:lpstr>1.  AKBID BUNGA BANGSAKU</vt:lpstr>
      <vt:lpstr>2.  AKPAR BUNDA MULIA</vt:lpstr>
      <vt:lpstr>3. AKPAR NASIONAL JAKARTA</vt:lpstr>
      <vt:lpstr>4. STIPARY</vt:lpstr>
      <vt:lpstr>5. ATRO</vt:lpstr>
      <vt:lpstr>6.  POLTEKKES BSI</vt:lpstr>
      <vt:lpstr>7. STIE Balikpapan</vt:lpstr>
      <vt:lpstr> 8. STIENUS Jogja</vt:lpstr>
      <vt:lpstr>9. STIK SKH</vt:lpstr>
      <vt:lpstr>10. STIPER Amuntai</vt:lpstr>
      <vt:lpstr> 11. STP AMPTA</vt:lpstr>
      <vt:lpstr> 12. STIE Putera Sampoerna</vt:lpstr>
      <vt:lpstr>13. STIKES Karya Husada Kediri</vt:lpstr>
      <vt:lpstr>14. STISIP Kartika Bangsa</vt:lpstr>
      <vt:lpstr>15. STMIK Balikpapan</vt:lpstr>
      <vt:lpstr>16. STMIK Widuri</vt:lpstr>
      <vt:lpstr>17. UNAND</vt:lpstr>
      <vt:lpstr>18. UBM</vt:lpstr>
      <vt:lpstr>19. Universitas Gunadarma</vt:lpstr>
      <vt:lpstr>20. UII</vt:lpstr>
      <vt:lpstr>21. UIJ</vt:lpstr>
      <vt:lpstr>22. UNEJ</vt:lpstr>
      <vt:lpstr>23. UMSU</vt:lpstr>
      <vt:lpstr>24. Universitas Negeri Surabaya</vt:lpstr>
      <vt:lpstr>25. UPH Surabaya</vt:lpstr>
      <vt:lpstr>26. Universitas Sebelas Maret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Aghi Wardani</dc:creator>
  <cp:lastModifiedBy>Aghi Wardani</cp:lastModifiedBy>
  <dcterms:created xsi:type="dcterms:W3CDTF">2016-06-03T02:16:48Z</dcterms:created>
  <dcterms:modified xsi:type="dcterms:W3CDTF">2016-06-03T03:12:45Z</dcterms:modified>
</cp:coreProperties>
</file>