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QS\1\Guard Rail\STA 0+660, 1+120-1+190\"/>
    </mc:Choice>
  </mc:AlternateContent>
  <bookViews>
    <workbookView xWindow="0" yWindow="0" windowWidth="20490" windowHeight="7770"/>
  </bookViews>
  <sheets>
    <sheet name="Guard Rail" sheetId="1" r:id="rId1"/>
  </sheets>
  <definedNames>
    <definedName name="_xlnm.Print_Area" localSheetId="0">'Guard Rail'!$A$2:$G$22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1" l="1"/>
  <c r="G42" i="1" l="1"/>
  <c r="G43" i="1" s="1"/>
  <c r="F41" i="1"/>
  <c r="F42" i="1" s="1"/>
  <c r="F40" i="1"/>
  <c r="D40" i="1"/>
  <c r="D42" i="1"/>
  <c r="D43" i="1" s="1"/>
  <c r="D41" i="1" s="1"/>
  <c r="G13" i="1"/>
  <c r="G16" i="1" l="1"/>
  <c r="G17" i="1" l="1"/>
  <c r="G18" i="1" s="1"/>
  <c r="G19" i="1" s="1"/>
</calcChain>
</file>

<file path=xl/sharedStrings.xml><?xml version="1.0" encoding="utf-8"?>
<sst xmlns="http://schemas.openxmlformats.org/spreadsheetml/2006/main" count="23" uniqueCount="20">
  <si>
    <t>PERUMAHAN CITRAGRAND CIBUBUR CBD</t>
  </si>
  <si>
    <t>PT. CIPUTRA NUGRAHA INTERNASIONAL</t>
  </si>
  <si>
    <t>No</t>
  </si>
  <si>
    <t>Decription</t>
  </si>
  <si>
    <t>Qty</t>
  </si>
  <si>
    <t>SAT</t>
  </si>
  <si>
    <t>Harga/m2</t>
  </si>
  <si>
    <t>Total</t>
  </si>
  <si>
    <t>M'</t>
  </si>
  <si>
    <t>PPN 10%</t>
  </si>
  <si>
    <t>Grand total</t>
  </si>
  <si>
    <t>Pembulatan</t>
  </si>
  <si>
    <t>Diajukan,</t>
  </si>
  <si>
    <t>Nur Amalia</t>
  </si>
  <si>
    <t>C &amp; P</t>
  </si>
  <si>
    <t>Bekasi, 15 Oktober 2018</t>
  </si>
  <si>
    <t>REKAP PERBANDINGAN HARGA UPAH PEMASANGAN GUARD RAIL</t>
  </si>
  <si>
    <t>Uk. Pondasi 30 x 40 x 80 cm</t>
  </si>
  <si>
    <t>Biaya Pemasangan + Cor Beton STA 0+660 (4 titik pondasi)</t>
  </si>
  <si>
    <t xml:space="preserve"> ('Biaya Pemasangan + Cor Beton STA 1+120 - 1+190 (7 titik pondasi)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</si>
</sst>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64" formatCode="_(\R\p* #,##0_);_(* \(#,##0\);_(* &quot;-&quot;_);_(@_)"/>
  </numFmts>
  <fonts count="1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Tahoma"/>
      <family val="2"/>
    </font>
    <font>
      <sz val="10"/>
      <name val="Tahoma"/>
      <family val="2"/>
    </font>
    <font>
      <b/>
      <sz val="10"/>
      <name val="Tahoma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Trebuchet MS"/>
      <family val="2"/>
    </font>
    <font>
      <sz val="10"/>
      <name val="Trebuchet MS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2" fillId="0" borderId="0"/>
  </cellStyleXfs>
  <cellXfs count="53">
    <xf numFmtId="0" fontId="0" fillId="0" borderId="0" xfId="0"/>
    <xf numFmtId="0" fontId="2" fillId="0" borderId="0" xfId="2"/>
    <xf numFmtId="0" fontId="3" fillId="0" borderId="0" xfId="2" applyFont="1"/>
    <xf numFmtId="41" fontId="2" fillId="0" borderId="0" xfId="1" applyFont="1"/>
    <xf numFmtId="0" fontId="4" fillId="0" borderId="0" xfId="2" applyFont="1" applyBorder="1"/>
    <xf numFmtId="0" fontId="5" fillId="0" borderId="0" xfId="2" applyFont="1" applyBorder="1"/>
    <xf numFmtId="0" fontId="5" fillId="0" borderId="0" xfId="2" applyFont="1" applyBorder="1" applyAlignment="1">
      <alignment horizontal="center"/>
    </xf>
    <xf numFmtId="0" fontId="5" fillId="0" borderId="1" xfId="2" applyFont="1" applyBorder="1" applyAlignment="1">
      <alignment horizontal="center"/>
    </xf>
    <xf numFmtId="0" fontId="5" fillId="0" borderId="4" xfId="2" applyFont="1" applyBorder="1" applyAlignment="1">
      <alignment horizontal="center"/>
    </xf>
    <xf numFmtId="0" fontId="5" fillId="0" borderId="6" xfId="2" applyFont="1" applyBorder="1" applyAlignment="1">
      <alignment horizontal="center"/>
    </xf>
    <xf numFmtId="0" fontId="5" fillId="0" borderId="11" xfId="2" applyFont="1" applyBorder="1" applyAlignment="1">
      <alignment horizontal="center"/>
    </xf>
    <xf numFmtId="0" fontId="5" fillId="0" borderId="12" xfId="2" applyNumberFormat="1" applyFont="1" applyFill="1" applyBorder="1" applyAlignment="1">
      <alignment horizontal="center"/>
    </xf>
    <xf numFmtId="0" fontId="5" fillId="0" borderId="13" xfId="2" applyNumberFormat="1" applyFont="1" applyFill="1" applyBorder="1" applyAlignment="1">
      <alignment horizontal="center"/>
    </xf>
    <xf numFmtId="0" fontId="5" fillId="0" borderId="8" xfId="2" applyFont="1" applyBorder="1" applyAlignment="1">
      <alignment horizontal="center"/>
    </xf>
    <xf numFmtId="164" fontId="5" fillId="0" borderId="16" xfId="2" applyNumberFormat="1" applyFont="1" applyFill="1" applyBorder="1"/>
    <xf numFmtId="164" fontId="5" fillId="0" borderId="17" xfId="2" applyNumberFormat="1" applyFont="1" applyFill="1" applyBorder="1"/>
    <xf numFmtId="0" fontId="10" fillId="0" borderId="15" xfId="2" quotePrefix="1" applyFont="1" applyBorder="1"/>
    <xf numFmtId="0" fontId="6" fillId="0" borderId="14" xfId="2" applyFont="1" applyBorder="1" applyAlignment="1">
      <alignment horizontal="center"/>
    </xf>
    <xf numFmtId="164" fontId="5" fillId="0" borderId="17" xfId="2" applyNumberFormat="1" applyFont="1" applyFill="1" applyBorder="1" applyAlignment="1">
      <alignment horizontal="center"/>
    </xf>
    <xf numFmtId="0" fontId="5" fillId="0" borderId="14" xfId="2" applyFont="1" applyBorder="1"/>
    <xf numFmtId="0" fontId="5" fillId="0" borderId="18" xfId="2" applyFont="1" applyBorder="1"/>
    <xf numFmtId="0" fontId="5" fillId="0" borderId="14" xfId="2" applyFont="1" applyFill="1" applyBorder="1"/>
    <xf numFmtId="0" fontId="5" fillId="0" borderId="15" xfId="2" applyFont="1" applyFill="1" applyBorder="1" applyAlignment="1">
      <alignment horizontal="center"/>
    </xf>
    <xf numFmtId="0" fontId="5" fillId="0" borderId="14" xfId="2" applyFont="1" applyFill="1" applyBorder="1" applyAlignment="1">
      <alignment horizontal="center"/>
    </xf>
    <xf numFmtId="0" fontId="5" fillId="0" borderId="19" xfId="2" applyFont="1" applyBorder="1"/>
    <xf numFmtId="0" fontId="5" fillId="0" borderId="20" xfId="2" applyFont="1" applyFill="1" applyBorder="1"/>
    <xf numFmtId="0" fontId="5" fillId="0" borderId="20" xfId="2" applyFont="1" applyFill="1" applyBorder="1" applyAlignment="1">
      <alignment horizontal="center"/>
    </xf>
    <xf numFmtId="164" fontId="5" fillId="0" borderId="21" xfId="2" applyNumberFormat="1" applyFont="1" applyFill="1" applyBorder="1"/>
    <xf numFmtId="164" fontId="5" fillId="0" borderId="22" xfId="2" applyNumberFormat="1" applyFont="1" applyFill="1" applyBorder="1"/>
    <xf numFmtId="0" fontId="2" fillId="0" borderId="23" xfId="2" applyBorder="1"/>
    <xf numFmtId="0" fontId="2" fillId="0" borderId="24" xfId="2" applyBorder="1"/>
    <xf numFmtId="0" fontId="2" fillId="0" borderId="24" xfId="2" applyFill="1" applyBorder="1"/>
    <xf numFmtId="0" fontId="2" fillId="0" borderId="0" xfId="2" applyAlignment="1">
      <alignment horizontal="center"/>
    </xf>
    <xf numFmtId="0" fontId="8" fillId="0" borderId="0" xfId="2" applyFont="1" applyAlignment="1">
      <alignment horizontal="center"/>
    </xf>
    <xf numFmtId="0" fontId="8" fillId="0" borderId="0" xfId="2" applyFont="1"/>
    <xf numFmtId="0" fontId="11" fillId="0" borderId="0" xfId="2" applyFont="1" applyAlignment="1">
      <alignment horizontal="center"/>
    </xf>
    <xf numFmtId="0" fontId="11" fillId="0" borderId="0" xfId="2" applyFont="1" applyFill="1" applyAlignment="1">
      <alignment horizontal="center"/>
    </xf>
    <xf numFmtId="0" fontId="2" fillId="0" borderId="0" xfId="2" applyFill="1" applyAlignment="1">
      <alignment horizontal="center"/>
    </xf>
    <xf numFmtId="41" fontId="2" fillId="0" borderId="0" xfId="2" applyNumberFormat="1"/>
    <xf numFmtId="0" fontId="9" fillId="0" borderId="15" xfId="2" quotePrefix="1" applyFont="1" applyBorder="1" applyAlignment="1">
      <alignment wrapText="1"/>
    </xf>
    <xf numFmtId="0" fontId="6" fillId="0" borderId="14" xfId="2" applyFont="1" applyBorder="1" applyAlignment="1">
      <alignment horizontal="center" vertical="center"/>
    </xf>
    <xf numFmtId="164" fontId="7" fillId="0" borderId="7" xfId="2" applyNumberFormat="1" applyFont="1" applyFill="1" applyBorder="1" applyAlignment="1">
      <alignment horizontal="center"/>
    </xf>
    <xf numFmtId="164" fontId="7" fillId="0" borderId="8" xfId="2" applyNumberFormat="1" applyFont="1" applyFill="1" applyBorder="1" applyAlignment="1">
      <alignment horizontal="center"/>
    </xf>
    <xf numFmtId="0" fontId="6" fillId="0" borderId="1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0" fontId="6" fillId="0" borderId="5" xfId="2" applyFont="1" applyBorder="1" applyAlignment="1">
      <alignment horizontal="center" vertical="center"/>
    </xf>
    <xf numFmtId="0" fontId="6" fillId="0" borderId="10" xfId="2" applyFont="1" applyBorder="1" applyAlignment="1">
      <alignment horizontal="center" vertical="center"/>
    </xf>
    <xf numFmtId="0" fontId="7" fillId="0" borderId="3" xfId="2" applyFont="1" applyFill="1" applyBorder="1" applyAlignment="1">
      <alignment horizontal="center"/>
    </xf>
    <xf numFmtId="0" fontId="7" fillId="0" borderId="2" xfId="2" applyFont="1" applyFill="1" applyBorder="1" applyAlignment="1">
      <alignment horizontal="center"/>
    </xf>
    <xf numFmtId="0" fontId="7" fillId="0" borderId="0" xfId="2" applyFont="1" applyFill="1" applyBorder="1" applyAlignment="1">
      <alignment horizontal="center" vertical="center"/>
    </xf>
    <xf numFmtId="0" fontId="7" fillId="0" borderId="5" xfId="2" applyFont="1" applyFill="1" applyBorder="1" applyAlignment="1">
      <alignment horizontal="center" vertical="center"/>
    </xf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43"/>
  <sheetViews>
    <sheetView tabSelected="1" view="pageBreakPreview" topLeftCell="A4" zoomScaleNormal="100" zoomScaleSheetLayoutView="100" workbookViewId="0">
      <selection activeCell="C14" sqref="C14"/>
    </sheetView>
  </sheetViews>
  <sheetFormatPr defaultRowHeight="15" x14ac:dyDescent="0.25"/>
  <cols>
    <col min="1" max="1" width="3.5703125" style="1" customWidth="1"/>
    <col min="2" max="2" width="4.28515625" style="1" customWidth="1"/>
    <col min="3" max="3" width="35.140625" style="1" customWidth="1"/>
    <col min="4" max="4" width="10.5703125" style="1" bestFit="1" customWidth="1"/>
    <col min="5" max="5" width="4.5703125" style="1" customWidth="1"/>
    <col min="6" max="6" width="15.5703125" style="1" customWidth="1"/>
    <col min="7" max="7" width="16.7109375" style="1" customWidth="1"/>
    <col min="8" max="16384" width="9.140625" style="1"/>
  </cols>
  <sheetData>
    <row r="2" spans="2:7" ht="15.75" x14ac:dyDescent="0.25">
      <c r="C2" s="2"/>
    </row>
    <row r="3" spans="2:7" ht="15.75" x14ac:dyDescent="0.25">
      <c r="C3" s="2" t="s">
        <v>16</v>
      </c>
    </row>
    <row r="4" spans="2:7" ht="15.75" x14ac:dyDescent="0.25">
      <c r="C4" s="2" t="s">
        <v>0</v>
      </c>
    </row>
    <row r="5" spans="2:7" ht="15.75" x14ac:dyDescent="0.25">
      <c r="C5" s="2" t="s">
        <v>1</v>
      </c>
    </row>
    <row r="6" spans="2:7" ht="16.5" thickBot="1" x14ac:dyDescent="0.3">
      <c r="B6" s="4"/>
      <c r="C6" s="5"/>
      <c r="D6" s="6"/>
      <c r="E6" s="6"/>
      <c r="F6" s="6"/>
      <c r="G6" s="6"/>
    </row>
    <row r="7" spans="2:7" x14ac:dyDescent="0.25">
      <c r="B7" s="43" t="s">
        <v>2</v>
      </c>
      <c r="C7" s="46" t="s">
        <v>3</v>
      </c>
      <c r="D7" s="7"/>
      <c r="E7" s="7"/>
      <c r="F7" s="49"/>
      <c r="G7" s="50"/>
    </row>
    <row r="8" spans="2:7" ht="38.25" customHeight="1" x14ac:dyDescent="0.25">
      <c r="B8" s="44"/>
      <c r="C8" s="47"/>
      <c r="D8" s="8"/>
      <c r="E8" s="8"/>
      <c r="F8" s="51"/>
      <c r="G8" s="52"/>
    </row>
    <row r="9" spans="2:7" x14ac:dyDescent="0.25">
      <c r="B9" s="44"/>
      <c r="C9" s="47"/>
      <c r="D9" s="9"/>
      <c r="E9" s="9"/>
      <c r="F9" s="41"/>
      <c r="G9" s="42"/>
    </row>
    <row r="10" spans="2:7" ht="15.75" thickBot="1" x14ac:dyDescent="0.3">
      <c r="B10" s="45"/>
      <c r="C10" s="48"/>
      <c r="D10" s="10" t="s">
        <v>4</v>
      </c>
      <c r="E10" s="10" t="s">
        <v>5</v>
      </c>
      <c r="F10" s="11" t="s">
        <v>6</v>
      </c>
      <c r="G10" s="12" t="s">
        <v>7</v>
      </c>
    </row>
    <row r="11" spans="2:7" s="3" customFormat="1" ht="30.75" thickTop="1" x14ac:dyDescent="0.3">
      <c r="B11" s="40">
        <v>1</v>
      </c>
      <c r="C11" s="39" t="s">
        <v>18</v>
      </c>
      <c r="D11" s="13">
        <v>12</v>
      </c>
      <c r="E11" s="13" t="s">
        <v>8</v>
      </c>
      <c r="F11" s="14"/>
      <c r="G11" s="15">
        <f>D11*F11</f>
        <v>0</v>
      </c>
    </row>
    <row r="12" spans="2:7" s="3" customFormat="1" ht="15.75" x14ac:dyDescent="0.3">
      <c r="B12" s="17"/>
      <c r="C12" s="16" t="s">
        <v>17</v>
      </c>
      <c r="D12" s="13"/>
      <c r="E12" s="13"/>
      <c r="F12" s="14"/>
      <c r="G12" s="15"/>
    </row>
    <row r="13" spans="2:7" s="3" customFormat="1" ht="30" x14ac:dyDescent="0.3">
      <c r="B13" s="40">
        <v>2</v>
      </c>
      <c r="C13" s="39" t="s">
        <v>19</v>
      </c>
      <c r="D13" s="13">
        <v>20</v>
      </c>
      <c r="E13" s="13" t="s">
        <v>8</v>
      </c>
      <c r="F13" s="14"/>
      <c r="G13" s="15">
        <f>D13*F13</f>
        <v>0</v>
      </c>
    </row>
    <row r="14" spans="2:7" s="3" customFormat="1" ht="15.75" x14ac:dyDescent="0.3">
      <c r="B14" s="17"/>
      <c r="C14" s="16" t="s">
        <v>17</v>
      </c>
      <c r="D14" s="13"/>
      <c r="E14" s="13"/>
      <c r="F14" s="14"/>
      <c r="G14" s="15"/>
    </row>
    <row r="15" spans="2:7" s="3" customFormat="1" ht="15.75" x14ac:dyDescent="0.3">
      <c r="B15" s="19"/>
      <c r="C15" s="16"/>
      <c r="D15" s="13"/>
      <c r="E15" s="13"/>
      <c r="F15" s="14"/>
      <c r="G15" s="15"/>
    </row>
    <row r="16" spans="2:7" s="3" customFormat="1" x14ac:dyDescent="0.25">
      <c r="B16" s="20"/>
      <c r="C16" s="21" t="s">
        <v>7</v>
      </c>
      <c r="D16" s="22"/>
      <c r="E16" s="22"/>
      <c r="F16" s="14"/>
      <c r="G16" s="15">
        <f>SUM(G13:G15)</f>
        <v>0</v>
      </c>
    </row>
    <row r="17" spans="2:7" s="3" customFormat="1" x14ac:dyDescent="0.25">
      <c r="B17" s="20"/>
      <c r="C17" s="21" t="s">
        <v>9</v>
      </c>
      <c r="D17" s="22"/>
      <c r="E17" s="22"/>
      <c r="F17" s="14"/>
      <c r="G17" s="18">
        <f>G16*0.1</f>
        <v>0</v>
      </c>
    </row>
    <row r="18" spans="2:7" s="3" customFormat="1" x14ac:dyDescent="0.25">
      <c r="B18" s="20"/>
      <c r="C18" s="21" t="s">
        <v>10</v>
      </c>
      <c r="D18" s="23"/>
      <c r="E18" s="23"/>
      <c r="F18" s="14"/>
      <c r="G18" s="15">
        <f>SUM(G16:G17)</f>
        <v>0</v>
      </c>
    </row>
    <row r="19" spans="2:7" s="3" customFormat="1" ht="15.75" thickBot="1" x14ac:dyDescent="0.3">
      <c r="B19" s="24"/>
      <c r="C19" s="25" t="s">
        <v>11</v>
      </c>
      <c r="D19" s="26"/>
      <c r="E19" s="26"/>
      <c r="F19" s="27"/>
      <c r="G19" s="28">
        <f>G18</f>
        <v>0</v>
      </c>
    </row>
    <row r="20" spans="2:7" s="3" customFormat="1" ht="15.75" thickBot="1" x14ac:dyDescent="0.3">
      <c r="B20" s="29"/>
      <c r="C20" s="30"/>
      <c r="D20" s="30"/>
      <c r="E20" s="30"/>
      <c r="F20" s="31"/>
      <c r="G20" s="31"/>
    </row>
    <row r="23" spans="2:7" s="3" customFormat="1" x14ac:dyDescent="0.25">
      <c r="B23" s="1"/>
      <c r="C23" s="32" t="s">
        <v>15</v>
      </c>
      <c r="D23" s="1"/>
      <c r="E23" s="1"/>
      <c r="F23" s="1"/>
      <c r="G23" s="1"/>
    </row>
    <row r="24" spans="2:7" s="3" customFormat="1" x14ac:dyDescent="0.25">
      <c r="B24" s="1"/>
      <c r="C24" s="33" t="s">
        <v>12</v>
      </c>
      <c r="D24" s="34"/>
      <c r="E24" s="34"/>
      <c r="F24" s="34"/>
      <c r="G24" s="34"/>
    </row>
    <row r="25" spans="2:7" s="3" customFormat="1" x14ac:dyDescent="0.25">
      <c r="B25" s="1"/>
      <c r="C25" s="33"/>
      <c r="D25" s="34"/>
      <c r="E25" s="34"/>
      <c r="F25" s="34"/>
      <c r="G25" s="34"/>
    </row>
    <row r="26" spans="2:7" s="3" customFormat="1" x14ac:dyDescent="0.25">
      <c r="B26" s="1"/>
      <c r="C26" s="33"/>
      <c r="D26" s="34"/>
      <c r="E26" s="34"/>
      <c r="F26" s="34"/>
      <c r="G26" s="34"/>
    </row>
    <row r="27" spans="2:7" s="3" customFormat="1" x14ac:dyDescent="0.25">
      <c r="B27" s="1"/>
      <c r="C27" s="33"/>
      <c r="D27" s="34"/>
      <c r="E27" s="34"/>
      <c r="F27" s="34"/>
      <c r="G27" s="34"/>
    </row>
    <row r="28" spans="2:7" s="3" customFormat="1" x14ac:dyDescent="0.25">
      <c r="B28" s="1"/>
      <c r="C28" s="33"/>
      <c r="D28" s="34"/>
      <c r="E28" s="34"/>
      <c r="F28" s="34"/>
      <c r="G28" s="34"/>
    </row>
    <row r="29" spans="2:7" s="3" customFormat="1" x14ac:dyDescent="0.25">
      <c r="B29" s="1"/>
      <c r="C29" s="33"/>
      <c r="D29" s="34"/>
      <c r="E29" s="34"/>
      <c r="F29" s="34"/>
      <c r="G29" s="34"/>
    </row>
    <row r="30" spans="2:7" s="3" customFormat="1" x14ac:dyDescent="0.25">
      <c r="B30" s="1"/>
      <c r="C30" s="35" t="s">
        <v>13</v>
      </c>
      <c r="D30" s="34"/>
      <c r="E30" s="34"/>
      <c r="F30" s="34"/>
      <c r="G30" s="36"/>
    </row>
    <row r="31" spans="2:7" s="3" customFormat="1" x14ac:dyDescent="0.25">
      <c r="B31" s="1"/>
      <c r="C31" s="32" t="s">
        <v>14</v>
      </c>
      <c r="D31" s="1"/>
      <c r="E31" s="1"/>
      <c r="F31" s="1"/>
      <c r="G31" s="37"/>
    </row>
    <row r="32" spans="2:7" s="3" customFormat="1" x14ac:dyDescent="0.25">
      <c r="B32" s="1"/>
      <c r="C32" s="32"/>
      <c r="D32" s="1"/>
      <c r="E32" s="1"/>
      <c r="F32" s="1"/>
      <c r="G32" s="1"/>
    </row>
    <row r="33" spans="2:7" s="3" customFormat="1" x14ac:dyDescent="0.25">
      <c r="B33" s="1"/>
      <c r="C33" s="32"/>
      <c r="D33" s="1"/>
      <c r="E33" s="1"/>
      <c r="F33" s="1"/>
      <c r="G33" s="1"/>
    </row>
    <row r="34" spans="2:7" s="3" customFormat="1" x14ac:dyDescent="0.25">
      <c r="B34" s="1"/>
      <c r="C34" s="32"/>
      <c r="D34" s="1"/>
      <c r="E34" s="1"/>
      <c r="F34" s="1"/>
      <c r="G34" s="1"/>
    </row>
    <row r="35" spans="2:7" s="3" customFormat="1" x14ac:dyDescent="0.25">
      <c r="B35" s="1"/>
      <c r="C35" s="32"/>
      <c r="D35" s="1"/>
      <c r="E35" s="1"/>
      <c r="F35" s="1"/>
      <c r="G35" s="1"/>
    </row>
    <row r="40" spans="2:7" x14ac:dyDescent="0.25">
      <c r="D40" s="1">
        <f>0.3*0.4*0.8</f>
        <v>9.6000000000000002E-2</v>
      </c>
      <c r="F40" s="1">
        <f>660000*D40</f>
        <v>63360</v>
      </c>
    </row>
    <row r="41" spans="2:7" x14ac:dyDescent="0.25">
      <c r="D41" s="38">
        <f>D43*D40</f>
        <v>480000</v>
      </c>
      <c r="F41" s="1">
        <f>D40*18</f>
        <v>1.728</v>
      </c>
    </row>
    <row r="42" spans="2:7" x14ac:dyDescent="0.25">
      <c r="C42" s="1">
        <v>1200000</v>
      </c>
      <c r="D42" s="1">
        <f>0.4*0.6*1</f>
        <v>0.24</v>
      </c>
      <c r="F42" s="3">
        <f>(660000*1.2+40000*1.2)*F41</f>
        <v>1451520</v>
      </c>
      <c r="G42" s="1">
        <f>1500000+300000</f>
        <v>1800000</v>
      </c>
    </row>
    <row r="43" spans="2:7" x14ac:dyDescent="0.25">
      <c r="D43" s="3">
        <f>C42/D42</f>
        <v>5000000</v>
      </c>
      <c r="G43" s="1">
        <f>G42/32</f>
        <v>56250</v>
      </c>
    </row>
  </sheetData>
  <mergeCells count="5">
    <mergeCell ref="B7:B10"/>
    <mergeCell ref="C7:C10"/>
    <mergeCell ref="F7:G7"/>
    <mergeCell ref="F9:G9"/>
    <mergeCell ref="F8:G8"/>
  </mergeCells>
  <printOptions horizontalCentered="1"/>
  <pageMargins left="0.39370078740157483" right="0.39370078740157483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Guard Rail</vt:lpstr>
      <vt:lpstr>'Guard Rail'!Print_Area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 CG2</dc:creator>
  <cp:lastModifiedBy>QS CG2</cp:lastModifiedBy>
  <cp:lastPrinted>2020-03-23T06:26:49Z</cp:lastPrinted>
  <dcterms:created xsi:type="dcterms:W3CDTF">2018-10-13T05:53:14Z</dcterms:created>
  <dcterms:modified xsi:type="dcterms:W3CDTF">2020-03-24T07:16:18Z</dcterms:modified>
</cp:coreProperties>
</file>