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QS\1\Taman\Blok G\Hardscape Danau\"/>
    </mc:Choice>
  </mc:AlternateContent>
  <bookViews>
    <workbookView xWindow="0" yWindow="0" windowWidth="20490" windowHeight="7770"/>
  </bookViews>
  <sheets>
    <sheet name="Sheet1" sheetId="1" r:id="rId1"/>
  </sheets>
  <definedNames>
    <definedName name="_xlnm.Print_Area" localSheetId="0">Sheet1!$A$1:$F$51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F43" i="1"/>
  <c r="F42" i="1"/>
  <c r="F41" i="1"/>
  <c r="F38" i="1"/>
  <c r="F35" i="1"/>
  <c r="F34" i="1"/>
  <c r="F31" i="1"/>
  <c r="F30" i="1"/>
  <c r="F29" i="1"/>
  <c r="F28" i="1"/>
  <c r="F27" i="1"/>
  <c r="F26" i="1"/>
  <c r="F23" i="1"/>
  <c r="F16" i="1"/>
  <c r="I31" i="1" l="1"/>
  <c r="I30" i="1"/>
  <c r="I28" i="1"/>
  <c r="I29" i="1" s="1"/>
  <c r="N21" i="1"/>
  <c r="N20" i="1"/>
  <c r="N19" i="1"/>
  <c r="F19" i="1"/>
  <c r="N18" i="1"/>
  <c r="N17" i="1"/>
  <c r="N15" i="1"/>
  <c r="F15" i="1"/>
  <c r="N14" i="1"/>
  <c r="F14" i="1"/>
  <c r="F13" i="1"/>
  <c r="N23" i="1" l="1"/>
  <c r="J23" i="1"/>
  <c r="F20" i="1" l="1"/>
  <c r="F47" i="1" l="1"/>
  <c r="F48" i="1" s="1"/>
  <c r="F51" i="1" l="1"/>
  <c r="F49" i="1"/>
  <c r="F50" i="1" s="1"/>
</calcChain>
</file>

<file path=xl/sharedStrings.xml><?xml version="1.0" encoding="utf-8"?>
<sst xmlns="http://schemas.openxmlformats.org/spreadsheetml/2006/main" count="82" uniqueCount="64">
  <si>
    <t>PT. CIPUTRA NUGRAHA INTERNASIONAL</t>
  </si>
  <si>
    <t>PERUMAHAN CITRAGRAND CIBUBUR CBD</t>
  </si>
  <si>
    <t>NO</t>
  </si>
  <si>
    <t>URAIAN</t>
  </si>
  <si>
    <t>VOLUME</t>
  </si>
  <si>
    <t>SAT</t>
  </si>
  <si>
    <t>Harsat</t>
  </si>
  <si>
    <t>Total</t>
  </si>
  <si>
    <t>A</t>
  </si>
  <si>
    <t>Pekerjaan Persiapan</t>
  </si>
  <si>
    <t>Area</t>
  </si>
  <si>
    <t>Kel</t>
  </si>
  <si>
    <t>Mob &amp; Demob</t>
  </si>
  <si>
    <t>LS</t>
  </si>
  <si>
    <t>Kordinasi &amp; Keamanan</t>
  </si>
  <si>
    <t>Luas Pebble Wash 1</t>
  </si>
  <si>
    <t>Listrik &amp; Air Kerja</t>
  </si>
  <si>
    <t>Luas Pebble Wash 2</t>
  </si>
  <si>
    <t>Pengukuran &amp; As built Dwg</t>
  </si>
  <si>
    <t>Luas Pattern Concrete</t>
  </si>
  <si>
    <t>B</t>
  </si>
  <si>
    <t>Cut &amp; Fill</t>
  </si>
  <si>
    <t>Cut Fill tanah + pemadatan (stamper)</t>
  </si>
  <si>
    <t>m2</t>
  </si>
  <si>
    <t>Buang Tanah</t>
  </si>
  <si>
    <t>m3</t>
  </si>
  <si>
    <t>Luas Batu Refleksi</t>
  </si>
  <si>
    <t>C</t>
  </si>
  <si>
    <t>Pemadatan Hardscape</t>
  </si>
  <si>
    <t>Makadam 5/7, t=10cm + pemadatan (stamper)</t>
  </si>
  <si>
    <t>D</t>
  </si>
  <si>
    <t>Pekerjaan Besi - Beton (t=10cm)</t>
  </si>
  <si>
    <t>Ready Mix K-300 (Tebal 10cm) + include finish trowel + tali air (natural)</t>
  </si>
  <si>
    <t>Wiremesh M6 (1 Lapis)</t>
  </si>
  <si>
    <t>Bangku Taman</t>
  </si>
  <si>
    <t>Tenaga gelar dan langsir beton</t>
  </si>
  <si>
    <t>Sisi 1</t>
  </si>
  <si>
    <t>Bekisting</t>
  </si>
  <si>
    <t>Sisi 2</t>
  </si>
  <si>
    <t>Plastik Cor</t>
  </si>
  <si>
    <t>Tengah</t>
  </si>
  <si>
    <t>Pembersihan Areal</t>
  </si>
  <si>
    <t>Bawah</t>
  </si>
  <si>
    <t>E</t>
  </si>
  <si>
    <t>Koral Sikat</t>
  </si>
  <si>
    <t>Batu Refleksi (Koral Sikat diam. 5cm) - hitam</t>
  </si>
  <si>
    <t>Batu Refleksi (Koral Sikat diam. 3cm) - putih</t>
  </si>
  <si>
    <t>F</t>
  </si>
  <si>
    <t>Bangku Taman Beton Finish Pasir Silika Putih</t>
  </si>
  <si>
    <t>pcs</t>
  </si>
  <si>
    <t>G</t>
  </si>
  <si>
    <t>Pekerjaan Saluran &amp; Sparing Kabel</t>
  </si>
  <si>
    <t>Bak Kontrol Grill Uk. 40x40 cm, Besi Siku 30.30.3, Plat Strip t=3mm</t>
  </si>
  <si>
    <t>bh</t>
  </si>
  <si>
    <t>PVC 4" tipe D ex. Wavin</t>
  </si>
  <si>
    <t>m</t>
  </si>
  <si>
    <t>PVC 6" tipe D ex. Wavin</t>
  </si>
  <si>
    <t>PVC  2.5" tipe D ex. Wavin</t>
  </si>
  <si>
    <t>TOTAL</t>
  </si>
  <si>
    <t>PEMBULATAN</t>
  </si>
  <si>
    <t>PPN 10%</t>
  </si>
  <si>
    <t>GRAND TOTAL</t>
  </si>
  <si>
    <t>Harga/m2</t>
  </si>
  <si>
    <t>RENCANA ANGGARAN BIAYA HARDSCAPE TAMAN DANAU CLUSTER GRANBURY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</si>
</sst>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4" applyFont="1" applyAlignment="1">
      <alignment horizontal="left"/>
    </xf>
    <xf numFmtId="0" fontId="1" fillId="0" borderId="0" xfId="4"/>
    <xf numFmtId="43" fontId="1" fillId="0" borderId="0" xfId="1"/>
    <xf numFmtId="0" fontId="1" fillId="0" borderId="0" xfId="4" applyAlignment="1">
      <alignment horizontal="center"/>
    </xf>
    <xf numFmtId="41" fontId="1" fillId="0" borderId="0" xfId="2" applyFont="1"/>
    <xf numFmtId="164" fontId="1" fillId="0" borderId="0" xfId="1" applyNumberFormat="1"/>
    <xf numFmtId="0" fontId="2" fillId="0" borderId="0" xfId="4" applyFont="1" applyAlignment="1">
      <alignment horizontal="center"/>
    </xf>
    <xf numFmtId="0" fontId="3" fillId="0" borderId="6" xfId="4" applyFont="1" applyFill="1" applyBorder="1" applyAlignment="1">
      <alignment horizontal="center" vertical="center" wrapText="1" readingOrder="1"/>
    </xf>
    <xf numFmtId="164" fontId="4" fillId="0" borderId="7" xfId="1" applyNumberFormat="1" applyFont="1" applyFill="1" applyBorder="1" applyAlignment="1">
      <alignment horizontal="center" vertical="top" wrapText="1"/>
    </xf>
    <xf numFmtId="164" fontId="3" fillId="0" borderId="7" xfId="1" applyNumberFormat="1" applyFont="1" applyFill="1" applyBorder="1" applyAlignment="1">
      <alignment horizontal="left" vertical="center" wrapText="1" readingOrder="1"/>
    </xf>
    <xf numFmtId="164" fontId="3" fillId="0" borderId="7" xfId="1" applyNumberFormat="1" applyFont="1" applyFill="1" applyBorder="1" applyAlignment="1">
      <alignment horizontal="center" vertical="center" wrapText="1" readingOrder="1"/>
    </xf>
    <xf numFmtId="164" fontId="5" fillId="0" borderId="4" xfId="1" applyNumberFormat="1" applyFont="1" applyFill="1" applyBorder="1" applyAlignment="1">
      <alignment horizontal="center" vertical="center" wrapText="1"/>
    </xf>
    <xf numFmtId="164" fontId="5" fillId="0" borderId="4" xfId="1" applyNumberFormat="1" applyFont="1" applyFill="1" applyBorder="1" applyAlignment="1">
      <alignment horizontal="left" vertical="center" wrapText="1" readingOrder="1"/>
    </xf>
    <xf numFmtId="164" fontId="3" fillId="0" borderId="4" xfId="1" applyNumberFormat="1" applyFont="1" applyFill="1" applyBorder="1" applyAlignment="1">
      <alignment horizontal="center" vertical="center" wrapText="1" readingOrder="1"/>
    </xf>
    <xf numFmtId="164" fontId="3" fillId="0" borderId="4" xfId="1" applyNumberFormat="1" applyFont="1" applyFill="1" applyBorder="1" applyAlignment="1">
      <alignment horizontal="right" vertical="center" wrapText="1" readingOrder="1"/>
    </xf>
    <xf numFmtId="0" fontId="0" fillId="0" borderId="0" xfId="4" applyFont="1"/>
    <xf numFmtId="164" fontId="0" fillId="0" borderId="0" xfId="1" applyNumberFormat="1" applyFont="1"/>
    <xf numFmtId="164" fontId="4" fillId="0" borderId="4" xfId="1" applyNumberFormat="1" applyFont="1" applyFill="1" applyBorder="1" applyAlignment="1">
      <alignment horizontal="center" vertical="top" wrapText="1"/>
    </xf>
    <xf numFmtId="164" fontId="3" fillId="0" borderId="4" xfId="1" applyNumberFormat="1" applyFont="1" applyFill="1" applyBorder="1" applyAlignment="1">
      <alignment horizontal="left" vertical="center" wrapText="1" readingOrder="1"/>
    </xf>
    <xf numFmtId="164" fontId="3" fillId="0" borderId="4" xfId="1" applyNumberFormat="1" applyFont="1" applyFill="1" applyBorder="1" applyAlignment="1">
      <alignment horizontal="center" vertical="center" wrapText="1"/>
    </xf>
    <xf numFmtId="0" fontId="1" fillId="2" borderId="0" xfId="4" applyFill="1" applyAlignment="1">
      <alignment vertical="top"/>
    </xf>
    <xf numFmtId="43" fontId="1" fillId="0" borderId="0" xfId="4" applyNumberFormat="1"/>
    <xf numFmtId="0" fontId="1" fillId="3" borderId="0" xfId="4" applyFill="1" applyAlignment="1">
      <alignment vertical="top"/>
    </xf>
    <xf numFmtId="164" fontId="6" fillId="0" borderId="4" xfId="1" applyNumberFormat="1" applyFont="1" applyFill="1" applyBorder="1" applyAlignment="1">
      <alignment horizontal="center" vertical="top" wrapText="1"/>
    </xf>
    <xf numFmtId="0" fontId="1" fillId="0" borderId="0" xfId="4" applyAlignment="1">
      <alignment vertical="top"/>
    </xf>
    <xf numFmtId="164" fontId="4" fillId="0" borderId="4" xfId="1" applyNumberFormat="1" applyFont="1" applyFill="1" applyBorder="1" applyAlignment="1">
      <alignment horizontal="center" vertical="center" wrapText="1"/>
    </xf>
    <xf numFmtId="164" fontId="3" fillId="0" borderId="4" xfId="1" applyNumberFormat="1" applyFont="1" applyFill="1" applyBorder="1" applyAlignment="1">
      <alignment horizontal="left" vertical="center" wrapText="1"/>
    </xf>
    <xf numFmtId="0" fontId="1" fillId="0" borderId="0" xfId="4" applyAlignment="1">
      <alignment vertical="center"/>
    </xf>
    <xf numFmtId="164" fontId="1" fillId="0" borderId="0" xfId="1" applyNumberFormat="1" applyAlignment="1">
      <alignment vertical="center"/>
    </xf>
    <xf numFmtId="43" fontId="0" fillId="0" borderId="0" xfId="4" applyNumberFormat="1" applyFont="1"/>
    <xf numFmtId="164" fontId="1" fillId="0" borderId="0" xfId="4" applyNumberFormat="1"/>
    <xf numFmtId="10" fontId="1" fillId="0" borderId="0" xfId="3" applyNumberFormat="1" applyFont="1"/>
    <xf numFmtId="164" fontId="5" fillId="0" borderId="4" xfId="1" applyNumberFormat="1" applyFont="1" applyFill="1" applyBorder="1" applyAlignment="1">
      <alignment horizontal="center" vertical="center" wrapText="1" readingOrder="1"/>
    </xf>
    <xf numFmtId="164" fontId="5" fillId="0" borderId="4" xfId="1" applyNumberFormat="1" applyFont="1" applyFill="1" applyBorder="1" applyAlignment="1">
      <alignment horizontal="right" vertical="center" wrapText="1" readingOrder="1"/>
    </xf>
    <xf numFmtId="0" fontId="3" fillId="0" borderId="1" xfId="4" applyFont="1" applyFill="1" applyBorder="1" applyAlignment="1">
      <alignment horizontal="center" vertical="center" wrapText="1"/>
    </xf>
    <xf numFmtId="0" fontId="3" fillId="0" borderId="3" xfId="4" applyFont="1" applyFill="1" applyBorder="1" applyAlignment="1">
      <alignment horizontal="center" vertical="center" wrapText="1"/>
    </xf>
    <xf numFmtId="0" fontId="3" fillId="0" borderId="5" xfId="4" applyFont="1" applyFill="1" applyBorder="1" applyAlignment="1">
      <alignment horizontal="center" vertical="center" wrapText="1"/>
    </xf>
    <xf numFmtId="0" fontId="3" fillId="0" borderId="2" xfId="4" applyFont="1" applyFill="1" applyBorder="1" applyAlignment="1">
      <alignment horizontal="center" vertical="center" wrapText="1"/>
    </xf>
    <xf numFmtId="0" fontId="3" fillId="0" borderId="4" xfId="4" applyFont="1" applyFill="1" applyBorder="1" applyAlignment="1">
      <alignment horizontal="center" vertical="center" wrapText="1"/>
    </xf>
    <xf numFmtId="0" fontId="3" fillId="0" borderId="6" xfId="4" applyFont="1" applyFill="1" applyBorder="1" applyAlignment="1">
      <alignment horizontal="center" vertical="center" wrapText="1"/>
    </xf>
    <xf numFmtId="41" fontId="0" fillId="0" borderId="2" xfId="5" applyFont="1" applyFill="1" applyBorder="1" applyAlignment="1">
      <alignment horizontal="center" vertical="center"/>
    </xf>
    <xf numFmtId="41" fontId="0" fillId="0" borderId="4" xfId="5" applyFont="1" applyFill="1" applyBorder="1" applyAlignment="1">
      <alignment horizontal="center" vertical="center"/>
    </xf>
    <xf numFmtId="43" fontId="0" fillId="0" borderId="0" xfId="1" applyFont="1"/>
    <xf numFmtId="164" fontId="4" fillId="0" borderId="4" xfId="1" applyNumberFormat="1" applyFont="1" applyFill="1" applyBorder="1" applyAlignment="1">
      <alignment horizontal="left" vertical="center" wrapText="1" readingOrder="1"/>
    </xf>
    <xf numFmtId="164" fontId="4" fillId="0" borderId="4" xfId="1" applyNumberFormat="1" applyFont="1" applyFill="1" applyBorder="1" applyAlignment="1">
      <alignment horizontal="center" vertical="center" wrapText="1" readingOrder="1"/>
    </xf>
    <xf numFmtId="164" fontId="4" fillId="0" borderId="4" xfId="1" applyNumberFormat="1" applyFont="1" applyFill="1" applyBorder="1" applyAlignment="1">
      <alignment horizontal="right" vertical="center" wrapText="1" readingOrder="1"/>
    </xf>
    <xf numFmtId="164" fontId="4" fillId="0" borderId="4" xfId="1" applyNumberFormat="1" applyFont="1" applyFill="1" applyBorder="1" applyAlignment="1">
      <alignment vertical="center" wrapText="1"/>
    </xf>
    <xf numFmtId="164" fontId="3" fillId="0" borderId="4" xfId="1" applyNumberFormat="1" applyFont="1" applyFill="1" applyBorder="1" applyAlignment="1">
      <alignment vertical="center" wrapText="1"/>
    </xf>
    <xf numFmtId="165" fontId="3" fillId="0" borderId="4" xfId="1" applyNumberFormat="1" applyFont="1" applyFill="1" applyBorder="1" applyAlignment="1">
      <alignment vertical="center" wrapText="1"/>
    </xf>
    <xf numFmtId="43" fontId="4" fillId="0" borderId="4" xfId="1" applyNumberFormat="1" applyFont="1" applyFill="1" applyBorder="1" applyAlignment="1">
      <alignment vertical="center" wrapText="1"/>
    </xf>
    <xf numFmtId="43" fontId="3" fillId="0" borderId="4" xfId="1" applyFont="1" applyFill="1" applyBorder="1" applyAlignment="1">
      <alignment vertical="center" wrapText="1"/>
    </xf>
    <xf numFmtId="43" fontId="3" fillId="0" borderId="4" xfId="1" applyNumberFormat="1" applyFont="1" applyFill="1" applyBorder="1" applyAlignment="1">
      <alignment vertical="center" wrapText="1"/>
    </xf>
  </cellXfs>
  <cellStyles count="6">
    <cellStyle name="Comma" xfId="1" builtinId="3"/>
    <cellStyle name="Comma [0]" xfId="2" builtinId="6"/>
    <cellStyle name="Comma [0] 2" xfId="5"/>
    <cellStyle name="Normal" xfId="0" builtinId="0"/>
    <cellStyle name="Normal 2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emupukan@%2050kg/zak" TargetMode="External"/><Relationship Id="rId2" Type="http://schemas.openxmlformats.org/officeDocument/2006/relationships/hyperlink" Target="mailto:Pemupukan@%2050kg/zak" TargetMode="External"/><Relationship Id="rId1" Type="http://schemas.openxmlformats.org/officeDocument/2006/relationships/hyperlink" Target="mailto:Pemupukan@%2050kg/zak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8"/>
  <sheetViews>
    <sheetView tabSelected="1" view="pageBreakPreview" topLeftCell="A14" zoomScaleNormal="100" zoomScaleSheetLayoutView="100" workbookViewId="0">
      <selection activeCell="F47" sqref="F47"/>
    </sheetView>
  </sheetViews>
  <sheetFormatPr defaultRowHeight="15" x14ac:dyDescent="0.25"/>
  <cols>
    <col min="1" max="1" width="6.85546875" style="4" customWidth="1"/>
    <col min="2" max="2" width="43" style="2" customWidth="1"/>
    <col min="3" max="3" width="11.28515625" style="3" customWidth="1"/>
    <col min="4" max="4" width="7.5703125" style="4" customWidth="1"/>
    <col min="5" max="6" width="17" style="5" customWidth="1"/>
    <col min="7" max="7" width="2.85546875" style="2" customWidth="1"/>
    <col min="8" max="8" width="18.42578125" style="2" customWidth="1"/>
    <col min="9" max="9" width="9.28515625" style="2" bestFit="1" customWidth="1"/>
    <col min="10" max="10" width="9.140625" style="2"/>
    <col min="11" max="11" width="11.5703125" style="2" bestFit="1" customWidth="1"/>
    <col min="12" max="12" width="15" style="6" bestFit="1" customWidth="1"/>
    <col min="13" max="13" width="15.140625" style="2" bestFit="1" customWidth="1"/>
    <col min="14" max="14" width="11.7109375" style="2" bestFit="1" customWidth="1"/>
    <col min="15" max="15" width="11.5703125" style="2" bestFit="1" customWidth="1"/>
    <col min="16" max="16384" width="9.140625" style="2"/>
  </cols>
  <sheetData>
    <row r="2" spans="1:14" x14ac:dyDescent="0.25">
      <c r="A2" s="1" t="s">
        <v>63</v>
      </c>
    </row>
    <row r="3" spans="1:14" x14ac:dyDescent="0.25">
      <c r="A3" s="1" t="s">
        <v>0</v>
      </c>
    </row>
    <row r="4" spans="1:14" x14ac:dyDescent="0.25">
      <c r="A4" s="1" t="s">
        <v>1</v>
      </c>
    </row>
    <row r="5" spans="1:14" x14ac:dyDescent="0.25">
      <c r="A5" s="7"/>
    </row>
    <row r="6" spans="1:14" ht="15.75" thickBot="1" x14ac:dyDescent="0.3">
      <c r="A6" s="7"/>
    </row>
    <row r="7" spans="1:14" ht="15" customHeight="1" x14ac:dyDescent="0.25">
      <c r="A7" s="35" t="s">
        <v>2</v>
      </c>
      <c r="B7" s="38" t="s">
        <v>3</v>
      </c>
      <c r="C7" s="38" t="s">
        <v>4</v>
      </c>
      <c r="D7" s="38" t="s">
        <v>5</v>
      </c>
      <c r="E7" s="41"/>
      <c r="F7" s="41"/>
    </row>
    <row r="8" spans="1:14" ht="15" customHeight="1" x14ac:dyDescent="0.25">
      <c r="A8" s="36"/>
      <c r="B8" s="39"/>
      <c r="C8" s="39"/>
      <c r="D8" s="39"/>
      <c r="E8" s="42"/>
      <c r="F8" s="42"/>
    </row>
    <row r="9" spans="1:14" ht="15" customHeight="1" x14ac:dyDescent="0.25">
      <c r="A9" s="36"/>
      <c r="B9" s="39"/>
      <c r="C9" s="39"/>
      <c r="D9" s="39"/>
      <c r="E9" s="42"/>
      <c r="F9" s="42"/>
    </row>
    <row r="10" spans="1:14" ht="15.75" thickBot="1" x14ac:dyDescent="0.3">
      <c r="A10" s="37"/>
      <c r="B10" s="40"/>
      <c r="C10" s="40"/>
      <c r="D10" s="40"/>
      <c r="E10" s="8" t="s">
        <v>6</v>
      </c>
      <c r="F10" s="8" t="s">
        <v>7</v>
      </c>
    </row>
    <row r="11" spans="1:14" x14ac:dyDescent="0.25">
      <c r="A11" s="9"/>
      <c r="B11" s="10"/>
      <c r="C11" s="9"/>
      <c r="D11" s="9"/>
      <c r="E11" s="11"/>
      <c r="F11" s="11"/>
    </row>
    <row r="12" spans="1:14" ht="15.75" x14ac:dyDescent="0.25">
      <c r="A12" s="12" t="s">
        <v>8</v>
      </c>
      <c r="B12" s="13" t="s">
        <v>9</v>
      </c>
      <c r="C12" s="14"/>
      <c r="D12" s="14"/>
      <c r="E12" s="15"/>
      <c r="F12" s="15"/>
      <c r="J12" s="16" t="s">
        <v>10</v>
      </c>
      <c r="L12" s="17" t="s">
        <v>11</v>
      </c>
    </row>
    <row r="13" spans="1:14" x14ac:dyDescent="0.25">
      <c r="A13" s="18">
        <v>1</v>
      </c>
      <c r="B13" s="19" t="s">
        <v>12</v>
      </c>
      <c r="C13" s="47">
        <v>1</v>
      </c>
      <c r="D13" s="18" t="s">
        <v>13</v>
      </c>
      <c r="E13" s="14"/>
      <c r="F13" s="14">
        <f>C13*E13</f>
        <v>0</v>
      </c>
      <c r="J13" s="16"/>
      <c r="L13" s="17"/>
    </row>
    <row r="14" spans="1:14" x14ac:dyDescent="0.25">
      <c r="A14" s="20">
        <v>2</v>
      </c>
      <c r="B14" s="19" t="s">
        <v>14</v>
      </c>
      <c r="C14" s="48">
        <v>1</v>
      </c>
      <c r="D14" s="14" t="s">
        <v>13</v>
      </c>
      <c r="E14" s="15"/>
      <c r="F14" s="14">
        <f t="shared" ref="F14:F16" si="0">C14*E14</f>
        <v>0</v>
      </c>
      <c r="H14" s="16" t="s">
        <v>15</v>
      </c>
      <c r="J14" s="21">
        <v>0</v>
      </c>
      <c r="L14" s="6">
        <v>270.55900000000003</v>
      </c>
      <c r="M14" s="2">
        <v>0.08</v>
      </c>
      <c r="N14" s="22">
        <f>L14*M14</f>
        <v>21.644720000000003</v>
      </c>
    </row>
    <row r="15" spans="1:14" x14ac:dyDescent="0.25">
      <c r="A15" s="18">
        <v>3</v>
      </c>
      <c r="B15" s="19" t="s">
        <v>16</v>
      </c>
      <c r="C15" s="47">
        <v>1</v>
      </c>
      <c r="D15" s="18" t="s">
        <v>13</v>
      </c>
      <c r="E15" s="14"/>
      <c r="F15" s="14">
        <f t="shared" si="0"/>
        <v>0</v>
      </c>
      <c r="H15" s="16" t="s">
        <v>17</v>
      </c>
      <c r="J15" s="21">
        <v>0</v>
      </c>
      <c r="L15" s="6">
        <v>258.60399999999998</v>
      </c>
      <c r="M15" s="2">
        <v>0.08</v>
      </c>
      <c r="N15" s="22">
        <f t="shared" ref="N15:N21" si="1">L15*M15</f>
        <v>20.688320000000001</v>
      </c>
    </row>
    <row r="16" spans="1:14" x14ac:dyDescent="0.25">
      <c r="A16" s="18">
        <v>4</v>
      </c>
      <c r="B16" s="19" t="s">
        <v>18</v>
      </c>
      <c r="C16" s="47">
        <v>1</v>
      </c>
      <c r="D16" s="18" t="s">
        <v>13</v>
      </c>
      <c r="E16" s="14"/>
      <c r="F16" s="14">
        <f t="shared" si="0"/>
        <v>0</v>
      </c>
      <c r="H16" s="16"/>
      <c r="J16" s="21"/>
      <c r="N16" s="22"/>
    </row>
    <row r="17" spans="1:14" x14ac:dyDescent="0.25">
      <c r="A17" s="20"/>
      <c r="B17" s="19"/>
      <c r="C17" s="48"/>
      <c r="D17" s="14"/>
      <c r="E17" s="15"/>
      <c r="F17" s="15"/>
      <c r="H17" s="16" t="s">
        <v>19</v>
      </c>
      <c r="J17" s="23">
        <v>359.93</v>
      </c>
      <c r="L17" s="6">
        <v>15.7</v>
      </c>
      <c r="M17" s="2">
        <v>0.08</v>
      </c>
      <c r="N17" s="22">
        <f t="shared" si="1"/>
        <v>1.256</v>
      </c>
    </row>
    <row r="18" spans="1:14" ht="15.75" x14ac:dyDescent="0.25">
      <c r="A18" s="24" t="s">
        <v>20</v>
      </c>
      <c r="B18" s="13" t="s">
        <v>21</v>
      </c>
      <c r="C18" s="47"/>
      <c r="D18" s="18"/>
      <c r="E18" s="14"/>
      <c r="F18" s="14"/>
      <c r="H18" s="16" t="s">
        <v>19</v>
      </c>
      <c r="J18" s="23">
        <v>47.85</v>
      </c>
      <c r="L18" s="6">
        <v>13.095000000000001</v>
      </c>
      <c r="M18" s="2">
        <v>0.08</v>
      </c>
      <c r="N18" s="22">
        <f t="shared" si="1"/>
        <v>1.0476000000000001</v>
      </c>
    </row>
    <row r="19" spans="1:14" x14ac:dyDescent="0.25">
      <c r="A19" s="20">
        <v>1</v>
      </c>
      <c r="B19" s="19" t="s">
        <v>22</v>
      </c>
      <c r="C19" s="49">
        <v>490.17900000000009</v>
      </c>
      <c r="D19" s="14" t="s">
        <v>23</v>
      </c>
      <c r="E19" s="15"/>
      <c r="F19" s="14">
        <f>C19*E19</f>
        <v>0</v>
      </c>
      <c r="H19" s="16" t="s">
        <v>19</v>
      </c>
      <c r="J19" s="23">
        <v>0</v>
      </c>
      <c r="L19" s="6">
        <v>83.162999999999997</v>
      </c>
      <c r="M19" s="2">
        <v>0.08</v>
      </c>
      <c r="N19" s="22">
        <f t="shared" si="1"/>
        <v>6.6530399999999998</v>
      </c>
    </row>
    <row r="20" spans="1:14" x14ac:dyDescent="0.25">
      <c r="A20" s="18">
        <v>2</v>
      </c>
      <c r="B20" s="19" t="s">
        <v>24</v>
      </c>
      <c r="C20" s="50">
        <v>49.017900000000004</v>
      </c>
      <c r="D20" s="18" t="s">
        <v>25</v>
      </c>
      <c r="E20" s="14"/>
      <c r="F20" s="14">
        <f>C20*E20</f>
        <v>0</v>
      </c>
      <c r="H20" s="16" t="s">
        <v>19</v>
      </c>
      <c r="J20" s="23">
        <v>0</v>
      </c>
      <c r="L20" s="6">
        <v>26.123999999999999</v>
      </c>
      <c r="M20" s="2">
        <v>0.08</v>
      </c>
      <c r="N20" s="22">
        <f t="shared" si="1"/>
        <v>2.0899199999999998</v>
      </c>
    </row>
    <row r="21" spans="1:14" x14ac:dyDescent="0.25">
      <c r="A21" s="20"/>
      <c r="B21" s="19"/>
      <c r="C21" s="48"/>
      <c r="D21" s="14"/>
      <c r="E21" s="15"/>
      <c r="F21" s="15"/>
      <c r="H21" s="16" t="s">
        <v>26</v>
      </c>
      <c r="J21" s="21">
        <v>14.97</v>
      </c>
      <c r="L21" s="6">
        <v>26.029</v>
      </c>
      <c r="M21" s="2">
        <v>0.08</v>
      </c>
      <c r="N21" s="22">
        <f t="shared" si="1"/>
        <v>2.0823200000000002</v>
      </c>
    </row>
    <row r="22" spans="1:14" ht="15.75" x14ac:dyDescent="0.25">
      <c r="A22" s="24" t="s">
        <v>27</v>
      </c>
      <c r="B22" s="13" t="s">
        <v>28</v>
      </c>
      <c r="C22" s="47"/>
      <c r="D22" s="18"/>
      <c r="E22" s="14"/>
      <c r="F22" s="14"/>
      <c r="J22" s="25"/>
      <c r="L22" s="2"/>
    </row>
    <row r="23" spans="1:14" ht="30" x14ac:dyDescent="0.25">
      <c r="A23" s="20">
        <v>1</v>
      </c>
      <c r="B23" s="19" t="s">
        <v>29</v>
      </c>
      <c r="C23" s="51">
        <v>49.017900000000004</v>
      </c>
      <c r="D23" s="14" t="s">
        <v>25</v>
      </c>
      <c r="E23" s="15"/>
      <c r="F23" s="14">
        <f>C23*E23</f>
        <v>0</v>
      </c>
      <c r="J23" s="25">
        <f>SUM(J14:J21)</f>
        <v>422.75000000000006</v>
      </c>
      <c r="L23" s="2"/>
      <c r="N23" s="22">
        <f>SUM(N14:N21)</f>
        <v>55.461920000000006</v>
      </c>
    </row>
    <row r="24" spans="1:14" x14ac:dyDescent="0.25">
      <c r="A24" s="18"/>
      <c r="B24" s="19"/>
      <c r="C24" s="47"/>
      <c r="D24" s="18"/>
      <c r="E24" s="14"/>
      <c r="F24" s="14"/>
      <c r="L24" s="2"/>
    </row>
    <row r="25" spans="1:14" ht="15.75" x14ac:dyDescent="0.25">
      <c r="A25" s="12" t="s">
        <v>30</v>
      </c>
      <c r="B25" s="13" t="s">
        <v>31</v>
      </c>
      <c r="C25" s="48"/>
      <c r="D25" s="14"/>
      <c r="E25" s="15"/>
      <c r="F25" s="15"/>
    </row>
    <row r="26" spans="1:14" s="28" customFormat="1" ht="30" x14ac:dyDescent="0.25">
      <c r="A26" s="26">
        <v>1</v>
      </c>
      <c r="B26" s="27" t="s">
        <v>32</v>
      </c>
      <c r="C26" s="50">
        <v>422.75000000000006</v>
      </c>
      <c r="D26" s="26" t="s">
        <v>23</v>
      </c>
      <c r="E26" s="20"/>
      <c r="F26" s="14">
        <f>C26*E26</f>
        <v>0</v>
      </c>
      <c r="L26" s="29"/>
    </row>
    <row r="27" spans="1:14" x14ac:dyDescent="0.25">
      <c r="A27" s="20">
        <v>2</v>
      </c>
      <c r="B27" s="19" t="s">
        <v>33</v>
      </c>
      <c r="C27" s="52">
        <v>422.75000000000006</v>
      </c>
      <c r="D27" s="14" t="s">
        <v>23</v>
      </c>
      <c r="E27" s="15"/>
      <c r="F27" s="14">
        <f t="shared" ref="F27:F31" si="2">C27*E27</f>
        <v>0</v>
      </c>
      <c r="H27" s="16" t="s">
        <v>34</v>
      </c>
    </row>
    <row r="28" spans="1:14" x14ac:dyDescent="0.25">
      <c r="A28" s="18">
        <v>3</v>
      </c>
      <c r="B28" s="19" t="s">
        <v>35</v>
      </c>
      <c r="C28" s="50">
        <v>422.75000000000006</v>
      </c>
      <c r="D28" s="18" t="s">
        <v>23</v>
      </c>
      <c r="E28" s="14"/>
      <c r="F28" s="14">
        <f t="shared" si="2"/>
        <v>0</v>
      </c>
      <c r="H28" s="30" t="s">
        <v>36</v>
      </c>
      <c r="I28" s="2">
        <f>0.5*0.43*0.25</f>
        <v>5.3749999999999999E-2</v>
      </c>
    </row>
    <row r="29" spans="1:14" x14ac:dyDescent="0.25">
      <c r="A29" s="20">
        <v>4</v>
      </c>
      <c r="B29" s="19" t="s">
        <v>37</v>
      </c>
      <c r="C29" s="52">
        <v>67.429000000000002</v>
      </c>
      <c r="D29" s="14" t="s">
        <v>23</v>
      </c>
      <c r="E29" s="15"/>
      <c r="F29" s="14">
        <f t="shared" si="2"/>
        <v>0</v>
      </c>
      <c r="H29" s="16" t="s">
        <v>38</v>
      </c>
      <c r="I29" s="2">
        <f>I28</f>
        <v>5.3749999999999999E-2</v>
      </c>
    </row>
    <row r="30" spans="1:14" x14ac:dyDescent="0.25">
      <c r="A30" s="18">
        <v>5</v>
      </c>
      <c r="B30" s="19" t="s">
        <v>39</v>
      </c>
      <c r="C30" s="50">
        <v>422.75000000000006</v>
      </c>
      <c r="D30" s="18" t="s">
        <v>23</v>
      </c>
      <c r="E30" s="14"/>
      <c r="F30" s="14">
        <f t="shared" si="2"/>
        <v>0</v>
      </c>
      <c r="H30" s="16" t="s">
        <v>40</v>
      </c>
      <c r="I30" s="2">
        <f>1.2*0.5*0.07</f>
        <v>4.2000000000000003E-2</v>
      </c>
    </row>
    <row r="31" spans="1:14" x14ac:dyDescent="0.25">
      <c r="A31" s="20">
        <v>6</v>
      </c>
      <c r="B31" s="19" t="s">
        <v>41</v>
      </c>
      <c r="C31" s="52">
        <v>422.75000000000006</v>
      </c>
      <c r="D31" s="14" t="s">
        <v>23</v>
      </c>
      <c r="E31" s="15"/>
      <c r="F31" s="14">
        <f t="shared" si="2"/>
        <v>0</v>
      </c>
      <c r="H31" s="16" t="s">
        <v>42</v>
      </c>
      <c r="I31" s="2">
        <f>(0.5+0.15)*0.5*0.05*1.2</f>
        <v>1.95E-2</v>
      </c>
    </row>
    <row r="32" spans="1:14" ht="15" customHeight="1" x14ac:dyDescent="0.25">
      <c r="A32" s="18"/>
      <c r="B32" s="19"/>
      <c r="C32" s="47"/>
      <c r="D32" s="18"/>
      <c r="E32" s="14"/>
      <c r="F32" s="14"/>
    </row>
    <row r="33" spans="1:12" ht="15.75" x14ac:dyDescent="0.25">
      <c r="A33" s="24" t="s">
        <v>43</v>
      </c>
      <c r="B33" s="13" t="s">
        <v>44</v>
      </c>
      <c r="C33" s="47"/>
      <c r="D33" s="18"/>
      <c r="E33" s="14"/>
      <c r="F33" s="14"/>
    </row>
    <row r="34" spans="1:12" ht="30" x14ac:dyDescent="0.25">
      <c r="A34" s="20">
        <v>1</v>
      </c>
      <c r="B34" s="19" t="s">
        <v>45</v>
      </c>
      <c r="C34" s="52">
        <v>7.4850000000000003</v>
      </c>
      <c r="D34" s="14" t="s">
        <v>23</v>
      </c>
      <c r="E34" s="15"/>
      <c r="F34" s="14">
        <f t="shared" ref="F34:F35" si="3">C34*E34</f>
        <v>0</v>
      </c>
    </row>
    <row r="35" spans="1:12" ht="30" x14ac:dyDescent="0.25">
      <c r="A35" s="18">
        <v>2</v>
      </c>
      <c r="B35" s="19" t="s">
        <v>46</v>
      </c>
      <c r="C35" s="50">
        <v>7.4850000000000003</v>
      </c>
      <c r="D35" s="18" t="s">
        <v>23</v>
      </c>
      <c r="E35" s="15"/>
      <c r="F35" s="14">
        <f t="shared" si="3"/>
        <v>0</v>
      </c>
    </row>
    <row r="36" spans="1:12" x14ac:dyDescent="0.25">
      <c r="A36" s="20"/>
      <c r="B36" s="19"/>
      <c r="C36" s="48"/>
      <c r="D36" s="14"/>
      <c r="E36" s="15"/>
      <c r="F36" s="15"/>
    </row>
    <row r="37" spans="1:12" ht="15.75" x14ac:dyDescent="0.25">
      <c r="A37" s="24" t="s">
        <v>47</v>
      </c>
      <c r="B37" s="13" t="s">
        <v>34</v>
      </c>
      <c r="C37" s="47"/>
      <c r="D37" s="18"/>
      <c r="E37" s="14"/>
      <c r="F37" s="14"/>
    </row>
    <row r="38" spans="1:12" ht="30" x14ac:dyDescent="0.25">
      <c r="A38" s="20">
        <v>1</v>
      </c>
      <c r="B38" s="19" t="s">
        <v>48</v>
      </c>
      <c r="C38" s="48">
        <v>9</v>
      </c>
      <c r="D38" s="14" t="s">
        <v>49</v>
      </c>
      <c r="E38" s="15"/>
      <c r="F38" s="14">
        <f>C38*E38</f>
        <v>0</v>
      </c>
    </row>
    <row r="39" spans="1:12" x14ac:dyDescent="0.25">
      <c r="A39" s="18"/>
      <c r="B39" s="19"/>
      <c r="C39" s="47"/>
      <c r="D39" s="18"/>
      <c r="E39" s="14"/>
      <c r="F39" s="14"/>
    </row>
    <row r="40" spans="1:12" ht="15.75" x14ac:dyDescent="0.25">
      <c r="A40" s="12" t="s">
        <v>50</v>
      </c>
      <c r="B40" s="13" t="s">
        <v>51</v>
      </c>
      <c r="C40" s="48"/>
      <c r="D40" s="14"/>
      <c r="E40" s="15"/>
      <c r="F40" s="15"/>
      <c r="H40" s="6"/>
    </row>
    <row r="41" spans="1:12" ht="30" x14ac:dyDescent="0.25">
      <c r="A41" s="18">
        <v>1</v>
      </c>
      <c r="B41" s="27" t="s">
        <v>52</v>
      </c>
      <c r="C41" s="47">
        <v>10</v>
      </c>
      <c r="D41" s="18" t="s">
        <v>53</v>
      </c>
      <c r="E41" s="15"/>
      <c r="F41" s="14">
        <f t="shared" ref="F41:F44" si="4">C41*E41</f>
        <v>0</v>
      </c>
      <c r="H41" s="6"/>
    </row>
    <row r="42" spans="1:12" x14ac:dyDescent="0.25">
      <c r="A42" s="26">
        <v>2</v>
      </c>
      <c r="B42" s="44" t="s">
        <v>54</v>
      </c>
      <c r="C42" s="47">
        <v>112.32399999999998</v>
      </c>
      <c r="D42" s="45" t="s">
        <v>55</v>
      </c>
      <c r="E42" s="46"/>
      <c r="F42" s="14">
        <f t="shared" si="4"/>
        <v>0</v>
      </c>
      <c r="H42" s="31"/>
    </row>
    <row r="43" spans="1:12" x14ac:dyDescent="0.25">
      <c r="A43" s="18">
        <v>3</v>
      </c>
      <c r="B43" s="44" t="s">
        <v>56</v>
      </c>
      <c r="C43" s="47">
        <v>38.961999999999996</v>
      </c>
      <c r="D43" s="18" t="s">
        <v>55</v>
      </c>
      <c r="E43" s="46"/>
      <c r="F43" s="14">
        <f t="shared" si="4"/>
        <v>0</v>
      </c>
      <c r="L43" s="2"/>
    </row>
    <row r="44" spans="1:12" x14ac:dyDescent="0.25">
      <c r="A44" s="26">
        <v>4</v>
      </c>
      <c r="B44" s="44" t="s">
        <v>57</v>
      </c>
      <c r="C44" s="47">
        <v>294.21000000000004</v>
      </c>
      <c r="D44" s="45" t="s">
        <v>55</v>
      </c>
      <c r="E44" s="46"/>
      <c r="F44" s="14">
        <f t="shared" si="4"/>
        <v>0</v>
      </c>
      <c r="L44" s="2"/>
    </row>
    <row r="45" spans="1:12" x14ac:dyDescent="0.25">
      <c r="A45" s="18"/>
      <c r="B45" s="19"/>
      <c r="C45" s="47"/>
      <c r="D45" s="18"/>
      <c r="E45" s="14"/>
      <c r="F45" s="14"/>
    </row>
    <row r="46" spans="1:12" x14ac:dyDescent="0.25">
      <c r="A46" s="20"/>
      <c r="B46" s="19"/>
      <c r="C46" s="14"/>
      <c r="D46" s="14"/>
      <c r="E46" s="15"/>
      <c r="F46" s="15"/>
      <c r="L46" s="2"/>
    </row>
    <row r="47" spans="1:12" ht="15.75" x14ac:dyDescent="0.25">
      <c r="A47" s="18"/>
      <c r="B47" s="13" t="s">
        <v>58</v>
      </c>
      <c r="C47" s="18"/>
      <c r="D47" s="18"/>
      <c r="E47" s="14"/>
      <c r="F47" s="14">
        <f>SUM(F13:F46)</f>
        <v>0</v>
      </c>
      <c r="L47" s="2"/>
    </row>
    <row r="48" spans="1:12" x14ac:dyDescent="0.25">
      <c r="A48" s="20"/>
      <c r="B48" s="19" t="s">
        <v>59</v>
      </c>
      <c r="C48" s="14"/>
      <c r="D48" s="14"/>
      <c r="E48" s="15"/>
      <c r="F48" s="15">
        <f>ROUNDDOWN(F47,-6)</f>
        <v>0</v>
      </c>
      <c r="G48" s="32"/>
      <c r="L48" s="2"/>
    </row>
    <row r="49" spans="1:6" ht="15.75" x14ac:dyDescent="0.25">
      <c r="A49" s="18"/>
      <c r="B49" s="13" t="s">
        <v>60</v>
      </c>
      <c r="C49" s="18"/>
      <c r="D49" s="18"/>
      <c r="E49" s="14"/>
      <c r="F49" s="14">
        <f>+F48*0.1</f>
        <v>0</v>
      </c>
    </row>
    <row r="50" spans="1:6" ht="15.75" x14ac:dyDescent="0.25">
      <c r="A50" s="20"/>
      <c r="B50" s="13" t="s">
        <v>61</v>
      </c>
      <c r="C50" s="33"/>
      <c r="D50" s="33"/>
      <c r="E50" s="34"/>
      <c r="F50" s="34">
        <f>+F48+F49</f>
        <v>0</v>
      </c>
    </row>
    <row r="51" spans="1:6" x14ac:dyDescent="0.25">
      <c r="B51" s="2" t="s">
        <v>62</v>
      </c>
      <c r="F51" s="5">
        <f>F48/$C$26</f>
        <v>0</v>
      </c>
    </row>
    <row r="57" spans="1:6" x14ac:dyDescent="0.25">
      <c r="C57" s="43"/>
    </row>
    <row r="58" spans="1:6" x14ac:dyDescent="0.25">
      <c r="C58" s="43"/>
    </row>
  </sheetData>
  <mergeCells count="5">
    <mergeCell ref="A7:A10"/>
    <mergeCell ref="B7:B10"/>
    <mergeCell ref="C7:C10"/>
    <mergeCell ref="D7:D10"/>
    <mergeCell ref="E7:F9"/>
  </mergeCells>
  <hyperlinks>
    <hyperlink ref="B29" r:id="rId1" display="Pemupukan@ 50kg/zak"/>
    <hyperlink ref="B30" r:id="rId2" display="Pemupukan@ 50kg/zak"/>
    <hyperlink ref="B31" r:id="rId3" display="Pemupukan@ 50kg/zak"/>
  </hyperlinks>
  <pageMargins left="0.7" right="0.7" top="0.75" bottom="0.75" header="0.3" footer="0.3"/>
  <pageSetup paperSize="9" scale="63" orientation="portrait" r:id="rId4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QS CG2</cp:lastModifiedBy>
  <dcterms:created xsi:type="dcterms:W3CDTF">2020-04-16T03:20:22Z</dcterms:created>
  <dcterms:modified xsi:type="dcterms:W3CDTF">2020-04-17T03:55:49Z</dcterms:modified>
</cp:coreProperties>
</file>