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85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AF22" i="15" l="1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21" i="15"/>
  <c r="I22" i="15" l="1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21" i="15"/>
  <c r="AF5" i="15" l="1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4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<sst xmlns="http://schemas.openxmlformats.org/spreadsheetml/2006/main" count="735" uniqueCount="302">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</sst>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_);[Red]\(0.00\)"/>
    <numFmt numFmtId="165" formatCode="0.000_ "/>
    <numFmt numFmtId="166" formatCode="0.00_ "/>
    <numFmt numFmtId="167" formatCode="0.000%"/>
    <numFmt numFmtId="168" formatCode="0.0000%"/>
    <numFmt numFmtId="169" formatCode="0.0000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20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10" fontId="0" fillId="0" borderId="20" xfId="0" applyNumberFormat="1" applyFont="1" applyBorder="1"/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0" fillId="9" borderId="0" xfId="0" applyNumberFormat="1" applyFont="1" applyFill="1" applyBorder="1"/>
    <xf numFmtId="168" fontId="0" fillId="15" borderId="0" xfId="0" applyNumberFormat="1" applyFont="1" applyFill="1" applyBorder="1"/>
    <xf numFmtId="169" fontId="0" fillId="8" borderId="0" xfId="0" applyNumberFormat="1" applyFill="1" applyBorder="1"/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178064"/>
        <c:axId val="279178624"/>
      </c:lineChart>
      <c:catAx>
        <c:axId val="27917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79178624"/>
        <c:crosses val="autoZero"/>
        <c:auto val="1"/>
        <c:lblAlgn val="ctr"/>
        <c:lblOffset val="100"/>
        <c:noMultiLvlLbl val="0"/>
      </c:catAx>
      <c:valAx>
        <c:axId val="2791786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917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326912"/>
        <c:axId val="279327472"/>
      </c:lineChart>
      <c:catAx>
        <c:axId val="27932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79327472"/>
        <c:crosses val="autoZero"/>
        <c:auto val="1"/>
        <c:lblAlgn val="ctr"/>
        <c:lblOffset val="100"/>
        <c:noMultiLvlLbl val="0"/>
      </c:catAx>
      <c:valAx>
        <c:axId val="2793274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932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349632"/>
        <c:axId val="279350192"/>
      </c:lineChart>
      <c:catAx>
        <c:axId val="27934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79350192"/>
        <c:crosses val="autoZero"/>
        <c:auto val="1"/>
        <c:lblAlgn val="ctr"/>
        <c:lblOffset val="100"/>
        <c:noMultiLvlLbl val="0"/>
      </c:catAx>
      <c:valAx>
        <c:axId val="2793501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934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487456"/>
        <c:axId val="279488016"/>
      </c:lineChart>
      <c:catAx>
        <c:axId val="2794874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79488016"/>
        <c:crosses val="autoZero"/>
        <c:auto val="1"/>
        <c:lblAlgn val="ctr"/>
        <c:lblOffset val="100"/>
        <c:noMultiLvlLbl val="0"/>
      </c:catAx>
      <c:valAx>
        <c:axId val="27948801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27948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104016"/>
        <c:axId val="279104576"/>
      </c:lineChart>
      <c:catAx>
        <c:axId val="27910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04576"/>
        <c:crosses val="autoZero"/>
        <c:auto val="1"/>
        <c:lblAlgn val="ctr"/>
        <c:lblOffset val="100"/>
        <c:noMultiLvlLbl val="0"/>
      </c:catAx>
      <c:valAx>
        <c:axId val="2791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0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67" t="s">
        <v>200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9"/>
    </row>
    <row r="2" spans="1:12" ht="39" customHeight="1" thickBot="1">
      <c r="A2" s="681"/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</row>
    <row r="3" spans="1:12" ht="27" customHeight="1" thickBot="1">
      <c r="A3" s="691" t="s">
        <v>162</v>
      </c>
      <c r="B3" s="692"/>
      <c r="C3" s="692"/>
      <c r="D3" s="692"/>
      <c r="E3" s="692"/>
      <c r="F3" s="692"/>
      <c r="G3" s="692"/>
      <c r="H3" s="692"/>
      <c r="I3" s="692"/>
      <c r="J3" s="692"/>
      <c r="K3" s="692"/>
      <c r="L3" s="693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70" t="s">
        <v>163</v>
      </c>
      <c r="H4" s="670"/>
      <c r="I4" s="670"/>
      <c r="J4" s="155" t="s">
        <v>164</v>
      </c>
      <c r="K4" s="15"/>
      <c r="L4" s="16"/>
    </row>
    <row r="5" spans="1:12" ht="12.75" customHeight="1" thickBot="1">
      <c r="A5" s="682"/>
      <c r="B5" s="683"/>
      <c r="C5" s="683"/>
      <c r="D5" s="683"/>
      <c r="E5" s="683"/>
      <c r="F5" s="683"/>
      <c r="G5" s="683"/>
      <c r="H5" s="683"/>
      <c r="I5" s="683"/>
      <c r="J5" s="683"/>
      <c r="K5" s="683"/>
      <c r="L5" s="684"/>
    </row>
    <row r="6" spans="1:12" ht="15.75">
      <c r="A6" s="671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40" t="s">
        <v>165</v>
      </c>
      <c r="I6" s="90"/>
      <c r="J6" s="90"/>
      <c r="K6" s="90"/>
      <c r="L6" s="170"/>
    </row>
    <row r="7" spans="1:12" ht="15.75">
      <c r="A7" s="672"/>
      <c r="B7" s="91" t="s">
        <v>31</v>
      </c>
      <c r="C7" s="92"/>
      <c r="D7" s="93"/>
      <c r="E7" s="93"/>
      <c r="F7" s="94"/>
      <c r="G7" s="95"/>
      <c r="H7" s="640"/>
      <c r="I7" s="90"/>
      <c r="J7" s="90"/>
      <c r="K7" s="90"/>
      <c r="L7" s="170"/>
    </row>
    <row r="8" spans="1:12" ht="15.75">
      <c r="A8" s="672"/>
      <c r="B8" s="91" t="s">
        <v>32</v>
      </c>
      <c r="C8" s="92"/>
      <c r="D8" s="166"/>
      <c r="E8" s="166"/>
      <c r="F8" s="96"/>
      <c r="G8" s="97"/>
      <c r="H8" s="640"/>
      <c r="I8" s="98"/>
      <c r="J8" s="98"/>
      <c r="K8" s="98"/>
      <c r="L8" s="171"/>
    </row>
    <row r="9" spans="1:12" ht="16.5" thickBot="1">
      <c r="A9" s="673"/>
      <c r="B9" s="99" t="s">
        <v>33</v>
      </c>
      <c r="C9" s="100"/>
      <c r="D9" s="101"/>
      <c r="E9" s="101"/>
      <c r="F9" s="100"/>
      <c r="G9" s="102"/>
      <c r="H9" s="640"/>
      <c r="I9" s="89"/>
      <c r="J9" s="89"/>
      <c r="K9" s="89"/>
      <c r="L9" s="170"/>
    </row>
    <row r="10" spans="1:12" ht="16.5" thickBot="1">
      <c r="A10" s="685"/>
      <c r="B10" s="686"/>
      <c r="C10" s="686"/>
      <c r="D10" s="686"/>
      <c r="E10" s="686"/>
      <c r="F10" s="686"/>
      <c r="G10" s="686"/>
      <c r="H10" s="686"/>
      <c r="I10" s="687"/>
      <c r="J10" s="687"/>
      <c r="K10" s="687"/>
      <c r="L10" s="688"/>
    </row>
    <row r="11" spans="1:12" ht="72.75" customHeight="1">
      <c r="A11" s="678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40" t="s">
        <v>170</v>
      </c>
      <c r="J11" s="89"/>
      <c r="K11" s="89"/>
      <c r="L11" s="172"/>
    </row>
    <row r="12" spans="1:12" ht="15.75">
      <c r="A12" s="679"/>
      <c r="B12" s="649">
        <v>1</v>
      </c>
      <c r="C12" s="649">
        <v>1</v>
      </c>
      <c r="D12" s="106">
        <v>0</v>
      </c>
      <c r="E12" s="107">
        <v>0</v>
      </c>
      <c r="F12" s="93"/>
      <c r="G12" s="93"/>
      <c r="H12" s="108"/>
      <c r="I12" s="640"/>
      <c r="J12" s="109"/>
      <c r="K12" s="109"/>
      <c r="L12" s="173"/>
    </row>
    <row r="13" spans="1:12" ht="14.25" customHeight="1">
      <c r="A13" s="679"/>
      <c r="B13" s="649"/>
      <c r="C13" s="649"/>
      <c r="D13" s="106">
        <v>0</v>
      </c>
      <c r="E13" s="106">
        <v>1</v>
      </c>
      <c r="F13" s="94"/>
      <c r="G13" s="94"/>
      <c r="H13" s="95"/>
      <c r="I13" s="640"/>
      <c r="J13" s="90"/>
      <c r="K13" s="90"/>
      <c r="L13" s="170"/>
    </row>
    <row r="14" spans="1:12" ht="15.75">
      <c r="A14" s="679"/>
      <c r="B14" s="649"/>
      <c r="C14" s="649"/>
      <c r="D14" s="106">
        <v>1</v>
      </c>
      <c r="E14" s="106">
        <v>0</v>
      </c>
      <c r="F14" s="94"/>
      <c r="G14" s="94"/>
      <c r="H14" s="95"/>
      <c r="I14" s="640"/>
      <c r="J14" s="90"/>
      <c r="K14" s="90"/>
      <c r="L14" s="170"/>
    </row>
    <row r="15" spans="1:12" ht="16.5" thickBot="1">
      <c r="A15" s="680"/>
      <c r="B15" s="650"/>
      <c r="C15" s="650"/>
      <c r="D15" s="100">
        <v>1</v>
      </c>
      <c r="E15" s="110">
        <v>1</v>
      </c>
      <c r="F15" s="111"/>
      <c r="G15" s="111"/>
      <c r="H15" s="112"/>
      <c r="I15" s="640"/>
      <c r="J15" s="90"/>
      <c r="K15" s="90"/>
      <c r="L15" s="170"/>
    </row>
    <row r="16" spans="1:12" ht="16.5" thickBot="1">
      <c r="A16" s="679"/>
      <c r="B16" s="689"/>
      <c r="C16" s="689"/>
      <c r="D16" s="689"/>
      <c r="E16" s="689"/>
      <c r="F16" s="689"/>
      <c r="G16" s="689"/>
      <c r="H16" s="689"/>
      <c r="I16" s="689"/>
      <c r="J16" s="689"/>
      <c r="K16" s="689"/>
      <c r="L16" s="690"/>
    </row>
    <row r="17" spans="1:12" ht="15.75">
      <c r="A17" s="674">
        <v>3</v>
      </c>
      <c r="B17" s="103" t="s">
        <v>147</v>
      </c>
      <c r="C17" s="677" t="s">
        <v>148</v>
      </c>
      <c r="D17" s="677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41" t="s">
        <v>171</v>
      </c>
    </row>
    <row r="18" spans="1:12" ht="15.75">
      <c r="A18" s="675"/>
      <c r="B18" s="649">
        <v>0</v>
      </c>
      <c r="C18" s="649">
        <v>1</v>
      </c>
      <c r="D18" s="649"/>
      <c r="E18" s="59" t="s">
        <v>36</v>
      </c>
      <c r="F18" s="93"/>
      <c r="G18" s="93"/>
      <c r="H18" s="93"/>
      <c r="I18" s="93"/>
      <c r="J18" s="93"/>
      <c r="K18" s="108"/>
      <c r="L18" s="641"/>
    </row>
    <row r="19" spans="1:12" ht="15.75">
      <c r="A19" s="675"/>
      <c r="B19" s="649"/>
      <c r="C19" s="649"/>
      <c r="D19" s="649"/>
      <c r="E19" s="59" t="s">
        <v>37</v>
      </c>
      <c r="F19" s="93"/>
      <c r="G19" s="93"/>
      <c r="H19" s="93"/>
      <c r="I19" s="93"/>
      <c r="J19" s="93"/>
      <c r="K19" s="108"/>
      <c r="L19" s="641"/>
    </row>
    <row r="20" spans="1:12" ht="15.75">
      <c r="A20" s="675"/>
      <c r="B20" s="649"/>
      <c r="C20" s="649"/>
      <c r="D20" s="649"/>
      <c r="E20" s="59" t="s">
        <v>38</v>
      </c>
      <c r="F20" s="93"/>
      <c r="G20" s="93"/>
      <c r="H20" s="93"/>
      <c r="I20" s="93"/>
      <c r="J20" s="93"/>
      <c r="K20" s="108"/>
      <c r="L20" s="641"/>
    </row>
    <row r="21" spans="1:12" ht="16.5" thickBot="1">
      <c r="A21" s="676"/>
      <c r="B21" s="650"/>
      <c r="C21" s="650"/>
      <c r="D21" s="650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41"/>
    </row>
    <row r="22" spans="1:12" ht="14.25" customHeight="1" thickBot="1">
      <c r="A22" s="636"/>
      <c r="B22" s="637"/>
      <c r="C22" s="637"/>
      <c r="D22" s="637"/>
      <c r="E22" s="637"/>
      <c r="F22" s="637"/>
      <c r="G22" s="637"/>
      <c r="H22" s="637"/>
      <c r="I22" s="637"/>
      <c r="J22" s="637"/>
      <c r="K22" s="637"/>
      <c r="L22" s="638"/>
    </row>
    <row r="23" spans="1:12" ht="39.75" customHeight="1" thickBot="1">
      <c r="A23" s="661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2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42" t="s">
        <v>172</v>
      </c>
      <c r="L24" s="174"/>
    </row>
    <row r="25" spans="1:12" ht="18" customHeight="1">
      <c r="A25" s="662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42"/>
      <c r="L25" s="174"/>
    </row>
    <row r="26" spans="1:12" ht="15" customHeight="1">
      <c r="A26" s="662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42"/>
      <c r="L26" s="174"/>
    </row>
    <row r="27" spans="1:12" ht="18.75" customHeight="1" thickBot="1">
      <c r="A27" s="663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42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56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65" t="s">
        <v>175</v>
      </c>
      <c r="H29" s="109"/>
      <c r="I29" s="160"/>
      <c r="J29" s="160"/>
      <c r="K29" s="150"/>
      <c r="L29" s="175"/>
    </row>
    <row r="30" spans="1:12" ht="18.75" customHeight="1">
      <c r="A30" s="656"/>
      <c r="B30" s="664">
        <v>1</v>
      </c>
      <c r="C30" s="107">
        <v>0</v>
      </c>
      <c r="D30" s="164"/>
      <c r="E30" s="165"/>
      <c r="F30" s="160"/>
      <c r="G30" s="665"/>
      <c r="H30" s="109"/>
      <c r="I30" s="160"/>
      <c r="J30" s="160"/>
      <c r="K30" s="150"/>
      <c r="L30" s="175"/>
    </row>
    <row r="31" spans="1:12" ht="18.75" customHeight="1">
      <c r="A31" s="656"/>
      <c r="B31" s="664"/>
      <c r="C31" s="107">
        <v>1</v>
      </c>
      <c r="D31" s="164"/>
      <c r="E31" s="165"/>
      <c r="F31" s="160"/>
      <c r="G31" s="665"/>
      <c r="H31" s="109"/>
      <c r="I31" s="160"/>
      <c r="J31" s="160"/>
      <c r="K31" s="150"/>
      <c r="L31" s="175"/>
    </row>
    <row r="32" spans="1:12" ht="18.75" customHeight="1" thickBot="1">
      <c r="A32" s="644" t="s">
        <v>176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5"/>
    </row>
    <row r="33" spans="1:31" ht="48.75" customHeight="1" thickBot="1">
      <c r="A33" s="643"/>
      <c r="B33" s="643"/>
      <c r="C33" s="643"/>
      <c r="D33" s="643"/>
      <c r="E33" s="643"/>
      <c r="F33" s="643"/>
      <c r="G33" s="643"/>
      <c r="H33" s="643"/>
      <c r="I33" s="643"/>
      <c r="J33" s="643"/>
      <c r="K33" s="643"/>
      <c r="L33" s="643"/>
    </row>
    <row r="34" spans="1:31" ht="27" customHeight="1" thickBot="1">
      <c r="A34" s="646" t="s">
        <v>250</v>
      </c>
      <c r="B34" s="647"/>
      <c r="C34" s="647"/>
      <c r="D34" s="647"/>
      <c r="E34" s="647"/>
      <c r="F34" s="647"/>
      <c r="G34" s="647"/>
      <c r="H34" s="647"/>
      <c r="I34" s="647"/>
      <c r="J34" s="647"/>
      <c r="K34" s="647"/>
      <c r="L34" s="648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66" t="s">
        <v>161</v>
      </c>
      <c r="L36" s="660"/>
      <c r="M36" s="660"/>
      <c r="N36" s="660"/>
      <c r="O36" s="660"/>
      <c r="P36" s="660"/>
      <c r="Q36" s="660"/>
      <c r="R36" s="660"/>
      <c r="S36" s="660"/>
      <c r="T36" s="660"/>
      <c r="U36" s="660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58" t="s">
        <v>156</v>
      </c>
      <c r="K37" s="666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59"/>
      <c r="K38" s="666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59"/>
      <c r="K39" s="666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59"/>
      <c r="K40" s="666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59"/>
      <c r="K41" s="666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59"/>
      <c r="K42" s="666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59"/>
      <c r="K43" s="666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59"/>
      <c r="K44" s="666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59"/>
      <c r="K45" s="666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59"/>
      <c r="K46" s="666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59"/>
      <c r="K47" s="666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59"/>
      <c r="K48" s="666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59"/>
      <c r="K49" s="666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59"/>
      <c r="K50" s="666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59"/>
      <c r="K51" s="666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59"/>
      <c r="K52" s="666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52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53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53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53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53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53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53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53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53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53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53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53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53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53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53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53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53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53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51"/>
      <c r="M85" s="651"/>
      <c r="N85" s="651">
        <v>0</v>
      </c>
      <c r="O85" s="651">
        <v>0</v>
      </c>
      <c r="P85" s="651">
        <v>0</v>
      </c>
      <c r="Q85" s="651">
        <v>0</v>
      </c>
      <c r="R85" s="651">
        <v>0</v>
      </c>
      <c r="S85" s="651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55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56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54" t="s">
        <v>178</v>
      </c>
    </row>
    <row r="89" spans="1:32" ht="15.75" customHeight="1">
      <c r="A89" s="656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54"/>
      <c r="L89" s="56"/>
      <c r="N89" s="11"/>
      <c r="O89" s="6"/>
      <c r="S89" s="32"/>
    </row>
    <row r="90" spans="1:32" ht="15.75">
      <c r="A90" s="656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54"/>
      <c r="L90" s="56"/>
      <c r="N90" s="11"/>
      <c r="O90" s="6"/>
      <c r="S90" s="32"/>
    </row>
    <row r="91" spans="1:32" ht="15.75">
      <c r="A91" s="656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54"/>
      <c r="L91" s="56"/>
      <c r="N91" s="11"/>
      <c r="O91" s="6"/>
      <c r="S91" s="32"/>
    </row>
    <row r="92" spans="1:32" ht="15.75">
      <c r="A92" s="656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54"/>
      <c r="L92" s="56"/>
      <c r="N92" s="11"/>
      <c r="O92" s="6"/>
      <c r="S92" s="32"/>
    </row>
    <row r="93" spans="1:32" ht="15.75">
      <c r="A93" s="656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54"/>
      <c r="L93" s="56"/>
      <c r="N93" s="11"/>
      <c r="O93" s="6"/>
      <c r="S93" s="32"/>
    </row>
    <row r="94" spans="1:32" ht="15.75">
      <c r="A94" s="656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54"/>
      <c r="L94" s="56"/>
      <c r="N94" s="11"/>
      <c r="O94" s="6"/>
      <c r="S94" s="32"/>
    </row>
    <row r="95" spans="1:32" ht="14.25" customHeight="1">
      <c r="A95" s="656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54"/>
      <c r="L95" s="56"/>
      <c r="N95" s="11"/>
      <c r="O95" s="6"/>
      <c r="S95" s="32"/>
    </row>
    <row r="96" spans="1:32" ht="15.75">
      <c r="A96" s="656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54"/>
      <c r="L96" s="56"/>
      <c r="N96" s="11"/>
      <c r="O96" s="6"/>
      <c r="S96" s="32"/>
    </row>
    <row r="97" spans="1:19" ht="15.75">
      <c r="A97" s="656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54"/>
      <c r="L97" s="56"/>
      <c r="N97" s="11"/>
      <c r="O97" s="6"/>
      <c r="S97" s="32"/>
    </row>
    <row r="98" spans="1:19" ht="15.75">
      <c r="A98" s="656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54"/>
      <c r="L98" s="56"/>
      <c r="N98" s="11"/>
      <c r="O98" s="6"/>
      <c r="S98" s="32"/>
    </row>
    <row r="99" spans="1:19" ht="15.75">
      <c r="A99" s="656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54"/>
      <c r="L99" s="56"/>
      <c r="N99" s="11"/>
      <c r="O99" s="6"/>
      <c r="S99" s="32"/>
    </row>
    <row r="100" spans="1:19" ht="15.75">
      <c r="A100" s="656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54"/>
      <c r="L100" s="56"/>
      <c r="N100" s="11"/>
      <c r="O100" s="6"/>
      <c r="S100" s="32"/>
    </row>
    <row r="101" spans="1:19" ht="15.75">
      <c r="A101" s="656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54"/>
      <c r="L101" s="56"/>
      <c r="N101" s="11"/>
      <c r="O101" s="6"/>
      <c r="S101" s="32"/>
    </row>
    <row r="102" spans="1:19" ht="15.75">
      <c r="A102" s="656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54"/>
      <c r="L102" s="56"/>
      <c r="N102" s="11"/>
      <c r="O102" s="6"/>
      <c r="S102" s="32"/>
    </row>
    <row r="103" spans="1:19" ht="14.25" customHeight="1">
      <c r="A103" s="656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54"/>
      <c r="L103" s="56"/>
      <c r="N103" s="11"/>
      <c r="O103" s="6"/>
      <c r="S103" s="32"/>
    </row>
    <row r="104" spans="1:19" ht="15.75">
      <c r="A104" s="656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56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39" t="s">
        <v>159</v>
      </c>
      <c r="L105" s="2" t="s">
        <v>158</v>
      </c>
      <c r="O105" s="6"/>
      <c r="S105" s="32"/>
    </row>
    <row r="106" spans="1:19" ht="15.75">
      <c r="A106" s="656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39"/>
      <c r="L106" t="s">
        <v>157</v>
      </c>
      <c r="O106" s="6"/>
      <c r="Q106" s="11"/>
      <c r="S106" s="32"/>
    </row>
    <row r="107" spans="1:19" ht="15.75">
      <c r="A107" s="656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39"/>
      <c r="L107" s="12"/>
      <c r="O107" s="6"/>
      <c r="Q107" s="11"/>
      <c r="S107" s="32"/>
    </row>
    <row r="108" spans="1:19" ht="15.75">
      <c r="A108" s="656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39"/>
      <c r="L108" s="12"/>
      <c r="O108" s="6"/>
      <c r="Q108" s="11"/>
      <c r="S108" s="32"/>
    </row>
    <row r="109" spans="1:19" ht="15.75">
      <c r="A109" s="656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39"/>
      <c r="L109" s="12"/>
      <c r="O109" s="6"/>
      <c r="Q109" s="11"/>
      <c r="S109" s="32"/>
    </row>
    <row r="110" spans="1:19" ht="15.75">
      <c r="A110" s="656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39"/>
      <c r="L110" s="57"/>
      <c r="O110" s="6"/>
      <c r="Q110" s="11"/>
      <c r="S110" s="32"/>
    </row>
    <row r="111" spans="1:19" ht="15.75">
      <c r="A111" s="656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39"/>
      <c r="L111" s="12"/>
      <c r="O111" s="6"/>
      <c r="Q111" s="11"/>
      <c r="S111" s="32"/>
    </row>
    <row r="112" spans="1:19" ht="15.75">
      <c r="A112" s="656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39"/>
      <c r="L112" s="12"/>
      <c r="O112" s="6"/>
      <c r="Q112" s="11"/>
      <c r="S112" s="32"/>
    </row>
    <row r="113" spans="1:19" ht="15.75">
      <c r="A113" s="656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39"/>
      <c r="L113" s="12"/>
      <c r="O113" s="6"/>
      <c r="Q113" s="11"/>
      <c r="S113" s="32"/>
    </row>
    <row r="114" spans="1:19" ht="15.75">
      <c r="A114" s="656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39"/>
      <c r="L114" s="12"/>
      <c r="O114" s="6"/>
      <c r="Q114" s="11"/>
      <c r="S114" s="32"/>
    </row>
    <row r="115" spans="1:19" ht="15.75">
      <c r="A115" s="656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39"/>
      <c r="L115" s="12"/>
      <c r="O115" s="6"/>
      <c r="Q115" s="11"/>
      <c r="S115" s="32"/>
    </row>
    <row r="116" spans="1:19" ht="15.75">
      <c r="A116" s="656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39"/>
      <c r="L116" s="57"/>
      <c r="O116" s="6"/>
      <c r="Q116" s="11"/>
      <c r="S116" s="32"/>
    </row>
    <row r="117" spans="1:19" ht="15.75">
      <c r="A117" s="656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39"/>
      <c r="L117" s="12"/>
      <c r="O117" s="6"/>
      <c r="Q117" s="11"/>
      <c r="S117" s="32"/>
    </row>
    <row r="118" spans="1:19" ht="15.75">
      <c r="A118" s="656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39"/>
      <c r="L118" s="12"/>
      <c r="O118" s="6"/>
      <c r="Q118" s="11"/>
      <c r="S118" s="32"/>
    </row>
    <row r="119" spans="1:19" ht="15.75">
      <c r="A119" s="656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39"/>
      <c r="L119" s="12"/>
      <c r="O119" s="6"/>
      <c r="Q119" s="11"/>
      <c r="S119" s="32"/>
    </row>
    <row r="120" spans="1:19" ht="16.5" thickBot="1">
      <c r="A120" s="657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39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  <mergeCell ref="L36:U36"/>
    <mergeCell ref="A23:A27"/>
    <mergeCell ref="B30:B31"/>
    <mergeCell ref="A29:A31"/>
    <mergeCell ref="G29:G31"/>
    <mergeCell ref="K36:K52"/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4" t="s">
        <v>98</v>
      </c>
      <c r="C4" s="695"/>
      <c r="D4" s="695"/>
      <c r="E4" s="695"/>
      <c r="F4" s="695"/>
      <c r="G4" s="695"/>
      <c r="H4" s="695"/>
      <c r="I4" s="695"/>
      <c r="J4" s="695"/>
      <c r="K4" s="695"/>
      <c r="L4" s="696"/>
    </row>
    <row r="5" spans="2:12" ht="15.75">
      <c r="B5" s="697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8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8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8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8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9"/>
      <c r="C10" s="137" t="s">
        <v>127</v>
      </c>
      <c r="D10" s="700" t="s">
        <v>128</v>
      </c>
      <c r="E10" s="700"/>
      <c r="F10" s="700"/>
      <c r="G10" s="700"/>
      <c r="H10" s="700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13" zoomScale="80" zoomScaleNormal="80" workbookViewId="0">
      <pane xSplit="9" topLeftCell="AD1" activePane="topRight" state="frozen"/>
      <selection pane="topRight" activeCell="AF21" sqref="AF21:AF52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10.85546875" style="371" bestFit="1" customWidth="1"/>
    <col min="33" max="33" width="10.85546875" style="214" bestFit="1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610">
        <f t="shared" ref="G4:G17" si="0">F4*1.5</f>
        <v>-1.3231132075471699</v>
      </c>
      <c r="H4" s="307" t="s">
        <v>39</v>
      </c>
      <c r="I4" s="308">
        <v>1</v>
      </c>
      <c r="J4" s="658" t="s">
        <v>256</v>
      </c>
      <c r="K4" s="354">
        <v>0.01</v>
      </c>
      <c r="L4" s="354"/>
      <c r="M4" s="359">
        <v>2.4596</v>
      </c>
      <c r="N4" s="360">
        <v>2.6878000000000002</v>
      </c>
      <c r="O4" s="372">
        <f t="shared" ref="O4:O17" si="1">(N4-M4)/(N$19-M$19)</f>
        <v>0.12797936178565428</v>
      </c>
      <c r="P4" s="359">
        <v>2.5015999999999998</v>
      </c>
      <c r="Q4" s="360">
        <v>2.718</v>
      </c>
      <c r="R4" s="372">
        <f t="shared" ref="R4:R17" si="2">(Q4-P4)/(Q$19-P$19)</f>
        <v>0.12250905797101455</v>
      </c>
      <c r="S4" s="359">
        <v>2.5190999999999999</v>
      </c>
      <c r="T4" s="360">
        <v>2.7366999999999999</v>
      </c>
      <c r="U4" s="372">
        <f t="shared" ref="U4:U17" si="3">(T4-S4)/(T$19-S$19)</f>
        <v>0.12281989050064909</v>
      </c>
      <c r="V4" s="359">
        <v>2.5468000000000002</v>
      </c>
      <c r="W4" s="360">
        <v>2.7765</v>
      </c>
      <c r="X4" s="372">
        <f t="shared" ref="X4:X17" si="4">(W4-V4)/(W$19-V$19)</f>
        <v>0.122814521734481</v>
      </c>
      <c r="Y4" s="359">
        <v>2.4506999999999999</v>
      </c>
      <c r="Z4" s="360">
        <v>2.673</v>
      </c>
      <c r="AA4" s="372">
        <f t="shared" ref="AA4:AA17" si="5">(Z4-Y4)/(Z$19-Y$19)</f>
        <v>0.12297394479172438</v>
      </c>
      <c r="AB4" s="359">
        <v>2.4817999999999998</v>
      </c>
      <c r="AC4" s="360">
        <v>2.7014</v>
      </c>
      <c r="AD4" s="372">
        <f t="shared" ref="AD4:AD17" si="6">(AC4-AB4)/(AC$19-AB$19)</f>
        <v>0.12229214234003469</v>
      </c>
      <c r="AF4" s="371">
        <f>AG4*1.5</f>
        <v>0.18534722978088949</v>
      </c>
      <c r="AG4" s="717">
        <f>AVERAGE(O4,R4,U4,X4,AA4,AD4)</f>
        <v>0.12356481985392632</v>
      </c>
      <c r="AH4" s="214">
        <v>0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610">
        <f t="shared" si="0"/>
        <v>-1.2965801886792452</v>
      </c>
      <c r="H5" s="307" t="s">
        <v>39</v>
      </c>
      <c r="I5" s="308">
        <v>0</v>
      </c>
      <c r="J5" s="658"/>
      <c r="K5" s="354">
        <v>0.02</v>
      </c>
      <c r="L5" s="354"/>
      <c r="M5" s="359">
        <v>2.4615999999999998</v>
      </c>
      <c r="N5" s="360">
        <v>2.7132999999999998</v>
      </c>
      <c r="O5" s="372">
        <f t="shared" si="1"/>
        <v>0.14115865627278337</v>
      </c>
      <c r="P5" s="359">
        <v>2.5024000000000002</v>
      </c>
      <c r="Q5" s="360">
        <v>2.7523</v>
      </c>
      <c r="R5" s="372">
        <f t="shared" si="2"/>
        <v>0.14147418478260854</v>
      </c>
      <c r="S5" s="359">
        <v>2.5202</v>
      </c>
      <c r="T5" s="360">
        <v>2.7706</v>
      </c>
      <c r="U5" s="372">
        <f t="shared" si="3"/>
        <v>0.14133318281876162</v>
      </c>
      <c r="V5" s="359">
        <v>2.5476000000000001</v>
      </c>
      <c r="W5" s="360">
        <v>2.8121</v>
      </c>
      <c r="X5" s="372">
        <f t="shared" si="4"/>
        <v>0.14142116238036678</v>
      </c>
      <c r="Y5" s="359">
        <v>2.4510000000000001</v>
      </c>
      <c r="Z5" s="360">
        <v>2.7067999999999999</v>
      </c>
      <c r="AA5" s="372">
        <f t="shared" si="5"/>
        <v>0.14150578082646445</v>
      </c>
      <c r="AB5" s="359">
        <v>2.4832000000000001</v>
      </c>
      <c r="AC5" s="360">
        <v>2.7364000000000002</v>
      </c>
      <c r="AD5" s="372">
        <f t="shared" si="6"/>
        <v>0.14100350838113279</v>
      </c>
      <c r="AF5" s="371">
        <f t="shared" ref="AF5:AF18" si="7">AG5*1.5</f>
        <v>0.21197411886552942</v>
      </c>
      <c r="AG5" s="717">
        <f t="shared" ref="AG5:AG18" si="8">AVERAGE(O5,R5,U5,X5,AA5,AD5)</f>
        <v>0.14131607924368628</v>
      </c>
      <c r="AH5" s="214">
        <v>1</v>
      </c>
      <c r="AI5" s="306">
        <v>-0.86438679245283012</v>
      </c>
      <c r="AJ5" s="371">
        <f t="shared" ref="AJ5:AJ19" si="9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610">
        <f t="shared" si="0"/>
        <v>-1.266509433962264</v>
      </c>
      <c r="H6" s="307" t="s">
        <v>40</v>
      </c>
      <c r="I6" s="308">
        <v>1</v>
      </c>
      <c r="J6" s="658"/>
      <c r="K6" s="354">
        <v>0.03</v>
      </c>
      <c r="L6" s="354"/>
      <c r="M6" s="359">
        <v>2.4609999999999999</v>
      </c>
      <c r="N6" s="360">
        <v>2.7509999999999999</v>
      </c>
      <c r="O6" s="372">
        <f t="shared" si="1"/>
        <v>0.16263810218159386</v>
      </c>
      <c r="P6" s="359">
        <v>2.5032000000000001</v>
      </c>
      <c r="Q6" s="360">
        <v>2.7907000000000002</v>
      </c>
      <c r="R6" s="372">
        <f t="shared" si="2"/>
        <v>0.16276041666666669</v>
      </c>
      <c r="S6" s="359">
        <v>2.5207999999999999</v>
      </c>
      <c r="T6" s="360">
        <v>2.8089</v>
      </c>
      <c r="U6" s="372">
        <f t="shared" si="3"/>
        <v>0.16261218039171418</v>
      </c>
      <c r="V6" s="359">
        <v>2.5482999999999998</v>
      </c>
      <c r="W6" s="360">
        <v>2.8521999999999998</v>
      </c>
      <c r="X6" s="372">
        <f t="shared" si="4"/>
        <v>0.16248730150243282</v>
      </c>
      <c r="Y6" s="359">
        <v>2.4516</v>
      </c>
      <c r="Z6" s="360">
        <v>2.7452000000000001</v>
      </c>
      <c r="AA6" s="372">
        <f t="shared" si="5"/>
        <v>0.16241633014327603</v>
      </c>
      <c r="AB6" s="359">
        <v>2.4832999999999998</v>
      </c>
      <c r="AC6" s="360">
        <v>2.7755999999999998</v>
      </c>
      <c r="AD6" s="372">
        <f t="shared" si="6"/>
        <v>0.16277774683967258</v>
      </c>
      <c r="AF6" s="371">
        <f t="shared" si="7"/>
        <v>0.24392301943133909</v>
      </c>
      <c r="AG6" s="717">
        <f t="shared" si="8"/>
        <v>0.16261534628755939</v>
      </c>
      <c r="AH6" s="214">
        <v>2</v>
      </c>
      <c r="AI6" s="306">
        <v>-0.84433962264150941</v>
      </c>
      <c r="AJ6" s="371">
        <f t="shared" si="9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610">
        <f t="shared" si="0"/>
        <v>-1.2311320754716981</v>
      </c>
      <c r="H7" s="307" t="s">
        <v>40</v>
      </c>
      <c r="I7" s="308">
        <v>0</v>
      </c>
      <c r="J7" s="658"/>
      <c r="K7" s="354">
        <v>0.04</v>
      </c>
      <c r="L7" s="354"/>
      <c r="M7" s="359">
        <v>2.4615999999999998</v>
      </c>
      <c r="N7" s="360">
        <v>2.7955000000000001</v>
      </c>
      <c r="O7" s="372">
        <f t="shared" si="1"/>
        <v>0.18725814592563528</v>
      </c>
      <c r="P7" s="359">
        <v>2.5036</v>
      </c>
      <c r="Q7" s="360">
        <v>2.8347000000000002</v>
      </c>
      <c r="R7" s="372">
        <f t="shared" si="2"/>
        <v>0.18744338768115948</v>
      </c>
      <c r="S7" s="359">
        <v>2.5209999999999999</v>
      </c>
      <c r="T7" s="360">
        <v>2.8530000000000002</v>
      </c>
      <c r="U7" s="372">
        <f t="shared" si="3"/>
        <v>0.18739064175650522</v>
      </c>
      <c r="V7" s="359">
        <v>2.5488</v>
      </c>
      <c r="W7" s="360">
        <v>2.899</v>
      </c>
      <c r="X7" s="372">
        <f t="shared" si="4"/>
        <v>0.18724268833876923</v>
      </c>
      <c r="Y7" s="359">
        <v>2.4523999999999999</v>
      </c>
      <c r="Z7" s="360">
        <v>2.7913999999999999</v>
      </c>
      <c r="AA7" s="372">
        <f t="shared" si="5"/>
        <v>0.18753111688886429</v>
      </c>
      <c r="AB7" s="359">
        <v>2.4839000000000002</v>
      </c>
      <c r="AC7" s="360">
        <v>2.82</v>
      </c>
      <c r="AD7" s="372">
        <f t="shared" si="6"/>
        <v>0.18716934900038965</v>
      </c>
      <c r="AF7" s="371">
        <f t="shared" si="7"/>
        <v>0.28100883239783075</v>
      </c>
      <c r="AG7" s="717">
        <f t="shared" si="8"/>
        <v>0.18733922159855385</v>
      </c>
      <c r="AH7" s="214">
        <v>3</v>
      </c>
      <c r="AI7" s="306">
        <v>-0.82075471698113212</v>
      </c>
      <c r="AJ7" s="371">
        <f t="shared" si="9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610">
        <f t="shared" si="0"/>
        <v>-1.1904481132075473</v>
      </c>
      <c r="H8" s="307" t="s">
        <v>41</v>
      </c>
      <c r="I8" s="308">
        <v>1</v>
      </c>
      <c r="J8" s="658"/>
      <c r="K8" s="354">
        <v>0.05</v>
      </c>
      <c r="L8" s="354"/>
      <c r="M8" s="359">
        <v>2.4615999999999998</v>
      </c>
      <c r="N8" s="360">
        <v>2.8447</v>
      </c>
      <c r="O8" s="372">
        <f t="shared" si="1"/>
        <v>0.21485054119230565</v>
      </c>
      <c r="P8" s="359">
        <v>2.5049999999999999</v>
      </c>
      <c r="Q8" s="360">
        <v>2.8856999999999999</v>
      </c>
      <c r="R8" s="372">
        <f t="shared" si="2"/>
        <v>0.21552309782608692</v>
      </c>
      <c r="S8" s="359">
        <v>2.5219999999999998</v>
      </c>
      <c r="T8" s="360">
        <v>2.9032</v>
      </c>
      <c r="U8" s="372">
        <f t="shared" si="3"/>
        <v>0.21516058023367399</v>
      </c>
      <c r="V8" s="359">
        <v>2.5493000000000001</v>
      </c>
      <c r="W8" s="360">
        <v>2.9521999999999999</v>
      </c>
      <c r="X8" s="372">
        <f t="shared" si="4"/>
        <v>0.21541998609848678</v>
      </c>
      <c r="Y8" s="359">
        <v>2.4521000000000002</v>
      </c>
      <c r="Z8" s="360">
        <v>2.8420000000000001</v>
      </c>
      <c r="AA8" s="372">
        <f t="shared" si="5"/>
        <v>0.21568844387896216</v>
      </c>
      <c r="AB8" s="359">
        <v>2.4845000000000002</v>
      </c>
      <c r="AC8" s="360">
        <v>2.8702999999999999</v>
      </c>
      <c r="AD8" s="372">
        <f t="shared" si="6"/>
        <v>0.21484657793618075</v>
      </c>
      <c r="AF8" s="371">
        <f t="shared" si="7"/>
        <v>0.32287230679142409</v>
      </c>
      <c r="AG8" s="717">
        <f t="shared" si="8"/>
        <v>0.21524820452761606</v>
      </c>
      <c r="AH8" s="214">
        <v>4</v>
      </c>
      <c r="AI8" s="306">
        <v>-0.79363207547169812</v>
      </c>
      <c r="AJ8" s="371">
        <f t="shared" si="9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610">
        <f t="shared" si="0"/>
        <v>-1.1426886792452831</v>
      </c>
      <c r="H9" s="307" t="s">
        <v>41</v>
      </c>
      <c r="I9" s="308">
        <v>0</v>
      </c>
      <c r="J9" s="658"/>
      <c r="K9" s="354">
        <v>0.06</v>
      </c>
      <c r="L9" s="354"/>
      <c r="M9" s="359">
        <v>2.4621</v>
      </c>
      <c r="N9" s="360">
        <v>2.9034</v>
      </c>
      <c r="O9" s="372">
        <f t="shared" si="1"/>
        <v>0.2474903258370254</v>
      </c>
      <c r="P9" s="359">
        <v>2.5057999999999998</v>
      </c>
      <c r="Q9" s="360">
        <v>2.944</v>
      </c>
      <c r="R9" s="372">
        <f t="shared" si="2"/>
        <v>0.24807518115942032</v>
      </c>
      <c r="S9" s="359">
        <v>2.5226000000000002</v>
      </c>
      <c r="T9" s="360">
        <v>2.9609999999999999</v>
      </c>
      <c r="U9" s="372">
        <f t="shared" si="3"/>
        <v>0.24744595586160167</v>
      </c>
      <c r="V9" s="359">
        <v>2.5499999999999998</v>
      </c>
      <c r="W9" s="360">
        <v>3.0129999999999999</v>
      </c>
      <c r="X9" s="372">
        <f t="shared" si="4"/>
        <v>0.24755386836336424</v>
      </c>
      <c r="Y9" s="359">
        <v>2.4523000000000001</v>
      </c>
      <c r="Z9" s="360">
        <v>2.899</v>
      </c>
      <c r="AA9" s="372">
        <f t="shared" si="5"/>
        <v>0.2471095867677158</v>
      </c>
      <c r="AB9" s="359">
        <v>2.4849000000000001</v>
      </c>
      <c r="AC9" s="360">
        <v>2.9283000000000001</v>
      </c>
      <c r="AD9" s="372">
        <f t="shared" si="6"/>
        <v>0.24692320543520638</v>
      </c>
      <c r="AF9" s="371">
        <f t="shared" si="7"/>
        <v>0.37114953085608349</v>
      </c>
      <c r="AG9" s="717">
        <f t="shared" si="8"/>
        <v>0.24743302057072233</v>
      </c>
      <c r="AH9" s="214">
        <v>5</v>
      </c>
      <c r="AI9" s="306">
        <v>-0.7617924528301887</v>
      </c>
      <c r="AJ9" s="371">
        <f t="shared" si="9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610">
        <f t="shared" si="0"/>
        <v>-1.0896226415094339</v>
      </c>
      <c r="H10" s="307" t="s">
        <v>42</v>
      </c>
      <c r="I10" s="308">
        <v>1</v>
      </c>
      <c r="J10" s="658"/>
      <c r="K10" s="354">
        <v>7.0000000000000007E-2</v>
      </c>
      <c r="L10" s="354"/>
      <c r="M10" s="359">
        <v>2.4626000000000001</v>
      </c>
      <c r="N10" s="360">
        <v>2.9695</v>
      </c>
      <c r="O10" s="372">
        <f t="shared" si="1"/>
        <v>0.28428018619258588</v>
      </c>
      <c r="P10" s="359">
        <v>2.5070999999999999</v>
      </c>
      <c r="Q10" s="360">
        <v>3.01</v>
      </c>
      <c r="R10" s="372">
        <f t="shared" si="2"/>
        <v>0.28470335144927522</v>
      </c>
      <c r="S10" s="359">
        <v>2.5224000000000002</v>
      </c>
      <c r="T10" s="360">
        <v>3.0257999999999998</v>
      </c>
      <c r="U10" s="372">
        <f t="shared" si="3"/>
        <v>0.28413388271151979</v>
      </c>
      <c r="V10" s="359">
        <v>2.5499999999999998</v>
      </c>
      <c r="W10" s="360">
        <v>3.0819999999999999</v>
      </c>
      <c r="X10" s="372">
        <f t="shared" si="4"/>
        <v>0.28444634550606857</v>
      </c>
      <c r="Y10" s="359">
        <v>2.4531000000000001</v>
      </c>
      <c r="Z10" s="360">
        <v>2.9903</v>
      </c>
      <c r="AA10" s="372">
        <f t="shared" si="5"/>
        <v>0.29717320351828286</v>
      </c>
      <c r="AB10" s="359">
        <v>2.4853000000000001</v>
      </c>
      <c r="AC10" s="360">
        <v>2.9950000000000001</v>
      </c>
      <c r="AD10" s="372">
        <f t="shared" si="6"/>
        <v>0.28384474021273048</v>
      </c>
      <c r="AF10" s="371">
        <f t="shared" si="7"/>
        <v>0.42964542739761569</v>
      </c>
      <c r="AG10" s="717">
        <f t="shared" si="8"/>
        <v>0.28643028493174377</v>
      </c>
      <c r="AH10" s="214">
        <v>6</v>
      </c>
      <c r="AI10" s="306">
        <v>-0.72641509433962259</v>
      </c>
      <c r="AJ10" s="371">
        <f t="shared" si="9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>
        <f t="shared" si="0"/>
        <v>-1.028242924528302</v>
      </c>
      <c r="H11" s="613" t="s">
        <v>42</v>
      </c>
      <c r="I11" s="614">
        <v>0</v>
      </c>
      <c r="J11" s="658"/>
      <c r="K11" s="354">
        <v>0.08</v>
      </c>
      <c r="L11" s="615"/>
      <c r="M11" s="616">
        <v>2.4628000000000001</v>
      </c>
      <c r="N11" s="617">
        <v>3.0466000000000002</v>
      </c>
      <c r="O11" s="618">
        <f t="shared" si="1"/>
        <v>0.32740732432280861</v>
      </c>
      <c r="P11" s="616">
        <v>2.5078999999999998</v>
      </c>
      <c r="Q11" s="617">
        <v>3.0872000000000002</v>
      </c>
      <c r="R11" s="618">
        <f t="shared" si="2"/>
        <v>0.32795516304347838</v>
      </c>
      <c r="S11" s="616">
        <v>2.5225</v>
      </c>
      <c r="T11" s="617">
        <v>3.1019999999999999</v>
      </c>
      <c r="U11" s="618">
        <f t="shared" si="3"/>
        <v>0.32708697860811642</v>
      </c>
      <c r="V11" s="616">
        <v>2.5499999999999998</v>
      </c>
      <c r="W11" s="617">
        <v>3.1623000000000001</v>
      </c>
      <c r="X11" s="618">
        <f t="shared" si="4"/>
        <v>0.32738063412286816</v>
      </c>
      <c r="Y11" s="616">
        <v>2.4533999999999998</v>
      </c>
      <c r="Z11" s="617">
        <v>3.0459999999999998</v>
      </c>
      <c r="AA11" s="618">
        <f t="shared" si="5"/>
        <v>0.32781988161752501</v>
      </c>
      <c r="AB11" s="616">
        <v>2.4845000000000002</v>
      </c>
      <c r="AC11" s="617">
        <v>3.0716000000000001</v>
      </c>
      <c r="AD11" s="618">
        <f t="shared" si="6"/>
        <v>0.3269477084145459</v>
      </c>
      <c r="AF11" s="371">
        <f t="shared" si="7"/>
        <v>0.49114942253233562</v>
      </c>
      <c r="AG11" s="718">
        <f t="shared" si="8"/>
        <v>0.3274329483548904</v>
      </c>
      <c r="AH11" s="214">
        <v>7</v>
      </c>
      <c r="AI11" s="612">
        <v>-0.68549528301886797</v>
      </c>
      <c r="AJ11" s="620">
        <f t="shared" si="9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610">
        <f t="shared" si="0"/>
        <v>-0.95766509433962266</v>
      </c>
      <c r="H12" s="307" t="s">
        <v>43</v>
      </c>
      <c r="I12" s="308">
        <v>1</v>
      </c>
      <c r="J12" s="658"/>
      <c r="K12" s="354">
        <v>0.09</v>
      </c>
      <c r="L12" s="354"/>
      <c r="M12" s="359">
        <v>2.4601000000000002</v>
      </c>
      <c r="N12" s="360">
        <v>3.1313</v>
      </c>
      <c r="O12" s="372">
        <f t="shared" si="1"/>
        <v>0.37642308339408881</v>
      </c>
      <c r="P12" s="359">
        <v>2.5049999999999999</v>
      </c>
      <c r="Q12" s="360">
        <v>3.1734</v>
      </c>
      <c r="R12" s="372">
        <f t="shared" si="2"/>
        <v>0.37839673913043476</v>
      </c>
      <c r="S12" s="359">
        <v>2.52</v>
      </c>
      <c r="T12" s="360">
        <v>3.1896</v>
      </c>
      <c r="U12" s="372">
        <f t="shared" si="3"/>
        <v>0.37794208951854147</v>
      </c>
      <c r="V12" s="359">
        <v>2.5480999999999998</v>
      </c>
      <c r="W12" s="360">
        <v>3.2551000000000001</v>
      </c>
      <c r="X12" s="372">
        <f t="shared" si="4"/>
        <v>0.37801422231727549</v>
      </c>
      <c r="Y12" s="359">
        <v>2.4508999999999999</v>
      </c>
      <c r="Z12" s="360">
        <v>3.1334</v>
      </c>
      <c r="AA12" s="372">
        <f t="shared" si="5"/>
        <v>0.37755158488687285</v>
      </c>
      <c r="AB12" s="359">
        <v>2.4821</v>
      </c>
      <c r="AC12" s="360">
        <v>3.1595</v>
      </c>
      <c r="AD12" s="372">
        <f t="shared" si="6"/>
        <v>0.3772345046499973</v>
      </c>
      <c r="AF12" s="371">
        <f t="shared" si="7"/>
        <v>0.56639055597430266</v>
      </c>
      <c r="AG12" s="717">
        <f t="shared" si="8"/>
        <v>0.37759370398286846</v>
      </c>
      <c r="AH12" s="214">
        <v>8</v>
      </c>
      <c r="AI12" s="306">
        <v>-0.63844339622641511</v>
      </c>
      <c r="AJ12" s="371">
        <f t="shared" si="9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610">
        <f t="shared" si="0"/>
        <v>-0.87558962264150964</v>
      </c>
      <c r="H13" s="307" t="s">
        <v>43</v>
      </c>
      <c r="I13" s="308">
        <v>0</v>
      </c>
      <c r="J13" s="658"/>
      <c r="K13" s="354">
        <v>0.1</v>
      </c>
      <c r="L13" s="354"/>
      <c r="M13" s="359">
        <v>2.4603999999999999</v>
      </c>
      <c r="N13" s="360">
        <v>3.2363</v>
      </c>
      <c r="O13" s="372">
        <f t="shared" si="1"/>
        <v>0.43514104649206437</v>
      </c>
      <c r="P13" s="359">
        <v>2.5053000000000001</v>
      </c>
      <c r="Q13" s="360">
        <v>3.2744</v>
      </c>
      <c r="R13" s="372">
        <f t="shared" si="2"/>
        <v>0.43540534420289839</v>
      </c>
      <c r="S13" s="359">
        <v>2.5207999999999999</v>
      </c>
      <c r="T13" s="360">
        <v>3.2924000000000002</v>
      </c>
      <c r="U13" s="372">
        <f t="shared" si="3"/>
        <v>0.43551391319072091</v>
      </c>
      <c r="V13" s="359">
        <v>2.5482999999999998</v>
      </c>
      <c r="W13" s="360">
        <v>3.363</v>
      </c>
      <c r="X13" s="372">
        <f t="shared" si="4"/>
        <v>0.43559856707480099</v>
      </c>
      <c r="Y13" s="359">
        <v>2.4506999999999999</v>
      </c>
      <c r="Z13" s="360">
        <v>3.2360000000000002</v>
      </c>
      <c r="AA13" s="372">
        <f t="shared" si="5"/>
        <v>0.43441942800243422</v>
      </c>
      <c r="AB13" s="359">
        <v>2.4817</v>
      </c>
      <c r="AC13" s="360">
        <v>3.262</v>
      </c>
      <c r="AD13" s="372">
        <f t="shared" si="6"/>
        <v>0.43453806315086047</v>
      </c>
      <c r="AF13" s="371">
        <f t="shared" si="7"/>
        <v>0.65265409052844481</v>
      </c>
      <c r="AG13" s="717">
        <f t="shared" si="8"/>
        <v>0.43510272701896319</v>
      </c>
      <c r="AH13" s="214">
        <v>9</v>
      </c>
      <c r="AI13" s="306">
        <v>-0.58372641509433976</v>
      </c>
      <c r="AJ13" s="371">
        <f t="shared" si="9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610">
        <f t="shared" si="0"/>
        <v>-0.78183962264150941</v>
      </c>
      <c r="H14" s="307" t="s">
        <v>44</v>
      </c>
      <c r="I14" s="308">
        <v>1</v>
      </c>
      <c r="J14" s="658"/>
      <c r="K14" s="354">
        <v>0.11</v>
      </c>
      <c r="L14" s="354"/>
      <c r="M14" s="359">
        <v>2.4598</v>
      </c>
      <c r="N14" s="360">
        <v>3.3519999999999999</v>
      </c>
      <c r="O14" s="372">
        <f t="shared" si="1"/>
        <v>0.50036453367730349</v>
      </c>
      <c r="P14" s="359">
        <v>2.5078</v>
      </c>
      <c r="Q14" s="360">
        <v>3.3913000000000002</v>
      </c>
      <c r="R14" s="372">
        <f t="shared" si="2"/>
        <v>0.50016983695652173</v>
      </c>
      <c r="S14" s="359">
        <v>2.5211999999999999</v>
      </c>
      <c r="T14" s="374">
        <v>3.407</v>
      </c>
      <c r="U14" s="372">
        <f t="shared" si="3"/>
        <v>0.49997177851780783</v>
      </c>
      <c r="V14" s="359">
        <v>2.5485000000000002</v>
      </c>
      <c r="W14" s="360">
        <v>3.4834000000000001</v>
      </c>
      <c r="X14" s="372">
        <f t="shared" si="4"/>
        <v>0.49986633160455535</v>
      </c>
      <c r="Y14" s="359">
        <v>2.4508000000000001</v>
      </c>
      <c r="Z14" s="360">
        <v>3.3530000000000002</v>
      </c>
      <c r="AA14" s="372">
        <f t="shared" si="5"/>
        <v>0.49908723792664716</v>
      </c>
      <c r="AB14" s="359">
        <v>2.4811999999999999</v>
      </c>
      <c r="AC14" s="360">
        <v>3.3763000000000001</v>
      </c>
      <c r="AD14" s="372">
        <f t="shared" si="6"/>
        <v>0.49846856379127941</v>
      </c>
      <c r="AF14" s="371">
        <f t="shared" si="7"/>
        <v>0.74948207061852867</v>
      </c>
      <c r="AG14" s="717">
        <f t="shared" si="8"/>
        <v>0.49965471374568576</v>
      </c>
      <c r="AH14" s="214">
        <v>10</v>
      </c>
      <c r="AI14" s="306">
        <v>-0.52122641509433965</v>
      </c>
      <c r="AJ14" s="371">
        <f t="shared" si="9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>
        <f t="shared" si="0"/>
        <v>-0.67216981132075482</v>
      </c>
      <c r="H15" s="613" t="s">
        <v>44</v>
      </c>
      <c r="I15" s="614">
        <v>0</v>
      </c>
      <c r="J15" s="658"/>
      <c r="K15" s="354">
        <v>0.12</v>
      </c>
      <c r="L15" s="615"/>
      <c r="M15" s="616">
        <v>2.46</v>
      </c>
      <c r="N15" s="617">
        <v>3.4889999999999999</v>
      </c>
      <c r="O15" s="618">
        <f t="shared" si="1"/>
        <v>0.57708485222365535</v>
      </c>
      <c r="P15" s="616">
        <v>2.508</v>
      </c>
      <c r="Q15" s="617">
        <v>3.5259999999999998</v>
      </c>
      <c r="R15" s="618">
        <f t="shared" si="2"/>
        <v>0.57631340579710122</v>
      </c>
      <c r="S15" s="616">
        <v>2.5209999999999999</v>
      </c>
      <c r="T15" s="617">
        <v>3.5394999999999999</v>
      </c>
      <c r="U15" s="618">
        <f t="shared" si="3"/>
        <v>0.57487159225602524</v>
      </c>
      <c r="V15" s="616">
        <v>2.5485000000000002</v>
      </c>
      <c r="W15" s="617">
        <v>3.6263000000000001</v>
      </c>
      <c r="X15" s="618">
        <f t="shared" si="4"/>
        <v>0.57627118644067798</v>
      </c>
      <c r="Y15" s="616">
        <v>2.4506000000000001</v>
      </c>
      <c r="Z15" s="617">
        <v>3.49</v>
      </c>
      <c r="AA15" s="618">
        <f t="shared" si="5"/>
        <v>0.57498478729877744</v>
      </c>
      <c r="AB15" s="616">
        <v>2.4809000000000001</v>
      </c>
      <c r="AC15" s="617">
        <v>3.512</v>
      </c>
      <c r="AD15" s="618">
        <f t="shared" si="6"/>
        <v>0.57420504538620043</v>
      </c>
      <c r="AF15" s="371">
        <f t="shared" si="7"/>
        <v>0.86343271735060934</v>
      </c>
      <c r="AG15" s="718">
        <f t="shared" si="8"/>
        <v>0.57562181156707293</v>
      </c>
      <c r="AH15" s="214">
        <v>11</v>
      </c>
      <c r="AI15" s="612">
        <v>-0.44811320754716988</v>
      </c>
      <c r="AJ15" s="620">
        <f t="shared" si="9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610">
        <f t="shared" si="0"/>
        <v>-0.54481132075471694</v>
      </c>
      <c r="H16" s="307" t="s">
        <v>26</v>
      </c>
      <c r="I16" s="308">
        <v>1</v>
      </c>
      <c r="J16" s="658"/>
      <c r="K16" s="354">
        <v>0.13</v>
      </c>
      <c r="L16" s="354"/>
      <c r="M16" s="359">
        <v>2.4594</v>
      </c>
      <c r="N16" s="360">
        <v>3.6419999999999999</v>
      </c>
      <c r="O16" s="372">
        <f t="shared" si="1"/>
        <v>0.66322696427569949</v>
      </c>
      <c r="P16" s="359">
        <v>2.5076000000000001</v>
      </c>
      <c r="Q16" s="360">
        <v>3.68</v>
      </c>
      <c r="R16" s="372">
        <f t="shared" si="2"/>
        <v>0.66372282608695643</v>
      </c>
      <c r="S16" s="359">
        <v>2.5207999999999999</v>
      </c>
      <c r="T16" s="360">
        <v>3.6915</v>
      </c>
      <c r="U16" s="372">
        <f t="shared" si="3"/>
        <v>0.66077778404921828</v>
      </c>
      <c r="V16" s="359">
        <v>2.5486</v>
      </c>
      <c r="W16" s="360">
        <v>3.7869999999999999</v>
      </c>
      <c r="X16" s="372">
        <f t="shared" si="4"/>
        <v>0.66213976367427685</v>
      </c>
      <c r="Y16" s="5">
        <v>2.4510000000000001</v>
      </c>
      <c r="Z16" s="5">
        <v>3.6463000000000001</v>
      </c>
      <c r="AA16" s="372">
        <f t="shared" si="5"/>
        <v>0.66122697350224036</v>
      </c>
      <c r="AB16" s="359">
        <v>2.4809000000000001</v>
      </c>
      <c r="AC16" s="360">
        <v>3.6663999999999999</v>
      </c>
      <c r="AD16" s="372">
        <f t="shared" si="6"/>
        <v>0.66018822743219918</v>
      </c>
      <c r="AE16" s="5"/>
      <c r="AF16" s="371">
        <f t="shared" si="7"/>
        <v>0.99282063475514759</v>
      </c>
      <c r="AG16" s="717">
        <f t="shared" si="8"/>
        <v>0.66188042317009843</v>
      </c>
      <c r="AH16" s="214">
        <v>12</v>
      </c>
      <c r="AI16" s="306">
        <v>-0.3632075471698113</v>
      </c>
      <c r="AJ16" s="371">
        <f t="shared" si="9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>
        <f t="shared" si="0"/>
        <v>-0.39445754716981141</v>
      </c>
      <c r="H17" s="613" t="s">
        <v>26</v>
      </c>
      <c r="I17" s="614">
        <v>0</v>
      </c>
      <c r="J17" s="658"/>
      <c r="K17" s="354">
        <v>0.14000000000000001</v>
      </c>
      <c r="L17" s="615"/>
      <c r="M17" s="616">
        <v>2.4592999999999998</v>
      </c>
      <c r="N17" s="617">
        <v>3.8136000000000001</v>
      </c>
      <c r="O17" s="618">
        <f t="shared" si="1"/>
        <v>0.75951993718804345</v>
      </c>
      <c r="P17" s="616">
        <v>2.5089999999999999</v>
      </c>
      <c r="Q17" s="617">
        <v>3.8540000000000001</v>
      </c>
      <c r="R17" s="618">
        <f t="shared" si="2"/>
        <v>0.76143568840579701</v>
      </c>
      <c r="S17" s="616">
        <v>2.5207999999999999</v>
      </c>
      <c r="T17" s="617">
        <v>3.8675999999999999</v>
      </c>
      <c r="U17" s="618">
        <f t="shared" si="3"/>
        <v>0.76017384433030422</v>
      </c>
      <c r="V17" s="616">
        <v>2.5487000000000002</v>
      </c>
      <c r="W17" s="617">
        <v>3.9712000000000001</v>
      </c>
      <c r="X17" s="618">
        <f t="shared" si="4"/>
        <v>0.76057317007966641</v>
      </c>
      <c r="Y17" s="611">
        <v>2.4510000000000001</v>
      </c>
      <c r="Z17" s="617">
        <v>3.8233999999999999</v>
      </c>
      <c r="AA17" s="618">
        <f t="shared" si="5"/>
        <v>0.75919676937544933</v>
      </c>
      <c r="AB17" s="616">
        <v>2.4805999999999999</v>
      </c>
      <c r="AC17" s="617">
        <v>3.8437000000000001</v>
      </c>
      <c r="AD17" s="618">
        <f t="shared" si="6"/>
        <v>0.75909116222086126</v>
      </c>
      <c r="AF17" s="371">
        <f t="shared" si="7"/>
        <v>1.1399976429000305</v>
      </c>
      <c r="AG17" s="718">
        <f t="shared" si="8"/>
        <v>0.75999842860002031</v>
      </c>
      <c r="AH17" s="214">
        <v>13</v>
      </c>
      <c r="AI17" s="612">
        <v>-0.26297169811320759</v>
      </c>
      <c r="AJ17" s="620">
        <f t="shared" si="9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>
        <f>F18*1.5</f>
        <v>-0.21403301886792467</v>
      </c>
      <c r="H18" s="613" t="s">
        <v>25</v>
      </c>
      <c r="I18" s="614">
        <v>1</v>
      </c>
      <c r="J18" s="658"/>
      <c r="K18" s="354">
        <v>0.15</v>
      </c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371">
        <f t="shared" si="7"/>
        <v>1.3130695491307596</v>
      </c>
      <c r="AG18" s="718">
        <f t="shared" si="8"/>
        <v>0.87537969942050642</v>
      </c>
      <c r="AH18" s="214">
        <v>14</v>
      </c>
      <c r="AI18" s="612">
        <v>-0.14268867924528311</v>
      </c>
      <c r="AJ18" s="620">
        <f t="shared" si="9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58"/>
      <c r="K19" s="354">
        <v>0.16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717">
        <v>1</v>
      </c>
      <c r="AH19" s="214">
        <v>15</v>
      </c>
      <c r="AI19" s="310">
        <v>0</v>
      </c>
      <c r="AJ19" s="371">
        <f t="shared" si="9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1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635">
        <f>F21-AF21</f>
        <v>-99</v>
      </c>
      <c r="J21" s="701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F21" s="719">
        <f>F21*100</f>
        <v>100</v>
      </c>
      <c r="AG21" s="369">
        <f>AVERAGE(O21,R21,U21,X21,AA21,AD21)</f>
        <v>0</v>
      </c>
      <c r="AH21" s="5"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635">
        <f t="shared" ref="I22:I52" si="10">F22-AF22</f>
        <v>-98.515563058599966</v>
      </c>
      <c r="J22" s="701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719">
        <f t="shared" ref="AF22:AF52" si="11">F22*100</f>
        <v>99.510669756161576</v>
      </c>
      <c r="AG22" s="618">
        <f t="shared" ref="AG22:AG52" si="12">AVERAGE(O22,R22,U22,X22,AA22,AD22)</f>
        <v>0.99510669756161574</v>
      </c>
      <c r="AH22" s="619">
        <v>1</v>
      </c>
      <c r="AI22" s="623">
        <v>-4.5200172191132591E-3</v>
      </c>
      <c r="AJ22" s="620">
        <f t="shared" ref="AJ22:AJ52" si="13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635">
        <f t="shared" si="10"/>
        <v>-98.100012482634511</v>
      </c>
      <c r="J23" s="701"/>
      <c r="K23" s="624"/>
      <c r="L23" s="624"/>
      <c r="M23" s="616">
        <v>2.4592999999999998</v>
      </c>
      <c r="N23" s="617">
        <v>4.2279999999999998</v>
      </c>
      <c r="O23" s="618">
        <f t="shared" ref="O23:O52" si="14">(N23-M23)/(N$21-M$21)</f>
        <v>0.98992556109027829</v>
      </c>
      <c r="P23" s="616">
        <v>2.5089000000000001</v>
      </c>
      <c r="Q23" s="617">
        <v>4.26</v>
      </c>
      <c r="R23" s="618">
        <f t="shared" ref="R23:R52" si="15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6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7">(W23-V23)/(W$21-V$21)</f>
        <v>0.99133875106929004</v>
      </c>
      <c r="Y23" s="616">
        <v>2.4493</v>
      </c>
      <c r="Z23" s="617">
        <v>4.2396000000000003</v>
      </c>
      <c r="AA23" s="618">
        <f t="shared" ref="AA23:AA52" si="18">(Z23-Y23)/(Z$21-Y$21)</f>
        <v>0.99108724534986725</v>
      </c>
      <c r="AB23" s="616">
        <v>2.4802</v>
      </c>
      <c r="AC23" s="617">
        <v>4.2619999999999996</v>
      </c>
      <c r="AD23" s="618">
        <f t="shared" ref="AD23:AD52" si="19">(AC23-AB23)/(AC$21-AB$21)</f>
        <v>0.98961399611219081</v>
      </c>
      <c r="AF23" s="719">
        <f t="shared" si="11"/>
        <v>99.090921699630826</v>
      </c>
      <c r="AG23" s="618">
        <f t="shared" si="12"/>
        <v>0.9909092169963083</v>
      </c>
      <c r="AH23" s="5">
        <v>2</v>
      </c>
      <c r="AI23" s="623">
        <v>-9.0041612856938298E-3</v>
      </c>
      <c r="AJ23" s="620">
        <f t="shared" si="13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635">
        <f t="shared" si="10"/>
        <v>-97.657202672291348</v>
      </c>
      <c r="J24" s="701"/>
      <c r="K24" s="355"/>
      <c r="L24" s="355"/>
      <c r="M24" s="359">
        <v>2.4597000000000002</v>
      </c>
      <c r="N24" s="360">
        <v>4.2220000000000004</v>
      </c>
      <c r="O24" s="372">
        <f t="shared" si="14"/>
        <v>0.98634353836682176</v>
      </c>
      <c r="P24" s="359">
        <v>2.5085999999999999</v>
      </c>
      <c r="Q24" s="360">
        <v>4.2519999999999998</v>
      </c>
      <c r="R24" s="372">
        <f t="shared" si="15"/>
        <v>0.98703504500934136</v>
      </c>
      <c r="S24" s="359">
        <v>2.5222000000000002</v>
      </c>
      <c r="T24" s="360">
        <v>4.2706</v>
      </c>
      <c r="U24" s="372">
        <f t="shared" si="16"/>
        <v>0.98718310654395547</v>
      </c>
      <c r="V24" s="359">
        <v>2.5497000000000001</v>
      </c>
      <c r="W24" s="360">
        <v>4.3959999999999999</v>
      </c>
      <c r="X24" s="372">
        <f t="shared" si="17"/>
        <v>0.98711505560307944</v>
      </c>
      <c r="Y24" s="359">
        <v>2.4493</v>
      </c>
      <c r="Z24" s="360">
        <v>4.2310999999999996</v>
      </c>
      <c r="AA24" s="372">
        <f t="shared" si="18"/>
        <v>0.98638175376439308</v>
      </c>
      <c r="AB24" s="359">
        <v>2.48</v>
      </c>
      <c r="AC24" s="360">
        <v>4.2526999999999999</v>
      </c>
      <c r="AD24" s="372">
        <f t="shared" si="19"/>
        <v>0.98455984448764233</v>
      </c>
      <c r="AF24" s="719">
        <f t="shared" si="11"/>
        <v>98.643639062920556</v>
      </c>
      <c r="AG24" s="369">
        <f t="shared" si="12"/>
        <v>0.98643639062920563</v>
      </c>
      <c r="AH24" s="619">
        <v>3</v>
      </c>
      <c r="AI24" s="319">
        <v>-1.3488305352274401E-2</v>
      </c>
      <c r="AJ24" s="371">
        <f t="shared" si="13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635">
        <f t="shared" si="10"/>
        <v>-97.209552115994484</v>
      </c>
      <c r="J25" s="701"/>
      <c r="K25" s="624"/>
      <c r="L25" s="624"/>
      <c r="M25" s="616">
        <v>2.4594999999999998</v>
      </c>
      <c r="N25" s="617">
        <v>4.2126000000000001</v>
      </c>
      <c r="O25" s="618">
        <f t="shared" si="14"/>
        <v>0.98119438070185294</v>
      </c>
      <c r="P25" s="616">
        <v>2.5087000000000002</v>
      </c>
      <c r="Q25" s="617">
        <v>4.2439999999999998</v>
      </c>
      <c r="R25" s="618">
        <f t="shared" si="15"/>
        <v>0.98244918756723065</v>
      </c>
      <c r="S25" s="616">
        <v>2.5213999999999999</v>
      </c>
      <c r="T25" s="617">
        <v>4.2625000000000002</v>
      </c>
      <c r="U25" s="618">
        <f t="shared" si="16"/>
        <v>0.98306137428716633</v>
      </c>
      <c r="V25" s="616">
        <v>2.5499999999999998</v>
      </c>
      <c r="W25" s="617">
        <v>4.3890000000000002</v>
      </c>
      <c r="X25" s="618">
        <f t="shared" si="17"/>
        <v>0.98321214713430305</v>
      </c>
      <c r="Y25" s="616">
        <v>2.4493</v>
      </c>
      <c r="Z25" s="617">
        <v>4.2225000000000001</v>
      </c>
      <c r="AA25" s="618">
        <f t="shared" si="18"/>
        <v>0.98162090345438446</v>
      </c>
      <c r="AB25" s="616">
        <v>2.48</v>
      </c>
      <c r="AC25" s="617">
        <v>4.2443999999999997</v>
      </c>
      <c r="AD25" s="618">
        <f t="shared" si="19"/>
        <v>0.97995001388503178</v>
      </c>
      <c r="AF25" s="719">
        <f t="shared" si="11"/>
        <v>98.191466783832809</v>
      </c>
      <c r="AG25" s="618">
        <f t="shared" si="12"/>
        <v>0.98191466783832804</v>
      </c>
      <c r="AH25" s="5">
        <v>4</v>
      </c>
      <c r="AI25" s="623">
        <v>-1.7972449418854973E-2</v>
      </c>
      <c r="AJ25" s="620">
        <f t="shared" si="13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635">
        <f t="shared" si="10"/>
        <v>-96.748576210499593</v>
      </c>
      <c r="J26" s="701"/>
      <c r="K26" s="355"/>
      <c r="L26" s="355"/>
      <c r="M26" s="359">
        <v>2.4609999999999999</v>
      </c>
      <c r="N26" s="360">
        <v>4.2054999999999998</v>
      </c>
      <c r="O26" s="372">
        <f t="shared" si="14"/>
        <v>0.97638103766720785</v>
      </c>
      <c r="P26" s="359">
        <v>2.5089000000000001</v>
      </c>
      <c r="Q26" s="360">
        <v>4.2370000000000001</v>
      </c>
      <c r="R26" s="372">
        <f t="shared" si="15"/>
        <v>0.97837286984091021</v>
      </c>
      <c r="S26" s="359">
        <v>2.5215000000000001</v>
      </c>
      <c r="T26" s="360">
        <v>4.2549999999999999</v>
      </c>
      <c r="U26" s="372">
        <f t="shared" si="16"/>
        <v>0.97877025577324805</v>
      </c>
      <c r="V26" s="359">
        <v>2.5499999999999998</v>
      </c>
      <c r="W26" s="360">
        <v>4.3781999999999996</v>
      </c>
      <c r="X26" s="372">
        <f t="shared" si="17"/>
        <v>0.97743798118049607</v>
      </c>
      <c r="Y26" s="359">
        <v>2.4493</v>
      </c>
      <c r="Z26" s="360">
        <v>4.2145000000000001</v>
      </c>
      <c r="AA26" s="372">
        <f t="shared" si="18"/>
        <v>0.97719220549158547</v>
      </c>
      <c r="AB26" s="359">
        <v>2.48</v>
      </c>
      <c r="AC26" s="360">
        <v>4.2362000000000002</v>
      </c>
      <c r="AD26" s="372">
        <f t="shared" si="19"/>
        <v>0.97539572341016401</v>
      </c>
      <c r="AF26" s="719">
        <f t="shared" si="11"/>
        <v>97.725834556060192</v>
      </c>
      <c r="AG26" s="369">
        <f t="shared" si="12"/>
        <v>0.97725834556060198</v>
      </c>
      <c r="AH26" s="619">
        <v>5</v>
      </c>
      <c r="AI26" s="319">
        <v>-2.2456593485435671E-2</v>
      </c>
      <c r="AJ26" s="371">
        <f t="shared" si="13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635">
        <f t="shared" si="10"/>
        <v>-96.251584576261649</v>
      </c>
      <c r="J27" s="701"/>
      <c r="K27" s="355"/>
      <c r="L27" s="355"/>
      <c r="M27" s="359">
        <v>2.4599000000000002</v>
      </c>
      <c r="N27" s="360">
        <v>4.1959999999999997</v>
      </c>
      <c r="O27" s="372">
        <f t="shared" si="14"/>
        <v>0.97167963284267078</v>
      </c>
      <c r="P27" s="359">
        <v>2.5070000000000001</v>
      </c>
      <c r="Q27" s="360">
        <v>4.2220000000000004</v>
      </c>
      <c r="R27" s="372">
        <f t="shared" si="15"/>
        <v>0.97095623619996607</v>
      </c>
      <c r="S27" s="359">
        <v>2.5211999999999999</v>
      </c>
      <c r="T27" s="360">
        <v>4.2460000000000004</v>
      </c>
      <c r="U27" s="372">
        <f t="shared" si="16"/>
        <v>0.97385805431652672</v>
      </c>
      <c r="V27" s="359">
        <v>2.5499999999999998</v>
      </c>
      <c r="W27" s="360">
        <v>4.37</v>
      </c>
      <c r="X27" s="372">
        <f t="shared" si="17"/>
        <v>0.97305389221556893</v>
      </c>
      <c r="Y27" s="359">
        <v>2.4498000000000002</v>
      </c>
      <c r="Z27" s="360">
        <v>4.2076000000000002</v>
      </c>
      <c r="AA27" s="372">
        <f t="shared" si="18"/>
        <v>0.97309565987599644</v>
      </c>
      <c r="AB27" s="359">
        <v>2.48</v>
      </c>
      <c r="AC27" s="360">
        <v>4.2279</v>
      </c>
      <c r="AD27" s="372">
        <f t="shared" si="19"/>
        <v>0.97078589280755345</v>
      </c>
      <c r="AF27" s="719">
        <f t="shared" si="11"/>
        <v>97.223822804304703</v>
      </c>
      <c r="AG27" s="369">
        <f t="shared" si="12"/>
        <v>0.97223822804304705</v>
      </c>
      <c r="AH27" s="5">
        <v>6</v>
      </c>
      <c r="AI27" s="319">
        <v>-2.6940737552016113E-2</v>
      </c>
      <c r="AJ27" s="371">
        <f t="shared" si="13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635">
        <f t="shared" si="10"/>
        <v>-95.825332668125512</v>
      </c>
      <c r="J28" s="701"/>
      <c r="K28" s="355"/>
      <c r="L28" s="355"/>
      <c r="M28" s="359">
        <v>2.4598</v>
      </c>
      <c r="N28" s="360">
        <v>4.1879999999999997</v>
      </c>
      <c r="O28" s="372">
        <f t="shared" si="14"/>
        <v>0.96725807354340398</v>
      </c>
      <c r="P28" s="359">
        <v>2.5076000000000001</v>
      </c>
      <c r="Q28" s="360">
        <v>4.2161999999999997</v>
      </c>
      <c r="R28" s="372">
        <f t="shared" si="15"/>
        <v>0.9673328426654586</v>
      </c>
      <c r="S28" s="359">
        <v>2.5213000000000001</v>
      </c>
      <c r="T28" s="360">
        <v>4.2375999999999996</v>
      </c>
      <c r="U28" s="372">
        <f t="shared" si="16"/>
        <v>0.96905877703122323</v>
      </c>
      <c r="V28" s="359">
        <v>2.5497000000000001</v>
      </c>
      <c r="W28" s="360">
        <v>4.3620000000000001</v>
      </c>
      <c r="X28" s="372">
        <f t="shared" si="17"/>
        <v>0.96893712574850299</v>
      </c>
      <c r="Y28" s="359">
        <v>2.4498000000000002</v>
      </c>
      <c r="Z28" s="360">
        <v>4.1999000000000004</v>
      </c>
      <c r="AA28" s="372">
        <f t="shared" si="18"/>
        <v>0.96883303808680254</v>
      </c>
      <c r="AB28" s="359">
        <v>2.4802</v>
      </c>
      <c r="AC28" s="360">
        <v>4.2198000000000002</v>
      </c>
      <c r="AD28" s="372">
        <f t="shared" si="19"/>
        <v>0.96617606220494323</v>
      </c>
      <c r="AF28" s="719">
        <f t="shared" si="11"/>
        <v>96.793265321338907</v>
      </c>
      <c r="AG28" s="369">
        <f t="shared" si="12"/>
        <v>0.96793265321338906</v>
      </c>
      <c r="AH28" s="619">
        <v>7</v>
      </c>
      <c r="AI28" s="319">
        <v>-3.1424881618596683E-2</v>
      </c>
      <c r="AJ28" s="371">
        <f t="shared" si="13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635">
        <f t="shared" si="10"/>
        <v>-95.361937858122346</v>
      </c>
      <c r="J29" s="701"/>
      <c r="K29" s="624"/>
      <c r="L29" s="624"/>
      <c r="M29" s="616">
        <v>2.4605000000000001</v>
      </c>
      <c r="N29" s="617">
        <v>4.1797000000000004</v>
      </c>
      <c r="O29" s="618">
        <f t="shared" si="14"/>
        <v>0.96222085408854341</v>
      </c>
      <c r="P29" s="616">
        <v>2.5078</v>
      </c>
      <c r="Q29" s="617">
        <v>4.2089999999999996</v>
      </c>
      <c r="R29" s="618">
        <f t="shared" si="15"/>
        <v>0.96314329389118458</v>
      </c>
      <c r="S29" s="616">
        <v>2.5217999999999998</v>
      </c>
      <c r="T29" s="625">
        <v>4.2291999999999996</v>
      </c>
      <c r="U29" s="618">
        <f t="shared" si="16"/>
        <v>0.96403365140308261</v>
      </c>
      <c r="V29" s="616">
        <v>2.5495000000000001</v>
      </c>
      <c r="W29" s="617">
        <v>4.3520000000000003</v>
      </c>
      <c r="X29" s="618">
        <f t="shared" si="17"/>
        <v>0.96369760479041922</v>
      </c>
      <c r="Y29" s="616">
        <v>2.4504999999999999</v>
      </c>
      <c r="Z29" s="617">
        <v>4.1920000000000002</v>
      </c>
      <c r="AA29" s="618">
        <f t="shared" si="18"/>
        <v>0.96407218777679382</v>
      </c>
      <c r="AB29" s="616">
        <v>2.4805000000000001</v>
      </c>
      <c r="AC29" s="617">
        <v>4.2131999999999996</v>
      </c>
      <c r="AD29" s="618">
        <f t="shared" si="19"/>
        <v>0.96234379339072451</v>
      </c>
      <c r="AF29" s="719">
        <f t="shared" si="11"/>
        <v>96.325189755679133</v>
      </c>
      <c r="AG29" s="618">
        <f t="shared" si="12"/>
        <v>0.9632518975567913</v>
      </c>
      <c r="AH29" s="5">
        <v>8</v>
      </c>
      <c r="AI29" s="623">
        <v>-3.5909025685177252E-2</v>
      </c>
      <c r="AJ29" s="620">
        <f t="shared" si="13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635">
        <f t="shared" si="10"/>
        <v>-94.946627618745282</v>
      </c>
      <c r="J30" s="701"/>
      <c r="K30" s="355"/>
      <c r="L30" s="355"/>
      <c r="M30" s="359">
        <v>2.4596</v>
      </c>
      <c r="N30" s="360">
        <v>4.1711999999999998</v>
      </c>
      <c r="O30" s="372">
        <f t="shared" si="14"/>
        <v>0.95796720210443842</v>
      </c>
      <c r="P30" s="359">
        <v>2.5087000000000002</v>
      </c>
      <c r="Q30" s="360">
        <v>4.2034000000000002</v>
      </c>
      <c r="R30" s="372">
        <f t="shared" si="15"/>
        <v>0.95946328483270105</v>
      </c>
      <c r="S30" s="359">
        <v>2.5213999999999999</v>
      </c>
      <c r="T30" s="360">
        <v>4.2210000000000001</v>
      </c>
      <c r="U30" s="372">
        <f t="shared" si="16"/>
        <v>0.95962960871774605</v>
      </c>
      <c r="V30" s="359">
        <v>2.5495000000000001</v>
      </c>
      <c r="W30" s="360">
        <v>4.3448000000000002</v>
      </c>
      <c r="X30" s="372">
        <f t="shared" si="17"/>
        <v>0.95984816082121471</v>
      </c>
      <c r="Y30" s="359">
        <v>2.4498000000000002</v>
      </c>
      <c r="Z30" s="360">
        <v>4.1833999999999998</v>
      </c>
      <c r="AA30" s="372">
        <f t="shared" si="18"/>
        <v>0.95969884853852949</v>
      </c>
      <c r="AB30" s="359">
        <v>2.4805999999999999</v>
      </c>
      <c r="AC30" s="360">
        <v>4.2050000000000001</v>
      </c>
      <c r="AD30" s="372">
        <f t="shared" si="19"/>
        <v>0.95773396278811451</v>
      </c>
      <c r="AF30" s="719">
        <f t="shared" si="11"/>
        <v>95.905684463379075</v>
      </c>
      <c r="AG30" s="369">
        <f t="shared" si="12"/>
        <v>0.95905684463379071</v>
      </c>
      <c r="AH30" s="619">
        <v>9</v>
      </c>
      <c r="AI30" s="319">
        <v>-4.0393169751757829E-2</v>
      </c>
      <c r="AJ30" s="371">
        <f t="shared" si="13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635">
        <f t="shared" si="10"/>
        <v>-94.522628584144471</v>
      </c>
      <c r="J31" s="701"/>
      <c r="K31" s="355"/>
      <c r="L31" s="355"/>
      <c r="M31" s="359">
        <v>2.4597000000000002</v>
      </c>
      <c r="N31" s="360">
        <v>4.1630000000000003</v>
      </c>
      <c r="O31" s="372">
        <f t="shared" si="14"/>
        <v>0.95332176638495569</v>
      </c>
      <c r="P31" s="359">
        <v>2.5078</v>
      </c>
      <c r="Q31" s="360">
        <v>4.1950000000000003</v>
      </c>
      <c r="R31" s="372">
        <f t="shared" si="15"/>
        <v>0.95521712053445063</v>
      </c>
      <c r="S31" s="359">
        <v>2.5213000000000001</v>
      </c>
      <c r="T31" s="360">
        <v>4.2126000000000001</v>
      </c>
      <c r="U31" s="372">
        <f t="shared" si="16"/>
        <v>0.95494325560386195</v>
      </c>
      <c r="V31" s="359">
        <v>2.5493999999999999</v>
      </c>
      <c r="W31" s="360">
        <v>4.335</v>
      </c>
      <c r="X31" s="372">
        <f t="shared" si="17"/>
        <v>0.95466210436270316</v>
      </c>
      <c r="Y31" s="359">
        <v>2.4497</v>
      </c>
      <c r="Z31" s="360">
        <v>4.1779999999999999</v>
      </c>
      <c r="AA31" s="372">
        <f t="shared" si="18"/>
        <v>0.95676483613817531</v>
      </c>
      <c r="AB31" s="359">
        <v>2.4805999999999999</v>
      </c>
      <c r="AC31" s="360">
        <v>4.1978</v>
      </c>
      <c r="AD31" s="372">
        <f t="shared" si="19"/>
        <v>0.95373507359066934</v>
      </c>
      <c r="AF31" s="719">
        <f t="shared" si="11"/>
        <v>95.477402610246941</v>
      </c>
      <c r="AG31" s="369">
        <f t="shared" si="12"/>
        <v>0.95477402610246942</v>
      </c>
      <c r="AH31" s="5">
        <v>10</v>
      </c>
      <c r="AI31" s="319">
        <v>-4.4877313818338399E-2</v>
      </c>
      <c r="AJ31" s="371">
        <f t="shared" si="13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635">
        <f t="shared" si="10"/>
        <v>-94.046125814107199</v>
      </c>
      <c r="J32" s="701"/>
      <c r="K32" s="355"/>
      <c r="L32" s="355"/>
      <c r="M32" s="359">
        <v>2.4598</v>
      </c>
      <c r="N32" s="360">
        <v>4.1562000000000001</v>
      </c>
      <c r="O32" s="372">
        <f t="shared" si="14"/>
        <v>0.949459898136229</v>
      </c>
      <c r="P32" s="359">
        <v>2.5083000000000002</v>
      </c>
      <c r="Q32" s="360">
        <v>4.1866000000000003</v>
      </c>
      <c r="R32" s="372">
        <f t="shared" si="15"/>
        <v>0.9501783389005265</v>
      </c>
      <c r="S32" s="359">
        <v>2.5211999999999999</v>
      </c>
      <c r="T32" s="360">
        <v>4.2045000000000003</v>
      </c>
      <c r="U32" s="372">
        <f t="shared" si="16"/>
        <v>0.95042628874710655</v>
      </c>
      <c r="V32" s="359">
        <v>2.5493999999999999</v>
      </c>
      <c r="W32" s="360">
        <v>4.3262</v>
      </c>
      <c r="X32" s="372">
        <f t="shared" si="17"/>
        <v>0.94995722840034225</v>
      </c>
      <c r="Y32" s="359">
        <v>2.4498000000000002</v>
      </c>
      <c r="Z32" s="374">
        <v>4.1680000000000001</v>
      </c>
      <c r="AA32" s="372">
        <f t="shared" si="18"/>
        <v>0.95117360496014169</v>
      </c>
      <c r="AB32" s="359">
        <v>2.4805999999999999</v>
      </c>
      <c r="AC32" s="360">
        <v>4.1885000000000003</v>
      </c>
      <c r="AD32" s="372">
        <f t="shared" si="19"/>
        <v>0.94856984171063619</v>
      </c>
      <c r="AF32" s="719">
        <f t="shared" si="11"/>
        <v>94.996086680916363</v>
      </c>
      <c r="AG32" s="369">
        <f t="shared" si="12"/>
        <v>0.94996086680916358</v>
      </c>
      <c r="AH32" s="619">
        <v>11</v>
      </c>
      <c r="AI32" s="319">
        <v>-4.9361457884918969E-2</v>
      </c>
      <c r="AJ32" s="371">
        <f t="shared" si="13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635">
        <f t="shared" si="10"/>
        <v>-93.639850019373881</v>
      </c>
      <c r="J33" s="701"/>
      <c r="K33" s="355"/>
      <c r="L33" s="355"/>
      <c r="M33" s="359">
        <v>2.4597000000000002</v>
      </c>
      <c r="N33" s="360">
        <v>4.1500000000000004</v>
      </c>
      <c r="O33" s="372">
        <f t="shared" si="14"/>
        <v>0.94604578272793438</v>
      </c>
      <c r="P33" s="359">
        <v>2.5087999999999999</v>
      </c>
      <c r="Q33" s="360">
        <v>4.1790000000000003</v>
      </c>
      <c r="R33" s="372">
        <f t="shared" si="15"/>
        <v>0.94559248145841601</v>
      </c>
      <c r="S33" s="359">
        <v>2.5209999999999999</v>
      </c>
      <c r="T33" s="360">
        <v>4.1974999999999998</v>
      </c>
      <c r="U33" s="372">
        <f t="shared" si="16"/>
        <v>0.94658686691886385</v>
      </c>
      <c r="V33" s="359">
        <v>2.5499999999999998</v>
      </c>
      <c r="W33" s="360">
        <v>4.32</v>
      </c>
      <c r="X33" s="372">
        <f t="shared" si="17"/>
        <v>0.94632164242942707</v>
      </c>
      <c r="Y33" s="359">
        <v>2.4495</v>
      </c>
      <c r="Z33" s="360">
        <v>4.1586999999999996</v>
      </c>
      <c r="AA33" s="372">
        <f t="shared" si="18"/>
        <v>0.94619131975199267</v>
      </c>
      <c r="AB33" s="359">
        <v>2.4805999999999999</v>
      </c>
      <c r="AC33" s="360">
        <v>4.181</v>
      </c>
      <c r="AD33" s="372">
        <f t="shared" si="19"/>
        <v>0.944404332129964</v>
      </c>
      <c r="AF33" s="719">
        <f t="shared" si="11"/>
        <v>94.585707090276642</v>
      </c>
      <c r="AG33" s="369">
        <f t="shared" si="12"/>
        <v>0.94585707090276638</v>
      </c>
      <c r="AH33" s="5">
        <v>12</v>
      </c>
      <c r="AI33" s="319">
        <v>-5.3845601951499539E-2</v>
      </c>
      <c r="AJ33" s="371">
        <f t="shared" si="13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635">
        <f t="shared" si="10"/>
        <v>-93.280385610813312</v>
      </c>
      <c r="J34" s="701"/>
      <c r="K34" s="355"/>
      <c r="L34" s="355"/>
      <c r="M34" s="359">
        <v>2.4609999999999999</v>
      </c>
      <c r="N34" s="360">
        <v>4.1449999999999996</v>
      </c>
      <c r="O34" s="372">
        <f t="shared" si="14"/>
        <v>0.94251972910953152</v>
      </c>
      <c r="P34" s="359">
        <v>2.508</v>
      </c>
      <c r="Q34" s="360">
        <v>4.1710000000000003</v>
      </c>
      <c r="R34" s="372">
        <f t="shared" si="15"/>
        <v>0.94151616373209535</v>
      </c>
      <c r="S34" s="359">
        <v>2.5211999999999999</v>
      </c>
      <c r="T34" s="360">
        <v>4.1897000000000002</v>
      </c>
      <c r="U34" s="372">
        <f t="shared" si="16"/>
        <v>0.94206990006210845</v>
      </c>
      <c r="V34" s="359">
        <v>2.5499999999999998</v>
      </c>
      <c r="W34" s="360">
        <v>4.3127000000000004</v>
      </c>
      <c r="X34" s="372">
        <f t="shared" si="17"/>
        <v>0.94241873396065046</v>
      </c>
      <c r="Y34" s="359">
        <v>2.4498000000000002</v>
      </c>
      <c r="Z34" s="360">
        <v>4.1520000000000001</v>
      </c>
      <c r="AA34" s="372">
        <f t="shared" si="18"/>
        <v>0.94231620903454383</v>
      </c>
      <c r="AB34" s="359">
        <v>2.4790000000000001</v>
      </c>
      <c r="AC34" s="360">
        <v>4.1760000000000002</v>
      </c>
      <c r="AD34" s="372">
        <f t="shared" si="19"/>
        <v>0.94251596778672597</v>
      </c>
      <c r="AF34" s="719">
        <f t="shared" si="11"/>
        <v>94.22261172809425</v>
      </c>
      <c r="AG34" s="369">
        <f t="shared" si="12"/>
        <v>0.94222611728094252</v>
      </c>
      <c r="AH34" s="619">
        <v>13</v>
      </c>
      <c r="AI34" s="319">
        <v>-5.8329746018080109E-2</v>
      </c>
      <c r="AJ34" s="371">
        <f t="shared" si="13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635">
        <f t="shared" si="10"/>
        <v>-92.754817951167013</v>
      </c>
      <c r="J35" s="701"/>
      <c r="K35" s="355"/>
      <c r="L35" s="355"/>
      <c r="M35" s="359">
        <v>2.4597000000000002</v>
      </c>
      <c r="N35" s="360">
        <v>4.1314000000000002</v>
      </c>
      <c r="O35" s="372">
        <f t="shared" si="14"/>
        <v>0.93563552918788839</v>
      </c>
      <c r="P35" s="359">
        <v>2.5085000000000002</v>
      </c>
      <c r="Q35" s="360">
        <v>4.1630000000000003</v>
      </c>
      <c r="R35" s="372">
        <f t="shared" si="15"/>
        <v>0.93670384419407793</v>
      </c>
      <c r="S35" s="359">
        <v>2.5211999999999999</v>
      </c>
      <c r="T35" s="360">
        <v>4.1816000000000004</v>
      </c>
      <c r="U35" s="372">
        <f t="shared" si="16"/>
        <v>0.9374964711196434</v>
      </c>
      <c r="V35" s="359">
        <v>2.5499000000000001</v>
      </c>
      <c r="W35" s="360">
        <v>4.3041</v>
      </c>
      <c r="X35" s="372">
        <f t="shared" si="17"/>
        <v>0.93787425149700598</v>
      </c>
      <c r="Y35" s="359">
        <v>2.4497</v>
      </c>
      <c r="Z35" s="360">
        <v>4.1440000000000001</v>
      </c>
      <c r="AA35" s="372">
        <f t="shared" si="18"/>
        <v>0.93794286979627994</v>
      </c>
      <c r="AB35" s="359">
        <v>2.48</v>
      </c>
      <c r="AC35" s="360">
        <v>4.165</v>
      </c>
      <c r="AD35" s="372">
        <f t="shared" si="19"/>
        <v>0.93585115245765071</v>
      </c>
      <c r="AF35" s="719">
        <f t="shared" si="11"/>
        <v>93.691735304209104</v>
      </c>
      <c r="AG35" s="369">
        <f t="shared" si="12"/>
        <v>0.93691735304209101</v>
      </c>
      <c r="AH35" s="5">
        <v>14</v>
      </c>
      <c r="AI35" s="319">
        <v>-6.2813890084660678E-2</v>
      </c>
      <c r="AJ35" s="371">
        <f t="shared" si="13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635">
        <f t="shared" si="10"/>
        <v>-92.319929796044406</v>
      </c>
      <c r="J36" s="701"/>
      <c r="K36" s="355"/>
      <c r="L36" s="355"/>
      <c r="M36" s="359">
        <v>2.4601000000000002</v>
      </c>
      <c r="N36" s="360">
        <v>4.1245000000000003</v>
      </c>
      <c r="O36" s="372">
        <f t="shared" si="14"/>
        <v>0.93154978451894577</v>
      </c>
      <c r="P36" s="359">
        <v>2.5093000000000001</v>
      </c>
      <c r="Q36" s="360">
        <v>4.1562000000000001</v>
      </c>
      <c r="R36" s="372">
        <f t="shared" si="15"/>
        <v>0.93240106437185066</v>
      </c>
      <c r="S36" s="359">
        <v>2.5213000000000001</v>
      </c>
      <c r="T36" s="360">
        <v>4.1722999999999999</v>
      </c>
      <c r="U36" s="372">
        <f t="shared" si="16"/>
        <v>0.93218903506295503</v>
      </c>
      <c r="V36" s="359">
        <v>2.5499999999999998</v>
      </c>
      <c r="W36" s="360">
        <v>4.2939999999999996</v>
      </c>
      <c r="X36" s="372">
        <f t="shared" si="17"/>
        <v>0.93242087254063288</v>
      </c>
      <c r="Y36" s="359">
        <v>2.4497</v>
      </c>
      <c r="Z36" s="360">
        <v>4.1369999999999996</v>
      </c>
      <c r="AA36" s="372">
        <f t="shared" si="18"/>
        <v>0.93406775907883055</v>
      </c>
      <c r="AB36" s="359">
        <v>2.48</v>
      </c>
      <c r="AC36" s="360">
        <v>4.1589999999999998</v>
      </c>
      <c r="AD36" s="372">
        <f t="shared" si="19"/>
        <v>0.93251874479311292</v>
      </c>
      <c r="AF36" s="719">
        <f t="shared" si="11"/>
        <v>93.252454339438799</v>
      </c>
      <c r="AG36" s="369">
        <f t="shared" si="12"/>
        <v>0.93252454339438806</v>
      </c>
      <c r="AH36" s="619">
        <v>15</v>
      </c>
      <c r="AI36" s="319">
        <v>-6.7298034151241248E-2</v>
      </c>
      <c r="AJ36" s="371">
        <f t="shared" si="13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635">
        <f t="shared" si="10"/>
        <v>-91.902859379202695</v>
      </c>
      <c r="J37" s="701"/>
      <c r="K37" s="624"/>
      <c r="L37" s="624"/>
      <c r="M37" s="616">
        <v>2.4598</v>
      </c>
      <c r="N37" s="617">
        <v>4.1158000000000001</v>
      </c>
      <c r="O37" s="618">
        <f t="shared" si="14"/>
        <v>0.92684837969440892</v>
      </c>
      <c r="P37" s="616">
        <v>2.5089999999999999</v>
      </c>
      <c r="Q37" s="617">
        <v>4.1496000000000004</v>
      </c>
      <c r="R37" s="618">
        <f t="shared" si="15"/>
        <v>0.92883428636132048</v>
      </c>
      <c r="S37" s="616">
        <v>2.5213000000000001</v>
      </c>
      <c r="T37" s="617">
        <v>4.1653000000000002</v>
      </c>
      <c r="U37" s="618">
        <f t="shared" si="16"/>
        <v>0.92823668906329404</v>
      </c>
      <c r="V37" s="616">
        <v>2.5499000000000001</v>
      </c>
      <c r="W37" s="617">
        <v>4.2869999999999999</v>
      </c>
      <c r="X37" s="618">
        <f t="shared" si="17"/>
        <v>0.92873182207014537</v>
      </c>
      <c r="Y37" s="616">
        <v>2.4497</v>
      </c>
      <c r="Z37" s="617">
        <v>4.1265999999999998</v>
      </c>
      <c r="AA37" s="618">
        <f t="shared" si="18"/>
        <v>0.92831045172719207</v>
      </c>
      <c r="AB37" s="616">
        <v>2.4805000000000001</v>
      </c>
      <c r="AC37" s="617">
        <v>4.1529999999999996</v>
      </c>
      <c r="AD37" s="618">
        <f t="shared" si="19"/>
        <v>0.92890863648986366</v>
      </c>
      <c r="AF37" s="719">
        <f t="shared" si="11"/>
        <v>92.831171090103737</v>
      </c>
      <c r="AG37" s="618">
        <f t="shared" si="12"/>
        <v>0.92831171090103737</v>
      </c>
      <c r="AH37" s="5">
        <v>16</v>
      </c>
      <c r="AI37" s="623">
        <v>-7.1782178217821818E-2</v>
      </c>
      <c r="AJ37" s="620">
        <f t="shared" si="13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635">
        <f t="shared" si="10"/>
        <v>-91.451632855512884</v>
      </c>
      <c r="J38" s="321"/>
      <c r="K38" s="321"/>
      <c r="L38" s="321"/>
      <c r="M38" s="359">
        <v>2.46</v>
      </c>
      <c r="N38" s="360">
        <v>4.1074999999999999</v>
      </c>
      <c r="O38" s="372">
        <f t="shared" si="14"/>
        <v>0.92209100576481795</v>
      </c>
      <c r="P38" s="359">
        <v>2.5084</v>
      </c>
      <c r="Q38" s="360">
        <v>4.1394000000000002</v>
      </c>
      <c r="R38" s="372">
        <f t="shared" si="15"/>
        <v>0.92339919605955956</v>
      </c>
      <c r="S38" s="359">
        <v>2.5209999999999999</v>
      </c>
      <c r="T38" s="360">
        <v>4.1567999999999996</v>
      </c>
      <c r="U38" s="372">
        <f t="shared" si="16"/>
        <v>0.92360679803511914</v>
      </c>
      <c r="V38" s="359">
        <v>2.5497999999999998</v>
      </c>
      <c r="W38" s="360">
        <v>4.2779999999999996</v>
      </c>
      <c r="X38" s="372">
        <f t="shared" si="17"/>
        <v>0.92397348160821202</v>
      </c>
      <c r="Y38" s="359">
        <v>2.4502000000000002</v>
      </c>
      <c r="Z38" s="360">
        <v>4.1219999999999999</v>
      </c>
      <c r="AA38" s="372">
        <f t="shared" si="18"/>
        <v>0.92548715677590776</v>
      </c>
      <c r="AB38" s="359">
        <v>2.4803999999999999</v>
      </c>
      <c r="AC38" s="360">
        <v>4.1440000000000001</v>
      </c>
      <c r="AD38" s="372">
        <f t="shared" si="19"/>
        <v>0.92396556512079986</v>
      </c>
      <c r="AF38" s="719">
        <f t="shared" si="11"/>
        <v>92.375386722740288</v>
      </c>
      <c r="AG38" s="369">
        <f t="shared" si="12"/>
        <v>0.92375386722740283</v>
      </c>
      <c r="AH38" s="619">
        <v>17</v>
      </c>
      <c r="AI38" s="319">
        <v>-7.6266322284402388E-2</v>
      </c>
      <c r="AJ38" s="371">
        <f t="shared" si="13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635">
        <f t="shared" si="10"/>
        <v>-90.980578533207009</v>
      </c>
      <c r="J39" s="322"/>
      <c r="K39" s="322"/>
      <c r="L39" s="322"/>
      <c r="M39" s="359">
        <v>2.4597000000000002</v>
      </c>
      <c r="N39" s="360">
        <v>4.0997000000000003</v>
      </c>
      <c r="O39" s="372">
        <f t="shared" si="14"/>
        <v>0.9178933228857673</v>
      </c>
      <c r="P39" s="359">
        <v>2.5085000000000002</v>
      </c>
      <c r="Q39" s="360">
        <v>4.1317000000000004</v>
      </c>
      <c r="R39" s="372">
        <f t="shared" si="15"/>
        <v>0.91898318518937894</v>
      </c>
      <c r="S39" s="359">
        <v>2.5213000000000001</v>
      </c>
      <c r="T39" s="360">
        <v>4.149</v>
      </c>
      <c r="U39" s="372">
        <f t="shared" si="16"/>
        <v>0.91903336909265421</v>
      </c>
      <c r="V39" s="359">
        <v>2.5499999999999998</v>
      </c>
      <c r="W39" s="360">
        <v>4.2699999999999996</v>
      </c>
      <c r="X39" s="372">
        <f t="shared" si="17"/>
        <v>0.91958939264328465</v>
      </c>
      <c r="Y39" s="359">
        <v>2.4497</v>
      </c>
      <c r="Z39" s="360">
        <v>4.1108000000000002</v>
      </c>
      <c r="AA39" s="372">
        <f t="shared" si="18"/>
        <v>0.91956377325066441</v>
      </c>
      <c r="AB39" s="359">
        <v>2.48</v>
      </c>
      <c r="AC39" s="360">
        <v>4.1345000000000001</v>
      </c>
      <c r="AD39" s="372">
        <f t="shared" si="19"/>
        <v>0.91891141349625105</v>
      </c>
      <c r="AF39" s="719">
        <f t="shared" si="11"/>
        <v>91.899574275966671</v>
      </c>
      <c r="AG39" s="369">
        <f t="shared" si="12"/>
        <v>0.91899574275966678</v>
      </c>
      <c r="AH39" s="5">
        <v>18</v>
      </c>
      <c r="AI39" s="319">
        <v>-8.0750466350982958E-2</v>
      </c>
      <c r="AJ39" s="371">
        <f t="shared" si="13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635">
        <f t="shared" si="10"/>
        <v>-90.586568392621714</v>
      </c>
      <c r="J40" s="321"/>
      <c r="K40" s="321"/>
      <c r="L40" s="321"/>
      <c r="M40" s="359">
        <v>2.4601999999999999</v>
      </c>
      <c r="N40" s="360">
        <v>4.093</v>
      </c>
      <c r="O40" s="372">
        <f t="shared" si="14"/>
        <v>0.91386354732187847</v>
      </c>
      <c r="P40" s="359">
        <v>2.5085000000000002</v>
      </c>
      <c r="Q40" s="360">
        <v>4.1239999999999997</v>
      </c>
      <c r="R40" s="372">
        <f t="shared" si="15"/>
        <v>0.91462378984317461</v>
      </c>
      <c r="S40" s="359">
        <v>2.5209999999999999</v>
      </c>
      <c r="T40" s="360">
        <v>4.1429999999999998</v>
      </c>
      <c r="U40" s="372">
        <f t="shared" si="16"/>
        <v>0.91581503020721577</v>
      </c>
      <c r="V40" s="359">
        <v>2.5501999999999998</v>
      </c>
      <c r="W40" s="360">
        <v>4.2626999999999997</v>
      </c>
      <c r="X40" s="372">
        <f t="shared" si="17"/>
        <v>0.91557955517536349</v>
      </c>
      <c r="Y40" s="359">
        <v>2.4496000000000002</v>
      </c>
      <c r="Z40" s="360">
        <v>4.1032999999999999</v>
      </c>
      <c r="AA40" s="372">
        <f t="shared" si="18"/>
        <v>0.91546722763507515</v>
      </c>
      <c r="AB40" s="359">
        <v>2.48</v>
      </c>
      <c r="AC40" s="360">
        <v>4.1269999999999998</v>
      </c>
      <c r="AD40" s="372">
        <f t="shared" si="19"/>
        <v>0.91474590391557886</v>
      </c>
      <c r="AF40" s="719">
        <f t="shared" si="11"/>
        <v>91.501584234971432</v>
      </c>
      <c r="AG40" s="369">
        <f t="shared" si="12"/>
        <v>0.91501584234971434</v>
      </c>
      <c r="AH40" s="619">
        <v>19</v>
      </c>
      <c r="AI40" s="319">
        <v>-8.5234610417563542E-2</v>
      </c>
      <c r="AJ40" s="371">
        <f t="shared" si="13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635">
        <f t="shared" si="10"/>
        <v>-90.117763489440406</v>
      </c>
      <c r="J41" s="322"/>
      <c r="K41" s="322"/>
      <c r="L41" s="322"/>
      <c r="M41" s="359">
        <v>2.46</v>
      </c>
      <c r="N41" s="360">
        <v>4.0839999999999996</v>
      </c>
      <c r="O41" s="372">
        <f t="shared" si="14"/>
        <v>0.90893826607712536</v>
      </c>
      <c r="P41" s="359">
        <v>2.5082</v>
      </c>
      <c r="Q41" s="360">
        <v>4.1180000000000003</v>
      </c>
      <c r="R41" s="372">
        <f t="shared" si="15"/>
        <v>0.9113967049765046</v>
      </c>
      <c r="S41" s="359">
        <v>2.5213000000000001</v>
      </c>
      <c r="T41" s="360">
        <v>4.1340000000000003</v>
      </c>
      <c r="U41" s="372">
        <f t="shared" si="16"/>
        <v>0.91056405623623748</v>
      </c>
      <c r="V41" s="359">
        <v>2.5497999999999998</v>
      </c>
      <c r="W41" s="360">
        <v>4.2530999999999999</v>
      </c>
      <c r="X41" s="372">
        <f t="shared" si="17"/>
        <v>0.91066082121471337</v>
      </c>
      <c r="Y41" s="359">
        <v>2.4499</v>
      </c>
      <c r="Z41" s="360">
        <v>4.0937000000000001</v>
      </c>
      <c r="AA41" s="372">
        <f t="shared" si="18"/>
        <v>0.90998671390611163</v>
      </c>
      <c r="AB41" s="359">
        <v>2.4805000000000001</v>
      </c>
      <c r="AC41" s="360">
        <v>4.1192000000000002</v>
      </c>
      <c r="AD41" s="372">
        <f t="shared" si="19"/>
        <v>0.91013607331296864</v>
      </c>
      <c r="AF41" s="719">
        <f t="shared" si="11"/>
        <v>91.028043928727683</v>
      </c>
      <c r="AG41" s="369">
        <f t="shared" si="12"/>
        <v>0.91028043928727687</v>
      </c>
      <c r="AH41" s="5">
        <v>20</v>
      </c>
      <c r="AI41" s="319">
        <v>-8.9718754484144111E-2</v>
      </c>
      <c r="AJ41" s="371">
        <f t="shared" si="13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635">
        <f t="shared" si="10"/>
        <v>-89.646963271956011</v>
      </c>
      <c r="J42" s="322"/>
      <c r="K42" s="322"/>
      <c r="L42" s="322"/>
      <c r="M42" s="359">
        <v>2.46</v>
      </c>
      <c r="N42" s="360">
        <v>4.0759999999999996</v>
      </c>
      <c r="O42" s="372">
        <f t="shared" si="14"/>
        <v>0.90446073767280455</v>
      </c>
      <c r="P42" s="359">
        <v>2.5078999999999998</v>
      </c>
      <c r="Q42" s="360">
        <v>4.109</v>
      </c>
      <c r="R42" s="372">
        <f t="shared" si="15"/>
        <v>0.90647115439053394</v>
      </c>
      <c r="S42" s="359">
        <v>2.5213999999999999</v>
      </c>
      <c r="T42" s="360">
        <v>4.1260000000000003</v>
      </c>
      <c r="U42" s="372">
        <f t="shared" si="16"/>
        <v>0.90599062729377244</v>
      </c>
      <c r="V42" s="359">
        <v>2.5497999999999998</v>
      </c>
      <c r="W42" s="360">
        <v>4.2432999999999996</v>
      </c>
      <c r="X42" s="372">
        <f t="shared" si="17"/>
        <v>0.90542130025662948</v>
      </c>
      <c r="Y42" s="359">
        <v>2.4497</v>
      </c>
      <c r="Z42" s="360">
        <v>4.0861000000000001</v>
      </c>
      <c r="AA42" s="372">
        <f t="shared" si="18"/>
        <v>0.9058901682905226</v>
      </c>
      <c r="AB42" s="359">
        <v>2.48</v>
      </c>
      <c r="AC42" s="360">
        <v>4.1093000000000002</v>
      </c>
      <c r="AD42" s="372">
        <f t="shared" si="19"/>
        <v>0.90491530130519315</v>
      </c>
      <c r="AF42" s="719">
        <f t="shared" si="11"/>
        <v>90.552488153490927</v>
      </c>
      <c r="AG42" s="369">
        <f t="shared" si="12"/>
        <v>0.90552488153490929</v>
      </c>
      <c r="AH42" s="619">
        <v>21</v>
      </c>
      <c r="AI42" s="319">
        <v>-9.4202898550724681E-2</v>
      </c>
      <c r="AJ42" s="371">
        <f t="shared" si="13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635">
        <f t="shared" si="10"/>
        <v>-89.193852549594666</v>
      </c>
      <c r="J43" s="322"/>
      <c r="K43" s="322"/>
      <c r="L43" s="322"/>
      <c r="M43" s="359">
        <v>2.46</v>
      </c>
      <c r="N43" s="360">
        <v>4.0670000000000002</v>
      </c>
      <c r="O43" s="372">
        <f t="shared" si="14"/>
        <v>0.89942351821794397</v>
      </c>
      <c r="P43" s="359">
        <v>2.5074999999999998</v>
      </c>
      <c r="Q43" s="360">
        <v>4.1003999999999996</v>
      </c>
      <c r="R43" s="372">
        <f t="shared" si="15"/>
        <v>0.90182868142444639</v>
      </c>
      <c r="S43" s="359">
        <v>2.5213000000000001</v>
      </c>
      <c r="T43" s="360">
        <v>4.1181999999999999</v>
      </c>
      <c r="U43" s="372">
        <f t="shared" si="16"/>
        <v>0.90164304669414463</v>
      </c>
      <c r="V43" s="359">
        <v>2.5499999999999998</v>
      </c>
      <c r="W43" s="360">
        <v>4.2359</v>
      </c>
      <c r="X43" s="372">
        <f t="shared" si="17"/>
        <v>0.9013579982891361</v>
      </c>
      <c r="Y43" s="359">
        <v>2.4498000000000002</v>
      </c>
      <c r="Z43" s="360">
        <v>4.0776000000000003</v>
      </c>
      <c r="AA43" s="372">
        <f t="shared" si="18"/>
        <v>0.90112931798051377</v>
      </c>
      <c r="AB43" s="359">
        <v>2.48</v>
      </c>
      <c r="AC43" s="360">
        <v>4.101</v>
      </c>
      <c r="AD43" s="372">
        <f t="shared" si="19"/>
        <v>0.9003054707025826</v>
      </c>
      <c r="AF43" s="719">
        <f t="shared" si="11"/>
        <v>90.094800555146122</v>
      </c>
      <c r="AG43" s="369">
        <f t="shared" si="12"/>
        <v>0.90094800555146115</v>
      </c>
      <c r="AH43" s="5">
        <v>22</v>
      </c>
      <c r="AI43" s="319">
        <v>-9.8687042617305251E-2</v>
      </c>
      <c r="AJ43" s="371">
        <f t="shared" si="13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635">
        <f t="shared" si="10"/>
        <v>-88.759737784141478</v>
      </c>
      <c r="J44" s="322"/>
      <c r="K44" s="322"/>
      <c r="L44" s="322"/>
      <c r="M44" s="359">
        <v>2.46</v>
      </c>
      <c r="N44" s="360">
        <v>4.0595999999999997</v>
      </c>
      <c r="O44" s="372">
        <f t="shared" si="14"/>
        <v>0.89528180444394689</v>
      </c>
      <c r="P44" s="359">
        <v>2.5076000000000001</v>
      </c>
      <c r="Q44" s="360">
        <v>4.093</v>
      </c>
      <c r="R44" s="372">
        <f t="shared" si="15"/>
        <v>0.89758251712619586</v>
      </c>
      <c r="S44" s="359">
        <v>2.5213000000000001</v>
      </c>
      <c r="T44" s="360">
        <v>4.1105</v>
      </c>
      <c r="U44" s="372">
        <f t="shared" si="16"/>
        <v>0.89729546609451749</v>
      </c>
      <c r="V44" s="359">
        <v>2.5497999999999998</v>
      </c>
      <c r="W44" s="360">
        <v>4.2267999999999999</v>
      </c>
      <c r="X44" s="372">
        <f t="shared" si="17"/>
        <v>0.89659965782720275</v>
      </c>
      <c r="Y44" s="359">
        <v>2.4496000000000002</v>
      </c>
      <c r="Z44" s="360">
        <v>4.0693000000000001</v>
      </c>
      <c r="AA44" s="372">
        <f t="shared" si="18"/>
        <v>0.89664526129317978</v>
      </c>
      <c r="AB44" s="359">
        <v>2.4803000000000002</v>
      </c>
      <c r="AC44" s="360">
        <v>4.0934999999999997</v>
      </c>
      <c r="AD44" s="372">
        <f t="shared" si="19"/>
        <v>0.8959733407386834</v>
      </c>
      <c r="AF44" s="719">
        <f t="shared" si="11"/>
        <v>89.656300792062098</v>
      </c>
      <c r="AG44" s="369">
        <f t="shared" si="12"/>
        <v>0.89656300792062094</v>
      </c>
      <c r="AH44" s="619">
        <v>23</v>
      </c>
      <c r="AI44" s="319">
        <v>-0.10317118668388582</v>
      </c>
      <c r="AJ44" s="371">
        <f t="shared" si="13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635">
        <f t="shared" si="10"/>
        <v>-88.318113995376592</v>
      </c>
      <c r="J45" s="321"/>
      <c r="K45" s="321"/>
      <c r="L45" s="321"/>
      <c r="M45" s="359">
        <v>2.4599000000000002</v>
      </c>
      <c r="N45" s="360">
        <v>4.0510999999999999</v>
      </c>
      <c r="O45" s="372">
        <f t="shared" si="14"/>
        <v>0.89058039961941005</v>
      </c>
      <c r="P45" s="359">
        <v>2.5081000000000002</v>
      </c>
      <c r="Q45" s="360">
        <v>4.0854999999999997</v>
      </c>
      <c r="R45" s="372">
        <f t="shared" si="15"/>
        <v>0.89305327520806166</v>
      </c>
      <c r="S45" s="359">
        <v>2.5213999999999999</v>
      </c>
      <c r="T45" s="360">
        <v>4.1020000000000003</v>
      </c>
      <c r="U45" s="372">
        <f t="shared" si="16"/>
        <v>0.89243972672350536</v>
      </c>
      <c r="V45" s="359">
        <v>2.5505</v>
      </c>
      <c r="W45" s="360">
        <v>4.218</v>
      </c>
      <c r="X45" s="372">
        <f t="shared" si="17"/>
        <v>0.89152053036783574</v>
      </c>
      <c r="Y45" s="359">
        <v>2.4500999999999999</v>
      </c>
      <c r="Z45" s="360">
        <v>4.0646000000000004</v>
      </c>
      <c r="AA45" s="372">
        <f t="shared" si="18"/>
        <v>0.89376660761736082</v>
      </c>
      <c r="AB45" s="359">
        <v>2.4803000000000002</v>
      </c>
      <c r="AC45" s="360">
        <v>4.085</v>
      </c>
      <c r="AD45" s="372">
        <f t="shared" si="19"/>
        <v>0.89125242988058861</v>
      </c>
      <c r="AF45" s="719">
        <f t="shared" si="11"/>
        <v>89.210216156946046</v>
      </c>
      <c r="AG45" s="369">
        <f t="shared" si="12"/>
        <v>0.89210216156946043</v>
      </c>
      <c r="AH45" s="5">
        <v>24</v>
      </c>
      <c r="AI45" s="319">
        <v>-0.10765533075046639</v>
      </c>
      <c r="AJ45" s="371">
        <f t="shared" si="13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635">
        <f t="shared" si="10"/>
        <v>-87.868209119464623</v>
      </c>
      <c r="J46" s="321"/>
      <c r="K46" s="321"/>
      <c r="L46" s="321"/>
      <c r="M46" s="359">
        <v>2.4599000000000002</v>
      </c>
      <c r="N46" s="360">
        <v>4.0434999999999999</v>
      </c>
      <c r="O46" s="372">
        <f t="shared" si="14"/>
        <v>0.88632674763530528</v>
      </c>
      <c r="P46" s="359">
        <v>2.5076999999999998</v>
      </c>
      <c r="Q46" s="360">
        <v>4.077</v>
      </c>
      <c r="R46" s="372">
        <f t="shared" si="15"/>
        <v>0.88846741776595139</v>
      </c>
      <c r="S46" s="359">
        <v>2.5211999999999999</v>
      </c>
      <c r="T46" s="360">
        <v>4.093</v>
      </c>
      <c r="U46" s="372">
        <f t="shared" si="16"/>
        <v>0.88747106318107394</v>
      </c>
      <c r="V46" s="359">
        <v>2.5499999999999998</v>
      </c>
      <c r="W46" s="360">
        <v>4.2111999999999998</v>
      </c>
      <c r="X46" s="372">
        <f t="shared" si="17"/>
        <v>0.88815226689478188</v>
      </c>
      <c r="Y46" s="359">
        <v>2.4500000000000002</v>
      </c>
      <c r="Z46" s="360">
        <v>4.0547000000000004</v>
      </c>
      <c r="AA46" s="372">
        <f t="shared" si="18"/>
        <v>0.88834145261293196</v>
      </c>
      <c r="AB46" s="359">
        <v>2.4802</v>
      </c>
      <c r="AC46" s="360">
        <v>4.0765000000000002</v>
      </c>
      <c r="AD46" s="372">
        <f t="shared" si="19"/>
        <v>0.88658705915023617</v>
      </c>
      <c r="AF46" s="719">
        <f t="shared" si="11"/>
        <v>88.755766787338004</v>
      </c>
      <c r="AG46" s="369">
        <f t="shared" si="12"/>
        <v>0.88755766787337997</v>
      </c>
      <c r="AH46" s="619">
        <v>25</v>
      </c>
      <c r="AI46" s="319">
        <v>-0.11213947481704696</v>
      </c>
      <c r="AJ46" s="371">
        <f t="shared" si="13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635">
        <f t="shared" si="10"/>
        <v>-87.406221143059184</v>
      </c>
      <c r="J47" s="321"/>
      <c r="K47" s="321"/>
      <c r="L47" s="321"/>
      <c r="M47" s="359">
        <v>2.4598</v>
      </c>
      <c r="N47" s="360">
        <v>4.0350000000000001</v>
      </c>
      <c r="O47" s="372">
        <f t="shared" si="14"/>
        <v>0.88162534281076865</v>
      </c>
      <c r="P47" s="359">
        <v>2.5078</v>
      </c>
      <c r="Q47" s="360">
        <v>4.0685000000000002</v>
      </c>
      <c r="R47" s="372">
        <f t="shared" si="15"/>
        <v>0.88359848270395747</v>
      </c>
      <c r="S47" s="359">
        <v>2.5219999999999998</v>
      </c>
      <c r="T47" s="360">
        <v>4.0850999999999997</v>
      </c>
      <c r="U47" s="372">
        <f t="shared" si="16"/>
        <v>0.88255886172435205</v>
      </c>
      <c r="V47" s="359">
        <v>2.5499999999999998</v>
      </c>
      <c r="W47" s="360">
        <v>4.2022000000000004</v>
      </c>
      <c r="X47" s="372">
        <f t="shared" si="17"/>
        <v>0.88334046193327653</v>
      </c>
      <c r="Y47" s="359">
        <v>2.4500000000000002</v>
      </c>
      <c r="Z47" s="360">
        <v>4.0465</v>
      </c>
      <c r="AA47" s="372">
        <f t="shared" si="18"/>
        <v>0.88380203720106276</v>
      </c>
      <c r="AB47" s="359">
        <v>2.4803000000000002</v>
      </c>
      <c r="AC47" s="360">
        <v>4.0690999999999997</v>
      </c>
      <c r="AD47" s="372">
        <f t="shared" si="19"/>
        <v>0.88242154956956376</v>
      </c>
      <c r="AF47" s="719">
        <f t="shared" si="11"/>
        <v>88.289112265716355</v>
      </c>
      <c r="AG47" s="369">
        <f t="shared" si="12"/>
        <v>0.88289112265716352</v>
      </c>
      <c r="AH47" s="5">
        <v>26</v>
      </c>
      <c r="AI47" s="319">
        <v>-0.11662361888362753</v>
      </c>
      <c r="AJ47" s="371">
        <f t="shared" si="13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635">
        <f t="shared" si="10"/>
        <v>-86.973421998213851</v>
      </c>
      <c r="J48" s="321"/>
      <c r="K48" s="321"/>
      <c r="L48" s="321"/>
      <c r="M48" s="359">
        <v>2.46</v>
      </c>
      <c r="N48" s="360">
        <v>4.0270000000000001</v>
      </c>
      <c r="O48" s="372">
        <f t="shared" si="14"/>
        <v>0.87703587619633983</v>
      </c>
      <c r="P48" s="359">
        <v>2.5083000000000002</v>
      </c>
      <c r="Q48" s="360">
        <v>4.0620000000000003</v>
      </c>
      <c r="R48" s="372">
        <f t="shared" si="15"/>
        <v>0.87963539602559015</v>
      </c>
      <c r="S48" s="359">
        <v>2.5209999999999999</v>
      </c>
      <c r="T48" s="360">
        <v>4.0759999999999996</v>
      </c>
      <c r="U48" s="372">
        <f t="shared" si="16"/>
        <v>0.87798543278188679</v>
      </c>
      <c r="V48" s="359">
        <v>2.5503999999999998</v>
      </c>
      <c r="W48" s="360">
        <v>4.1951000000000001</v>
      </c>
      <c r="X48" s="372">
        <f t="shared" si="17"/>
        <v>0.87933062446535515</v>
      </c>
      <c r="Y48" s="359">
        <v>2.4499</v>
      </c>
      <c r="Z48" s="360">
        <v>4.0385999999999997</v>
      </c>
      <c r="AA48" s="372">
        <f t="shared" si="18"/>
        <v>0.87948405668733376</v>
      </c>
      <c r="AB48" s="359">
        <v>2.4803000000000002</v>
      </c>
      <c r="AC48" s="360">
        <v>4.0605000000000002</v>
      </c>
      <c r="AD48" s="372">
        <f t="shared" si="19"/>
        <v>0.87764509858372675</v>
      </c>
      <c r="AF48" s="719">
        <f t="shared" si="11"/>
        <v>87.851941412337226</v>
      </c>
      <c r="AG48" s="369">
        <f t="shared" si="12"/>
        <v>0.8785194141233722</v>
      </c>
      <c r="AH48" s="619">
        <v>27</v>
      </c>
      <c r="AI48" s="319">
        <v>-0.1211077629502081</v>
      </c>
      <c r="AJ48" s="371">
        <f t="shared" si="13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635">
        <f t="shared" si="10"/>
        <v>-86.522073595181737</v>
      </c>
      <c r="J49" s="322"/>
      <c r="K49" s="322"/>
      <c r="L49" s="322"/>
      <c r="M49" s="359">
        <v>2.4601999999999999</v>
      </c>
      <c r="N49" s="360">
        <v>4.0186999999999999</v>
      </c>
      <c r="O49" s="372">
        <f t="shared" si="14"/>
        <v>0.87227850226674886</v>
      </c>
      <c r="P49" s="359">
        <v>2.5070000000000001</v>
      </c>
      <c r="Q49" s="360">
        <v>4.0496999999999996</v>
      </c>
      <c r="R49" s="372">
        <f t="shared" si="15"/>
        <v>0.87340768838815563</v>
      </c>
      <c r="S49" s="359">
        <v>2.5209999999999999</v>
      </c>
      <c r="T49" s="360">
        <v>4.07</v>
      </c>
      <c r="U49" s="372">
        <f t="shared" si="16"/>
        <v>0.87459770763932032</v>
      </c>
      <c r="V49" s="359">
        <v>2.5497999999999998</v>
      </c>
      <c r="W49" s="360">
        <v>4.1863999999999999</v>
      </c>
      <c r="X49" s="372">
        <f t="shared" si="17"/>
        <v>0.875</v>
      </c>
      <c r="Y49" s="359">
        <v>2.4499</v>
      </c>
      <c r="Z49" s="360">
        <v>4.0312999999999999</v>
      </c>
      <c r="AA49" s="372">
        <f t="shared" si="18"/>
        <v>0.87544286979627983</v>
      </c>
      <c r="AB49" s="359">
        <v>2.4805999999999999</v>
      </c>
      <c r="AC49" s="360">
        <v>4.0525000000000002</v>
      </c>
      <c r="AD49" s="372">
        <f t="shared" si="19"/>
        <v>0.87303526798111653</v>
      </c>
      <c r="AF49" s="719">
        <f t="shared" si="11"/>
        <v>87.396033934527011</v>
      </c>
      <c r="AG49" s="369">
        <f t="shared" si="12"/>
        <v>0.87396033934527007</v>
      </c>
      <c r="AH49" s="5">
        <v>28</v>
      </c>
      <c r="AI49" s="319">
        <v>-0.12559190701678868</v>
      </c>
      <c r="AJ49" s="371">
        <f t="shared" si="13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635">
        <f t="shared" si="10"/>
        <v>-86.09383503716613</v>
      </c>
      <c r="J50" s="322"/>
      <c r="K50" s="322"/>
      <c r="L50" s="322"/>
      <c r="M50" s="359">
        <v>2.4601999999999999</v>
      </c>
      <c r="N50" s="360">
        <v>4.0119999999999996</v>
      </c>
      <c r="O50" s="372">
        <f t="shared" si="14"/>
        <v>0.86852857222812996</v>
      </c>
      <c r="P50" s="359">
        <v>2.5072000000000001</v>
      </c>
      <c r="Q50" s="360">
        <v>4.0431999999999997</v>
      </c>
      <c r="R50" s="372">
        <f t="shared" si="15"/>
        <v>0.86961444828171852</v>
      </c>
      <c r="S50" s="359">
        <v>2.5213000000000001</v>
      </c>
      <c r="T50" s="360">
        <v>4.0609999999999999</v>
      </c>
      <c r="U50" s="372">
        <f t="shared" si="16"/>
        <v>0.86934673366834159</v>
      </c>
      <c r="V50" s="359">
        <v>2.5501</v>
      </c>
      <c r="W50" s="360">
        <v>4.1792999999999996</v>
      </c>
      <c r="X50" s="372">
        <f t="shared" si="17"/>
        <v>0.87104362703165072</v>
      </c>
      <c r="Y50" s="359">
        <v>2.4499</v>
      </c>
      <c r="Z50" s="360">
        <v>4.0223000000000004</v>
      </c>
      <c r="AA50" s="372">
        <f t="shared" si="18"/>
        <v>0.87046058458813136</v>
      </c>
      <c r="AB50" s="359">
        <v>2.4807000000000001</v>
      </c>
      <c r="AC50" s="360">
        <v>4.0449999999999999</v>
      </c>
      <c r="AD50" s="372">
        <f t="shared" si="19"/>
        <v>0.86881421827270189</v>
      </c>
      <c r="AF50" s="719">
        <f t="shared" si="11"/>
        <v>86.963469734511236</v>
      </c>
      <c r="AG50" s="369">
        <f t="shared" si="12"/>
        <v>0.86963469734511234</v>
      </c>
      <c r="AH50" s="619">
        <v>29</v>
      </c>
      <c r="AI50" s="319">
        <v>-0.13007605108336925</v>
      </c>
      <c r="AJ50" s="371">
        <f t="shared" si="13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635">
        <f t="shared" si="10"/>
        <v>-85.62700657733582</v>
      </c>
      <c r="J51" s="322"/>
      <c r="K51" s="322"/>
      <c r="L51" s="322"/>
      <c r="M51" s="359">
        <v>2.4603999999999999</v>
      </c>
      <c r="N51" s="360">
        <v>4.0039999999999996</v>
      </c>
      <c r="O51" s="372">
        <f t="shared" si="14"/>
        <v>0.86393910561370113</v>
      </c>
      <c r="P51" s="359">
        <v>2.5074999999999998</v>
      </c>
      <c r="Q51" s="360">
        <v>4.0353000000000003</v>
      </c>
      <c r="R51" s="372">
        <f t="shared" si="15"/>
        <v>0.86497197531563175</v>
      </c>
      <c r="S51" s="359">
        <v>2.5211000000000001</v>
      </c>
      <c r="T51" s="360">
        <v>4.0522</v>
      </c>
      <c r="U51" s="372">
        <f t="shared" si="16"/>
        <v>0.86449099429732923</v>
      </c>
      <c r="V51" s="359">
        <v>2.5503</v>
      </c>
      <c r="W51" s="360">
        <v>4.1715999999999998</v>
      </c>
      <c r="X51" s="372">
        <f t="shared" si="17"/>
        <v>0.86681993156544035</v>
      </c>
      <c r="Y51" s="359">
        <v>2.4500999999999999</v>
      </c>
      <c r="Z51" s="360">
        <v>4.0137</v>
      </c>
      <c r="AA51" s="372">
        <f t="shared" si="18"/>
        <v>0.86558901682905232</v>
      </c>
      <c r="AB51" s="359">
        <v>2.4805000000000001</v>
      </c>
      <c r="AC51" s="360">
        <v>4.0355999999999996</v>
      </c>
      <c r="AD51" s="372">
        <f t="shared" si="19"/>
        <v>0.86370452652041074</v>
      </c>
      <c r="AF51" s="719">
        <f t="shared" si="11"/>
        <v>86.491925835692754</v>
      </c>
      <c r="AG51" s="369">
        <f t="shared" si="12"/>
        <v>0.86491925835692751</v>
      </c>
      <c r="AH51" s="5">
        <v>30</v>
      </c>
      <c r="AI51" s="319">
        <v>-0.13456019514994982</v>
      </c>
      <c r="AJ51" s="371">
        <f t="shared" si="13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635">
        <f t="shared" si="10"/>
        <v>-85.206242007404853</v>
      </c>
      <c r="J52" s="322"/>
      <c r="K52" s="322"/>
      <c r="L52" s="322"/>
      <c r="M52" s="361">
        <v>2.4601999999999999</v>
      </c>
      <c r="N52" s="362">
        <v>3.9956</v>
      </c>
      <c r="O52" s="372">
        <f t="shared" si="14"/>
        <v>0.85934963899927264</v>
      </c>
      <c r="P52" s="361">
        <v>2.5074000000000001</v>
      </c>
      <c r="Q52" s="362">
        <v>4.0275999999999996</v>
      </c>
      <c r="R52" s="372">
        <f t="shared" si="15"/>
        <v>0.86066919549340393</v>
      </c>
      <c r="S52" s="361">
        <v>2.5211000000000001</v>
      </c>
      <c r="T52" s="362">
        <v>4.0449999999999999</v>
      </c>
      <c r="U52" s="372">
        <f t="shared" si="16"/>
        <v>0.86042572412624907</v>
      </c>
      <c r="V52" s="361">
        <v>2.5505</v>
      </c>
      <c r="W52" s="362">
        <v>4.1639999999999997</v>
      </c>
      <c r="X52" s="372">
        <f t="shared" si="17"/>
        <v>0.86264970059880219</v>
      </c>
      <c r="Y52" s="361">
        <v>2.4498000000000002</v>
      </c>
      <c r="Z52" s="362">
        <v>4.0060000000000002</v>
      </c>
      <c r="AA52" s="372">
        <f t="shared" si="18"/>
        <v>0.86149247121346328</v>
      </c>
      <c r="AB52" s="361">
        <v>2.4803999999999999</v>
      </c>
      <c r="AC52" s="362">
        <v>4.0278</v>
      </c>
      <c r="AD52" s="372">
        <f t="shared" si="19"/>
        <v>0.85942793668425443</v>
      </c>
      <c r="AF52" s="719">
        <f t="shared" si="11"/>
        <v>86.066911118590767</v>
      </c>
      <c r="AG52" s="369">
        <f t="shared" si="12"/>
        <v>0.86066911118590772</v>
      </c>
      <c r="AH52" s="619">
        <v>31</v>
      </c>
      <c r="AI52" s="326">
        <v>-0.13904433921653039</v>
      </c>
      <c r="AJ52" s="371">
        <f t="shared" si="13"/>
        <v>0.99971345040243809</v>
      </c>
    </row>
    <row r="53" spans="1:44" ht="15.75" thickBot="1"/>
    <row r="54" spans="1:44" ht="16.5" thickBot="1">
      <c r="A54" s="702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3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H55" s="5">
        <v>0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3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20">M56/M$55</f>
        <v>0.98983739837398377</v>
      </c>
      <c r="P56" s="604">
        <v>2.4813999999999998</v>
      </c>
      <c r="Q56" s="603">
        <f t="shared" ref="Q56:Q70" si="21">P56/P$55</f>
        <v>0.98978859194256075</v>
      </c>
      <c r="S56" s="604">
        <v>2.4944999999999999</v>
      </c>
      <c r="T56" s="603">
        <f t="shared" ref="T56:T70" si="22">S56/S$55</f>
        <v>0.98929208804283164</v>
      </c>
      <c r="V56" s="604">
        <v>2.5232000000000001</v>
      </c>
      <c r="W56" s="603">
        <f t="shared" ref="W56:W70" si="23">V56/V$55</f>
        <v>0.98925742962440211</v>
      </c>
      <c r="Y56" s="604">
        <v>2.4239999999999999</v>
      </c>
      <c r="Z56" s="603">
        <f t="shared" ref="Z56:Z70" si="24">Y56/Y$55</f>
        <v>0.98874204601076843</v>
      </c>
      <c r="AB56" s="604">
        <v>2.4554</v>
      </c>
      <c r="AC56" s="603">
        <f t="shared" ref="AC56:AC70" si="25">AB56/AB$55</f>
        <v>0.98948216804352207</v>
      </c>
      <c r="AF56" s="371">
        <f t="shared" ref="AF56:AF62" si="26">AG56-AG64</f>
        <v>-8.3259627916457801E-2</v>
      </c>
      <c r="AG56" s="606">
        <f t="shared" ref="AG56:AG70" si="27">AVERAGE(N56,Q56,T56,W56,Z56,AC56)</f>
        <v>0.98939995367301148</v>
      </c>
      <c r="AH56" s="605">
        <v>1</v>
      </c>
      <c r="AI56" s="599">
        <v>-1.0524209683873544E-2</v>
      </c>
      <c r="AJ56" s="606">
        <f t="shared" ref="AJ56:AJ70" si="28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3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9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20"/>
        <v>0.97845528455284558</v>
      </c>
      <c r="P57" s="604">
        <v>2.4557000000000002</v>
      </c>
      <c r="Q57" s="603">
        <f t="shared" si="21"/>
        <v>0.97953729557239733</v>
      </c>
      <c r="S57" s="604">
        <v>2.4676999999999998</v>
      </c>
      <c r="T57" s="603">
        <f t="shared" si="22"/>
        <v>0.97866349395201258</v>
      </c>
      <c r="V57" s="604">
        <v>2.4954999999999998</v>
      </c>
      <c r="W57" s="603">
        <f t="shared" si="23"/>
        <v>0.97839723986512961</v>
      </c>
      <c r="Y57" s="604">
        <v>2.3992</v>
      </c>
      <c r="Z57" s="603">
        <f t="shared" si="24"/>
        <v>0.97862620329580685</v>
      </c>
      <c r="AB57" s="604">
        <v>2.4281999999999999</v>
      </c>
      <c r="AC57" s="603">
        <f t="shared" si="25"/>
        <v>0.97852105581301629</v>
      </c>
      <c r="AF57" s="371">
        <f t="shared" si="26"/>
        <v>-8.3914712336133901E-2</v>
      </c>
      <c r="AG57" s="606">
        <f t="shared" si="27"/>
        <v>0.97870009550853476</v>
      </c>
      <c r="AH57" s="605">
        <v>2</v>
      </c>
      <c r="AI57" s="599">
        <v>-2.1128451380552204E-2</v>
      </c>
      <c r="AJ57" s="606">
        <f t="shared" si="28"/>
        <v>0.99982854688908696</v>
      </c>
      <c r="AL57" s="606">
        <v>0.97870009550853476</v>
      </c>
      <c r="AM57" s="606">
        <f t="shared" ref="AM57:AM70" si="30">AG57-AL57</f>
        <v>0</v>
      </c>
      <c r="AN57" s="607">
        <f t="shared" ref="AN57:AN62" si="31">ABS(AL57/1.05%)</f>
        <v>93.209532905574733</v>
      </c>
      <c r="AO57" s="606"/>
    </row>
    <row r="58" spans="1:44" ht="15.75">
      <c r="A58" s="703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9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20"/>
        <v>0.96780487804878046</v>
      </c>
      <c r="P58" s="230">
        <v>2.4272</v>
      </c>
      <c r="Q58" s="372">
        <f t="shared" si="21"/>
        <v>0.96816912644595132</v>
      </c>
      <c r="S58" s="230">
        <v>2.4405999999999999</v>
      </c>
      <c r="T58" s="372">
        <f t="shared" si="22"/>
        <v>0.96791592306166951</v>
      </c>
      <c r="V58" s="230">
        <v>2.468</v>
      </c>
      <c r="W58" s="372">
        <f t="shared" si="23"/>
        <v>0.96761546302830703</v>
      </c>
      <c r="Y58" s="230">
        <v>2.3719000000000001</v>
      </c>
      <c r="Z58" s="372">
        <f t="shared" si="24"/>
        <v>0.96749061837167571</v>
      </c>
      <c r="AB58" s="230">
        <v>2.4016000000000002</v>
      </c>
      <c r="AC58" s="372">
        <f t="shared" si="25"/>
        <v>0.96780173282288939</v>
      </c>
      <c r="AF58" s="371">
        <f t="shared" si="26"/>
        <v>-8.4516465719214007E-2</v>
      </c>
      <c r="AG58" s="594">
        <f t="shared" si="27"/>
        <v>0.96779962362987881</v>
      </c>
      <c r="AH58" s="5">
        <v>3</v>
      </c>
      <c r="AI58" s="339">
        <v>-3.1772709083633506E-2</v>
      </c>
      <c r="AJ58" s="371">
        <f t="shared" si="28"/>
        <v>0.99957233271351231</v>
      </c>
      <c r="AL58" s="594">
        <v>0.96779962362987881</v>
      </c>
      <c r="AM58" s="371">
        <f t="shared" si="30"/>
        <v>0</v>
      </c>
      <c r="AN58" s="379">
        <f t="shared" si="31"/>
        <v>92.171392726655114</v>
      </c>
      <c r="AO58" s="371"/>
    </row>
    <row r="59" spans="1:44" s="605" customFormat="1" ht="15.75">
      <c r="A59" s="703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9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20"/>
        <v>0.95715447154471545</v>
      </c>
      <c r="P59" s="604">
        <v>2.4</v>
      </c>
      <c r="Q59" s="603">
        <f t="shared" si="21"/>
        <v>0.95731950538492216</v>
      </c>
      <c r="S59" s="604">
        <v>2.4125999999999999</v>
      </c>
      <c r="T59" s="603">
        <f t="shared" si="22"/>
        <v>0.95681142177275424</v>
      </c>
      <c r="V59" s="604">
        <v>2.4403999999999999</v>
      </c>
      <c r="W59" s="603">
        <f t="shared" si="23"/>
        <v>0.95679447973025944</v>
      </c>
      <c r="Y59" s="604">
        <v>2.3441999999999998</v>
      </c>
      <c r="Z59" s="603">
        <f t="shared" si="24"/>
        <v>0.95619187469407729</v>
      </c>
      <c r="AB59" s="604">
        <v>2.3740000000000001</v>
      </c>
      <c r="AC59" s="603">
        <f t="shared" si="25"/>
        <v>0.95667942776546444</v>
      </c>
      <c r="AF59" s="371">
        <f t="shared" si="26"/>
        <v>-8.5190512985997002E-2</v>
      </c>
      <c r="AG59" s="606">
        <f t="shared" si="27"/>
        <v>0.95682519681536549</v>
      </c>
      <c r="AH59" s="605">
        <v>4</v>
      </c>
      <c r="AI59" s="599">
        <v>-4.2416966786714812E-2</v>
      </c>
      <c r="AJ59" s="606">
        <f t="shared" si="28"/>
        <v>0.99924216360208029</v>
      </c>
      <c r="AL59" s="606">
        <v>0.95682519681536549</v>
      </c>
      <c r="AM59" s="606">
        <f t="shared" si="30"/>
        <v>0</v>
      </c>
      <c r="AN59" s="607">
        <f t="shared" si="31"/>
        <v>91.126209220510987</v>
      </c>
      <c r="AO59" s="606"/>
    </row>
    <row r="60" spans="1:44" ht="15.75">
      <c r="A60" s="703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9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20"/>
        <v>0.94658536585365849</v>
      </c>
      <c r="P60" s="230">
        <v>2.3723999999999998</v>
      </c>
      <c r="Q60" s="372">
        <f t="shared" si="21"/>
        <v>0.94631033107299556</v>
      </c>
      <c r="S60" s="230">
        <v>2.3851</v>
      </c>
      <c r="T60" s="372">
        <f t="shared" si="22"/>
        <v>0.94590521514971249</v>
      </c>
      <c r="V60" s="230">
        <v>2.4127000000000001</v>
      </c>
      <c r="W60" s="372">
        <f t="shared" si="23"/>
        <v>0.94593428997098716</v>
      </c>
      <c r="Y60" s="230">
        <v>2.3180000000000001</v>
      </c>
      <c r="Z60" s="372">
        <f t="shared" si="24"/>
        <v>0.94550497634198072</v>
      </c>
      <c r="AB60" s="230">
        <v>2.3472</v>
      </c>
      <c r="AC60" s="372">
        <f t="shared" si="25"/>
        <v>0.94587950836187784</v>
      </c>
      <c r="AF60" s="371">
        <f t="shared" si="26"/>
        <v>-8.5602719817211459E-2</v>
      </c>
      <c r="AG60" s="594">
        <f t="shared" si="27"/>
        <v>0.9460199477918686</v>
      </c>
      <c r="AH60" s="605">
        <v>5</v>
      </c>
      <c r="AI60" s="339">
        <v>-5.3021208483393471E-2</v>
      </c>
      <c r="AJ60" s="371">
        <f t="shared" si="28"/>
        <v>0.99904115627526202</v>
      </c>
      <c r="AL60" s="594">
        <v>0.9460199477918686</v>
      </c>
      <c r="AM60" s="371">
        <f t="shared" si="30"/>
        <v>0</v>
      </c>
      <c r="AN60" s="379">
        <f t="shared" si="31"/>
        <v>90.097137884939855</v>
      </c>
      <c r="AO60" s="371"/>
    </row>
    <row r="61" spans="1:44" ht="15.75">
      <c r="A61" s="703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9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20"/>
        <v>0.93520325203252042</v>
      </c>
      <c r="P61" s="230">
        <v>2.3452000000000002</v>
      </c>
      <c r="Q61" s="372">
        <f t="shared" si="21"/>
        <v>0.93546071001196651</v>
      </c>
      <c r="S61" s="230">
        <v>2.3576000000000001</v>
      </c>
      <c r="T61" s="372">
        <f t="shared" si="22"/>
        <v>0.93499900852667062</v>
      </c>
      <c r="V61" s="230">
        <v>2.3841999999999999</v>
      </c>
      <c r="W61" s="372">
        <f t="shared" si="23"/>
        <v>0.93476044852191631</v>
      </c>
      <c r="Y61" s="230">
        <v>2.2911999999999999</v>
      </c>
      <c r="Z61" s="372">
        <f t="shared" si="24"/>
        <v>0.93457333985968338</v>
      </c>
      <c r="AB61" s="230">
        <v>2.3195999999999999</v>
      </c>
      <c r="AC61" s="372">
        <f t="shared" si="25"/>
        <v>0.93475720330445289</v>
      </c>
      <c r="AF61" s="371">
        <f t="shared" si="26"/>
        <v>-8.625834942112609E-2</v>
      </c>
      <c r="AG61" s="594">
        <f t="shared" si="27"/>
        <v>0.93495899370953495</v>
      </c>
      <c r="AH61" s="5">
        <v>6</v>
      </c>
      <c r="AI61" s="339">
        <v>-6.3625450180072124E-2</v>
      </c>
      <c r="AJ61" s="371">
        <f t="shared" si="28"/>
        <v>0.9985844438896071</v>
      </c>
      <c r="AL61" s="594">
        <v>0.93495899370953495</v>
      </c>
      <c r="AM61" s="371">
        <f t="shared" si="30"/>
        <v>0</v>
      </c>
      <c r="AN61" s="379">
        <f t="shared" si="31"/>
        <v>89.043713686622368</v>
      </c>
      <c r="AO61" s="371"/>
    </row>
    <row r="62" spans="1:44" ht="15.75">
      <c r="A62" s="703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9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20"/>
        <v>0.92439024390243907</v>
      </c>
      <c r="P62" s="230">
        <v>2.3168000000000002</v>
      </c>
      <c r="Q62" s="372">
        <f t="shared" si="21"/>
        <v>0.9241324291982449</v>
      </c>
      <c r="S62" s="230">
        <v>2.3296000000000001</v>
      </c>
      <c r="T62" s="372">
        <f t="shared" si="22"/>
        <v>0.92389450723775535</v>
      </c>
      <c r="V62" s="230">
        <v>2.3561999999999999</v>
      </c>
      <c r="W62" s="372">
        <f t="shared" si="23"/>
        <v>0.92378263937896954</v>
      </c>
      <c r="Y62" s="230">
        <v>2.2631999999999999</v>
      </c>
      <c r="Z62" s="372">
        <f t="shared" si="24"/>
        <v>0.92315222711698475</v>
      </c>
      <c r="AB62" s="230">
        <v>2.2923</v>
      </c>
      <c r="AC62" s="372">
        <f t="shared" si="25"/>
        <v>0.92375579286721743</v>
      </c>
      <c r="AF62" s="371">
        <f t="shared" si="26"/>
        <v>-8.6820194240607385E-2</v>
      </c>
      <c r="AG62" s="594">
        <f t="shared" si="27"/>
        <v>0.92385130661693504</v>
      </c>
      <c r="AH62" s="605">
        <v>7</v>
      </c>
      <c r="AI62" s="339">
        <v>-7.4029611844737914E-2</v>
      </c>
      <c r="AJ62" s="371">
        <f t="shared" si="28"/>
        <v>0.99788091846167293</v>
      </c>
      <c r="AL62" s="594">
        <v>0.92385130661693504</v>
      </c>
      <c r="AM62" s="371">
        <f t="shared" si="30"/>
        <v>0</v>
      </c>
      <c r="AN62" s="379">
        <f t="shared" si="31"/>
        <v>87.985838725422383</v>
      </c>
      <c r="AO62" s="371"/>
    </row>
    <row r="63" spans="1:44" s="605" customFormat="1" ht="15.75">
      <c r="A63" s="703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20"/>
        <v>1.0819512195121952</v>
      </c>
      <c r="P63" s="604">
        <v>2.7149999999999999</v>
      </c>
      <c r="Q63" s="603">
        <f t="shared" si="21"/>
        <v>1.0829676904666932</v>
      </c>
      <c r="S63" s="604">
        <v>2.7307999999999999</v>
      </c>
      <c r="T63" s="603">
        <f t="shared" si="22"/>
        <v>1.0830061471346419</v>
      </c>
      <c r="V63" s="604">
        <v>2.7606999999999999</v>
      </c>
      <c r="W63" s="603">
        <f t="shared" si="23"/>
        <v>1.0823727750333254</v>
      </c>
      <c r="Y63" s="604">
        <v>2.6536</v>
      </c>
      <c r="Z63" s="603">
        <f t="shared" si="24"/>
        <v>1.0823951705008974</v>
      </c>
      <c r="AB63" s="604">
        <v>2.6890000000000001</v>
      </c>
      <c r="AC63" s="603">
        <f t="shared" si="25"/>
        <v>1.0836187789643361</v>
      </c>
      <c r="AF63" s="606"/>
      <c r="AG63" s="606">
        <f t="shared" si="27"/>
        <v>1.0827186302686815</v>
      </c>
      <c r="AH63" s="605">
        <v>8</v>
      </c>
      <c r="AI63" s="599">
        <v>8.2032813125250126E-2</v>
      </c>
      <c r="AJ63" s="606">
        <f t="shared" si="28"/>
        <v>1.0006858171434314</v>
      </c>
      <c r="AL63" s="606">
        <v>1.0827186302686815</v>
      </c>
      <c r="AM63" s="606">
        <f t="shared" si="30"/>
        <v>0</v>
      </c>
      <c r="AN63" s="607">
        <f>16-ABS(AL63/1.05%)</f>
        <v>-87.116060025588709</v>
      </c>
      <c r="AO63" s="606"/>
    </row>
    <row r="64" spans="1:44" ht="15.75">
      <c r="A64" s="703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32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20"/>
        <v>1.0718699186991871</v>
      </c>
      <c r="P64" s="230">
        <v>2.69</v>
      </c>
      <c r="Q64" s="372">
        <f t="shared" si="21"/>
        <v>1.0729956122856001</v>
      </c>
      <c r="S64" s="230">
        <v>2.7056</v>
      </c>
      <c r="T64" s="372">
        <f t="shared" si="22"/>
        <v>1.0730120959746183</v>
      </c>
      <c r="V64" s="230">
        <v>2.7351000000000001</v>
      </c>
      <c r="W64" s="372">
        <f t="shared" si="23"/>
        <v>1.072335920959774</v>
      </c>
      <c r="Y64" s="230">
        <v>2.629</v>
      </c>
      <c r="Z64" s="372">
        <f t="shared" si="24"/>
        <v>1.0723609071626692</v>
      </c>
      <c r="AB64" s="230">
        <v>2.6636000000000002</v>
      </c>
      <c r="AC64" s="372">
        <f t="shared" si="25"/>
        <v>1.0733830344549669</v>
      </c>
      <c r="AG64" s="594">
        <f t="shared" si="27"/>
        <v>1.0726595815894693</v>
      </c>
      <c r="AH64" s="5">
        <v>9</v>
      </c>
      <c r="AI64" s="339">
        <v>7.2428971588635468E-2</v>
      </c>
      <c r="AJ64" s="371">
        <f t="shared" si="28"/>
        <v>1.0002306100008338</v>
      </c>
      <c r="AL64" s="594">
        <v>1.0726595815894693</v>
      </c>
      <c r="AM64" s="371">
        <f t="shared" si="30"/>
        <v>0</v>
      </c>
      <c r="AN64" s="379">
        <f t="shared" ref="AN64:AN70" si="33">16-ABS(AL64/1.05%)</f>
        <v>-86.158055389473262</v>
      </c>
      <c r="AO64" s="371"/>
    </row>
    <row r="65" spans="1:41" ht="15.75">
      <c r="A65" s="703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32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20"/>
        <v>1.0618699186991871</v>
      </c>
      <c r="P65" s="230">
        <v>2.6654</v>
      </c>
      <c r="Q65" s="372">
        <f t="shared" si="21"/>
        <v>1.0631830873554049</v>
      </c>
      <c r="S65" s="230">
        <v>2.6796000000000002</v>
      </c>
      <c r="T65" s="372">
        <f t="shared" si="22"/>
        <v>1.0627007733491969</v>
      </c>
      <c r="V65" s="230">
        <v>2.7096</v>
      </c>
      <c r="W65" s="372">
        <f t="shared" si="23"/>
        <v>1.0623382733474476</v>
      </c>
      <c r="Y65" s="230">
        <v>2.6048</v>
      </c>
      <c r="Z65" s="372">
        <f t="shared" si="24"/>
        <v>1.0624898025779084</v>
      </c>
      <c r="AB65" s="230">
        <v>2.6381000000000001</v>
      </c>
      <c r="AC65" s="372">
        <f t="shared" si="25"/>
        <v>1.0631069917388676</v>
      </c>
      <c r="AG65" s="594">
        <f t="shared" si="27"/>
        <v>1.0626148078446687</v>
      </c>
      <c r="AH65" s="605">
        <v>10</v>
      </c>
      <c r="AI65" s="339">
        <v>6.2264905962384848E-2</v>
      </c>
      <c r="AJ65" s="371">
        <f t="shared" si="28"/>
        <v>1.0003499018822839</v>
      </c>
      <c r="AL65" s="594">
        <v>1.0626148078446687</v>
      </c>
      <c r="AM65" s="371">
        <f t="shared" si="30"/>
        <v>0</v>
      </c>
      <c r="AN65" s="379">
        <f t="shared" si="33"/>
        <v>-85.201410270920817</v>
      </c>
      <c r="AO65" s="371"/>
    </row>
    <row r="66" spans="1:41" ht="15.75">
      <c r="A66" s="703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32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20"/>
        <v>1.0517886178861788</v>
      </c>
      <c r="P66" s="230">
        <v>2.64</v>
      </c>
      <c r="Q66" s="372">
        <f t="shared" si="21"/>
        <v>1.0530514559234145</v>
      </c>
      <c r="S66" s="230">
        <v>2.653</v>
      </c>
      <c r="T66" s="372">
        <f t="shared" si="22"/>
        <v>1.0521514971247272</v>
      </c>
      <c r="V66" s="230">
        <v>2.6833999999999998</v>
      </c>
      <c r="W66" s="372">
        <f t="shared" si="23"/>
        <v>1.0520661805065472</v>
      </c>
      <c r="Y66" s="230">
        <v>2.5792999999999999</v>
      </c>
      <c r="Z66" s="372">
        <f t="shared" si="24"/>
        <v>1.0520884320443791</v>
      </c>
      <c r="AB66" s="230">
        <v>2.6124000000000001</v>
      </c>
      <c r="AC66" s="372">
        <f t="shared" si="25"/>
        <v>1.0527503526093089</v>
      </c>
      <c r="AG66" s="594">
        <f t="shared" si="27"/>
        <v>1.0523160893490928</v>
      </c>
      <c r="AH66" s="605">
        <v>11</v>
      </c>
      <c r="AI66" s="339">
        <v>5.2020808323329289E-2</v>
      </c>
      <c r="AJ66" s="371">
        <f t="shared" si="28"/>
        <v>1.0002952810257635</v>
      </c>
      <c r="AL66" s="594">
        <v>1.0523160893490928</v>
      </c>
      <c r="AM66" s="371">
        <f t="shared" si="30"/>
        <v>0</v>
      </c>
      <c r="AN66" s="379">
        <f t="shared" si="33"/>
        <v>-84.220579938008839</v>
      </c>
      <c r="AO66" s="371"/>
    </row>
    <row r="67" spans="1:41" ht="15.75">
      <c r="A67" s="703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32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20"/>
        <v>1.0415853658536585</v>
      </c>
      <c r="P67" s="230">
        <v>2.6139999999999999</v>
      </c>
      <c r="Q67" s="372">
        <f t="shared" si="21"/>
        <v>1.0426804946150776</v>
      </c>
      <c r="S67" s="230">
        <v>2.6269999999999998</v>
      </c>
      <c r="T67" s="372">
        <f t="shared" si="22"/>
        <v>1.0418401744993058</v>
      </c>
      <c r="V67" s="230">
        <v>2.6577999999999999</v>
      </c>
      <c r="W67" s="372">
        <f t="shared" si="23"/>
        <v>1.0420293264329961</v>
      </c>
      <c r="Y67" s="230">
        <v>2.5535999999999999</v>
      </c>
      <c r="Z67" s="372">
        <f t="shared" si="24"/>
        <v>1.0416054821341165</v>
      </c>
      <c r="AB67" s="230">
        <v>2.5865999999999998</v>
      </c>
      <c r="AC67" s="372">
        <f t="shared" si="25"/>
        <v>1.0423534152730203</v>
      </c>
      <c r="AG67" s="594">
        <f t="shared" si="27"/>
        <v>1.0420157098013625</v>
      </c>
      <c r="AH67" s="5">
        <v>12</v>
      </c>
      <c r="AI67" s="339">
        <v>4.1816726690676195E-2</v>
      </c>
      <c r="AJ67" s="371">
        <f t="shared" si="28"/>
        <v>1.0001989831106863</v>
      </c>
      <c r="AL67" s="594">
        <v>1.0420157098013625</v>
      </c>
      <c r="AM67" s="371">
        <f t="shared" si="30"/>
        <v>0</v>
      </c>
      <c r="AN67" s="379">
        <f t="shared" si="33"/>
        <v>-83.239591409653571</v>
      </c>
      <c r="AO67" s="371"/>
    </row>
    <row r="68" spans="1:41" ht="15.75">
      <c r="A68" s="703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32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20"/>
        <v>1.03130081300813</v>
      </c>
      <c r="P68" s="230">
        <v>2.5884</v>
      </c>
      <c r="Q68" s="372">
        <f t="shared" si="21"/>
        <v>1.0324690865576385</v>
      </c>
      <c r="S68" s="230">
        <v>2.6006999999999998</v>
      </c>
      <c r="T68" s="372">
        <f t="shared" si="22"/>
        <v>1.0314098750743603</v>
      </c>
      <c r="V68" s="230">
        <v>2.6315</v>
      </c>
      <c r="W68" s="372">
        <f t="shared" si="23"/>
        <v>1.031718027130871</v>
      </c>
      <c r="Y68" s="230">
        <v>2.5280999999999998</v>
      </c>
      <c r="Z68" s="372">
        <f t="shared" si="24"/>
        <v>1.0312041116005872</v>
      </c>
      <c r="AB68" s="230">
        <v>2.56</v>
      </c>
      <c r="AC68" s="372">
        <f t="shared" si="25"/>
        <v>1.0316340922828935</v>
      </c>
      <c r="AG68" s="594">
        <f t="shared" si="27"/>
        <v>1.0316226676090801</v>
      </c>
      <c r="AH68" s="605">
        <v>13</v>
      </c>
      <c r="AI68" s="339">
        <v>3.1452581032412878E-2</v>
      </c>
      <c r="AJ68" s="371">
        <f t="shared" si="28"/>
        <v>1.0001700865766672</v>
      </c>
      <c r="AL68" s="594">
        <v>1.0316226676090801</v>
      </c>
      <c r="AM68" s="371">
        <f t="shared" si="30"/>
        <v>0</v>
      </c>
      <c r="AN68" s="379">
        <f t="shared" si="33"/>
        <v>-82.249777867531421</v>
      </c>
      <c r="AO68" s="371"/>
    </row>
    <row r="69" spans="1:41" ht="15.75">
      <c r="A69" s="703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32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20"/>
        <v>1.0208536585365853</v>
      </c>
      <c r="P69" s="230">
        <v>2.5625</v>
      </c>
      <c r="Q69" s="372">
        <f t="shared" si="21"/>
        <v>1.0221380135620264</v>
      </c>
      <c r="S69" s="230">
        <v>2.5750000000000002</v>
      </c>
      <c r="T69" s="372">
        <f t="shared" si="22"/>
        <v>1.0212175292484633</v>
      </c>
      <c r="V69" s="230">
        <v>2.6042000000000001</v>
      </c>
      <c r="W69" s="372">
        <f t="shared" si="23"/>
        <v>1.021014663216498</v>
      </c>
      <c r="Y69" s="230">
        <v>2.5026000000000002</v>
      </c>
      <c r="Z69" s="372">
        <f t="shared" si="24"/>
        <v>1.0208027410670584</v>
      </c>
      <c r="AB69" s="230">
        <v>2.5343</v>
      </c>
      <c r="AC69" s="372">
        <f t="shared" si="25"/>
        <v>1.0212774531533346</v>
      </c>
      <c r="AG69" s="594">
        <f t="shared" si="27"/>
        <v>1.021217343130661</v>
      </c>
      <c r="AH69" s="605">
        <v>14</v>
      </c>
      <c r="AI69" s="339">
        <v>2.1048419367747088E-2</v>
      </c>
      <c r="AJ69" s="371">
        <f t="shared" si="28"/>
        <v>1.0001689237629139</v>
      </c>
      <c r="AL69" s="594">
        <v>1.021217343130661</v>
      </c>
      <c r="AM69" s="371">
        <f t="shared" si="30"/>
        <v>0</v>
      </c>
      <c r="AN69" s="379">
        <f t="shared" si="33"/>
        <v>-81.258794583872472</v>
      </c>
      <c r="AO69" s="371"/>
    </row>
    <row r="70" spans="1:41" ht="15.75">
      <c r="A70" s="703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32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20"/>
        <v>1.0106504065040651</v>
      </c>
      <c r="P70" s="230">
        <v>2.5350000000000001</v>
      </c>
      <c r="Q70" s="372">
        <f t="shared" si="21"/>
        <v>1.0111687275628241</v>
      </c>
      <c r="S70" s="230">
        <v>2.5486</v>
      </c>
      <c r="T70" s="372">
        <f t="shared" si="22"/>
        <v>1.0107475708903431</v>
      </c>
      <c r="V70" s="230">
        <v>2.5775000000000001</v>
      </c>
      <c r="W70" s="372">
        <f t="shared" si="23"/>
        <v>1.0105465380694738</v>
      </c>
      <c r="Y70" s="230">
        <v>2.4763999999999999</v>
      </c>
      <c r="Z70" s="372">
        <f t="shared" si="24"/>
        <v>1.0101158427149617</v>
      </c>
      <c r="AB70" s="230">
        <v>2.5083000000000002</v>
      </c>
      <c r="AC70" s="372">
        <f t="shared" si="25"/>
        <v>1.0107999194035866</v>
      </c>
      <c r="AG70" s="594">
        <f t="shared" si="27"/>
        <v>1.0106715008575424</v>
      </c>
      <c r="AH70" s="5">
        <v>15</v>
      </c>
      <c r="AI70" s="339">
        <v>1.0564225690276013E-2</v>
      </c>
      <c r="AJ70" s="371">
        <f t="shared" si="28"/>
        <v>1.0001072751672664</v>
      </c>
      <c r="AL70" s="594">
        <v>1.0106715008575424</v>
      </c>
      <c r="AM70" s="371">
        <f t="shared" si="30"/>
        <v>0</v>
      </c>
      <c r="AN70" s="379">
        <f t="shared" si="33"/>
        <v>-80.254428653099268</v>
      </c>
      <c r="AO70" s="371"/>
    </row>
    <row r="71" spans="1:41" ht="31.5">
      <c r="A71" s="703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3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H72" s="5">
        <v>0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3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4">M73/M$72</f>
        <v>0.99707317073170731</v>
      </c>
      <c r="P73" s="628">
        <v>2.5024999999999999</v>
      </c>
      <c r="Q73" s="618">
        <f t="shared" ref="Q73:Q87" si="35">P73/P$72</f>
        <v>0.99740932642487046</v>
      </c>
      <c r="S73" s="628">
        <v>2.5129999999999999</v>
      </c>
      <c r="T73" s="618">
        <f t="shared" ref="T73:T87" si="36">S73/S$72</f>
        <v>0.99722222222222212</v>
      </c>
      <c r="V73" s="628">
        <v>2.5432999999999999</v>
      </c>
      <c r="W73" s="618">
        <f t="shared" ref="W73:W87" si="37">V73/V$72</f>
        <v>0.99705974596205105</v>
      </c>
      <c r="Y73" s="628">
        <v>2.4430000000000001</v>
      </c>
      <c r="Z73" s="618">
        <f t="shared" ref="Z73:Z87" si="38">Y73/Y$72</f>
        <v>0.99722426320515956</v>
      </c>
      <c r="AB73" s="628">
        <v>2.4748000000000001</v>
      </c>
      <c r="AC73" s="618">
        <f t="shared" ref="AC73:AC87" si="39">AB73/AB$72</f>
        <v>0.99705894202489831</v>
      </c>
      <c r="AF73" s="620"/>
      <c r="AG73" s="620">
        <f t="shared" ref="AG73:AG87" si="40">AVERAGE(N73,Q73,T73,W73,Z73,AC73)</f>
        <v>0.99717461176181799</v>
      </c>
      <c r="AH73" s="619">
        <v>1</v>
      </c>
      <c r="AI73" s="612">
        <v>-2.8000000000000247E-3</v>
      </c>
      <c r="AJ73" s="620">
        <f t="shared" ref="AJ73:AJ87" si="41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42">ABS(AL73/0.29%)</f>
        <v>343.85331440062691</v>
      </c>
    </row>
    <row r="74" spans="1:41" s="619" customFormat="1" ht="15.75">
      <c r="A74" s="703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43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4"/>
        <v>0.99439024390243913</v>
      </c>
      <c r="P74" s="628">
        <v>2.4950999999999999</v>
      </c>
      <c r="Q74" s="618">
        <f t="shared" si="35"/>
        <v>0.9944599442008768</v>
      </c>
      <c r="S74" s="628">
        <v>2.5055999999999998</v>
      </c>
      <c r="T74" s="618">
        <f t="shared" si="36"/>
        <v>0.99428571428571422</v>
      </c>
      <c r="V74" s="628">
        <v>2.5360999999999998</v>
      </c>
      <c r="W74" s="618">
        <f t="shared" si="37"/>
        <v>0.99423710208561999</v>
      </c>
      <c r="Y74" s="628">
        <v>2.4359999999999999</v>
      </c>
      <c r="Z74" s="618">
        <f t="shared" si="38"/>
        <v>0.99436688709282384</v>
      </c>
      <c r="AB74" s="628">
        <v>2.4676999999999998</v>
      </c>
      <c r="AC74" s="618">
        <f t="shared" si="39"/>
        <v>0.99419846098062115</v>
      </c>
      <c r="AF74" s="620"/>
      <c r="AG74" s="620">
        <f t="shared" si="40"/>
        <v>0.99432305875801585</v>
      </c>
      <c r="AH74" s="5">
        <v>2</v>
      </c>
      <c r="AI74" s="612">
        <v>-5.7000000000000384E-3</v>
      </c>
      <c r="AJ74" s="620">
        <f t="shared" si="41"/>
        <v>1.0000230587580159</v>
      </c>
      <c r="AL74" s="620">
        <v>0.99432305875801585</v>
      </c>
      <c r="AM74" s="620">
        <f t="shared" ref="AM74:AM87" si="44">AG74-AL74</f>
        <v>0</v>
      </c>
      <c r="AN74" s="629">
        <f t="shared" si="42"/>
        <v>342.87002026138481</v>
      </c>
    </row>
    <row r="75" spans="1:41" ht="15.75">
      <c r="A75" s="703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43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4"/>
        <v>0.99113821138211389</v>
      </c>
      <c r="P75" s="230">
        <v>2.4874999999999998</v>
      </c>
      <c r="Q75" s="372">
        <f t="shared" si="35"/>
        <v>0.99143084894380229</v>
      </c>
      <c r="S75" s="230">
        <v>2.4996</v>
      </c>
      <c r="T75" s="372">
        <f t="shared" si="36"/>
        <v>0.99190476190476196</v>
      </c>
      <c r="V75" s="230">
        <v>2.5287999999999999</v>
      </c>
      <c r="W75" s="372">
        <f t="shared" si="37"/>
        <v>0.99137525482201649</v>
      </c>
      <c r="Y75" s="230">
        <v>2.4287000000000001</v>
      </c>
      <c r="Z75" s="372">
        <f t="shared" si="38"/>
        <v>0.99138705200424515</v>
      </c>
      <c r="AB75" s="230">
        <v>2.4601999999999999</v>
      </c>
      <c r="AC75" s="372">
        <f t="shared" si="39"/>
        <v>0.99117682607469482</v>
      </c>
      <c r="AG75" s="594">
        <f t="shared" si="40"/>
        <v>0.99140215918860575</v>
      </c>
      <c r="AH75" s="619">
        <v>3</v>
      </c>
      <c r="AI75" s="339">
        <v>-8.600000000000052E-3</v>
      </c>
      <c r="AJ75" s="371">
        <f t="shared" si="41"/>
        <v>1.0000021591886057</v>
      </c>
      <c r="AL75" s="594">
        <v>0.99140215918860575</v>
      </c>
      <c r="AM75" s="371">
        <f t="shared" si="44"/>
        <v>0</v>
      </c>
      <c r="AN75" s="379">
        <f t="shared" si="42"/>
        <v>341.86281351331235</v>
      </c>
    </row>
    <row r="76" spans="1:41" s="619" customFormat="1" ht="15.75">
      <c r="A76" s="703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43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4"/>
        <v>0.98861788617886182</v>
      </c>
      <c r="P76" s="628">
        <v>2.4794</v>
      </c>
      <c r="Q76" s="618">
        <f t="shared" si="35"/>
        <v>0.98820247110402559</v>
      </c>
      <c r="S76" s="628">
        <v>2.4906000000000001</v>
      </c>
      <c r="T76" s="618">
        <f t="shared" si="36"/>
        <v>0.9883333333333334</v>
      </c>
      <c r="V76" s="628">
        <v>2.5215999999999998</v>
      </c>
      <c r="W76" s="618">
        <f t="shared" si="37"/>
        <v>0.98855261094558555</v>
      </c>
      <c r="Y76" s="628">
        <v>2.4222000000000001</v>
      </c>
      <c r="Z76" s="618">
        <f t="shared" si="38"/>
        <v>0.98873377418564778</v>
      </c>
      <c r="AB76" s="628">
        <v>2.4529999999999998</v>
      </c>
      <c r="AC76" s="618">
        <f t="shared" si="39"/>
        <v>0.98827605656500539</v>
      </c>
      <c r="AF76" s="620"/>
      <c r="AG76" s="620">
        <f t="shared" si="40"/>
        <v>0.98845268871874314</v>
      </c>
      <c r="AH76" s="5">
        <v>4</v>
      </c>
      <c r="AI76" s="612">
        <v>-1.1499999999999955E-2</v>
      </c>
      <c r="AJ76" s="620">
        <f t="shared" si="41"/>
        <v>0.9999526887187431</v>
      </c>
      <c r="AL76" s="620">
        <v>0.98845268871874314</v>
      </c>
      <c r="AM76" s="620">
        <f t="shared" si="44"/>
        <v>0</v>
      </c>
      <c r="AN76" s="629">
        <f t="shared" si="42"/>
        <v>340.84575473060113</v>
      </c>
    </row>
    <row r="77" spans="1:41" ht="15.75">
      <c r="A77" s="703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43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4"/>
        <v>0.98577235772357719</v>
      </c>
      <c r="P77" s="230">
        <v>2.4729999999999999</v>
      </c>
      <c r="Q77" s="372">
        <f t="shared" si="35"/>
        <v>0.98565165404543642</v>
      </c>
      <c r="S77" s="230">
        <v>2.484</v>
      </c>
      <c r="T77" s="372">
        <f t="shared" si="36"/>
        <v>0.98571428571428565</v>
      </c>
      <c r="V77" s="230">
        <v>2.5135999999999998</v>
      </c>
      <c r="W77" s="372">
        <f t="shared" si="37"/>
        <v>0.98541633997177347</v>
      </c>
      <c r="Y77" s="230">
        <v>2.4152999999999998</v>
      </c>
      <c r="Z77" s="372">
        <f t="shared" si="38"/>
        <v>0.98591721773205954</v>
      </c>
      <c r="AB77" s="230">
        <v>2.4456000000000002</v>
      </c>
      <c r="AC77" s="372">
        <f t="shared" si="39"/>
        <v>0.98529471012449144</v>
      </c>
      <c r="AG77" s="594">
        <f t="shared" si="40"/>
        <v>0.98562776088527071</v>
      </c>
      <c r="AH77" s="619">
        <v>5</v>
      </c>
      <c r="AI77" s="339">
        <v>-1.4399999999999968E-2</v>
      </c>
      <c r="AJ77" s="371">
        <f t="shared" si="41"/>
        <v>1.0000277608852706</v>
      </c>
      <c r="AL77" s="594">
        <v>0.98562776088527071</v>
      </c>
      <c r="AM77" s="371">
        <f t="shared" si="44"/>
        <v>0</v>
      </c>
      <c r="AN77" s="379">
        <f t="shared" si="42"/>
        <v>339.8716416845761</v>
      </c>
    </row>
    <row r="78" spans="1:41" ht="15.75">
      <c r="A78" s="703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43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4"/>
        <v>0.98292682926829278</v>
      </c>
      <c r="P78" s="230">
        <v>2.4662000000000002</v>
      </c>
      <c r="Q78" s="372">
        <f t="shared" si="35"/>
        <v>0.98294141092068565</v>
      </c>
      <c r="S78" s="230">
        <v>2.4769999999999999</v>
      </c>
      <c r="T78" s="372">
        <f t="shared" si="36"/>
        <v>0.98293650793650789</v>
      </c>
      <c r="V78" s="230">
        <v>2.5063</v>
      </c>
      <c r="W78" s="372">
        <f t="shared" si="37"/>
        <v>0.98255449270816986</v>
      </c>
      <c r="Y78" s="230">
        <v>2.4079999999999999</v>
      </c>
      <c r="Z78" s="372">
        <f t="shared" si="38"/>
        <v>0.98293738264348096</v>
      </c>
      <c r="AB78" s="230">
        <v>2.4388000000000001</v>
      </c>
      <c r="AC78" s="372">
        <f t="shared" si="39"/>
        <v>0.9825550944764514</v>
      </c>
      <c r="AG78" s="594">
        <f t="shared" si="40"/>
        <v>0.98280861965893129</v>
      </c>
      <c r="AH78" s="5">
        <v>6</v>
      </c>
      <c r="AI78" s="339">
        <v>-1.7399999999999971E-2</v>
      </c>
      <c r="AJ78" s="371">
        <f t="shared" si="41"/>
        <v>1.0002086196589313</v>
      </c>
      <c r="AL78" s="594">
        <v>0.98280861965893129</v>
      </c>
      <c r="AM78" s="371">
        <f t="shared" si="44"/>
        <v>0</v>
      </c>
      <c r="AN78" s="379">
        <f t="shared" si="42"/>
        <v>338.89952402032117</v>
      </c>
    </row>
    <row r="79" spans="1:41" ht="15.75">
      <c r="A79" s="703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43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4"/>
        <v>0.98036585365853668</v>
      </c>
      <c r="P79" s="230">
        <v>2.4584999999999999</v>
      </c>
      <c r="Q79" s="372">
        <f t="shared" si="35"/>
        <v>0.97987245914707055</v>
      </c>
      <c r="S79" s="230">
        <v>2.4695</v>
      </c>
      <c r="T79" s="372">
        <f t="shared" si="36"/>
        <v>0.97996031746031742</v>
      </c>
      <c r="V79" s="230">
        <v>2.4996</v>
      </c>
      <c r="W79" s="372">
        <f t="shared" si="37"/>
        <v>0.97992786576760227</v>
      </c>
      <c r="Y79" s="230">
        <v>2.4018000000000002</v>
      </c>
      <c r="Z79" s="372">
        <f t="shared" si="38"/>
        <v>0.98040656380112656</v>
      </c>
      <c r="AB79" s="230">
        <v>2.4316</v>
      </c>
      <c r="AC79" s="372">
        <f t="shared" si="39"/>
        <v>0.97965432496676197</v>
      </c>
      <c r="AG79" s="594">
        <f t="shared" si="40"/>
        <v>0.98003123080023602</v>
      </c>
      <c r="AH79" s="619">
        <v>7</v>
      </c>
      <c r="AI79" s="339">
        <v>-2.0199999999999996E-2</v>
      </c>
      <c r="AJ79" s="371">
        <f t="shared" si="41"/>
        <v>1.0002312308002361</v>
      </c>
      <c r="AL79" s="594">
        <v>0.98003123080023602</v>
      </c>
      <c r="AM79" s="371">
        <f t="shared" si="44"/>
        <v>0</v>
      </c>
      <c r="AN79" s="379">
        <f t="shared" si="42"/>
        <v>337.94180372421931</v>
      </c>
    </row>
    <row r="80" spans="1:41" s="619" customFormat="1" ht="15.75">
      <c r="A80" s="703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43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4"/>
        <v>1.024390243902439</v>
      </c>
      <c r="P80" s="628">
        <v>2.5687000000000002</v>
      </c>
      <c r="Q80" s="618">
        <f t="shared" si="35"/>
        <v>1.0237943403746514</v>
      </c>
      <c r="S80" s="628">
        <v>2.58</v>
      </c>
      <c r="T80" s="618">
        <f t="shared" si="36"/>
        <v>1.0238095238095237</v>
      </c>
      <c r="V80" s="628">
        <v>2.6110000000000002</v>
      </c>
      <c r="W80" s="618">
        <f t="shared" si="37"/>
        <v>1.0236004390779363</v>
      </c>
      <c r="Y80" s="628">
        <v>2.5085999999999999</v>
      </c>
      <c r="Z80" s="618">
        <f t="shared" si="38"/>
        <v>1.0240019593436198</v>
      </c>
      <c r="AB80" s="628">
        <v>2.5415999999999999</v>
      </c>
      <c r="AC80" s="618">
        <f t="shared" si="39"/>
        <v>1.0239716369203498</v>
      </c>
      <c r="AF80" s="620"/>
      <c r="AG80" s="620">
        <f t="shared" si="40"/>
        <v>1.0239280239047532</v>
      </c>
      <c r="AH80" s="5">
        <v>8</v>
      </c>
      <c r="AI80" s="612">
        <v>2.3300000000000098E-2</v>
      </c>
      <c r="AJ80" s="620">
        <f t="shared" si="41"/>
        <v>1.0006280239047531</v>
      </c>
      <c r="AL80" s="620">
        <v>1.0239280239047532</v>
      </c>
      <c r="AM80" s="620">
        <f t="shared" si="44"/>
        <v>0</v>
      </c>
      <c r="AN80" s="629">
        <f>16-ABS(AL80/0.29%)</f>
        <v>-337.07862893267355</v>
      </c>
    </row>
    <row r="81" spans="1:40" ht="15.75">
      <c r="A81" s="703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4"/>
        <v>1.0210569105691056</v>
      </c>
      <c r="P81" s="230">
        <v>2.5617000000000001</v>
      </c>
      <c r="Q81" s="372">
        <f t="shared" si="35"/>
        <v>1.0210043842168195</v>
      </c>
      <c r="S81" s="230">
        <v>2.5743</v>
      </c>
      <c r="T81" s="372">
        <f t="shared" si="36"/>
        <v>1.0215476190476191</v>
      </c>
      <c r="V81" s="230">
        <v>2.6030000000000002</v>
      </c>
      <c r="W81" s="372">
        <f t="shared" si="37"/>
        <v>1.0204641681041242</v>
      </c>
      <c r="Y81" s="230">
        <v>2.5011999999999999</v>
      </c>
      <c r="Z81" s="372">
        <f t="shared" si="38"/>
        <v>1.0209813045962934</v>
      </c>
      <c r="AB81" s="230">
        <v>2.5339999999999998</v>
      </c>
      <c r="AC81" s="372">
        <f t="shared" si="39"/>
        <v>1.0209097135490108</v>
      </c>
      <c r="AG81" s="594">
        <f t="shared" si="40"/>
        <v>1.0209940166804954</v>
      </c>
      <c r="AH81" s="619">
        <v>9</v>
      </c>
      <c r="AI81" s="339">
        <v>2.0399999999999974E-2</v>
      </c>
      <c r="AJ81" s="371">
        <f t="shared" si="41"/>
        <v>1.0005940166804954</v>
      </c>
      <c r="AL81" s="594">
        <v>1.0209940166804954</v>
      </c>
      <c r="AM81" s="371">
        <f t="shared" si="44"/>
        <v>0</v>
      </c>
      <c r="AN81" s="379">
        <f t="shared" ref="AN81:AN87" si="45">16-ABS(AL81/0.29%)</f>
        <v>-336.06690230361914</v>
      </c>
    </row>
    <row r="82" spans="1:40" ht="15.75">
      <c r="A82" s="703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6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4"/>
        <v>1.018130081300813</v>
      </c>
      <c r="P82" s="230">
        <v>2.5539999999999998</v>
      </c>
      <c r="Q82" s="372">
        <f t="shared" si="35"/>
        <v>1.0179354324432044</v>
      </c>
      <c r="S82" s="230">
        <v>2.5672999999999999</v>
      </c>
      <c r="T82" s="372">
        <f t="shared" si="36"/>
        <v>1.0187698412698412</v>
      </c>
      <c r="V82" s="230">
        <v>2.5949</v>
      </c>
      <c r="W82" s="372">
        <f t="shared" si="37"/>
        <v>1.0172886937431393</v>
      </c>
      <c r="Y82" s="230">
        <v>2.4935999999999998</v>
      </c>
      <c r="Z82" s="372">
        <f t="shared" si="38"/>
        <v>1.0178790105314719</v>
      </c>
      <c r="AB82" s="230">
        <v>2.5264000000000002</v>
      </c>
      <c r="AC82" s="372">
        <f t="shared" si="39"/>
        <v>1.0178477901776721</v>
      </c>
      <c r="AG82" s="594">
        <f t="shared" si="40"/>
        <v>1.0179751415776905</v>
      </c>
      <c r="AH82" s="5">
        <v>10</v>
      </c>
      <c r="AI82" s="339">
        <v>1.7500000000000071E-2</v>
      </c>
      <c r="AJ82" s="371">
        <f t="shared" si="41"/>
        <v>1.0004751415776905</v>
      </c>
      <c r="AL82" s="594">
        <v>1.0179751415776905</v>
      </c>
      <c r="AM82" s="371">
        <f t="shared" si="44"/>
        <v>0</v>
      </c>
      <c r="AN82" s="379">
        <f t="shared" si="45"/>
        <v>-335.02591088885885</v>
      </c>
    </row>
    <row r="83" spans="1:40" ht="15.75">
      <c r="A83" s="703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6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4"/>
        <v>1.0150813008130082</v>
      </c>
      <c r="P83" s="230">
        <v>2.5459999999999998</v>
      </c>
      <c r="Q83" s="372">
        <f t="shared" si="35"/>
        <v>1.0147469111199681</v>
      </c>
      <c r="S83" s="230">
        <v>2.5579999999999998</v>
      </c>
      <c r="T83" s="372">
        <f t="shared" si="36"/>
        <v>1.015079365079365</v>
      </c>
      <c r="V83" s="230">
        <v>2.5878000000000001</v>
      </c>
      <c r="W83" s="372">
        <f t="shared" si="37"/>
        <v>1.0145052532538812</v>
      </c>
      <c r="Y83" s="230">
        <v>2.4860000000000002</v>
      </c>
      <c r="Z83" s="372">
        <f t="shared" si="38"/>
        <v>1.0147767164666504</v>
      </c>
      <c r="AB83" s="230">
        <v>2.5182000000000002</v>
      </c>
      <c r="AC83" s="372">
        <f t="shared" si="39"/>
        <v>1.0145441360138594</v>
      </c>
      <c r="AG83" s="594">
        <f t="shared" si="40"/>
        <v>1.0147889471244553</v>
      </c>
      <c r="AH83" s="619">
        <v>11</v>
      </c>
      <c r="AI83" s="339">
        <v>1.4599999999999946E-2</v>
      </c>
      <c r="AJ83" s="371">
        <f t="shared" si="41"/>
        <v>1.0001889471244554</v>
      </c>
      <c r="AL83" s="594">
        <v>1.0147889471244553</v>
      </c>
      <c r="AM83" s="371">
        <f t="shared" si="44"/>
        <v>0</v>
      </c>
      <c r="AN83" s="379">
        <f t="shared" si="45"/>
        <v>-333.92722314636393</v>
      </c>
    </row>
    <row r="84" spans="1:40" ht="15.75">
      <c r="A84" s="703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6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4"/>
        <v>1.0122357723577236</v>
      </c>
      <c r="P84" s="230">
        <v>2.5396000000000001</v>
      </c>
      <c r="Q84" s="372">
        <f t="shared" si="35"/>
        <v>1.012196094061379</v>
      </c>
      <c r="S84" s="230">
        <v>2.5503</v>
      </c>
      <c r="T84" s="372">
        <f t="shared" si="36"/>
        <v>1.0120238095238094</v>
      </c>
      <c r="V84" s="230">
        <v>2.5804</v>
      </c>
      <c r="W84" s="372">
        <f t="shared" si="37"/>
        <v>1.0116042026031049</v>
      </c>
      <c r="Y84" s="230">
        <v>2.4786999999999999</v>
      </c>
      <c r="Z84" s="372">
        <f t="shared" si="38"/>
        <v>1.0117968813780716</v>
      </c>
      <c r="AB84" s="230">
        <v>2.5110000000000001</v>
      </c>
      <c r="AC84" s="372">
        <f t="shared" si="39"/>
        <v>1.01164336650417</v>
      </c>
      <c r="AG84" s="594">
        <f t="shared" si="40"/>
        <v>1.011916687738043</v>
      </c>
      <c r="AH84" s="5">
        <v>12</v>
      </c>
      <c r="AI84" s="339">
        <v>1.1700000000000044E-2</v>
      </c>
      <c r="AJ84" s="371">
        <f t="shared" si="41"/>
        <v>1.000216687738043</v>
      </c>
      <c r="AL84" s="594">
        <v>1.011916687738043</v>
      </c>
      <c r="AM84" s="371">
        <f t="shared" si="44"/>
        <v>0</v>
      </c>
      <c r="AN84" s="379">
        <f t="shared" si="45"/>
        <v>-332.93678887518729</v>
      </c>
    </row>
    <row r="85" spans="1:40" ht="15.75">
      <c r="A85" s="703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6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4"/>
        <v>1.0092276422764228</v>
      </c>
      <c r="P85" s="230">
        <v>2.5310999999999999</v>
      </c>
      <c r="Q85" s="372">
        <f t="shared" si="35"/>
        <v>1.0088082901554405</v>
      </c>
      <c r="S85" s="230">
        <v>2.5432000000000001</v>
      </c>
      <c r="T85" s="372">
        <f t="shared" si="36"/>
        <v>1.0092063492063492</v>
      </c>
      <c r="V85" s="230">
        <v>2.5724999999999998</v>
      </c>
      <c r="W85" s="372">
        <f t="shared" si="37"/>
        <v>1.0085071350164652</v>
      </c>
      <c r="Y85" s="230">
        <v>2.4716</v>
      </c>
      <c r="Z85" s="372">
        <f t="shared" si="38"/>
        <v>1.0088986856069881</v>
      </c>
      <c r="AB85" s="230">
        <v>2.5036999999999998</v>
      </c>
      <c r="AC85" s="372">
        <f t="shared" si="39"/>
        <v>1.0087023085290681</v>
      </c>
      <c r="AG85" s="594">
        <f t="shared" si="40"/>
        <v>1.0088917351317892</v>
      </c>
      <c r="AH85" s="619">
        <v>13</v>
      </c>
      <c r="AI85" s="339">
        <v>8.799999999999919E-3</v>
      </c>
      <c r="AJ85" s="371">
        <f t="shared" si="41"/>
        <v>1.0000917351317893</v>
      </c>
      <c r="AL85" s="594">
        <v>1.0088917351317892</v>
      </c>
      <c r="AM85" s="371">
        <f t="shared" si="44"/>
        <v>0</v>
      </c>
      <c r="AN85" s="379">
        <f t="shared" si="45"/>
        <v>-331.89370176958249</v>
      </c>
    </row>
    <row r="86" spans="1:40" ht="15.75">
      <c r="A86" s="703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6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4"/>
        <v>1.0062195121951218</v>
      </c>
      <c r="P86" s="230">
        <v>2.5230000000000001</v>
      </c>
      <c r="Q86" s="372">
        <f t="shared" si="35"/>
        <v>1.0055799123156637</v>
      </c>
      <c r="S86" s="230">
        <v>2.5364</v>
      </c>
      <c r="T86" s="372">
        <f t="shared" si="36"/>
        <v>1.0065079365079366</v>
      </c>
      <c r="V86" s="230">
        <v>2.5653000000000001</v>
      </c>
      <c r="W86" s="372">
        <f t="shared" si="37"/>
        <v>1.0056844911400344</v>
      </c>
      <c r="Y86" s="230">
        <v>2.4645999999999999</v>
      </c>
      <c r="Z86" s="372">
        <f t="shared" si="38"/>
        <v>1.0060413094946525</v>
      </c>
      <c r="AB86" s="230">
        <v>2.4965000000000002</v>
      </c>
      <c r="AC86" s="372">
        <f t="shared" si="39"/>
        <v>1.0058015390193789</v>
      </c>
      <c r="AG86" s="594">
        <f t="shared" si="40"/>
        <v>1.0059724501121314</v>
      </c>
      <c r="AH86" s="5">
        <v>14</v>
      </c>
      <c r="AI86" s="339">
        <v>5.9000000000000163E-3</v>
      </c>
      <c r="AJ86" s="371">
        <f t="shared" si="41"/>
        <v>1.0000724501121314</v>
      </c>
      <c r="AL86" s="594">
        <v>1.0059724501121314</v>
      </c>
      <c r="AM86" s="371">
        <f t="shared" si="44"/>
        <v>0</v>
      </c>
      <c r="AN86" s="379">
        <f t="shared" si="45"/>
        <v>-330.88705176280399</v>
      </c>
    </row>
    <row r="87" spans="1:40" ht="16.5" thickBot="1">
      <c r="A87" s="704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6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4"/>
        <v>1.0032520325203251</v>
      </c>
      <c r="P87" s="235">
        <v>2.5167999999999999</v>
      </c>
      <c r="Q87" s="372">
        <f t="shared" si="35"/>
        <v>1.0031088082901554</v>
      </c>
      <c r="S87" s="235">
        <v>2.5280999999999998</v>
      </c>
      <c r="T87" s="372">
        <f t="shared" si="36"/>
        <v>1.0032142857142856</v>
      </c>
      <c r="V87" s="235">
        <v>2.5579000000000001</v>
      </c>
      <c r="W87" s="372">
        <f t="shared" si="37"/>
        <v>1.0027834404892582</v>
      </c>
      <c r="Y87" s="235">
        <v>2.4571999999999998</v>
      </c>
      <c r="Z87" s="372">
        <f t="shared" si="38"/>
        <v>1.0030206547473262</v>
      </c>
      <c r="AB87" s="235">
        <v>2.4895999999999998</v>
      </c>
      <c r="AC87" s="372">
        <f t="shared" si="39"/>
        <v>1.0030216349059264</v>
      </c>
      <c r="AG87" s="594">
        <f t="shared" si="40"/>
        <v>1.0030668094445463</v>
      </c>
      <c r="AH87" s="619">
        <v>15</v>
      </c>
      <c r="AI87" s="352">
        <v>2.9999999999998916E-3</v>
      </c>
      <c r="AJ87" s="371">
        <f t="shared" si="41"/>
        <v>1.0000668094445464</v>
      </c>
      <c r="AL87" s="594">
        <v>1.0030668094445463</v>
      </c>
      <c r="AM87" s="371">
        <f t="shared" si="44"/>
        <v>0</v>
      </c>
      <c r="AN87" s="379">
        <f t="shared" si="45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5">
        <v>1</v>
      </c>
      <c r="D4" s="707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5"/>
      <c r="D5" s="707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5"/>
      <c r="D6" s="707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6"/>
      <c r="D7" s="708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9">
        <v>1</v>
      </c>
      <c r="D8" s="711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5"/>
      <c r="D9" s="707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5"/>
      <c r="D10" s="707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10"/>
      <c r="D11" s="712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3" t="s">
        <v>219</v>
      </c>
      <c r="D2" s="713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5">
        <v>0</v>
      </c>
      <c r="C3" s="707">
        <v>1</v>
      </c>
      <c r="D3" s="707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5"/>
      <c r="C4" s="707"/>
      <c r="D4" s="707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5"/>
      <c r="C5" s="707"/>
      <c r="D5" s="707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10"/>
      <c r="C6" s="712"/>
      <c r="D6" s="712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5">
        <v>0</v>
      </c>
      <c r="C7" s="707">
        <v>1</v>
      </c>
      <c r="D7" s="707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5"/>
      <c r="C8" s="707"/>
      <c r="D8" s="707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5"/>
      <c r="C9" s="707"/>
      <c r="D9" s="707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10"/>
      <c r="C10" s="712"/>
      <c r="D10" s="712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5">
        <v>0</v>
      </c>
      <c r="C11" s="707">
        <v>1</v>
      </c>
      <c r="D11" s="707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5"/>
      <c r="C12" s="707"/>
      <c r="D12" s="707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5"/>
      <c r="C13" s="707"/>
      <c r="D13" s="707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10"/>
      <c r="C14" s="712"/>
      <c r="D14" s="712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5">
        <v>0</v>
      </c>
      <c r="C15" s="707">
        <v>1</v>
      </c>
      <c r="D15" s="707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5"/>
      <c r="C16" s="707"/>
      <c r="D16" s="707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5"/>
      <c r="C17" s="707"/>
      <c r="D17" s="707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10"/>
      <c r="C18" s="712"/>
      <c r="D18" s="712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5">
        <v>0</v>
      </c>
      <c r="C19" s="707">
        <v>1</v>
      </c>
      <c r="D19" s="707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5"/>
      <c r="C20" s="707"/>
      <c r="D20" s="707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5"/>
      <c r="C21" s="707"/>
      <c r="D21" s="707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10"/>
      <c r="C22" s="712"/>
      <c r="D22" s="712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5">
        <v>0</v>
      </c>
      <c r="C23" s="707">
        <v>1</v>
      </c>
      <c r="D23" s="707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5"/>
      <c r="C24" s="707"/>
      <c r="D24" s="707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5"/>
      <c r="C25" s="707"/>
      <c r="D25" s="707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10"/>
      <c r="C26" s="712"/>
      <c r="D26" s="712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5">
        <v>0</v>
      </c>
      <c r="C27" s="707">
        <v>1</v>
      </c>
      <c r="D27" s="707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5"/>
      <c r="C28" s="707"/>
      <c r="D28" s="707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5"/>
      <c r="C29" s="707"/>
      <c r="D29" s="707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10"/>
      <c r="C30" s="712"/>
      <c r="D30" s="712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5">
        <v>0</v>
      </c>
      <c r="C31" s="707">
        <v>1</v>
      </c>
      <c r="D31" s="707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5"/>
      <c r="C32" s="707"/>
      <c r="D32" s="707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5"/>
      <c r="C33" s="707"/>
      <c r="D33" s="707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10"/>
      <c r="C34" s="712"/>
      <c r="D34" s="712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5">
        <v>0</v>
      </c>
      <c r="C35" s="707">
        <v>1</v>
      </c>
      <c r="D35" s="707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5"/>
      <c r="C36" s="707"/>
      <c r="D36" s="707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5"/>
      <c r="C37" s="707"/>
      <c r="D37" s="707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10"/>
      <c r="C38" s="712"/>
      <c r="D38" s="712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5">
        <v>0</v>
      </c>
      <c r="C39" s="707">
        <v>1</v>
      </c>
      <c r="D39" s="707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5"/>
      <c r="C40" s="707"/>
      <c r="D40" s="707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5"/>
      <c r="C41" s="707"/>
      <c r="D41" s="707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10"/>
      <c r="C42" s="712"/>
      <c r="D42" s="712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C2:D2"/>
    <mergeCell ref="B3:B6"/>
    <mergeCell ref="C3:D6"/>
    <mergeCell ref="B7:B10"/>
    <mergeCell ref="C7:D10"/>
    <mergeCell ref="B11:B14"/>
    <mergeCell ref="C11:D14"/>
    <mergeCell ref="B15:B18"/>
    <mergeCell ref="C15:D18"/>
    <mergeCell ref="B19:B22"/>
    <mergeCell ref="C19:D22"/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4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4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4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4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5">
        <v>1</v>
      </c>
      <c r="C3" s="251">
        <v>0</v>
      </c>
      <c r="D3" s="281"/>
      <c r="E3" s="282"/>
      <c r="F3" s="214"/>
    </row>
    <row r="4" spans="1:6" ht="16.5" thickBot="1">
      <c r="A4" s="235"/>
      <c r="B4" s="716"/>
      <c r="C4" s="260">
        <v>1</v>
      </c>
      <c r="D4" s="236"/>
      <c r="E4" s="238"/>
      <c r="F4" s="214"/>
    </row>
    <row r="5" spans="1:6" ht="15.75">
      <c r="A5" s="226">
        <v>2</v>
      </c>
      <c r="B5" s="715">
        <v>1</v>
      </c>
      <c r="C5" s="251">
        <v>0</v>
      </c>
      <c r="D5" s="281"/>
      <c r="E5" s="282"/>
      <c r="F5" s="214"/>
    </row>
    <row r="6" spans="1:6" ht="16.5" thickBot="1">
      <c r="A6" s="235"/>
      <c r="B6" s="716"/>
      <c r="C6" s="260">
        <v>1</v>
      </c>
      <c r="D6" s="236"/>
      <c r="E6" s="238"/>
      <c r="F6" s="214"/>
    </row>
    <row r="7" spans="1:6" ht="15.75">
      <c r="A7" s="226">
        <v>3</v>
      </c>
      <c r="B7" s="715">
        <v>1</v>
      </c>
      <c r="C7" s="251">
        <v>0</v>
      </c>
      <c r="D7" s="281"/>
      <c r="E7" s="282"/>
      <c r="F7" s="214"/>
    </row>
    <row r="8" spans="1:6" ht="16.5" thickBot="1">
      <c r="A8" s="235"/>
      <c r="B8" s="716"/>
      <c r="C8" s="260">
        <v>1</v>
      </c>
      <c r="D8" s="236"/>
      <c r="E8" s="238"/>
      <c r="F8" s="214"/>
    </row>
    <row r="9" spans="1:6" ht="15.75">
      <c r="A9" s="226">
        <v>4</v>
      </c>
      <c r="B9" s="715">
        <v>1</v>
      </c>
      <c r="C9" s="251">
        <v>0</v>
      </c>
      <c r="D9" s="281"/>
      <c r="E9" s="282"/>
      <c r="F9" s="214"/>
    </row>
    <row r="10" spans="1:6" ht="16.5" thickBot="1">
      <c r="A10" s="235"/>
      <c r="B10" s="716"/>
      <c r="C10" s="260">
        <v>1</v>
      </c>
      <c r="D10" s="236"/>
      <c r="E10" s="238"/>
      <c r="F10" s="214"/>
    </row>
    <row r="11" spans="1:6" ht="15.75">
      <c r="A11" s="226">
        <v>5</v>
      </c>
      <c r="B11" s="715">
        <v>1</v>
      </c>
      <c r="C11" s="251">
        <v>0</v>
      </c>
      <c r="D11" s="281"/>
      <c r="E11" s="282"/>
      <c r="F11" s="214"/>
    </row>
    <row r="12" spans="1:6" ht="16.5" thickBot="1">
      <c r="A12" s="235"/>
      <c r="B12" s="716"/>
      <c r="C12" s="260">
        <v>1</v>
      </c>
      <c r="D12" s="236"/>
      <c r="E12" s="238"/>
      <c r="F12" s="214"/>
    </row>
    <row r="13" spans="1:6" ht="15.75">
      <c r="A13" s="226">
        <v>6</v>
      </c>
      <c r="B13" s="715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6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5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6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5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6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5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6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5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6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2016-06-28T09:02:05Z</dcterms:modified>
</cp:coreProperties>
</file>