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al\Desktop\"/>
    </mc:Choice>
  </mc:AlternateContent>
  <xr:revisionPtr revIDLastSave="0" documentId="13_ncr:1_{02BDCE94-7C23-4F1E-84C4-670B1EB17DAB}" xr6:coauthVersionLast="36" xr6:coauthVersionMax="36" xr10:uidLastSave="{00000000-0000-0000-0000-000000000000}"/>
  <bookViews>
    <workbookView xWindow="0" yWindow="0" windowWidth="23040" windowHeight="8940" xr2:uid="{4BB1D74A-7462-48FC-A9B2-903E82AA2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AA21" i="1" s="1"/>
  <c r="G21" i="1"/>
  <c r="G23" i="1" s="1"/>
  <c r="G20" i="1"/>
  <c r="C21" i="1"/>
  <c r="C22" i="1"/>
  <c r="C20" i="1"/>
  <c r="C23" i="1" s="1"/>
  <c r="S21" i="1" s="1"/>
  <c r="W21" i="1" s="1"/>
</calcChain>
</file>

<file path=xl/sharedStrings.xml><?xml version="1.0" encoding="utf-8"?>
<sst xmlns="http://schemas.openxmlformats.org/spreadsheetml/2006/main" count="45" uniqueCount="42">
  <si>
    <t>Find the characterization factor of the crude on the whole basis if sp gravity of crude is given as 0.857. Also mention it's base.</t>
  </si>
  <si>
    <t>Note: in the equation, R is given in molal average B.P.</t>
  </si>
  <si>
    <t>1. Calculate volume avg. boiling pt. of crude oil</t>
  </si>
  <si>
    <t>2. Calculate TBP slope of given equation</t>
  </si>
  <si>
    <t>3. Calculate delta T</t>
  </si>
  <si>
    <t>4. Calculate MABP</t>
  </si>
  <si>
    <t>MABP = VABP + Delta(T)</t>
  </si>
  <si>
    <t>5. Use formula to find K</t>
  </si>
  <si>
    <t xml:space="preserve"> K = R^(1/3)/(0.827*P)</t>
  </si>
  <si>
    <t>6. Using K mention it's base</t>
  </si>
  <si>
    <t>S.No.</t>
  </si>
  <si>
    <t>Vol%</t>
  </si>
  <si>
    <t>TBP Temp (oC)</t>
  </si>
  <si>
    <t>VABP</t>
  </si>
  <si>
    <t>TBP Temp(oC)</t>
  </si>
  <si>
    <t>Slope</t>
  </si>
  <si>
    <t>From Graph Delta(T) is found to be -30</t>
  </si>
  <si>
    <t>Delta(T)</t>
  </si>
  <si>
    <t>MABP</t>
  </si>
  <si>
    <t>Characterisation Factor</t>
  </si>
  <si>
    <t>K</t>
  </si>
  <si>
    <t>Steps:</t>
  </si>
  <si>
    <t>Equation TBP=&gt;  y = 0.0012*x3 - 0.1633*x2 +9.9376*x + 60.698</t>
  </si>
  <si>
    <t>Step 1:</t>
  </si>
  <si>
    <t>Step 2:</t>
  </si>
  <si>
    <t>Step 3:</t>
  </si>
  <si>
    <t>Step 4:</t>
  </si>
  <si>
    <t>Step 5:</t>
  </si>
  <si>
    <t>Calculation of VABP</t>
  </si>
  <si>
    <t>Calculation of Slope</t>
  </si>
  <si>
    <t>Finding Delta(T)</t>
  </si>
  <si>
    <t>Calculation of MABP</t>
  </si>
  <si>
    <t>Step 6:</t>
  </si>
  <si>
    <t>Base of crude</t>
  </si>
  <si>
    <t>K value</t>
  </si>
  <si>
    <t>Base</t>
  </si>
  <si>
    <t>Name</t>
  </si>
  <si>
    <t>Belal Khan</t>
  </si>
  <si>
    <t>20PKB359</t>
  </si>
  <si>
    <t>F.No.</t>
  </si>
  <si>
    <t>E. No.</t>
  </si>
  <si>
    <t>GL9733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</si>
</sst>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 applyFill="1"/>
    <xf numFmtId="0" fontId="0" fillId="0" borderId="0" xfId="0" applyFont="1" applyFill="1" applyBorder="1"/>
    <xf numFmtId="0" fontId="2" fillId="2" borderId="0" xfId="1"/>
    <xf numFmtId="0" fontId="0" fillId="0" borderId="2" xfId="0" applyFont="1" applyFill="1" applyBorder="1"/>
    <xf numFmtId="0" fontId="1" fillId="6" borderId="0" xfId="5"/>
    <xf numFmtId="0" fontId="1" fillId="5" borderId="1" xfId="4" applyBorder="1"/>
    <xf numFmtId="0" fontId="1" fillId="5" borderId="3" xfId="4" applyBorder="1"/>
    <xf numFmtId="0" fontId="3" fillId="2" borderId="0" xfId="1" applyFont="1" applyBorder="1" applyAlignment="1"/>
    <xf numFmtId="0" fontId="4" fillId="3" borderId="5" xfId="2" applyFont="1" applyBorder="1"/>
    <xf numFmtId="0" fontId="4" fillId="3" borderId="4" xfId="2" applyFont="1" applyBorder="1"/>
    <xf numFmtId="0" fontId="4" fillId="3" borderId="8" xfId="2" applyFont="1" applyBorder="1"/>
    <xf numFmtId="0" fontId="4" fillId="3" borderId="6" xfId="2" applyFont="1" applyBorder="1"/>
    <xf numFmtId="0" fontId="4" fillId="3" borderId="0" xfId="2" applyFont="1"/>
    <xf numFmtId="0" fontId="4" fillId="3" borderId="2" xfId="2" applyFont="1" applyBorder="1"/>
    <xf numFmtId="0" fontId="4" fillId="3" borderId="7" xfId="2" applyFont="1" applyBorder="1"/>
    <xf numFmtId="0" fontId="4" fillId="3" borderId="1" xfId="2" applyFont="1" applyBorder="1"/>
    <xf numFmtId="0" fontId="4" fillId="3" borderId="3" xfId="2" applyFont="1" applyBorder="1"/>
    <xf numFmtId="0" fontId="1" fillId="4" borderId="0" xfId="3"/>
  </cellXfs>
  <cellStyles count="6">
    <cellStyle name="20% - Accent1" xfId="2" builtinId="30"/>
    <cellStyle name="40% - Accent5" xfId="4" builtinId="47"/>
    <cellStyle name="60% - Accent3" xfId="3" builtinId="40"/>
    <cellStyle name="60% - Accent6" xfId="5" builtinId="5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138084</xdr:colOff>
      <xdr:row>22</xdr:row>
      <xdr:rowOff>106680</xdr:rowOff>
    </xdr:from>
    <xdr:to>
      <xdr:col>15</xdr:col>
      <xdr:colOff>511813</xdr:colOff>
      <xdr:row>37</xdr:row>
      <xdr:rowOff>61194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C2018-6E4F-450A-B065-FEB445397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6539" y="4170680"/>
          <a:ext cx="4045183" cy="2725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B719-9326-4880-954C-0CC44FA58852}">
  <dimension ref="A1:AB38"/>
  <sheetViews>
    <sheetView tabSelected="1" zoomScale="72" zoomScaleNormal="92" workbookViewId="0">
      <selection activeCell="O9" sqref="O9"/>
    </sheetView>
  </sheetViews>
  <sheetFormatPr defaultRowHeight="14.4" x14ac:dyDescent="0.3"/>
  <cols>
    <col min="1" max="2" width="8.88671875" style="1"/>
    <col min="3" max="3" width="14.109375" style="1" customWidth="1"/>
    <col min="4" max="4" width="14.77734375" style="1" customWidth="1"/>
    <col min="5" max="5" width="8.88671875" style="1"/>
    <col min="6" max="6" width="15.109375" style="1" customWidth="1"/>
    <col min="7" max="7" width="13.5546875" style="1" customWidth="1"/>
    <col min="8" max="17" width="8.88671875" style="1"/>
    <col min="18" max="18" width="10.33203125" style="1" customWidth="1"/>
    <col min="19" max="16384" width="8.88671875" style="1"/>
  </cols>
  <sheetData>
    <row r="1" spans="1:18" ht="21" x14ac:dyDescent="0.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Q1" s="18" t="s">
        <v>36</v>
      </c>
      <c r="R1" s="18" t="s">
        <v>37</v>
      </c>
    </row>
    <row r="2" spans="1:18" ht="21" x14ac:dyDescent="0.4">
      <c r="A2" s="8" t="s">
        <v>1</v>
      </c>
      <c r="B2" s="8"/>
      <c r="C2" s="8"/>
      <c r="D2" s="8"/>
      <c r="E2" s="8"/>
      <c r="F2" s="3"/>
      <c r="Q2" s="18" t="s">
        <v>39</v>
      </c>
      <c r="R2" s="18" t="s">
        <v>38</v>
      </c>
    </row>
    <row r="3" spans="1:18" ht="21" x14ac:dyDescent="0.4">
      <c r="B3" s="8" t="s">
        <v>8</v>
      </c>
      <c r="C3" s="8"/>
      <c r="D3" s="8"/>
      <c r="Q3" s="18" t="s">
        <v>40</v>
      </c>
      <c r="R3" s="18" t="s">
        <v>41</v>
      </c>
    </row>
    <row r="7" spans="1:18" ht="15.6" x14ac:dyDescent="0.3">
      <c r="A7" s="9" t="s">
        <v>21</v>
      </c>
      <c r="B7" s="10"/>
      <c r="C7" s="10"/>
      <c r="D7" s="10"/>
      <c r="E7" s="10"/>
      <c r="F7" s="10"/>
      <c r="G7" s="10"/>
      <c r="H7" s="10"/>
      <c r="I7" s="10"/>
      <c r="J7" s="10"/>
      <c r="K7" s="11"/>
    </row>
    <row r="8" spans="1:18" ht="15.6" x14ac:dyDescent="0.3">
      <c r="A8" s="12" t="s">
        <v>2</v>
      </c>
      <c r="B8" s="13"/>
      <c r="C8" s="13"/>
      <c r="D8" s="13"/>
      <c r="E8" s="13"/>
      <c r="F8" s="13" t="s">
        <v>22</v>
      </c>
      <c r="G8" s="13"/>
      <c r="H8" s="13"/>
      <c r="I8" s="13"/>
      <c r="J8" s="13"/>
      <c r="K8" s="14"/>
    </row>
    <row r="9" spans="1:18" ht="15.6" x14ac:dyDescent="0.3">
      <c r="A9" s="12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4"/>
    </row>
    <row r="10" spans="1:18" ht="15.6" x14ac:dyDescent="0.3">
      <c r="A10" s="12" t="s">
        <v>4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</row>
    <row r="11" spans="1:18" ht="15.6" x14ac:dyDescent="0.3">
      <c r="A11" s="12" t="s">
        <v>5</v>
      </c>
      <c r="B11" s="13"/>
      <c r="C11" s="13"/>
      <c r="D11" s="13"/>
      <c r="E11" s="13"/>
      <c r="F11" s="13" t="s">
        <v>6</v>
      </c>
      <c r="G11" s="13"/>
      <c r="H11" s="13"/>
      <c r="I11" s="13"/>
      <c r="J11" s="13"/>
      <c r="K11" s="14"/>
    </row>
    <row r="12" spans="1:18" ht="15.6" x14ac:dyDescent="0.3">
      <c r="A12" s="12" t="s">
        <v>7</v>
      </c>
      <c r="B12" s="13"/>
      <c r="C12" s="13"/>
      <c r="D12" s="13"/>
      <c r="E12" s="13"/>
      <c r="F12" s="13"/>
      <c r="G12" s="13"/>
      <c r="H12" s="13"/>
      <c r="I12" s="13"/>
      <c r="J12" s="13"/>
      <c r="K12" s="14"/>
    </row>
    <row r="13" spans="1:18" ht="15.6" x14ac:dyDescent="0.3">
      <c r="A13" s="15" t="s">
        <v>9</v>
      </c>
      <c r="B13" s="16"/>
      <c r="C13" s="16"/>
      <c r="D13" s="16"/>
      <c r="E13" s="16"/>
      <c r="F13" s="16"/>
      <c r="G13" s="16"/>
      <c r="H13" s="16"/>
      <c r="I13" s="16"/>
      <c r="J13" s="16"/>
      <c r="K13" s="17"/>
    </row>
    <row r="16" spans="1:18" x14ac:dyDescent="0.3">
      <c r="G16" s="2"/>
      <c r="H16" s="2"/>
    </row>
    <row r="18" spans="1:28" x14ac:dyDescent="0.3">
      <c r="A18" s="6" t="s">
        <v>23</v>
      </c>
      <c r="B18" s="6" t="s">
        <v>28</v>
      </c>
      <c r="C18" s="6"/>
      <c r="D18" s="7"/>
      <c r="E18" s="6" t="s">
        <v>24</v>
      </c>
      <c r="F18" s="6" t="s">
        <v>29</v>
      </c>
      <c r="G18" s="6"/>
      <c r="H18" s="6"/>
      <c r="I18" s="7"/>
      <c r="J18" s="6" t="s">
        <v>25</v>
      </c>
      <c r="K18" s="6" t="s">
        <v>30</v>
      </c>
      <c r="L18" s="6"/>
      <c r="M18" s="6"/>
      <c r="N18" s="6"/>
      <c r="O18" s="6"/>
      <c r="P18" s="7"/>
      <c r="Q18" s="6"/>
      <c r="R18" s="6" t="s">
        <v>26</v>
      </c>
      <c r="S18" s="6" t="s">
        <v>31</v>
      </c>
      <c r="T18" s="6"/>
      <c r="U18" s="7"/>
      <c r="V18" s="6" t="s">
        <v>27</v>
      </c>
      <c r="W18" s="6" t="s">
        <v>19</v>
      </c>
      <c r="X18" s="6"/>
      <c r="Y18" s="7"/>
      <c r="Z18" s="6" t="s">
        <v>32</v>
      </c>
      <c r="AA18" s="6" t="s">
        <v>33</v>
      </c>
      <c r="AB18" s="6"/>
    </row>
    <row r="19" spans="1:28" x14ac:dyDescent="0.3">
      <c r="A19" s="1" t="s">
        <v>10</v>
      </c>
      <c r="B19" s="1" t="s">
        <v>11</v>
      </c>
      <c r="C19" s="1" t="s">
        <v>12</v>
      </c>
      <c r="D19" s="4"/>
      <c r="E19" s="1" t="s">
        <v>10</v>
      </c>
      <c r="F19" s="1" t="s">
        <v>11</v>
      </c>
      <c r="G19" s="1" t="s">
        <v>14</v>
      </c>
      <c r="I19" s="4"/>
      <c r="J19" s="1" t="s">
        <v>16</v>
      </c>
      <c r="P19" s="4"/>
      <c r="R19" s="1" t="s">
        <v>6</v>
      </c>
      <c r="T19" s="2"/>
      <c r="U19" s="4"/>
      <c r="Y19" s="4"/>
    </row>
    <row r="20" spans="1:28" x14ac:dyDescent="0.3">
      <c r="A20" s="1">
        <v>1</v>
      </c>
      <c r="B20" s="1">
        <v>30</v>
      </c>
      <c r="C20" s="1">
        <f>0.0012*(B20)^3 - 0.1633*(B20)^2 + 9.9376*B20 +60.698</f>
        <v>244.256</v>
      </c>
      <c r="D20" s="4"/>
      <c r="E20" s="1">
        <v>1</v>
      </c>
      <c r="F20" s="1">
        <v>10</v>
      </c>
      <c r="G20" s="1">
        <f>0.0012*(F20)^3-0.1633*(F20)^2+9.9376*F20+60.698</f>
        <v>144.94400000000002</v>
      </c>
      <c r="I20" s="4"/>
      <c r="P20" s="4"/>
      <c r="T20" s="2"/>
      <c r="U20" s="4"/>
      <c r="Y20" s="4"/>
      <c r="Z20" s="1" t="s">
        <v>34</v>
      </c>
      <c r="AA20" s="1" t="s">
        <v>35</v>
      </c>
    </row>
    <row r="21" spans="1:28" x14ac:dyDescent="0.3">
      <c r="A21" s="1">
        <v>2</v>
      </c>
      <c r="B21" s="1">
        <v>50</v>
      </c>
      <c r="C21" s="1">
        <f t="shared" ref="C21:C22" si="0">0.0012*(B21)^3 - 0.1633*(B21)^2 + 9.9376*B21 +60.698</f>
        <v>299.32799999999997</v>
      </c>
      <c r="D21" s="4"/>
      <c r="E21" s="1">
        <v>2</v>
      </c>
      <c r="F21" s="1">
        <v>70</v>
      </c>
      <c r="G21" s="1">
        <f>0.0012*(F21)^3-0.1633*(F21)^2+9.9376*F21+60.698</f>
        <v>367.75999999999993</v>
      </c>
      <c r="I21" s="4"/>
      <c r="J21" s="5" t="s">
        <v>17</v>
      </c>
      <c r="K21" s="5">
        <v>-30</v>
      </c>
      <c r="P21" s="4"/>
      <c r="R21" s="5" t="s">
        <v>18</v>
      </c>
      <c r="S21" s="5">
        <f>C23+K21</f>
        <v>273.78133333333329</v>
      </c>
      <c r="T21" s="2"/>
      <c r="U21" s="4"/>
      <c r="V21" s="5" t="s">
        <v>20</v>
      </c>
      <c r="W21" s="5">
        <f>((S21)^(1/3))/0.827*0.857</f>
        <v>6.728887340323193</v>
      </c>
      <c r="Y21" s="4"/>
      <c r="Z21" s="5">
        <f>W21</f>
        <v>6.728887340323193</v>
      </c>
      <c r="AA21" s="5" t="str">
        <f>IF(Z21&lt;10,"Aromatic",IF(10&lt;Z21&lt;12.5,"Naphthenic","Paraffinic"))</f>
        <v>Aromatic</v>
      </c>
    </row>
    <row r="22" spans="1:28" x14ac:dyDescent="0.3">
      <c r="A22" s="1">
        <v>3</v>
      </c>
      <c r="B22" s="1">
        <v>70</v>
      </c>
      <c r="C22" s="1">
        <f t="shared" si="0"/>
        <v>367.75999999999993</v>
      </c>
      <c r="D22" s="4"/>
      <c r="I22" s="4"/>
      <c r="P22" s="4"/>
    </row>
    <row r="23" spans="1:28" x14ac:dyDescent="0.3">
      <c r="B23" s="5" t="s">
        <v>13</v>
      </c>
      <c r="C23" s="5">
        <f>SUM(C20:C22)/3</f>
        <v>303.78133333333329</v>
      </c>
      <c r="D23" s="4"/>
      <c r="F23" s="5" t="s">
        <v>15</v>
      </c>
      <c r="G23" s="5">
        <f>(G21-G20)/(F21-F20)</f>
        <v>3.7135999999999987</v>
      </c>
      <c r="I23" s="4"/>
      <c r="P23" s="4"/>
    </row>
    <row r="24" spans="1:28" x14ac:dyDescent="0.3">
      <c r="D24" s="4"/>
      <c r="I24" s="4"/>
      <c r="P24" s="4"/>
    </row>
    <row r="25" spans="1:28" x14ac:dyDescent="0.3">
      <c r="I25" s="4"/>
      <c r="P25" s="4"/>
    </row>
    <row r="26" spans="1:28" x14ac:dyDescent="0.3">
      <c r="I26" s="4"/>
      <c r="P26" s="4"/>
    </row>
    <row r="27" spans="1:28" x14ac:dyDescent="0.3">
      <c r="I27" s="4"/>
      <c r="P27" s="4"/>
    </row>
    <row r="28" spans="1:28" x14ac:dyDescent="0.3">
      <c r="I28" s="4"/>
      <c r="P28" s="4"/>
    </row>
    <row r="29" spans="1:28" x14ac:dyDescent="0.3">
      <c r="I29" s="4"/>
      <c r="P29" s="4"/>
    </row>
    <row r="30" spans="1:28" x14ac:dyDescent="0.3">
      <c r="I30" s="4"/>
      <c r="P30" s="4"/>
    </row>
    <row r="31" spans="1:28" x14ac:dyDescent="0.3">
      <c r="I31" s="4"/>
      <c r="P31" s="4"/>
    </row>
    <row r="32" spans="1:28" x14ac:dyDescent="0.3">
      <c r="I32" s="4"/>
      <c r="P32" s="4"/>
    </row>
    <row r="33" spans="9:16" x14ac:dyDescent="0.3">
      <c r="I33" s="4"/>
      <c r="P33" s="4"/>
    </row>
    <row r="34" spans="9:16" x14ac:dyDescent="0.3">
      <c r="I34" s="4"/>
      <c r="P34" s="4"/>
    </row>
    <row r="35" spans="9:16" x14ac:dyDescent="0.3">
      <c r="I35" s="4"/>
      <c r="P35" s="4"/>
    </row>
    <row r="36" spans="9:16" x14ac:dyDescent="0.3">
      <c r="I36" s="4"/>
      <c r="P36" s="4"/>
    </row>
    <row r="37" spans="9:16" x14ac:dyDescent="0.3">
      <c r="I37" s="4"/>
      <c r="P37" s="4"/>
    </row>
    <row r="38" spans="9:16" x14ac:dyDescent="0.3">
      <c r="I38" s="4"/>
      <c r="P38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</dc:creator>
  <cp:lastModifiedBy>belal</cp:lastModifiedBy>
  <dcterms:created xsi:type="dcterms:W3CDTF">2022-11-29T19:04:23Z</dcterms:created>
  <dcterms:modified xsi:type="dcterms:W3CDTF">2022-11-30T05:10:00Z</dcterms:modified>
</cp:coreProperties>
</file>