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05a2bc6a14e09/Desktop/Stanford/Freshman Spring/Non-Parametric Stat/Project/"/>
    </mc:Choice>
  </mc:AlternateContent>
  <xr:revisionPtr revIDLastSave="860" documentId="8_{69973882-10C8-4FBB-8C1A-BDB835763D0F}" xr6:coauthVersionLast="46" xr6:coauthVersionMax="46" xr10:uidLastSave="{1E663DAC-819D-4A33-A89F-171B3773E346}"/>
  <bookViews>
    <workbookView xWindow="-108" yWindow="-108" windowWidth="23256" windowHeight="12576" xr2:uid="{8619942E-C5B2-4602-B99E-E0874E825DC8}"/>
  </bookViews>
  <sheets>
    <sheet name="Sheet1" sheetId="1" r:id="rId1"/>
  </sheets>
  <definedNames>
    <definedName name="_xlnm._FilterDatabase" localSheetId="0" hidden="1">Sheet1!$A$1:$P$193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1" i="1" l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30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98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66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2" i="1"/>
  <c r="S34" i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</calcChain>
</file>

<file path=xl/sharedStrings.xml><?xml version="1.0" encoding="utf-8"?>
<sst xmlns="http://schemas.openxmlformats.org/spreadsheetml/2006/main" count="217" uniqueCount="61">
  <si>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</si>
  <si>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</si>
  <si>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</si>
  <si>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</si>
  <si>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</si>
  <si>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</si>
  <si>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</si>
  <si>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</si>
  <si>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</si>
  <si>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</si>
  <si>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</si>
  <si>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</si>
  <si>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</si>
  <si>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</t>
  </si>
  <si>
    <t>Dallas Cowboys</t>
  </si>
  <si>
    <t>Philadelphia Eagles</t>
  </si>
  <si>
    <t>Minnesota Vikings</t>
  </si>
  <si>
    <t>Detroit Lions</t>
  </si>
  <si>
    <t>Carolina Panthers</t>
  </si>
  <si>
    <t>Atlanta Falcons</t>
  </si>
  <si>
    <t>Arizona Cardinals</t>
  </si>
  <si>
    <t>San Francisco 49ers</t>
  </si>
  <si>
    <t>Year</t>
  </si>
  <si>
    <t>Washington Football Team</t>
  </si>
  <si>
    <t>Chicago Bears</t>
  </si>
  <si>
    <t>New Orleans Saints</t>
  </si>
  <si>
    <t>Tampa Bay Buccaneers</t>
  </si>
  <si>
    <t>Seattle Seahawks</t>
  </si>
  <si>
    <t>Los Angeles Rams</t>
  </si>
  <si>
    <t>Green Bay Packers</t>
  </si>
  <si>
    <t>Buffalo Bills</t>
  </si>
  <si>
    <t>Miami Dolphins</t>
  </si>
  <si>
    <t>New England Patriots</t>
  </si>
  <si>
    <t>New York Jets</t>
  </si>
  <si>
    <t>Pittsburgh Steelers</t>
  </si>
  <si>
    <t>Baltimore Ravens</t>
  </si>
  <si>
    <t>Cleveland Browns</t>
  </si>
  <si>
    <t>Cincinnati Bengals</t>
  </si>
  <si>
    <t>Tennessee Titans</t>
  </si>
  <si>
    <t>Indianapolis Colts</t>
  </si>
  <si>
    <t>Houston Texans</t>
  </si>
  <si>
    <t>Jacksonville Jaguars</t>
  </si>
  <si>
    <t>Kansas City Chiefs</t>
  </si>
  <si>
    <t>Las Vegas Raiders</t>
  </si>
  <si>
    <t>Los Angeles Chargers</t>
  </si>
  <si>
    <t>Denver Broncos</t>
  </si>
  <si>
    <t>Oakland Raiders</t>
  </si>
  <si>
    <t>Washington Redskins</t>
  </si>
  <si>
    <t>San Diego Chargers</t>
  </si>
  <si>
    <t>St. Louis Rams</t>
  </si>
  <si>
    <t>Next Year EW</t>
  </si>
  <si>
    <t>This Year EW</t>
  </si>
  <si>
    <t>Salary Cap</t>
  </si>
  <si>
    <t>Weighted %</t>
  </si>
  <si>
    <t># of Picks</t>
  </si>
  <si>
    <t>% of Picks</t>
  </si>
  <si>
    <t>1st Round</t>
  </si>
  <si>
    <t>2nd Round</t>
  </si>
  <si>
    <t>3rd Round</t>
  </si>
  <si>
    <t>4-7th Rounds</t>
  </si>
  <si>
    <t>Total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</si>
</sst>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4" fontId="16" fillId="0" borderId="0" xfId="42" applyFont="1"/>
    <xf numFmtId="44" fontId="0" fillId="0" borderId="0" xfId="42" applyFont="1" applyAlignment="1">
      <alignment wrapText="1"/>
    </xf>
    <xf numFmtId="44" fontId="0" fillId="0" borderId="0" xfId="42" applyFont="1"/>
    <xf numFmtId="9" fontId="16" fillId="0" borderId="0" xfId="43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1B30-714D-440B-A4C8-8B298B8B7480}">
  <dimension ref="A1:Y193"/>
  <sheetViews>
    <sheetView tabSelected="1" workbookViewId="0">
      <pane xSplit="1" topLeftCell="Q1" activePane="topRight" state="frozen"/>
      <selection pane="topRight" activeCell="AA2" sqref="AA2"/>
    </sheetView>
  </sheetViews>
  <sheetFormatPr defaultRowHeight="14.4" x14ac:dyDescent="0.3"/>
  <cols>
    <col min="1" max="1" width="31.5546875" customWidth="1"/>
    <col min="9" max="9" width="10.5546875" customWidth="1"/>
    <col min="17" max="17" width="15.44140625" style="8" customWidth="1"/>
    <col min="18" max="18" width="14.109375" bestFit="1" customWidth="1"/>
    <col min="19" max="19" width="11" style="10" bestFit="1" customWidth="1"/>
    <col min="20" max="20" width="9.44140625" bestFit="1" customWidth="1"/>
    <col min="21" max="21" width="10.21875" bestFit="1" customWidth="1"/>
    <col min="22" max="22" width="9.77734375" bestFit="1" customWidth="1"/>
    <col min="23" max="23" width="12.21875" bestFit="1" customWidth="1"/>
    <col min="24" max="24" width="11" style="10" bestFit="1" customWidth="1"/>
  </cols>
  <sheetData>
    <row r="1" spans="1:25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50</v>
      </c>
      <c r="J1" s="1" t="s">
        <v>51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2" t="s">
        <v>22</v>
      </c>
      <c r="Q1" s="6" t="s">
        <v>52</v>
      </c>
      <c r="R1" s="2" t="s">
        <v>54</v>
      </c>
      <c r="S1" s="9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9" t="s">
        <v>53</v>
      </c>
      <c r="Y1" s="2" t="s">
        <v>60</v>
      </c>
    </row>
    <row r="2" spans="1:25" x14ac:dyDescent="0.3">
      <c r="A2" s="4" t="s">
        <v>20</v>
      </c>
      <c r="B2" s="5">
        <v>8</v>
      </c>
      <c r="C2" s="5">
        <v>8</v>
      </c>
      <c r="D2" s="5">
        <v>0</v>
      </c>
      <c r="E2" s="5">
        <v>0.5</v>
      </c>
      <c r="F2" s="5">
        <v>410</v>
      </c>
      <c r="G2" s="5">
        <v>367</v>
      </c>
      <c r="H2" s="5">
        <v>43</v>
      </c>
      <c r="I2">
        <v>9.0399891285698395</v>
      </c>
      <c r="J2">
        <v>6.1245774250941345</v>
      </c>
      <c r="K2" s="5">
        <v>2.7</v>
      </c>
      <c r="L2" s="5">
        <v>-0.1</v>
      </c>
      <c r="M2" s="5">
        <v>2.6</v>
      </c>
      <c r="N2" s="5">
        <v>1.5</v>
      </c>
      <c r="O2" s="5">
        <v>1</v>
      </c>
      <c r="P2" s="5">
        <v>2020</v>
      </c>
      <c r="Q2" s="7">
        <v>2364707</v>
      </c>
      <c r="R2" s="5">
        <v>6</v>
      </c>
      <c r="S2" s="10">
        <f>$R2/255</f>
        <v>2.3529411764705882E-2</v>
      </c>
      <c r="T2" s="5">
        <v>1</v>
      </c>
      <c r="U2" s="5">
        <v>0</v>
      </c>
      <c r="V2" s="5">
        <v>1</v>
      </c>
      <c r="W2" s="5">
        <v>4</v>
      </c>
      <c r="X2" s="10">
        <f xml:space="preserve"> ($T2/32)*0.4 + ($U2/32)*0.25 + ($V2/42)*0.15 + ($W2/($Y2 - 64 - 42))*0.2</f>
        <v>2.1440556088207094E-2</v>
      </c>
      <c r="Y2" s="5">
        <v>255</v>
      </c>
    </row>
    <row r="3" spans="1:25" x14ac:dyDescent="0.3">
      <c r="A3" s="4" t="s">
        <v>19</v>
      </c>
      <c r="B3" s="5">
        <v>4</v>
      </c>
      <c r="C3" s="5">
        <v>12</v>
      </c>
      <c r="D3" s="5">
        <v>0</v>
      </c>
      <c r="E3" s="5">
        <v>0.25</v>
      </c>
      <c r="F3" s="5">
        <v>396</v>
      </c>
      <c r="G3" s="5">
        <v>414</v>
      </c>
      <c r="H3" s="5">
        <v>-18</v>
      </c>
      <c r="I3">
        <v>7.5807597796076269</v>
      </c>
      <c r="J3">
        <v>7.5646608074175257</v>
      </c>
      <c r="K3" s="5">
        <v>-1.1000000000000001</v>
      </c>
      <c r="L3" s="5">
        <v>1.9</v>
      </c>
      <c r="M3" s="5">
        <v>0.7</v>
      </c>
      <c r="N3" s="5">
        <v>-0.1</v>
      </c>
      <c r="O3" s="5">
        <v>0.8</v>
      </c>
      <c r="P3" s="5">
        <v>2020</v>
      </c>
      <c r="Q3" s="8">
        <v>2571415</v>
      </c>
      <c r="R3" s="5">
        <v>6</v>
      </c>
      <c r="S3" s="10">
        <f t="shared" ref="S3:S33" si="0">$R3/255</f>
        <v>2.3529411764705882E-2</v>
      </c>
      <c r="T3" s="5">
        <v>1</v>
      </c>
      <c r="U3" s="5">
        <v>1</v>
      </c>
      <c r="V3" s="5">
        <v>1</v>
      </c>
      <c r="W3" s="5">
        <v>3</v>
      </c>
      <c r="X3" s="10">
        <f t="shared" ref="X3:X33" si="1" xml:space="preserve"> ($T3/32)*0.4 + ($U3/32)*0.25 + ($V3/42)*0.15 + ($W3/($Y3 - 64 - 42))*0.2</f>
        <v>2.7910774209012463E-2</v>
      </c>
      <c r="Y3" s="5">
        <v>255</v>
      </c>
    </row>
    <row r="4" spans="1:25" x14ac:dyDescent="0.3">
      <c r="A4" s="4" t="s">
        <v>35</v>
      </c>
      <c r="B4" s="5">
        <v>11</v>
      </c>
      <c r="C4" s="5">
        <v>5</v>
      </c>
      <c r="D4" s="5">
        <v>0</v>
      </c>
      <c r="E4" s="5">
        <v>0.68799999999999994</v>
      </c>
      <c r="F4" s="5">
        <v>468</v>
      </c>
      <c r="G4" s="5">
        <v>303</v>
      </c>
      <c r="H4" s="5">
        <v>165</v>
      </c>
      <c r="I4">
        <v>11.778159503555145</v>
      </c>
      <c r="J4">
        <v>13.065738652143507</v>
      </c>
      <c r="K4" s="5">
        <v>10.3</v>
      </c>
      <c r="L4" s="5">
        <v>-2</v>
      </c>
      <c r="M4" s="5">
        <v>8.3000000000000007</v>
      </c>
      <c r="N4" s="5">
        <v>3.9</v>
      </c>
      <c r="O4" s="5">
        <v>4.3</v>
      </c>
      <c r="P4" s="5">
        <v>2020</v>
      </c>
      <c r="Q4" s="8">
        <v>1920153</v>
      </c>
      <c r="R4" s="5">
        <v>10</v>
      </c>
      <c r="S4" s="10">
        <f t="shared" si="0"/>
        <v>3.9215686274509803E-2</v>
      </c>
      <c r="T4" s="5">
        <v>1</v>
      </c>
      <c r="U4" s="5">
        <v>1</v>
      </c>
      <c r="V4" s="5">
        <v>4</v>
      </c>
      <c r="W4" s="5">
        <v>4</v>
      </c>
      <c r="X4" s="10">
        <f t="shared" si="1"/>
        <v>3.9967341802492812E-2</v>
      </c>
      <c r="Y4" s="5">
        <v>255</v>
      </c>
    </row>
    <row r="5" spans="1:25" x14ac:dyDescent="0.3">
      <c r="A5" s="4" t="s">
        <v>30</v>
      </c>
      <c r="B5" s="5">
        <v>13</v>
      </c>
      <c r="C5" s="5">
        <v>3</v>
      </c>
      <c r="D5" s="5">
        <v>0</v>
      </c>
      <c r="E5" s="5">
        <v>0.81299999999999994</v>
      </c>
      <c r="F5" s="5">
        <v>501</v>
      </c>
      <c r="G5" s="5">
        <v>375</v>
      </c>
      <c r="H5" s="5">
        <v>126</v>
      </c>
      <c r="I5">
        <v>10.632827718823993</v>
      </c>
      <c r="J5">
        <v>9.7871600642298979</v>
      </c>
      <c r="K5" s="5">
        <v>7.9</v>
      </c>
      <c r="L5" s="5">
        <v>-0.2</v>
      </c>
      <c r="M5" s="5">
        <v>7.7</v>
      </c>
      <c r="N5" s="5">
        <v>7.1</v>
      </c>
      <c r="O5" s="5">
        <v>0.6</v>
      </c>
      <c r="P5" s="5">
        <v>2020</v>
      </c>
      <c r="Q5" s="8">
        <v>2668254</v>
      </c>
      <c r="R5" s="5">
        <v>7</v>
      </c>
      <c r="S5" s="10">
        <f t="shared" si="0"/>
        <v>2.7450980392156862E-2</v>
      </c>
      <c r="T5" s="5">
        <v>0</v>
      </c>
      <c r="U5" s="5">
        <v>1</v>
      </c>
      <c r="V5" s="5">
        <v>1</v>
      </c>
      <c r="W5" s="5">
        <v>5</v>
      </c>
      <c r="X5" s="10">
        <f t="shared" si="1"/>
        <v>1.8095337967401724E-2</v>
      </c>
      <c r="Y5" s="5">
        <v>255</v>
      </c>
    </row>
    <row r="6" spans="1:25" x14ac:dyDescent="0.3">
      <c r="A6" s="4" t="s">
        <v>18</v>
      </c>
      <c r="B6" s="5">
        <v>5</v>
      </c>
      <c r="C6" s="5">
        <v>11</v>
      </c>
      <c r="D6" s="5">
        <v>0</v>
      </c>
      <c r="E6" s="5">
        <v>0.313</v>
      </c>
      <c r="F6" s="5">
        <v>350</v>
      </c>
      <c r="G6" s="5">
        <v>402</v>
      </c>
      <c r="H6" s="5">
        <v>-52</v>
      </c>
      <c r="I6">
        <v>6.7039032180790059</v>
      </c>
      <c r="J6">
        <v>5.0839783131276395</v>
      </c>
      <c r="K6" s="5">
        <v>-3.3</v>
      </c>
      <c r="L6" s="5">
        <v>2.2000000000000002</v>
      </c>
      <c r="M6" s="5">
        <v>-1.1000000000000001</v>
      </c>
      <c r="N6" s="5">
        <v>-2.4</v>
      </c>
      <c r="O6" s="5">
        <v>1.3</v>
      </c>
      <c r="P6" s="5">
        <v>2020</v>
      </c>
      <c r="Q6" s="8">
        <v>4433177</v>
      </c>
      <c r="R6" s="5">
        <v>7</v>
      </c>
      <c r="S6" s="10">
        <f t="shared" si="0"/>
        <v>2.7450980392156862E-2</v>
      </c>
      <c r="T6" s="5">
        <v>1</v>
      </c>
      <c r="U6" s="5">
        <v>2</v>
      </c>
      <c r="V6" s="5">
        <v>0</v>
      </c>
      <c r="W6" s="5">
        <v>4</v>
      </c>
      <c r="X6" s="10">
        <f t="shared" si="1"/>
        <v>3.3494127516778521E-2</v>
      </c>
      <c r="Y6" s="5">
        <v>255</v>
      </c>
    </row>
    <row r="7" spans="1:25" x14ac:dyDescent="0.3">
      <c r="A7" s="4" t="s">
        <v>24</v>
      </c>
      <c r="B7" s="5">
        <v>8</v>
      </c>
      <c r="C7" s="5">
        <v>8</v>
      </c>
      <c r="D7" s="5">
        <v>0</v>
      </c>
      <c r="E7" s="5">
        <v>0.5</v>
      </c>
      <c r="F7" s="5">
        <v>372</v>
      </c>
      <c r="G7" s="5">
        <v>370</v>
      </c>
      <c r="H7" s="5">
        <v>2</v>
      </c>
      <c r="I7">
        <v>8.0508889247102893</v>
      </c>
      <c r="J7">
        <v>7.4129086996588747</v>
      </c>
      <c r="K7" s="5">
        <v>0.1</v>
      </c>
      <c r="L7" s="5">
        <v>0.1</v>
      </c>
      <c r="M7" s="5">
        <v>0.2</v>
      </c>
      <c r="N7" s="5">
        <v>-2.2000000000000002</v>
      </c>
      <c r="O7" s="5">
        <v>2.4</v>
      </c>
      <c r="P7" s="5">
        <v>2020</v>
      </c>
      <c r="Q7" s="8">
        <v>7811988</v>
      </c>
      <c r="R7" s="5">
        <v>7</v>
      </c>
      <c r="S7" s="10">
        <f t="shared" si="0"/>
        <v>2.7450980392156862E-2</v>
      </c>
      <c r="T7" s="5">
        <v>0</v>
      </c>
      <c r="U7" s="5">
        <v>2</v>
      </c>
      <c r="V7" s="5">
        <v>0</v>
      </c>
      <c r="W7" s="5">
        <v>5</v>
      </c>
      <c r="X7" s="10">
        <f t="shared" si="1"/>
        <v>2.2336409395973155E-2</v>
      </c>
      <c r="Y7" s="5">
        <v>255</v>
      </c>
    </row>
    <row r="8" spans="1:25" x14ac:dyDescent="0.3">
      <c r="A8" s="4" t="s">
        <v>37</v>
      </c>
      <c r="B8" s="5">
        <v>4</v>
      </c>
      <c r="C8" s="5">
        <v>11</v>
      </c>
      <c r="D8" s="5">
        <v>1</v>
      </c>
      <c r="E8" s="5">
        <v>0.28100000000000003</v>
      </c>
      <c r="F8" s="5">
        <v>311</v>
      </c>
      <c r="G8" s="5">
        <v>424</v>
      </c>
      <c r="H8" s="5">
        <v>-113</v>
      </c>
      <c r="I8">
        <v>5.1979918736827022</v>
      </c>
      <c r="J8">
        <v>4.4129608070079867</v>
      </c>
      <c r="K8" s="5">
        <v>-7.1</v>
      </c>
      <c r="L8" s="5">
        <v>-0.4</v>
      </c>
      <c r="M8" s="5">
        <v>-7.5</v>
      </c>
      <c r="N8" s="5">
        <v>-5.4</v>
      </c>
      <c r="O8" s="5">
        <v>-2.1</v>
      </c>
      <c r="P8" s="5">
        <v>2020</v>
      </c>
      <c r="Q8" s="8">
        <v>10734172</v>
      </c>
      <c r="R8" s="5">
        <v>7</v>
      </c>
      <c r="S8" s="10">
        <f t="shared" si="0"/>
        <v>2.7450980392156862E-2</v>
      </c>
      <c r="T8" s="5">
        <v>1</v>
      </c>
      <c r="U8" s="5">
        <v>1</v>
      </c>
      <c r="V8" s="5">
        <v>1</v>
      </c>
      <c r="W8" s="5">
        <v>4</v>
      </c>
      <c r="X8" s="10">
        <f t="shared" si="1"/>
        <v>2.9253056088207094E-2</v>
      </c>
      <c r="Y8" s="5">
        <v>255</v>
      </c>
    </row>
    <row r="9" spans="1:25" x14ac:dyDescent="0.3">
      <c r="A9" s="4" t="s">
        <v>36</v>
      </c>
      <c r="B9" s="5">
        <v>11</v>
      </c>
      <c r="C9" s="5">
        <v>5</v>
      </c>
      <c r="D9" s="5">
        <v>0</v>
      </c>
      <c r="E9" s="5">
        <v>0.68799999999999994</v>
      </c>
      <c r="F9" s="5">
        <v>408</v>
      </c>
      <c r="G9" s="5">
        <v>419</v>
      </c>
      <c r="H9" s="5">
        <v>-11</v>
      </c>
      <c r="I9">
        <v>7.7489431077439859</v>
      </c>
      <c r="J9">
        <v>6.510218267593646</v>
      </c>
      <c r="K9" s="5">
        <v>-0.7</v>
      </c>
      <c r="L9" s="5">
        <v>-1.9</v>
      </c>
      <c r="M9" s="5">
        <v>-2.6</v>
      </c>
      <c r="N9" s="5">
        <v>0.3</v>
      </c>
      <c r="O9" s="5">
        <v>-2.8</v>
      </c>
      <c r="P9" s="5">
        <v>2020</v>
      </c>
      <c r="Q9" s="8">
        <v>29598375</v>
      </c>
      <c r="R9" s="5">
        <v>7</v>
      </c>
      <c r="S9" s="10">
        <f t="shared" si="0"/>
        <v>2.7450980392156862E-2</v>
      </c>
      <c r="T9" s="5">
        <v>1</v>
      </c>
      <c r="U9" s="5">
        <v>1</v>
      </c>
      <c r="V9" s="5">
        <v>2</v>
      </c>
      <c r="W9" s="5">
        <v>3</v>
      </c>
      <c r="X9" s="10">
        <f t="shared" si="1"/>
        <v>3.1482202780441032E-2</v>
      </c>
      <c r="Y9" s="5">
        <v>255</v>
      </c>
    </row>
    <row r="10" spans="1:25" x14ac:dyDescent="0.3">
      <c r="A10" s="4" t="s">
        <v>14</v>
      </c>
      <c r="B10" s="5">
        <v>6</v>
      </c>
      <c r="C10" s="5">
        <v>10</v>
      </c>
      <c r="D10" s="5">
        <v>0</v>
      </c>
      <c r="E10" s="5">
        <v>0.375</v>
      </c>
      <c r="F10" s="5">
        <v>395</v>
      </c>
      <c r="G10" s="5">
        <v>473</v>
      </c>
      <c r="H10" s="5">
        <v>-78</v>
      </c>
      <c r="I10">
        <v>6.3240075025038882</v>
      </c>
      <c r="J10">
        <v>10.732723995338716</v>
      </c>
      <c r="K10" s="5">
        <v>-4.9000000000000004</v>
      </c>
      <c r="L10" s="5">
        <v>-0.2</v>
      </c>
      <c r="M10" s="5">
        <v>-5.0999999999999996</v>
      </c>
      <c r="N10" s="5">
        <v>1</v>
      </c>
      <c r="O10" s="5">
        <v>-6.1</v>
      </c>
      <c r="P10" s="5">
        <v>2020</v>
      </c>
      <c r="Q10" s="8">
        <v>26456272</v>
      </c>
      <c r="R10" s="5">
        <v>7</v>
      </c>
      <c r="S10" s="10">
        <f t="shared" si="0"/>
        <v>2.7450980392156862E-2</v>
      </c>
      <c r="T10" s="5">
        <v>1</v>
      </c>
      <c r="U10" s="5">
        <v>1</v>
      </c>
      <c r="V10" s="5">
        <v>1</v>
      </c>
      <c r="W10" s="5">
        <v>4</v>
      </c>
      <c r="X10" s="10">
        <f t="shared" si="1"/>
        <v>2.9253056088207094E-2</v>
      </c>
      <c r="Y10" s="5">
        <v>255</v>
      </c>
    </row>
    <row r="11" spans="1:25" x14ac:dyDescent="0.3">
      <c r="A11" s="4" t="s">
        <v>45</v>
      </c>
      <c r="B11" s="5">
        <v>5</v>
      </c>
      <c r="C11" s="5">
        <v>11</v>
      </c>
      <c r="D11" s="5">
        <v>0</v>
      </c>
      <c r="E11" s="5">
        <v>0.313</v>
      </c>
      <c r="F11" s="5">
        <v>323</v>
      </c>
      <c r="G11" s="5">
        <v>446</v>
      </c>
      <c r="H11" s="5">
        <v>-123</v>
      </c>
      <c r="I11">
        <v>5.0931544738639198</v>
      </c>
      <c r="J11">
        <v>6.9318130887920688</v>
      </c>
      <c r="K11" s="5">
        <v>-7.7</v>
      </c>
      <c r="L11" s="5">
        <v>1.7</v>
      </c>
      <c r="M11" s="5">
        <v>-6</v>
      </c>
      <c r="N11" s="5">
        <v>-4.3</v>
      </c>
      <c r="O11" s="5">
        <v>-1.7</v>
      </c>
      <c r="P11" s="5">
        <v>2020</v>
      </c>
      <c r="Q11" s="8">
        <v>18179309</v>
      </c>
      <c r="R11" s="5">
        <v>10</v>
      </c>
      <c r="S11" s="10">
        <f t="shared" si="0"/>
        <v>3.9215686274509803E-2</v>
      </c>
      <c r="T11" s="5">
        <v>1</v>
      </c>
      <c r="U11" s="5">
        <v>1</v>
      </c>
      <c r="V11" s="5">
        <v>3</v>
      </c>
      <c r="W11" s="5">
        <v>5</v>
      </c>
      <c r="X11" s="10">
        <f t="shared" si="1"/>
        <v>3.7738195110258874E-2</v>
      </c>
      <c r="Y11" s="5">
        <v>255</v>
      </c>
    </row>
    <row r="12" spans="1:25" x14ac:dyDescent="0.3">
      <c r="A12" s="4" t="s">
        <v>17</v>
      </c>
      <c r="B12" s="5">
        <v>5</v>
      </c>
      <c r="C12" s="5">
        <v>11</v>
      </c>
      <c r="D12" s="5">
        <v>0</v>
      </c>
      <c r="E12" s="5">
        <v>0.313</v>
      </c>
      <c r="F12" s="5">
        <v>377</v>
      </c>
      <c r="G12" s="5">
        <v>519</v>
      </c>
      <c r="H12" s="5">
        <v>-142</v>
      </c>
      <c r="I12">
        <v>5.1178321827864171</v>
      </c>
      <c r="J12">
        <v>6.0085146408182881</v>
      </c>
      <c r="K12" s="5">
        <v>-8.9</v>
      </c>
      <c r="L12" s="5">
        <v>1.2</v>
      </c>
      <c r="M12" s="5">
        <v>-7.7</v>
      </c>
      <c r="N12" s="5">
        <v>-1</v>
      </c>
      <c r="O12" s="5">
        <v>-6.7</v>
      </c>
      <c r="P12" s="5">
        <v>2020</v>
      </c>
      <c r="Q12" s="8">
        <v>13035579</v>
      </c>
      <c r="R12" s="5">
        <v>9</v>
      </c>
      <c r="S12" s="10">
        <f t="shared" si="0"/>
        <v>3.5294117647058823E-2</v>
      </c>
      <c r="T12" s="5">
        <v>1</v>
      </c>
      <c r="U12" s="5">
        <v>1</v>
      </c>
      <c r="V12" s="5">
        <v>2</v>
      </c>
      <c r="W12" s="5">
        <v>5</v>
      </c>
      <c r="X12" s="10">
        <f t="shared" si="1"/>
        <v>3.4166766538830301E-2</v>
      </c>
      <c r="Y12" s="5">
        <v>255</v>
      </c>
    </row>
    <row r="13" spans="1:25" x14ac:dyDescent="0.3">
      <c r="A13" s="4" t="s">
        <v>29</v>
      </c>
      <c r="B13" s="5">
        <v>13</v>
      </c>
      <c r="C13" s="5">
        <v>3</v>
      </c>
      <c r="D13" s="5">
        <v>0</v>
      </c>
      <c r="E13" s="5">
        <v>0.81299999999999994</v>
      </c>
      <c r="F13" s="5">
        <v>509</v>
      </c>
      <c r="G13" s="5">
        <v>369</v>
      </c>
      <c r="H13" s="5">
        <v>140</v>
      </c>
      <c r="I13">
        <v>10.898523240819564</v>
      </c>
      <c r="J13">
        <v>9.7046384007808619</v>
      </c>
      <c r="K13" s="5">
        <v>8.8000000000000007</v>
      </c>
      <c r="L13" s="5">
        <v>-1.1000000000000001</v>
      </c>
      <c r="M13" s="5">
        <v>7.7</v>
      </c>
      <c r="N13" s="5">
        <v>5.9</v>
      </c>
      <c r="O13" s="5">
        <v>1.8</v>
      </c>
      <c r="P13" s="5">
        <v>2020</v>
      </c>
      <c r="Q13" s="8">
        <v>4058809</v>
      </c>
      <c r="R13" s="5">
        <v>9</v>
      </c>
      <c r="S13" s="10">
        <f t="shared" si="0"/>
        <v>3.5294117647058823E-2</v>
      </c>
      <c r="T13" s="5">
        <v>1</v>
      </c>
      <c r="U13" s="5">
        <v>1</v>
      </c>
      <c r="V13" s="5">
        <v>1</v>
      </c>
      <c r="W13" s="5">
        <v>6</v>
      </c>
      <c r="X13" s="10">
        <f t="shared" si="1"/>
        <v>3.1937619846596356E-2</v>
      </c>
      <c r="Y13" s="5">
        <v>255</v>
      </c>
    </row>
    <row r="14" spans="1:25" x14ac:dyDescent="0.3">
      <c r="A14" s="4" t="s">
        <v>40</v>
      </c>
      <c r="B14" s="5">
        <v>4</v>
      </c>
      <c r="C14" s="5">
        <v>12</v>
      </c>
      <c r="D14" s="5">
        <v>0</v>
      </c>
      <c r="E14" s="5">
        <v>0.25</v>
      </c>
      <c r="F14" s="5">
        <v>384</v>
      </c>
      <c r="G14" s="5">
        <v>464</v>
      </c>
      <c r="H14" s="5">
        <v>-80</v>
      </c>
      <c r="I14">
        <v>6.2426688685567067</v>
      </c>
      <c r="J14">
        <v>7.826811194248422</v>
      </c>
      <c r="K14" s="5">
        <v>-5</v>
      </c>
      <c r="L14" s="5">
        <v>-0.5</v>
      </c>
      <c r="M14" s="5">
        <v>-5.5</v>
      </c>
      <c r="N14" s="5">
        <v>-1.4</v>
      </c>
      <c r="O14" s="5">
        <v>-4.0999999999999996</v>
      </c>
      <c r="P14" s="5">
        <v>2020</v>
      </c>
      <c r="Q14" s="8">
        <v>7234201</v>
      </c>
      <c r="R14" s="5">
        <v>5</v>
      </c>
      <c r="S14" s="10">
        <f t="shared" si="0"/>
        <v>1.9607843137254902E-2</v>
      </c>
      <c r="T14" s="5">
        <v>0</v>
      </c>
      <c r="U14" s="5">
        <v>1</v>
      </c>
      <c r="V14" s="5">
        <v>1</v>
      </c>
      <c r="W14" s="5">
        <v>3</v>
      </c>
      <c r="X14" s="10">
        <f t="shared" si="1"/>
        <v>1.5410774209012462E-2</v>
      </c>
      <c r="Y14" s="5">
        <v>255</v>
      </c>
    </row>
    <row r="15" spans="1:25" x14ac:dyDescent="0.3">
      <c r="A15" s="4" t="s">
        <v>39</v>
      </c>
      <c r="B15" s="5">
        <v>11</v>
      </c>
      <c r="C15" s="5">
        <v>5</v>
      </c>
      <c r="D15" s="5">
        <v>0</v>
      </c>
      <c r="E15" s="5">
        <v>0.68799999999999994</v>
      </c>
      <c r="F15" s="5">
        <v>451</v>
      </c>
      <c r="G15" s="5">
        <v>362</v>
      </c>
      <c r="H15" s="5">
        <v>89</v>
      </c>
      <c r="I15">
        <v>10.029808785139512</v>
      </c>
      <c r="J15">
        <v>7.6914607602530829</v>
      </c>
      <c r="K15" s="5">
        <v>5.6</v>
      </c>
      <c r="L15" s="5">
        <v>-2.8</v>
      </c>
      <c r="M15" s="5">
        <v>2.8</v>
      </c>
      <c r="N15" s="5">
        <v>1.2</v>
      </c>
      <c r="O15" s="5">
        <v>1.6</v>
      </c>
      <c r="P15" s="5">
        <v>2020</v>
      </c>
      <c r="Q15" s="8">
        <v>8513188</v>
      </c>
      <c r="R15" s="5">
        <v>9</v>
      </c>
      <c r="S15" s="10">
        <f t="shared" si="0"/>
        <v>3.5294117647058823E-2</v>
      </c>
      <c r="T15" s="5">
        <v>0</v>
      </c>
      <c r="U15" s="5">
        <v>2</v>
      </c>
      <c r="V15" s="5">
        <v>1</v>
      </c>
      <c r="W15" s="5">
        <v>6</v>
      </c>
      <c r="X15" s="10">
        <f t="shared" si="1"/>
        <v>2.7250119846596359E-2</v>
      </c>
      <c r="Y15" s="5">
        <v>255</v>
      </c>
    </row>
    <row r="16" spans="1:25" x14ac:dyDescent="0.3">
      <c r="A16" s="4" t="s">
        <v>41</v>
      </c>
      <c r="B16" s="5">
        <v>1</v>
      </c>
      <c r="C16" s="5">
        <v>15</v>
      </c>
      <c r="D16" s="5">
        <v>0</v>
      </c>
      <c r="E16" s="5">
        <v>6.3E-2</v>
      </c>
      <c r="F16" s="5">
        <v>306</v>
      </c>
      <c r="G16" s="5">
        <v>492</v>
      </c>
      <c r="H16" s="5">
        <v>-186</v>
      </c>
      <c r="I16">
        <v>3.9339582575109713</v>
      </c>
      <c r="J16">
        <v>5.4476545940810182</v>
      </c>
      <c r="K16" s="5">
        <v>-11.6</v>
      </c>
      <c r="L16" s="5">
        <v>-0.1</v>
      </c>
      <c r="M16" s="5">
        <v>-11.7</v>
      </c>
      <c r="N16" s="5">
        <v>-6.5</v>
      </c>
      <c r="O16" s="5">
        <v>-5.3</v>
      </c>
      <c r="P16" s="5">
        <v>2020</v>
      </c>
      <c r="Q16" s="8">
        <v>23330897</v>
      </c>
      <c r="R16" s="5">
        <v>12</v>
      </c>
      <c r="S16" s="10">
        <f t="shared" si="0"/>
        <v>4.7058823529411764E-2</v>
      </c>
      <c r="T16" s="5">
        <v>2</v>
      </c>
      <c r="U16" s="5">
        <v>1</v>
      </c>
      <c r="V16" s="5">
        <v>1</v>
      </c>
      <c r="W16" s="5">
        <v>8</v>
      </c>
      <c r="X16" s="10">
        <f t="shared" si="1"/>
        <v>4.7122183604985622E-2</v>
      </c>
      <c r="Y16" s="5">
        <v>255</v>
      </c>
    </row>
    <row r="17" spans="1:25" x14ac:dyDescent="0.3">
      <c r="A17" s="4" t="s">
        <v>42</v>
      </c>
      <c r="B17" s="5">
        <v>14</v>
      </c>
      <c r="C17" s="5">
        <v>2</v>
      </c>
      <c r="D17" s="5">
        <v>0</v>
      </c>
      <c r="E17" s="5">
        <v>0.875</v>
      </c>
      <c r="F17" s="5">
        <v>473</v>
      </c>
      <c r="G17" s="5">
        <v>362</v>
      </c>
      <c r="H17" s="5">
        <v>111</v>
      </c>
      <c r="I17">
        <v>10.444128931319108</v>
      </c>
      <c r="J17">
        <v>11.375282242660726</v>
      </c>
      <c r="K17" s="5">
        <v>6.9</v>
      </c>
      <c r="L17" s="5">
        <v>-0.1</v>
      </c>
      <c r="M17" s="5">
        <v>6.8</v>
      </c>
      <c r="N17" s="5">
        <v>4.5</v>
      </c>
      <c r="O17" s="5">
        <v>2.2999999999999998</v>
      </c>
      <c r="P17" s="5">
        <v>2020</v>
      </c>
      <c r="Q17" s="8">
        <v>4193094</v>
      </c>
      <c r="R17">
        <v>6</v>
      </c>
      <c r="S17" s="10">
        <f t="shared" si="0"/>
        <v>2.3529411764705882E-2</v>
      </c>
      <c r="T17" s="5">
        <v>1</v>
      </c>
      <c r="U17" s="5">
        <v>1</v>
      </c>
      <c r="V17" s="5">
        <v>1</v>
      </c>
      <c r="W17" s="5">
        <v>3</v>
      </c>
      <c r="X17" s="10">
        <f t="shared" si="1"/>
        <v>2.7910774209012463E-2</v>
      </c>
      <c r="Y17" s="5">
        <v>255</v>
      </c>
    </row>
    <row r="18" spans="1:25" x14ac:dyDescent="0.3">
      <c r="A18" s="4" t="s">
        <v>43</v>
      </c>
      <c r="B18" s="5">
        <v>8</v>
      </c>
      <c r="C18" s="5">
        <v>8</v>
      </c>
      <c r="D18" s="5">
        <v>0</v>
      </c>
      <c r="E18" s="5">
        <v>0.5</v>
      </c>
      <c r="F18" s="5">
        <v>434</v>
      </c>
      <c r="G18" s="5">
        <v>478</v>
      </c>
      <c r="H18" s="5">
        <v>-44</v>
      </c>
      <c r="I18" s="3">
        <v>7.0923400952369624</v>
      </c>
      <c r="J18">
        <v>5.3504540130936746</v>
      </c>
      <c r="K18" s="5">
        <v>-2.8</v>
      </c>
      <c r="L18" s="5">
        <v>0.8</v>
      </c>
      <c r="M18" s="5">
        <v>-2</v>
      </c>
      <c r="N18" s="5">
        <v>2.9</v>
      </c>
      <c r="O18" s="5">
        <v>-4.9000000000000004</v>
      </c>
      <c r="P18" s="5">
        <v>2020</v>
      </c>
      <c r="Q18" s="8">
        <v>5843856</v>
      </c>
      <c r="R18" s="5">
        <v>7</v>
      </c>
      <c r="S18" s="10">
        <f t="shared" si="0"/>
        <v>2.7450980392156862E-2</v>
      </c>
      <c r="T18" s="5">
        <v>2</v>
      </c>
      <c r="U18" s="5">
        <v>0</v>
      </c>
      <c r="V18" s="5">
        <v>3</v>
      </c>
      <c r="W18" s="5">
        <v>2</v>
      </c>
      <c r="X18" s="10">
        <f t="shared" si="1"/>
        <v>3.8398849472674974E-2</v>
      </c>
      <c r="Y18" s="5">
        <v>255</v>
      </c>
    </row>
    <row r="19" spans="1:25" x14ac:dyDescent="0.3">
      <c r="A19" s="4" t="s">
        <v>44</v>
      </c>
      <c r="B19" s="5">
        <v>7</v>
      </c>
      <c r="C19" s="5">
        <v>9</v>
      </c>
      <c r="D19" s="5">
        <v>0</v>
      </c>
      <c r="E19" s="5">
        <v>0.438</v>
      </c>
      <c r="F19" s="5">
        <v>384</v>
      </c>
      <c r="G19" s="5">
        <v>426</v>
      </c>
      <c r="H19" s="5">
        <v>-42</v>
      </c>
      <c r="I19" s="3">
        <v>7.0250287113813865</v>
      </c>
      <c r="J19">
        <v>7.7785801308057057</v>
      </c>
      <c r="K19" s="5">
        <v>-2.6</v>
      </c>
      <c r="L19" s="5">
        <v>-0.3</v>
      </c>
      <c r="M19" s="5">
        <v>-2.9</v>
      </c>
      <c r="N19" s="5">
        <v>-1</v>
      </c>
      <c r="O19" s="5">
        <v>-2</v>
      </c>
      <c r="P19" s="5">
        <v>2020</v>
      </c>
      <c r="Q19" s="8">
        <v>6579270</v>
      </c>
      <c r="R19" s="5">
        <v>6</v>
      </c>
      <c r="S19" s="10">
        <f t="shared" si="0"/>
        <v>2.3529411764705882E-2</v>
      </c>
      <c r="T19" s="5">
        <v>2</v>
      </c>
      <c r="U19" s="5">
        <v>0</v>
      </c>
      <c r="V19" s="5">
        <v>0</v>
      </c>
      <c r="W19" s="5">
        <v>4</v>
      </c>
      <c r="X19" s="10">
        <f t="shared" si="1"/>
        <v>3.0369127516778525E-2</v>
      </c>
      <c r="Y19" s="5">
        <v>255</v>
      </c>
    </row>
    <row r="20" spans="1:25" x14ac:dyDescent="0.3">
      <c r="A20" s="4" t="s">
        <v>28</v>
      </c>
      <c r="B20" s="5">
        <v>10</v>
      </c>
      <c r="C20" s="5">
        <v>6</v>
      </c>
      <c r="D20" s="5">
        <v>0</v>
      </c>
      <c r="E20" s="5">
        <v>0.625</v>
      </c>
      <c r="F20" s="5">
        <v>372</v>
      </c>
      <c r="G20" s="5">
        <v>296</v>
      </c>
      <c r="H20" s="5">
        <v>76</v>
      </c>
      <c r="I20" s="3">
        <v>10.106546352177723</v>
      </c>
      <c r="J20">
        <v>8.7454512348695843</v>
      </c>
      <c r="K20" s="5">
        <v>4.8</v>
      </c>
      <c r="L20" s="5">
        <v>0.7</v>
      </c>
      <c r="M20" s="5">
        <v>5.4</v>
      </c>
      <c r="N20" s="5">
        <v>-0.8</v>
      </c>
      <c r="O20" s="5">
        <v>6.2</v>
      </c>
      <c r="P20" s="5">
        <v>2020</v>
      </c>
      <c r="Q20" s="8">
        <v>7128135</v>
      </c>
      <c r="R20" s="5">
        <v>9</v>
      </c>
      <c r="S20" s="10">
        <f t="shared" si="0"/>
        <v>3.5294117647058823E-2</v>
      </c>
      <c r="T20" s="5">
        <v>0</v>
      </c>
      <c r="U20" s="5">
        <v>2</v>
      </c>
      <c r="V20" s="5">
        <v>2</v>
      </c>
      <c r="W20" s="5">
        <v>5</v>
      </c>
      <c r="X20" s="10">
        <f t="shared" si="1"/>
        <v>2.9479266538830297E-2</v>
      </c>
      <c r="Y20" s="5">
        <v>255</v>
      </c>
    </row>
    <row r="21" spans="1:25" x14ac:dyDescent="0.3">
      <c r="A21" s="4" t="s">
        <v>31</v>
      </c>
      <c r="B21" s="5">
        <v>10</v>
      </c>
      <c r="C21" s="5">
        <v>6</v>
      </c>
      <c r="D21" s="5">
        <v>0</v>
      </c>
      <c r="E21" s="5">
        <v>0.625</v>
      </c>
      <c r="F21" s="5">
        <v>404</v>
      </c>
      <c r="G21" s="5">
        <v>338</v>
      </c>
      <c r="H21" s="5">
        <v>66</v>
      </c>
      <c r="I21" s="3">
        <v>9.6593719236738806</v>
      </c>
      <c r="J21">
        <v>3.9056240163798428</v>
      </c>
      <c r="K21" s="5">
        <v>4.0999999999999996</v>
      </c>
      <c r="L21" s="5">
        <v>-1.2</v>
      </c>
      <c r="M21" s="5">
        <v>3</v>
      </c>
      <c r="N21" s="5">
        <v>0.3</v>
      </c>
      <c r="O21" s="5">
        <v>2.7</v>
      </c>
      <c r="P21" s="5">
        <v>2020</v>
      </c>
      <c r="Q21" s="8">
        <v>14969340</v>
      </c>
      <c r="R21" s="5">
        <v>11</v>
      </c>
      <c r="S21" s="10">
        <f t="shared" si="0"/>
        <v>4.3137254901960784E-2</v>
      </c>
      <c r="T21" s="5">
        <v>3</v>
      </c>
      <c r="U21" s="5">
        <v>2</v>
      </c>
      <c r="V21" s="5">
        <v>1</v>
      </c>
      <c r="W21" s="5">
        <v>5</v>
      </c>
      <c r="X21" s="10">
        <f t="shared" si="1"/>
        <v>6.3407837967401737E-2</v>
      </c>
      <c r="Y21" s="5">
        <v>255</v>
      </c>
    </row>
    <row r="22" spans="1:25" x14ac:dyDescent="0.3">
      <c r="A22" s="4" t="s">
        <v>16</v>
      </c>
      <c r="B22" s="5">
        <v>7</v>
      </c>
      <c r="C22" s="5">
        <v>9</v>
      </c>
      <c r="D22" s="5">
        <v>0</v>
      </c>
      <c r="E22" s="5">
        <v>0.438</v>
      </c>
      <c r="F22" s="5">
        <v>430</v>
      </c>
      <c r="G22" s="5">
        <v>475</v>
      </c>
      <c r="H22" s="5">
        <v>-45</v>
      </c>
      <c r="I22" s="3">
        <v>7.0647367959606733</v>
      </c>
      <c r="J22">
        <v>10.678189375547127</v>
      </c>
      <c r="K22" s="5">
        <v>-2.8</v>
      </c>
      <c r="L22" s="5">
        <v>0.4</v>
      </c>
      <c r="M22" s="5">
        <v>-2.4</v>
      </c>
      <c r="N22" s="5">
        <v>1.3</v>
      </c>
      <c r="O22" s="5">
        <v>-3.8</v>
      </c>
      <c r="P22" s="5">
        <v>2020</v>
      </c>
      <c r="Q22" s="8">
        <v>2031594</v>
      </c>
      <c r="R22" s="5">
        <v>15</v>
      </c>
      <c r="S22" s="10">
        <f t="shared" si="0"/>
        <v>5.8823529411764705E-2</v>
      </c>
      <c r="T22" s="5">
        <v>2</v>
      </c>
      <c r="U22" s="5">
        <v>1</v>
      </c>
      <c r="V22" s="5">
        <v>1</v>
      </c>
      <c r="W22" s="5">
        <v>11</v>
      </c>
      <c r="X22" s="10">
        <f t="shared" si="1"/>
        <v>5.1149029242569519E-2</v>
      </c>
      <c r="Y22" s="5">
        <v>255</v>
      </c>
    </row>
    <row r="23" spans="1:25" x14ac:dyDescent="0.3">
      <c r="A23" s="4" t="s">
        <v>32</v>
      </c>
      <c r="B23" s="5">
        <v>7</v>
      </c>
      <c r="C23" s="5">
        <v>9</v>
      </c>
      <c r="D23" s="5">
        <v>0</v>
      </c>
      <c r="E23" s="5">
        <v>0.438</v>
      </c>
      <c r="F23" s="5">
        <v>326</v>
      </c>
      <c r="G23" s="5">
        <v>353</v>
      </c>
      <c r="H23" s="5">
        <v>-27</v>
      </c>
      <c r="I23" s="3">
        <v>7.2510524299763404</v>
      </c>
      <c r="J23">
        <v>13.016217209634283</v>
      </c>
      <c r="K23" s="5">
        <v>-1.7</v>
      </c>
      <c r="L23" s="5">
        <v>0.7</v>
      </c>
      <c r="M23" s="5">
        <v>-1</v>
      </c>
      <c r="N23" s="5">
        <v>-4.2</v>
      </c>
      <c r="O23" s="5">
        <v>3.2</v>
      </c>
      <c r="P23" s="5">
        <v>2020</v>
      </c>
      <c r="Q23" s="8">
        <v>23991345</v>
      </c>
      <c r="R23" s="5">
        <v>10</v>
      </c>
      <c r="S23" s="10">
        <f t="shared" si="0"/>
        <v>3.9215686274509803E-2</v>
      </c>
      <c r="T23" s="5">
        <v>0</v>
      </c>
      <c r="U23" s="5">
        <v>2</v>
      </c>
      <c r="V23" s="5">
        <v>3</v>
      </c>
      <c r="W23" s="5">
        <v>5</v>
      </c>
      <c r="X23" s="10">
        <f t="shared" si="1"/>
        <v>3.3050695110258863E-2</v>
      </c>
      <c r="Y23" s="5">
        <v>255</v>
      </c>
    </row>
    <row r="24" spans="1:25" x14ac:dyDescent="0.3">
      <c r="A24" s="4" t="s">
        <v>25</v>
      </c>
      <c r="B24" s="5">
        <v>12</v>
      </c>
      <c r="C24" s="5">
        <v>4</v>
      </c>
      <c r="D24" s="5">
        <v>0</v>
      </c>
      <c r="E24" s="5">
        <v>0.75</v>
      </c>
      <c r="F24" s="5">
        <v>482</v>
      </c>
      <c r="G24" s="5">
        <v>337</v>
      </c>
      <c r="H24" s="5">
        <v>145</v>
      </c>
      <c r="I24" s="3">
        <v>11.19077016911114</v>
      </c>
      <c r="J24">
        <v>10.677404176020385</v>
      </c>
      <c r="K24" s="5">
        <v>9.1</v>
      </c>
      <c r="L24" s="5">
        <v>0.5</v>
      </c>
      <c r="M24" s="5">
        <v>9.6</v>
      </c>
      <c r="N24" s="5">
        <v>5.0999999999999996</v>
      </c>
      <c r="O24" s="5">
        <v>4.5</v>
      </c>
      <c r="P24" s="5">
        <v>2020</v>
      </c>
      <c r="Q24" s="8">
        <v>4008698</v>
      </c>
      <c r="R24" s="5">
        <v>4</v>
      </c>
      <c r="S24" s="10">
        <f t="shared" si="0"/>
        <v>1.5686274509803921E-2</v>
      </c>
      <c r="T24" s="5">
        <v>1</v>
      </c>
      <c r="U24" s="5">
        <v>0</v>
      </c>
      <c r="V24" s="5">
        <v>2</v>
      </c>
      <c r="W24" s="5">
        <v>1</v>
      </c>
      <c r="X24" s="10">
        <f t="shared" si="1"/>
        <v>2.0985139022051773E-2</v>
      </c>
      <c r="Y24" s="5">
        <v>255</v>
      </c>
    </row>
    <row r="25" spans="1:25" x14ac:dyDescent="0.3">
      <c r="A25" s="4" t="s">
        <v>13</v>
      </c>
      <c r="B25" s="5">
        <v>6</v>
      </c>
      <c r="C25" s="5">
        <v>10</v>
      </c>
      <c r="D25" s="5">
        <v>0</v>
      </c>
      <c r="E25" s="5">
        <v>0.375</v>
      </c>
      <c r="F25" s="5">
        <v>280</v>
      </c>
      <c r="G25" s="5">
        <v>357</v>
      </c>
      <c r="H25" s="5">
        <v>-77</v>
      </c>
      <c r="I25" s="3">
        <v>5.7674160382766146</v>
      </c>
      <c r="J25">
        <v>5.4524797675027816</v>
      </c>
      <c r="K25" s="5">
        <v>-4.8</v>
      </c>
      <c r="L25" s="5">
        <v>0.4</v>
      </c>
      <c r="M25" s="5">
        <v>-4.4000000000000004</v>
      </c>
      <c r="N25" s="5">
        <v>-6.7</v>
      </c>
      <c r="O25" s="5">
        <v>2.2999999999999998</v>
      </c>
      <c r="P25" s="5">
        <v>2020</v>
      </c>
      <c r="Q25" s="8">
        <v>4570488</v>
      </c>
      <c r="R25" s="5">
        <v>10</v>
      </c>
      <c r="S25" s="10">
        <f t="shared" si="0"/>
        <v>3.9215686274509803E-2</v>
      </c>
      <c r="T25" s="5">
        <v>1</v>
      </c>
      <c r="U25" s="5">
        <v>1</v>
      </c>
      <c r="V25" s="5">
        <v>1</v>
      </c>
      <c r="W25" s="5">
        <v>7</v>
      </c>
      <c r="X25" s="10">
        <f t="shared" si="1"/>
        <v>3.3279901725790983E-2</v>
      </c>
      <c r="Y25" s="5">
        <v>255</v>
      </c>
    </row>
    <row r="26" spans="1:25" x14ac:dyDescent="0.3">
      <c r="A26" s="4" t="s">
        <v>33</v>
      </c>
      <c r="B26" s="5">
        <v>2</v>
      </c>
      <c r="C26" s="5">
        <v>14</v>
      </c>
      <c r="D26" s="5">
        <v>0</v>
      </c>
      <c r="E26" s="5">
        <v>0.125</v>
      </c>
      <c r="F26" s="5">
        <v>243</v>
      </c>
      <c r="G26" s="5">
        <v>457</v>
      </c>
      <c r="H26" s="5">
        <v>-214</v>
      </c>
      <c r="I26" s="3">
        <v>2.9412402774424371</v>
      </c>
      <c r="J26">
        <v>5.5947028268939443</v>
      </c>
      <c r="K26" s="5">
        <v>-13.4</v>
      </c>
      <c r="L26" s="5">
        <v>1.9</v>
      </c>
      <c r="M26" s="5">
        <v>-11.5</v>
      </c>
      <c r="N26" s="5">
        <v>-8.6999999999999993</v>
      </c>
      <c r="O26" s="5">
        <v>-2.8</v>
      </c>
      <c r="P26" s="5">
        <v>2020</v>
      </c>
      <c r="Q26" s="8">
        <v>24675234</v>
      </c>
      <c r="R26" s="5">
        <v>9</v>
      </c>
      <c r="S26" s="10">
        <f t="shared" si="0"/>
        <v>3.5294117647058823E-2</v>
      </c>
      <c r="T26" s="5">
        <v>1</v>
      </c>
      <c r="U26" s="5">
        <v>1</v>
      </c>
      <c r="V26" s="5">
        <v>2</v>
      </c>
      <c r="W26" s="5">
        <v>5</v>
      </c>
      <c r="X26" s="10">
        <f t="shared" si="1"/>
        <v>3.4166766538830301E-2</v>
      </c>
      <c r="Y26" s="5">
        <v>255</v>
      </c>
    </row>
    <row r="27" spans="1:25" x14ac:dyDescent="0.3">
      <c r="A27" s="4" t="s">
        <v>15</v>
      </c>
      <c r="B27" s="5">
        <v>4</v>
      </c>
      <c r="C27" s="5">
        <v>11</v>
      </c>
      <c r="D27" s="5">
        <v>1</v>
      </c>
      <c r="E27" s="5">
        <v>0.28100000000000003</v>
      </c>
      <c r="F27" s="5">
        <v>334</v>
      </c>
      <c r="G27" s="5">
        <v>418</v>
      </c>
      <c r="H27" s="5">
        <v>-84</v>
      </c>
      <c r="I27" s="3">
        <v>5.9303473086486065</v>
      </c>
      <c r="J27">
        <v>8.7898724301439817</v>
      </c>
      <c r="K27" s="5">
        <v>-5.3</v>
      </c>
      <c r="L27" s="5">
        <v>0.8</v>
      </c>
      <c r="M27" s="5">
        <v>-4.4000000000000004</v>
      </c>
      <c r="N27" s="5">
        <v>-2.8</v>
      </c>
      <c r="O27" s="5">
        <v>-1.6</v>
      </c>
      <c r="P27" s="5">
        <v>2020</v>
      </c>
      <c r="Q27" s="8">
        <v>21366772</v>
      </c>
      <c r="R27" s="5">
        <v>10</v>
      </c>
      <c r="S27" s="10">
        <f t="shared" si="0"/>
        <v>3.9215686274509803E-2</v>
      </c>
      <c r="T27" s="5">
        <v>1</v>
      </c>
      <c r="U27" s="5">
        <v>1</v>
      </c>
      <c r="V27" s="5">
        <v>1</v>
      </c>
      <c r="W27" s="5">
        <v>7</v>
      </c>
      <c r="X27" s="10">
        <f t="shared" si="1"/>
        <v>3.3279901725790983E-2</v>
      </c>
      <c r="Y27" s="5">
        <v>255</v>
      </c>
    </row>
    <row r="28" spans="1:25" x14ac:dyDescent="0.3">
      <c r="A28" s="4" t="s">
        <v>34</v>
      </c>
      <c r="B28" s="5">
        <v>12</v>
      </c>
      <c r="C28" s="5">
        <v>4</v>
      </c>
      <c r="D28" s="5">
        <v>0</v>
      </c>
      <c r="E28" s="5">
        <v>0.75</v>
      </c>
      <c r="F28" s="5">
        <v>416</v>
      </c>
      <c r="G28" s="5">
        <v>312</v>
      </c>
      <c r="H28" s="5">
        <v>104</v>
      </c>
      <c r="I28" s="3">
        <v>10.615996378770543</v>
      </c>
      <c r="J28">
        <v>7.5538935127393332</v>
      </c>
      <c r="K28" s="5">
        <v>6.5</v>
      </c>
      <c r="L28" s="5">
        <v>-1.8</v>
      </c>
      <c r="M28" s="5">
        <v>4.7</v>
      </c>
      <c r="N28" s="5">
        <v>0.3</v>
      </c>
      <c r="O28" s="5">
        <v>4.4000000000000004</v>
      </c>
      <c r="P28" s="5">
        <v>2020</v>
      </c>
      <c r="Q28" s="8">
        <v>6026871</v>
      </c>
      <c r="R28" s="5">
        <v>6</v>
      </c>
      <c r="S28" s="10">
        <f t="shared" si="0"/>
        <v>2.3529411764705882E-2</v>
      </c>
      <c r="T28" s="5">
        <v>0</v>
      </c>
      <c r="U28" s="5">
        <v>1</v>
      </c>
      <c r="V28" s="5">
        <v>1</v>
      </c>
      <c r="W28" s="5">
        <v>4</v>
      </c>
      <c r="X28" s="10">
        <f t="shared" si="1"/>
        <v>1.6753056088207097E-2</v>
      </c>
      <c r="Y28" s="5">
        <v>255</v>
      </c>
    </row>
    <row r="29" spans="1:25" x14ac:dyDescent="0.3">
      <c r="A29" s="4" t="s">
        <v>21</v>
      </c>
      <c r="B29" s="5">
        <v>6</v>
      </c>
      <c r="C29" s="5">
        <v>10</v>
      </c>
      <c r="D29" s="5">
        <v>0</v>
      </c>
      <c r="E29" s="5">
        <v>0.375</v>
      </c>
      <c r="F29" s="5">
        <v>376</v>
      </c>
      <c r="G29" s="5">
        <v>390</v>
      </c>
      <c r="H29" s="5">
        <v>-14</v>
      </c>
      <c r="I29" s="3">
        <v>7.6551102030215992</v>
      </c>
      <c r="J29">
        <v>11.781039939301614</v>
      </c>
      <c r="K29" s="5">
        <v>-0.9</v>
      </c>
      <c r="L29" s="5">
        <v>1.7</v>
      </c>
      <c r="M29" s="5">
        <v>0.8</v>
      </c>
      <c r="N29" s="5">
        <v>0.2</v>
      </c>
      <c r="O29" s="5">
        <v>0.7</v>
      </c>
      <c r="P29" s="5">
        <v>2020</v>
      </c>
      <c r="Q29" s="8">
        <v>2822030</v>
      </c>
      <c r="R29" s="5">
        <v>5</v>
      </c>
      <c r="S29" s="10">
        <f t="shared" si="0"/>
        <v>1.9607843137254902E-2</v>
      </c>
      <c r="T29" s="5">
        <v>2</v>
      </c>
      <c r="U29" s="5">
        <v>0</v>
      </c>
      <c r="V29" s="5">
        <v>0</v>
      </c>
      <c r="W29" s="5">
        <v>3</v>
      </c>
      <c r="X29" s="10">
        <f t="shared" si="1"/>
        <v>2.9026845637583894E-2</v>
      </c>
      <c r="Y29" s="5">
        <v>255</v>
      </c>
    </row>
    <row r="30" spans="1:25" x14ac:dyDescent="0.3">
      <c r="A30" s="4" t="s">
        <v>27</v>
      </c>
      <c r="B30" s="5">
        <v>12</v>
      </c>
      <c r="C30" s="5">
        <v>4</v>
      </c>
      <c r="D30" s="5">
        <v>0</v>
      </c>
      <c r="E30" s="5">
        <v>0.75</v>
      </c>
      <c r="F30" s="5">
        <v>459</v>
      </c>
      <c r="G30" s="5">
        <v>371</v>
      </c>
      <c r="H30" s="5">
        <v>88</v>
      </c>
      <c r="I30" s="3">
        <v>9.9680762733209143</v>
      </c>
      <c r="J30">
        <v>8.164563766300958</v>
      </c>
      <c r="K30" s="5">
        <v>5.5</v>
      </c>
      <c r="L30" s="5">
        <v>0</v>
      </c>
      <c r="M30" s="5">
        <v>5.5</v>
      </c>
      <c r="N30" s="5">
        <v>4.8</v>
      </c>
      <c r="O30" s="5">
        <v>0.7</v>
      </c>
      <c r="P30" s="5">
        <v>2020</v>
      </c>
      <c r="Q30" s="8">
        <v>-1255714</v>
      </c>
      <c r="R30" s="5">
        <v>8</v>
      </c>
      <c r="S30" s="10">
        <f t="shared" si="0"/>
        <v>3.1372549019607843E-2</v>
      </c>
      <c r="T30" s="5">
        <v>1</v>
      </c>
      <c r="U30" s="5">
        <v>1</v>
      </c>
      <c r="V30" s="5">
        <v>1</v>
      </c>
      <c r="W30" s="5">
        <v>5</v>
      </c>
      <c r="X30" s="10">
        <f t="shared" si="1"/>
        <v>3.0595337967401725E-2</v>
      </c>
      <c r="Y30" s="5">
        <v>255</v>
      </c>
    </row>
    <row r="31" spans="1:25" x14ac:dyDescent="0.3">
      <c r="A31" s="4" t="s">
        <v>26</v>
      </c>
      <c r="B31" s="5">
        <v>11</v>
      </c>
      <c r="C31" s="5">
        <v>5</v>
      </c>
      <c r="D31" s="5">
        <v>0</v>
      </c>
      <c r="E31" s="5">
        <v>0.68799999999999994</v>
      </c>
      <c r="F31" s="5">
        <v>492</v>
      </c>
      <c r="G31" s="5">
        <v>355</v>
      </c>
      <c r="H31" s="5">
        <v>137</v>
      </c>
      <c r="I31" s="3">
        <v>10.93706729441646</v>
      </c>
      <c r="J31">
        <v>8.1873147958466532</v>
      </c>
      <c r="K31" s="5">
        <v>8.6</v>
      </c>
      <c r="L31" s="5">
        <v>0.8</v>
      </c>
      <c r="M31" s="5">
        <v>9.4</v>
      </c>
      <c r="N31" s="5">
        <v>6.5</v>
      </c>
      <c r="O31" s="5">
        <v>2.8</v>
      </c>
      <c r="P31" s="5">
        <v>2020</v>
      </c>
      <c r="Q31" s="8">
        <v>4263627</v>
      </c>
      <c r="R31" s="5">
        <v>7</v>
      </c>
      <c r="S31" s="10">
        <f t="shared" si="0"/>
        <v>2.7450980392156862E-2</v>
      </c>
      <c r="T31" s="5">
        <v>1</v>
      </c>
      <c r="U31" s="5">
        <v>1</v>
      </c>
      <c r="V31" s="5">
        <v>1</v>
      </c>
      <c r="W31" s="5">
        <v>4</v>
      </c>
      <c r="X31" s="10">
        <f t="shared" si="1"/>
        <v>2.9253056088207094E-2</v>
      </c>
      <c r="Y31" s="5">
        <v>255</v>
      </c>
    </row>
    <row r="32" spans="1:25" x14ac:dyDescent="0.3">
      <c r="A32" s="4" t="s">
        <v>38</v>
      </c>
      <c r="B32" s="5">
        <v>11</v>
      </c>
      <c r="C32" s="5">
        <v>5</v>
      </c>
      <c r="D32" s="5">
        <v>0</v>
      </c>
      <c r="E32" s="5">
        <v>0.68799999999999994</v>
      </c>
      <c r="F32" s="5">
        <v>491</v>
      </c>
      <c r="G32" s="5">
        <v>439</v>
      </c>
      <c r="H32" s="5">
        <v>52</v>
      </c>
      <c r="I32" s="3">
        <v>9.0506542392921929</v>
      </c>
      <c r="J32">
        <v>9.8030167286156491</v>
      </c>
      <c r="K32" s="5">
        <v>3.3</v>
      </c>
      <c r="L32" s="5">
        <v>-1.7</v>
      </c>
      <c r="M32" s="5">
        <v>1.6</v>
      </c>
      <c r="N32" s="5">
        <v>4.7</v>
      </c>
      <c r="O32" s="5">
        <v>-3.1</v>
      </c>
      <c r="P32" s="5">
        <v>2020</v>
      </c>
      <c r="Q32" s="8">
        <v>3752451</v>
      </c>
      <c r="R32" s="5">
        <v>6</v>
      </c>
      <c r="S32" s="10">
        <f t="shared" si="0"/>
        <v>2.3529411764705882E-2</v>
      </c>
      <c r="T32" s="5">
        <v>1</v>
      </c>
      <c r="U32" s="5">
        <v>1</v>
      </c>
      <c r="V32" s="5">
        <v>1</v>
      </c>
      <c r="W32" s="5">
        <v>3</v>
      </c>
      <c r="X32" s="10">
        <f t="shared" si="1"/>
        <v>2.7910774209012463E-2</v>
      </c>
      <c r="Y32" s="5">
        <v>255</v>
      </c>
    </row>
    <row r="33" spans="1:25" x14ac:dyDescent="0.3">
      <c r="A33" s="4" t="s">
        <v>23</v>
      </c>
      <c r="B33" s="5">
        <v>7</v>
      </c>
      <c r="C33" s="5">
        <v>9</v>
      </c>
      <c r="D33" s="5">
        <v>0</v>
      </c>
      <c r="E33" s="5">
        <v>0.438</v>
      </c>
      <c r="F33" s="5">
        <v>335</v>
      </c>
      <c r="G33" s="5">
        <v>329</v>
      </c>
      <c r="H33" s="5">
        <v>6</v>
      </c>
      <c r="I33" s="3">
        <v>8.1705811942635318</v>
      </c>
      <c r="J33">
        <v>3.8164519337931759</v>
      </c>
      <c r="K33" s="5">
        <v>0.4</v>
      </c>
      <c r="L33" s="5">
        <v>-1.2</v>
      </c>
      <c r="M33" s="5">
        <v>-0.8</v>
      </c>
      <c r="N33" s="5">
        <v>-4.0999999999999996</v>
      </c>
      <c r="O33" s="5">
        <v>3.2</v>
      </c>
      <c r="P33" s="5">
        <v>2020</v>
      </c>
      <c r="Q33" s="8">
        <v>15509250</v>
      </c>
      <c r="R33" s="5">
        <v>8</v>
      </c>
      <c r="S33" s="10">
        <f t="shared" si="0"/>
        <v>3.1372549019607843E-2</v>
      </c>
      <c r="T33" s="5">
        <v>1</v>
      </c>
      <c r="U33" s="5">
        <v>0</v>
      </c>
      <c r="V33" s="5">
        <v>1</v>
      </c>
      <c r="W33" s="5">
        <v>6</v>
      </c>
      <c r="X33" s="10">
        <f t="shared" si="1"/>
        <v>2.4125119846596356E-2</v>
      </c>
      <c r="Y33" s="5">
        <v>255</v>
      </c>
    </row>
    <row r="34" spans="1:25" x14ac:dyDescent="0.3">
      <c r="A34" s="4" t="s">
        <v>20</v>
      </c>
      <c r="B34" s="5">
        <v>5</v>
      </c>
      <c r="C34" s="5">
        <v>10</v>
      </c>
      <c r="D34" s="5">
        <v>1</v>
      </c>
      <c r="E34" s="5">
        <v>0.34399999999999997</v>
      </c>
      <c r="F34" s="5">
        <v>361</v>
      </c>
      <c r="G34" s="5">
        <v>442</v>
      </c>
      <c r="H34" s="5">
        <v>-81</v>
      </c>
      <c r="I34" s="3">
        <v>6.1245774250941345</v>
      </c>
      <c r="J34">
        <v>2.9165814149987268</v>
      </c>
      <c r="K34" s="5">
        <v>-5.0999999999999996</v>
      </c>
      <c r="L34" s="5">
        <v>1.8</v>
      </c>
      <c r="M34" s="5">
        <v>-3.2</v>
      </c>
      <c r="N34" s="5">
        <v>-0.3</v>
      </c>
      <c r="O34" s="5">
        <v>-2.9</v>
      </c>
      <c r="P34" s="5">
        <v>2019</v>
      </c>
      <c r="Q34" s="8">
        <v>1585204</v>
      </c>
      <c r="R34">
        <f>SUM($T34,$U34,$V34,$W34)</f>
        <v>11</v>
      </c>
      <c r="S34" s="10">
        <f>$R34/254</f>
        <v>4.3307086614173228E-2</v>
      </c>
      <c r="T34" s="5">
        <v>1</v>
      </c>
      <c r="U34" s="5">
        <v>2</v>
      </c>
      <c r="V34" s="5">
        <v>1</v>
      </c>
      <c r="W34" s="5">
        <v>7</v>
      </c>
      <c r="X34" s="10">
        <f xml:space="preserve"> ($T34/32)*0.4 + ($U34/32)*0.25 + ($V34/38)*0.15 + ($W34/($Y34 - 64 - 38))*0.2</f>
        <v>4.1282894736842109E-2</v>
      </c>
      <c r="Y34" s="5">
        <v>254</v>
      </c>
    </row>
    <row r="35" spans="1:25" x14ac:dyDescent="0.3">
      <c r="A35" s="4" t="s">
        <v>19</v>
      </c>
      <c r="B35" s="5">
        <v>7</v>
      </c>
      <c r="C35" s="5">
        <v>9</v>
      </c>
      <c r="D35" s="5">
        <v>0</v>
      </c>
      <c r="E35" s="5">
        <v>0.438</v>
      </c>
      <c r="F35" s="5">
        <v>381</v>
      </c>
      <c r="G35" s="5">
        <v>399</v>
      </c>
      <c r="H35" s="5">
        <v>-18</v>
      </c>
      <c r="I35">
        <v>7.5646608074175257</v>
      </c>
      <c r="J35">
        <v>7.7970249933853131</v>
      </c>
      <c r="K35" s="5">
        <v>-1.1000000000000001</v>
      </c>
      <c r="L35" s="5">
        <v>1.1000000000000001</v>
      </c>
      <c r="M35" s="5">
        <v>-0.1</v>
      </c>
      <c r="N35" s="5">
        <v>0.3</v>
      </c>
      <c r="O35" s="5">
        <v>-0.4</v>
      </c>
      <c r="P35" s="5">
        <v>2019</v>
      </c>
      <c r="Q35" s="8">
        <v>5493597</v>
      </c>
      <c r="R35" s="3">
        <f t="shared" ref="R35:R98" si="2">SUM($T35,$U35,$V35,$W35)</f>
        <v>7</v>
      </c>
      <c r="S35" s="10">
        <f t="shared" ref="S35:S65" si="3">$R35/254</f>
        <v>2.7559055118110236E-2</v>
      </c>
      <c r="T35" s="5">
        <v>2</v>
      </c>
      <c r="U35" s="5">
        <v>0</v>
      </c>
      <c r="V35" s="5">
        <v>0</v>
      </c>
      <c r="W35" s="5">
        <v>5</v>
      </c>
      <c r="X35" s="10">
        <f t="shared" ref="X35:X65" si="4" xml:space="preserve"> ($T35/32)*0.4 + ($U35/32)*0.25 + ($V35/38)*0.15 + ($W35/($Y35 - 64 - 38))*0.2</f>
        <v>3.1578947368421054E-2</v>
      </c>
      <c r="Y35" s="5">
        <v>254</v>
      </c>
    </row>
    <row r="36" spans="1:25" x14ac:dyDescent="0.3">
      <c r="A36" s="4" t="s">
        <v>35</v>
      </c>
      <c r="B36" s="5">
        <v>14</v>
      </c>
      <c r="C36" s="5">
        <v>2</v>
      </c>
      <c r="D36" s="5">
        <v>0</v>
      </c>
      <c r="E36" s="5">
        <v>0.875</v>
      </c>
      <c r="F36" s="5">
        <v>531</v>
      </c>
      <c r="G36" s="5">
        <v>282</v>
      </c>
      <c r="H36" s="5">
        <v>249</v>
      </c>
      <c r="I36">
        <v>13.065738652143507</v>
      </c>
      <c r="J36">
        <v>10.753496919506468</v>
      </c>
      <c r="K36" s="5">
        <v>15.6</v>
      </c>
      <c r="L36" s="5">
        <v>0.1</v>
      </c>
      <c r="M36" s="5">
        <v>15.6</v>
      </c>
      <c r="N36" s="5">
        <v>11</v>
      </c>
      <c r="O36" s="5">
        <v>4.7</v>
      </c>
      <c r="P36" s="5">
        <v>2019</v>
      </c>
      <c r="Q36" s="8">
        <v>-2323572</v>
      </c>
      <c r="R36" s="3">
        <f t="shared" si="2"/>
        <v>8</v>
      </c>
      <c r="S36" s="10">
        <f t="shared" si="3"/>
        <v>3.1496062992125984E-2</v>
      </c>
      <c r="T36" s="5">
        <v>1</v>
      </c>
      <c r="U36" s="5">
        <v>0</v>
      </c>
      <c r="V36" s="5">
        <v>2</v>
      </c>
      <c r="W36" s="5">
        <v>5</v>
      </c>
      <c r="X36" s="10">
        <f t="shared" si="4"/>
        <v>2.6973684210526316E-2</v>
      </c>
      <c r="Y36" s="5">
        <v>254</v>
      </c>
    </row>
    <row r="37" spans="1:25" x14ac:dyDescent="0.3">
      <c r="A37" s="4" t="s">
        <v>30</v>
      </c>
      <c r="B37" s="5">
        <v>10</v>
      </c>
      <c r="C37" s="5">
        <v>6</v>
      </c>
      <c r="D37" s="5">
        <v>0</v>
      </c>
      <c r="E37" s="5">
        <v>0.625</v>
      </c>
      <c r="F37" s="5">
        <v>314</v>
      </c>
      <c r="G37" s="5">
        <v>259</v>
      </c>
      <c r="H37" s="5">
        <v>55</v>
      </c>
      <c r="I37">
        <v>9.7871600642298979</v>
      </c>
      <c r="J37">
        <v>5.0369671226983996</v>
      </c>
      <c r="K37" s="5">
        <v>3.4</v>
      </c>
      <c r="L37" s="5">
        <v>-1.3</v>
      </c>
      <c r="M37" s="5">
        <v>2.2000000000000002</v>
      </c>
      <c r="N37" s="5">
        <v>-3.5</v>
      </c>
      <c r="O37" s="5">
        <v>5.7</v>
      </c>
      <c r="P37" s="5">
        <v>2019</v>
      </c>
      <c r="Q37" s="8">
        <v>25641283</v>
      </c>
      <c r="R37" s="3">
        <f t="shared" si="2"/>
        <v>8</v>
      </c>
      <c r="S37" s="10">
        <f t="shared" si="3"/>
        <v>3.1496062992125984E-2</v>
      </c>
      <c r="T37" s="5">
        <v>1</v>
      </c>
      <c r="U37" s="5">
        <v>1</v>
      </c>
      <c r="V37" s="5">
        <v>2</v>
      </c>
      <c r="W37" s="5">
        <v>4</v>
      </c>
      <c r="X37" s="10">
        <f t="shared" si="4"/>
        <v>3.3470394736842109E-2</v>
      </c>
      <c r="Y37" s="5">
        <v>254</v>
      </c>
    </row>
    <row r="38" spans="1:25" x14ac:dyDescent="0.3">
      <c r="A38" s="4" t="s">
        <v>18</v>
      </c>
      <c r="B38" s="5">
        <v>5</v>
      </c>
      <c r="C38" s="5">
        <v>11</v>
      </c>
      <c r="D38" s="5">
        <v>0</v>
      </c>
      <c r="E38" s="5">
        <v>0.313</v>
      </c>
      <c r="F38" s="5">
        <v>340</v>
      </c>
      <c r="G38" s="5">
        <v>470</v>
      </c>
      <c r="H38" s="5">
        <v>-130</v>
      </c>
      <c r="I38">
        <v>5.0839783131276395</v>
      </c>
      <c r="J38">
        <v>7.8505683510638251</v>
      </c>
      <c r="K38" s="5">
        <v>-8.1</v>
      </c>
      <c r="L38" s="5">
        <v>1.1000000000000001</v>
      </c>
      <c r="M38" s="5">
        <v>-7</v>
      </c>
      <c r="N38" s="5">
        <v>-1.9</v>
      </c>
      <c r="O38" s="5">
        <v>-5.0999999999999996</v>
      </c>
      <c r="P38" s="5">
        <v>2019</v>
      </c>
      <c r="Q38" s="8">
        <v>9041676</v>
      </c>
      <c r="R38" s="3">
        <f t="shared" si="2"/>
        <v>7</v>
      </c>
      <c r="S38" s="10">
        <f t="shared" si="3"/>
        <v>2.7559055118110236E-2</v>
      </c>
      <c r="T38" s="5">
        <v>1</v>
      </c>
      <c r="U38" s="5">
        <v>1</v>
      </c>
      <c r="V38" s="5">
        <v>1</v>
      </c>
      <c r="W38" s="5">
        <v>4</v>
      </c>
      <c r="X38" s="10">
        <f t="shared" si="4"/>
        <v>2.9523026315789472E-2</v>
      </c>
      <c r="Y38" s="5">
        <v>254</v>
      </c>
    </row>
    <row r="39" spans="1:25" x14ac:dyDescent="0.3">
      <c r="A39" s="4" t="s">
        <v>24</v>
      </c>
      <c r="B39" s="5">
        <v>8</v>
      </c>
      <c r="C39" s="5">
        <v>8</v>
      </c>
      <c r="D39" s="5">
        <v>0</v>
      </c>
      <c r="E39" s="5">
        <v>0.5</v>
      </c>
      <c r="F39" s="5">
        <v>280</v>
      </c>
      <c r="G39" s="5">
        <v>298</v>
      </c>
      <c r="H39" s="5">
        <v>-18</v>
      </c>
      <c r="I39">
        <v>7.4129086996588747</v>
      </c>
      <c r="J39">
        <v>11.497053448825953</v>
      </c>
      <c r="K39" s="5">
        <v>-1.1000000000000001</v>
      </c>
      <c r="L39" s="5">
        <v>0.2</v>
      </c>
      <c r="M39" s="5">
        <v>-0.9</v>
      </c>
      <c r="N39" s="5">
        <v>-5.4</v>
      </c>
      <c r="O39" s="5">
        <v>4.5</v>
      </c>
      <c r="P39" s="5">
        <v>2019</v>
      </c>
      <c r="Q39" s="8">
        <v>12031237</v>
      </c>
      <c r="R39" s="3">
        <f t="shared" si="2"/>
        <v>5</v>
      </c>
      <c r="S39" s="10">
        <f t="shared" si="3"/>
        <v>1.968503937007874E-2</v>
      </c>
      <c r="T39" s="5">
        <v>0</v>
      </c>
      <c r="U39" s="5">
        <v>0</v>
      </c>
      <c r="V39" s="5">
        <v>1</v>
      </c>
      <c r="W39" s="5">
        <v>4</v>
      </c>
      <c r="X39" s="10">
        <f t="shared" si="4"/>
        <v>9.2105263157894728E-3</v>
      </c>
      <c r="Y39" s="5">
        <v>254</v>
      </c>
    </row>
    <row r="40" spans="1:25" x14ac:dyDescent="0.3">
      <c r="A40" s="4" t="s">
        <v>37</v>
      </c>
      <c r="B40" s="5">
        <v>2</v>
      </c>
      <c r="C40" s="5">
        <v>14</v>
      </c>
      <c r="D40" s="5">
        <v>0</v>
      </c>
      <c r="E40" s="5">
        <v>0.125</v>
      </c>
      <c r="F40" s="5">
        <v>279</v>
      </c>
      <c r="G40" s="5">
        <v>420</v>
      </c>
      <c r="H40" s="5">
        <v>-141</v>
      </c>
      <c r="I40">
        <v>4.4129608070079867</v>
      </c>
      <c r="J40">
        <v>6.0375445494668645</v>
      </c>
      <c r="K40" s="5">
        <v>-8.8000000000000007</v>
      </c>
      <c r="L40" s="5">
        <v>1.5</v>
      </c>
      <c r="M40" s="5">
        <v>-7.3</v>
      </c>
      <c r="N40" s="5">
        <v>-4.4000000000000004</v>
      </c>
      <c r="O40" s="5">
        <v>-2.9</v>
      </c>
      <c r="P40" s="5">
        <v>2019</v>
      </c>
      <c r="Q40" s="8">
        <v>11203602</v>
      </c>
      <c r="R40" s="3">
        <f t="shared" si="2"/>
        <v>10</v>
      </c>
      <c r="S40" s="10">
        <f t="shared" si="3"/>
        <v>3.937007874015748E-2</v>
      </c>
      <c r="T40" s="5">
        <v>1</v>
      </c>
      <c r="U40" s="5">
        <v>1</v>
      </c>
      <c r="V40" s="5">
        <v>1</v>
      </c>
      <c r="W40" s="5">
        <v>7</v>
      </c>
      <c r="X40" s="10">
        <f t="shared" si="4"/>
        <v>3.3470394736842102E-2</v>
      </c>
      <c r="Y40" s="5">
        <v>254</v>
      </c>
    </row>
    <row r="41" spans="1:25" x14ac:dyDescent="0.3">
      <c r="A41" s="4" t="s">
        <v>36</v>
      </c>
      <c r="B41" s="5">
        <v>6</v>
      </c>
      <c r="C41" s="5">
        <v>10</v>
      </c>
      <c r="D41" s="5">
        <v>0</v>
      </c>
      <c r="E41" s="5">
        <v>0.375</v>
      </c>
      <c r="F41" s="5">
        <v>335</v>
      </c>
      <c r="G41" s="5">
        <v>393</v>
      </c>
      <c r="H41" s="5">
        <v>-58</v>
      </c>
      <c r="I41">
        <v>6.510218267593646</v>
      </c>
      <c r="J41">
        <v>7.1728184567161808</v>
      </c>
      <c r="K41" s="5">
        <v>-3.6</v>
      </c>
      <c r="L41" s="5">
        <v>1.7</v>
      </c>
      <c r="M41" s="5">
        <v>-1.9</v>
      </c>
      <c r="N41" s="5">
        <v>-0.4</v>
      </c>
      <c r="O41" s="5">
        <v>-1.5</v>
      </c>
      <c r="P41" s="5">
        <v>2019</v>
      </c>
      <c r="Q41" s="8">
        <v>32328127</v>
      </c>
      <c r="R41" s="3">
        <f t="shared" si="2"/>
        <v>7</v>
      </c>
      <c r="S41" s="10">
        <f t="shared" si="3"/>
        <v>2.7559055118110236E-2</v>
      </c>
      <c r="T41" s="5">
        <v>0</v>
      </c>
      <c r="U41" s="5">
        <v>1</v>
      </c>
      <c r="V41" s="5">
        <v>1</v>
      </c>
      <c r="W41" s="5">
        <v>5</v>
      </c>
      <c r="X41" s="10">
        <f t="shared" si="4"/>
        <v>1.8338815789473682E-2</v>
      </c>
      <c r="Y41" s="5">
        <v>254</v>
      </c>
    </row>
    <row r="42" spans="1:25" x14ac:dyDescent="0.3">
      <c r="A42" s="4" t="s">
        <v>14</v>
      </c>
      <c r="B42" s="5">
        <v>8</v>
      </c>
      <c r="C42" s="5">
        <v>8</v>
      </c>
      <c r="D42" s="5">
        <v>0</v>
      </c>
      <c r="E42" s="5">
        <v>0.5</v>
      </c>
      <c r="F42" s="5">
        <v>434</v>
      </c>
      <c r="G42" s="5">
        <v>321</v>
      </c>
      <c r="H42" s="5">
        <v>113</v>
      </c>
      <c r="I42">
        <v>10.732723995338716</v>
      </c>
      <c r="J42">
        <v>8.4268165618203597</v>
      </c>
      <c r="K42" s="5">
        <v>7.1</v>
      </c>
      <c r="L42" s="5">
        <v>-1.8</v>
      </c>
      <c r="M42" s="5">
        <v>5.3</v>
      </c>
      <c r="N42" s="5">
        <v>3.8</v>
      </c>
      <c r="O42" s="5">
        <v>1.5</v>
      </c>
      <c r="P42" s="5">
        <v>2019</v>
      </c>
      <c r="Q42" s="8">
        <v>18361579</v>
      </c>
      <c r="R42" s="3">
        <f t="shared" si="2"/>
        <v>8</v>
      </c>
      <c r="S42" s="10">
        <f t="shared" si="3"/>
        <v>3.1496062992125984E-2</v>
      </c>
      <c r="T42" s="5">
        <v>0</v>
      </c>
      <c r="U42" s="5">
        <v>1</v>
      </c>
      <c r="V42" s="5">
        <v>1</v>
      </c>
      <c r="W42" s="5">
        <v>6</v>
      </c>
      <c r="X42" s="10">
        <f t="shared" si="4"/>
        <v>1.9654605263157893E-2</v>
      </c>
      <c r="Y42" s="5">
        <v>254</v>
      </c>
    </row>
    <row r="43" spans="1:25" x14ac:dyDescent="0.3">
      <c r="A43" s="4" t="s">
        <v>45</v>
      </c>
      <c r="B43" s="5">
        <v>7</v>
      </c>
      <c r="C43" s="5">
        <v>9</v>
      </c>
      <c r="D43" s="5">
        <v>0</v>
      </c>
      <c r="E43" s="5">
        <v>0.438</v>
      </c>
      <c r="F43" s="5">
        <v>282</v>
      </c>
      <c r="G43" s="5">
        <v>316</v>
      </c>
      <c r="H43" s="5">
        <v>-34</v>
      </c>
      <c r="I43">
        <v>6.9318130887920688</v>
      </c>
      <c r="J43">
        <v>7.4438049783042368</v>
      </c>
      <c r="K43" s="5">
        <v>-2.1</v>
      </c>
      <c r="L43" s="5">
        <v>0</v>
      </c>
      <c r="M43" s="5">
        <v>-2.1</v>
      </c>
      <c r="N43" s="5">
        <v>-4.8</v>
      </c>
      <c r="O43" s="5">
        <v>2.7</v>
      </c>
      <c r="P43" s="5">
        <v>2019</v>
      </c>
      <c r="Q43" s="8">
        <v>12726531</v>
      </c>
      <c r="R43" s="3">
        <f t="shared" si="2"/>
        <v>6</v>
      </c>
      <c r="S43" s="10">
        <f t="shared" si="3"/>
        <v>2.3622047244094488E-2</v>
      </c>
      <c r="T43" s="5">
        <v>1</v>
      </c>
      <c r="U43" s="5">
        <v>2</v>
      </c>
      <c r="V43" s="5">
        <v>1</v>
      </c>
      <c r="W43" s="5">
        <v>2</v>
      </c>
      <c r="X43" s="10">
        <f t="shared" si="4"/>
        <v>3.4703947368421056E-2</v>
      </c>
      <c r="Y43" s="5">
        <v>254</v>
      </c>
    </row>
    <row r="44" spans="1:25" x14ac:dyDescent="0.3">
      <c r="A44" s="4" t="s">
        <v>17</v>
      </c>
      <c r="B44" s="5">
        <v>3</v>
      </c>
      <c r="C44" s="5">
        <v>12</v>
      </c>
      <c r="D44" s="5">
        <v>1</v>
      </c>
      <c r="E44" s="5">
        <v>0.219</v>
      </c>
      <c r="F44" s="5">
        <v>341</v>
      </c>
      <c r="G44" s="5">
        <v>423</v>
      </c>
      <c r="H44" s="5">
        <v>-82</v>
      </c>
      <c r="I44">
        <v>6.0085146408182881</v>
      </c>
      <c r="J44">
        <v>7.0104897096856709</v>
      </c>
      <c r="K44" s="5">
        <v>-5.0999999999999996</v>
      </c>
      <c r="L44" s="5">
        <v>-0.1</v>
      </c>
      <c r="M44" s="5">
        <v>-5.2</v>
      </c>
      <c r="N44" s="5">
        <v>-1.2</v>
      </c>
      <c r="O44" s="5">
        <v>-4</v>
      </c>
      <c r="P44" s="5">
        <v>2019</v>
      </c>
      <c r="Q44" s="8">
        <v>17784069</v>
      </c>
      <c r="R44" s="3">
        <f t="shared" si="2"/>
        <v>9</v>
      </c>
      <c r="S44" s="10">
        <f t="shared" si="3"/>
        <v>3.5433070866141732E-2</v>
      </c>
      <c r="T44" s="5">
        <v>1</v>
      </c>
      <c r="U44" s="5">
        <v>1</v>
      </c>
      <c r="V44" s="5">
        <v>1</v>
      </c>
      <c r="W44" s="5">
        <v>6</v>
      </c>
      <c r="X44" s="10">
        <f t="shared" si="4"/>
        <v>3.2154605263157894E-2</v>
      </c>
      <c r="Y44" s="5">
        <v>254</v>
      </c>
    </row>
    <row r="45" spans="1:25" x14ac:dyDescent="0.3">
      <c r="A45" s="4" t="s">
        <v>29</v>
      </c>
      <c r="B45" s="5">
        <v>13</v>
      </c>
      <c r="C45" s="5">
        <v>3</v>
      </c>
      <c r="D45" s="5">
        <v>0</v>
      </c>
      <c r="E45" s="5">
        <v>0.81299999999999994</v>
      </c>
      <c r="F45" s="5">
        <v>376</v>
      </c>
      <c r="G45" s="5">
        <v>313</v>
      </c>
      <c r="H45" s="5">
        <v>63</v>
      </c>
      <c r="I45">
        <v>9.7046384007808619</v>
      </c>
      <c r="J45">
        <v>7.4169319123984936</v>
      </c>
      <c r="K45" s="5">
        <v>3.9</v>
      </c>
      <c r="L45" s="5">
        <v>-0.7</v>
      </c>
      <c r="M45" s="5">
        <v>3.2</v>
      </c>
      <c r="N45" s="5">
        <v>0.6</v>
      </c>
      <c r="O45" s="5">
        <v>2.6</v>
      </c>
      <c r="P45" s="5">
        <v>2019</v>
      </c>
      <c r="Q45" s="8">
        <v>5328829</v>
      </c>
      <c r="R45" s="3">
        <f t="shared" si="2"/>
        <v>8</v>
      </c>
      <c r="S45" s="10">
        <f t="shared" si="3"/>
        <v>3.1496062992125984E-2</v>
      </c>
      <c r="T45" s="5">
        <v>2</v>
      </c>
      <c r="U45" s="5">
        <v>1</v>
      </c>
      <c r="V45" s="5">
        <v>1</v>
      </c>
      <c r="W45" s="5">
        <v>4</v>
      </c>
      <c r="X45" s="10">
        <f t="shared" si="4"/>
        <v>4.2023026315789476E-2</v>
      </c>
      <c r="Y45" s="5">
        <v>254</v>
      </c>
    </row>
    <row r="46" spans="1:25" x14ac:dyDescent="0.3">
      <c r="A46" s="4" t="s">
        <v>40</v>
      </c>
      <c r="B46" s="5">
        <v>10</v>
      </c>
      <c r="C46" s="5">
        <v>6</v>
      </c>
      <c r="D46" s="5">
        <v>0</v>
      </c>
      <c r="E46" s="5">
        <v>0.625</v>
      </c>
      <c r="F46" s="5">
        <v>378</v>
      </c>
      <c r="G46" s="5">
        <v>385</v>
      </c>
      <c r="H46" s="5">
        <v>-7</v>
      </c>
      <c r="I46">
        <v>7.826811194248422</v>
      </c>
      <c r="J46">
        <v>10.213103093324248</v>
      </c>
      <c r="K46" s="5">
        <v>-0.4</v>
      </c>
      <c r="L46" s="5">
        <v>1</v>
      </c>
      <c r="M46" s="5">
        <v>0.5</v>
      </c>
      <c r="N46" s="5">
        <v>1</v>
      </c>
      <c r="O46" s="5">
        <v>-0.5</v>
      </c>
      <c r="P46" s="5">
        <v>2019</v>
      </c>
      <c r="Q46" s="8">
        <v>16212423</v>
      </c>
      <c r="R46" s="3">
        <f t="shared" si="2"/>
        <v>7</v>
      </c>
      <c r="S46" s="10">
        <f t="shared" si="3"/>
        <v>2.7559055118110236E-2</v>
      </c>
      <c r="T46" s="5">
        <v>1</v>
      </c>
      <c r="U46" s="5">
        <v>2</v>
      </c>
      <c r="V46" s="5">
        <v>1</v>
      </c>
      <c r="W46" s="5">
        <v>3</v>
      </c>
      <c r="X46" s="10">
        <f t="shared" si="4"/>
        <v>3.6019736842105264E-2</v>
      </c>
      <c r="Y46" s="5">
        <v>254</v>
      </c>
    </row>
    <row r="47" spans="1:25" x14ac:dyDescent="0.3">
      <c r="A47" s="4" t="s">
        <v>39</v>
      </c>
      <c r="B47" s="5">
        <v>7</v>
      </c>
      <c r="C47" s="5">
        <v>9</v>
      </c>
      <c r="D47" s="5">
        <v>0</v>
      </c>
      <c r="E47" s="5">
        <v>0.438</v>
      </c>
      <c r="F47" s="5">
        <v>361</v>
      </c>
      <c r="G47" s="5">
        <v>373</v>
      </c>
      <c r="H47" s="5">
        <v>-12</v>
      </c>
      <c r="I47">
        <v>7.6914607602530829</v>
      </c>
      <c r="J47">
        <v>10.120259682772552</v>
      </c>
      <c r="K47" s="5">
        <v>-0.8</v>
      </c>
      <c r="L47" s="5">
        <v>-1.1000000000000001</v>
      </c>
      <c r="M47" s="5">
        <v>-1.8</v>
      </c>
      <c r="N47" s="5">
        <v>-1</v>
      </c>
      <c r="O47" s="5">
        <v>-0.8</v>
      </c>
      <c r="P47" s="5">
        <v>2019</v>
      </c>
      <c r="Q47" s="8">
        <v>41745481</v>
      </c>
      <c r="R47" s="3">
        <f t="shared" si="2"/>
        <v>10</v>
      </c>
      <c r="S47" s="10">
        <f t="shared" si="3"/>
        <v>3.937007874015748E-2</v>
      </c>
      <c r="T47" s="5">
        <v>0</v>
      </c>
      <c r="U47" s="5">
        <v>3</v>
      </c>
      <c r="V47" s="5">
        <v>1</v>
      </c>
      <c r="W47" s="5">
        <v>6</v>
      </c>
      <c r="X47" s="10">
        <f t="shared" si="4"/>
        <v>3.527960526315789E-2</v>
      </c>
      <c r="Y47" s="5">
        <v>254</v>
      </c>
    </row>
    <row r="48" spans="1:25" x14ac:dyDescent="0.3">
      <c r="A48" s="4" t="s">
        <v>41</v>
      </c>
      <c r="B48" s="5">
        <v>6</v>
      </c>
      <c r="C48" s="5">
        <v>10</v>
      </c>
      <c r="D48" s="5">
        <v>0</v>
      </c>
      <c r="E48" s="5">
        <v>0.375</v>
      </c>
      <c r="F48" s="5">
        <v>300</v>
      </c>
      <c r="G48" s="5">
        <v>397</v>
      </c>
      <c r="H48" s="5">
        <v>-97</v>
      </c>
      <c r="I48">
        <v>5.4476545940810182</v>
      </c>
      <c r="J48">
        <v>5.6673679375273593</v>
      </c>
      <c r="K48" s="5">
        <v>-6.1</v>
      </c>
      <c r="L48" s="5">
        <v>-0.6</v>
      </c>
      <c r="M48" s="5">
        <v>-6.7</v>
      </c>
      <c r="N48" s="5">
        <v>-4.5999999999999996</v>
      </c>
      <c r="O48" s="5">
        <v>-2.1</v>
      </c>
      <c r="P48" s="5">
        <v>2019</v>
      </c>
      <c r="Q48" s="8">
        <v>10840114</v>
      </c>
      <c r="R48" s="3">
        <f t="shared" si="2"/>
        <v>7</v>
      </c>
      <c r="S48" s="10">
        <f t="shared" si="3"/>
        <v>2.7559055118110236E-2</v>
      </c>
      <c r="T48" s="5">
        <v>1</v>
      </c>
      <c r="U48" s="5">
        <v>1</v>
      </c>
      <c r="V48" s="5">
        <v>2</v>
      </c>
      <c r="W48" s="5">
        <v>3</v>
      </c>
      <c r="X48" s="10">
        <f t="shared" si="4"/>
        <v>3.2154605263157894E-2</v>
      </c>
      <c r="Y48" s="5">
        <v>254</v>
      </c>
    </row>
    <row r="49" spans="1:25" x14ac:dyDescent="0.3">
      <c r="A49" s="4" t="s">
        <v>42</v>
      </c>
      <c r="B49" s="5">
        <v>12</v>
      </c>
      <c r="C49" s="5">
        <v>4</v>
      </c>
      <c r="D49" s="5">
        <v>0</v>
      </c>
      <c r="E49" s="5">
        <v>0.75</v>
      </c>
      <c r="F49" s="5">
        <v>451</v>
      </c>
      <c r="G49" s="5">
        <v>308</v>
      </c>
      <c r="H49" s="5">
        <v>143</v>
      </c>
      <c r="I49">
        <v>11.375282242660726</v>
      </c>
      <c r="J49">
        <v>10.670747867372647</v>
      </c>
      <c r="K49" s="5">
        <v>8.9</v>
      </c>
      <c r="L49" s="5">
        <v>0.2</v>
      </c>
      <c r="M49" s="5">
        <v>9.1</v>
      </c>
      <c r="N49" s="5">
        <v>6.2</v>
      </c>
      <c r="O49" s="5">
        <v>2.9</v>
      </c>
      <c r="P49" s="5">
        <v>2019</v>
      </c>
      <c r="Q49" s="8">
        <v>23408500</v>
      </c>
      <c r="R49" s="3">
        <f t="shared" si="2"/>
        <v>6</v>
      </c>
      <c r="S49" s="10">
        <f t="shared" si="3"/>
        <v>2.3622047244094488E-2</v>
      </c>
      <c r="T49" s="5">
        <v>0</v>
      </c>
      <c r="U49" s="5">
        <v>2</v>
      </c>
      <c r="V49" s="5">
        <v>1</v>
      </c>
      <c r="W49" s="5">
        <v>3</v>
      </c>
      <c r="X49" s="10">
        <f t="shared" si="4"/>
        <v>2.351973684210526E-2</v>
      </c>
      <c r="Y49" s="5">
        <v>254</v>
      </c>
    </row>
    <row r="50" spans="1:25" x14ac:dyDescent="0.3">
      <c r="A50" s="4" t="s">
        <v>44</v>
      </c>
      <c r="B50" s="5">
        <v>5</v>
      </c>
      <c r="C50" s="5">
        <v>11</v>
      </c>
      <c r="D50" s="5">
        <v>0</v>
      </c>
      <c r="E50" s="5">
        <v>0.313</v>
      </c>
      <c r="F50" s="5">
        <v>337</v>
      </c>
      <c r="G50" s="5">
        <v>345</v>
      </c>
      <c r="H50" s="5">
        <v>-8</v>
      </c>
      <c r="I50">
        <v>7.7785801308057057</v>
      </c>
      <c r="J50">
        <v>10.406532917573207</v>
      </c>
      <c r="K50" s="5">
        <v>-0.5</v>
      </c>
      <c r="L50" s="5">
        <v>-0.8</v>
      </c>
      <c r="M50" s="5">
        <v>-1.3</v>
      </c>
      <c r="N50" s="5">
        <v>-1.6</v>
      </c>
      <c r="O50" s="5">
        <v>0.3</v>
      </c>
      <c r="P50" s="5">
        <v>2019</v>
      </c>
      <c r="Q50" s="8">
        <v>2968982</v>
      </c>
      <c r="R50" s="3">
        <f t="shared" si="2"/>
        <v>7</v>
      </c>
      <c r="S50" s="10">
        <f t="shared" si="3"/>
        <v>2.7559055118110236E-2</v>
      </c>
      <c r="T50" s="5">
        <v>1</v>
      </c>
      <c r="U50" s="5">
        <v>1</v>
      </c>
      <c r="V50" s="5">
        <v>1</v>
      </c>
      <c r="W50" s="5">
        <v>4</v>
      </c>
      <c r="X50" s="10">
        <f t="shared" si="4"/>
        <v>2.9523026315789472E-2</v>
      </c>
      <c r="Y50" s="5">
        <v>254</v>
      </c>
    </row>
    <row r="51" spans="1:25" x14ac:dyDescent="0.3">
      <c r="A51" s="4" t="s">
        <v>28</v>
      </c>
      <c r="B51" s="5">
        <v>9</v>
      </c>
      <c r="C51" s="5">
        <v>7</v>
      </c>
      <c r="D51" s="5">
        <v>0</v>
      </c>
      <c r="E51" s="5">
        <v>0.56299999999999994</v>
      </c>
      <c r="F51" s="5">
        <v>394</v>
      </c>
      <c r="G51" s="5">
        <v>364</v>
      </c>
      <c r="H51" s="5">
        <v>30</v>
      </c>
      <c r="I51">
        <v>8.7454512348695843</v>
      </c>
      <c r="J51">
        <v>10.856662888908673</v>
      </c>
      <c r="K51" s="5">
        <v>1.9</v>
      </c>
      <c r="L51" s="5">
        <v>2</v>
      </c>
      <c r="M51" s="5">
        <v>3.9</v>
      </c>
      <c r="N51" s="5">
        <v>2.2000000000000002</v>
      </c>
      <c r="O51" s="5">
        <v>1.7</v>
      </c>
      <c r="P51" s="5">
        <v>2019</v>
      </c>
      <c r="Q51" s="8">
        <v>8439201</v>
      </c>
      <c r="R51" s="3">
        <f t="shared" si="2"/>
        <v>8</v>
      </c>
      <c r="S51" s="10">
        <f t="shared" si="3"/>
        <v>3.1496062992125984E-2</v>
      </c>
      <c r="T51" s="5">
        <v>0</v>
      </c>
      <c r="U51" s="5">
        <v>1</v>
      </c>
      <c r="V51" s="5">
        <v>3</v>
      </c>
      <c r="W51" s="5">
        <v>4</v>
      </c>
      <c r="X51" s="10">
        <f t="shared" si="4"/>
        <v>2.4917763157894735E-2</v>
      </c>
      <c r="Y51" s="5">
        <v>254</v>
      </c>
    </row>
    <row r="52" spans="1:25" x14ac:dyDescent="0.3">
      <c r="A52" s="4" t="s">
        <v>31</v>
      </c>
      <c r="B52" s="5">
        <v>5</v>
      </c>
      <c r="C52" s="5">
        <v>11</v>
      </c>
      <c r="D52" s="5">
        <v>0</v>
      </c>
      <c r="E52" s="5">
        <v>0.313</v>
      </c>
      <c r="F52" s="5">
        <v>306</v>
      </c>
      <c r="G52" s="5">
        <v>494</v>
      </c>
      <c r="H52" s="5">
        <v>-188</v>
      </c>
      <c r="I52">
        <v>3.9056240163798428</v>
      </c>
      <c r="J52">
        <v>5.2344479177220844</v>
      </c>
      <c r="K52" s="5">
        <v>-11.8</v>
      </c>
      <c r="L52" s="5">
        <v>0.2</v>
      </c>
      <c r="M52" s="5">
        <v>-11.6</v>
      </c>
      <c r="N52" s="5">
        <v>-2.4</v>
      </c>
      <c r="O52" s="5">
        <v>-9.1</v>
      </c>
      <c r="P52" s="5">
        <v>2019</v>
      </c>
      <c r="Q52" s="8">
        <v>21380539</v>
      </c>
      <c r="R52" s="3">
        <f t="shared" si="2"/>
        <v>6</v>
      </c>
      <c r="S52" s="10">
        <f t="shared" si="3"/>
        <v>2.3622047244094488E-2</v>
      </c>
      <c r="T52" s="5">
        <v>1</v>
      </c>
      <c r="U52" s="5">
        <v>0</v>
      </c>
      <c r="V52" s="5">
        <v>1</v>
      </c>
      <c r="W52" s="5">
        <v>4</v>
      </c>
      <c r="X52" s="10">
        <f t="shared" si="4"/>
        <v>2.1710526315789472E-2</v>
      </c>
      <c r="Y52" s="5">
        <v>254</v>
      </c>
    </row>
    <row r="53" spans="1:25" x14ac:dyDescent="0.3">
      <c r="A53" s="4" t="s">
        <v>16</v>
      </c>
      <c r="B53" s="5">
        <v>10</v>
      </c>
      <c r="C53" s="5">
        <v>6</v>
      </c>
      <c r="D53" s="5">
        <v>0</v>
      </c>
      <c r="E53" s="5">
        <v>0.625</v>
      </c>
      <c r="F53" s="5">
        <v>407</v>
      </c>
      <c r="G53" s="5">
        <v>303</v>
      </c>
      <c r="H53" s="5">
        <v>104</v>
      </c>
      <c r="I53">
        <v>10.678189375547127</v>
      </c>
      <c r="J53">
        <v>8.5111541706358214</v>
      </c>
      <c r="K53" s="5">
        <v>6.5</v>
      </c>
      <c r="L53" s="5">
        <v>-1.1000000000000001</v>
      </c>
      <c r="M53" s="5">
        <v>5.4</v>
      </c>
      <c r="N53" s="5">
        <v>2.5</v>
      </c>
      <c r="O53" s="5">
        <v>2.9</v>
      </c>
      <c r="P53" s="5">
        <v>2019</v>
      </c>
      <c r="Q53" s="8">
        <v>805215</v>
      </c>
      <c r="R53" s="3">
        <f t="shared" si="2"/>
        <v>12</v>
      </c>
      <c r="S53" s="10">
        <f t="shared" si="3"/>
        <v>4.7244094488188976E-2</v>
      </c>
      <c r="T53" s="5">
        <v>1</v>
      </c>
      <c r="U53" s="5">
        <v>1</v>
      </c>
      <c r="V53" s="5">
        <v>1</v>
      </c>
      <c r="W53" s="5">
        <v>9</v>
      </c>
      <c r="X53" s="10">
        <f t="shared" si="4"/>
        <v>3.6101973684210524E-2</v>
      </c>
      <c r="Y53" s="5">
        <v>254</v>
      </c>
    </row>
    <row r="54" spans="1:25" x14ac:dyDescent="0.3">
      <c r="A54" s="4" t="s">
        <v>32</v>
      </c>
      <c r="B54" s="5">
        <v>12</v>
      </c>
      <c r="C54" s="5">
        <v>4</v>
      </c>
      <c r="D54" s="5">
        <v>0</v>
      </c>
      <c r="E54" s="5">
        <v>0.75</v>
      </c>
      <c r="F54" s="5">
        <v>420</v>
      </c>
      <c r="G54" s="5">
        <v>225</v>
      </c>
      <c r="H54" s="5">
        <v>195</v>
      </c>
      <c r="I54">
        <v>13.016217209634283</v>
      </c>
      <c r="J54">
        <v>10.667594922964785</v>
      </c>
      <c r="K54" s="5">
        <v>12.2</v>
      </c>
      <c r="L54" s="5">
        <v>-1.8</v>
      </c>
      <c r="M54" s="5">
        <v>10.4</v>
      </c>
      <c r="N54" s="5">
        <v>2.8</v>
      </c>
      <c r="O54" s="5">
        <v>7.6</v>
      </c>
      <c r="P54" s="5">
        <v>2019</v>
      </c>
      <c r="Q54" s="8">
        <v>5388474</v>
      </c>
      <c r="R54" s="3">
        <f t="shared" si="2"/>
        <v>10</v>
      </c>
      <c r="S54" s="10">
        <f t="shared" si="3"/>
        <v>3.937007874015748E-2</v>
      </c>
      <c r="T54" s="5">
        <v>1</v>
      </c>
      <c r="U54" s="5">
        <v>1</v>
      </c>
      <c r="V54" s="5">
        <v>3</v>
      </c>
      <c r="W54" s="5">
        <v>5</v>
      </c>
      <c r="X54" s="10">
        <f t="shared" si="4"/>
        <v>3.8733552631578946E-2</v>
      </c>
      <c r="Y54" s="5">
        <v>254</v>
      </c>
    </row>
    <row r="55" spans="1:25" x14ac:dyDescent="0.3">
      <c r="A55" s="4" t="s">
        <v>25</v>
      </c>
      <c r="B55" s="5">
        <v>13</v>
      </c>
      <c r="C55" s="5">
        <v>3</v>
      </c>
      <c r="D55" s="5">
        <v>0</v>
      </c>
      <c r="E55" s="5">
        <v>0.81299999999999994</v>
      </c>
      <c r="F55" s="5">
        <v>458</v>
      </c>
      <c r="G55" s="5">
        <v>341</v>
      </c>
      <c r="H55" s="5">
        <v>117</v>
      </c>
      <c r="I55">
        <v>10.677404176020385</v>
      </c>
      <c r="J55">
        <v>11.176843076125737</v>
      </c>
      <c r="K55" s="5">
        <v>7.3</v>
      </c>
      <c r="L55" s="5">
        <v>0</v>
      </c>
      <c r="M55" s="5">
        <v>7.4</v>
      </c>
      <c r="N55" s="5">
        <v>5</v>
      </c>
      <c r="O55" s="5">
        <v>2.2999999999999998</v>
      </c>
      <c r="P55" s="5">
        <v>2019</v>
      </c>
      <c r="Q55" s="8">
        <v>2116308</v>
      </c>
      <c r="R55" s="3">
        <f t="shared" si="2"/>
        <v>5</v>
      </c>
      <c r="S55" s="10">
        <f t="shared" si="3"/>
        <v>1.968503937007874E-2</v>
      </c>
      <c r="T55" s="5">
        <v>0</v>
      </c>
      <c r="U55" s="5">
        <v>1</v>
      </c>
      <c r="V55" s="5">
        <v>0</v>
      </c>
      <c r="W55" s="5">
        <v>4</v>
      </c>
      <c r="X55" s="10">
        <f t="shared" si="4"/>
        <v>1.3075657894736841E-2</v>
      </c>
      <c r="Y55" s="5">
        <v>254</v>
      </c>
    </row>
    <row r="56" spans="1:25" x14ac:dyDescent="0.3">
      <c r="A56" s="4" t="s">
        <v>13</v>
      </c>
      <c r="B56" s="5">
        <v>4</v>
      </c>
      <c r="C56" s="5">
        <v>12</v>
      </c>
      <c r="D56" s="5">
        <v>0</v>
      </c>
      <c r="E56" s="5">
        <v>0.25</v>
      </c>
      <c r="F56" s="5">
        <v>341</v>
      </c>
      <c r="G56" s="5">
        <v>451</v>
      </c>
      <c r="H56" s="5">
        <v>-110</v>
      </c>
      <c r="I56">
        <v>5.4524797675027816</v>
      </c>
      <c r="J56">
        <v>6.9652882634664124</v>
      </c>
      <c r="K56" s="5">
        <v>-6.9</v>
      </c>
      <c r="L56" s="5">
        <v>-1</v>
      </c>
      <c r="M56" s="5">
        <v>-7.9</v>
      </c>
      <c r="N56" s="5">
        <v>-1.8</v>
      </c>
      <c r="O56" s="5">
        <v>-6.1</v>
      </c>
      <c r="P56" s="5">
        <v>2019</v>
      </c>
      <c r="Q56" s="8">
        <v>1492067</v>
      </c>
      <c r="R56" s="3">
        <f t="shared" si="2"/>
        <v>10</v>
      </c>
      <c r="S56" s="10">
        <f t="shared" si="3"/>
        <v>3.937007874015748E-2</v>
      </c>
      <c r="T56" s="5">
        <v>3</v>
      </c>
      <c r="U56" s="5">
        <v>0</v>
      </c>
      <c r="V56" s="5">
        <v>1</v>
      </c>
      <c r="W56" s="5">
        <v>6</v>
      </c>
      <c r="X56" s="10">
        <f t="shared" si="4"/>
        <v>4.9342105263157895E-2</v>
      </c>
      <c r="Y56" s="5">
        <v>254</v>
      </c>
    </row>
    <row r="57" spans="1:25" x14ac:dyDescent="0.3">
      <c r="A57" s="4" t="s">
        <v>33</v>
      </c>
      <c r="B57" s="5">
        <v>7</v>
      </c>
      <c r="C57" s="5">
        <v>9</v>
      </c>
      <c r="D57" s="5">
        <v>0</v>
      </c>
      <c r="E57" s="5">
        <v>0.438</v>
      </c>
      <c r="F57" s="5">
        <v>276</v>
      </c>
      <c r="G57" s="5">
        <v>359</v>
      </c>
      <c r="H57" s="5">
        <v>-83</v>
      </c>
      <c r="I57">
        <v>5.5947028268939443</v>
      </c>
      <c r="J57">
        <v>5.4413090920625047</v>
      </c>
      <c r="K57" s="5">
        <v>-5.2</v>
      </c>
      <c r="L57" s="5">
        <v>-1.1000000000000001</v>
      </c>
      <c r="M57" s="5">
        <v>-6.3</v>
      </c>
      <c r="N57" s="5">
        <v>-5.7</v>
      </c>
      <c r="O57" s="5">
        <v>-0.6</v>
      </c>
      <c r="P57" s="5">
        <v>2019</v>
      </c>
      <c r="Q57" s="8">
        <v>14025623</v>
      </c>
      <c r="R57" s="3">
        <f t="shared" si="2"/>
        <v>6</v>
      </c>
      <c r="S57" s="10">
        <f t="shared" si="3"/>
        <v>2.3622047244094488E-2</v>
      </c>
      <c r="T57" s="5">
        <v>1</v>
      </c>
      <c r="U57" s="5">
        <v>0</v>
      </c>
      <c r="V57" s="5">
        <v>2</v>
      </c>
      <c r="W57" s="5">
        <v>3</v>
      </c>
      <c r="X57" s="10">
        <f t="shared" si="4"/>
        <v>2.4342105263157894E-2</v>
      </c>
      <c r="Y57" s="5">
        <v>254</v>
      </c>
    </row>
    <row r="58" spans="1:25" x14ac:dyDescent="0.3">
      <c r="A58" s="4" t="s">
        <v>46</v>
      </c>
      <c r="B58" s="5">
        <v>7</v>
      </c>
      <c r="C58" s="5">
        <v>9</v>
      </c>
      <c r="D58" s="5">
        <v>0</v>
      </c>
      <c r="E58" s="5">
        <v>0.438</v>
      </c>
      <c r="F58" s="5">
        <v>313</v>
      </c>
      <c r="G58" s="5">
        <v>419</v>
      </c>
      <c r="H58" s="5">
        <v>-106</v>
      </c>
      <c r="I58">
        <v>5.3504540130936746</v>
      </c>
      <c r="J58">
        <v>3.923083149705477</v>
      </c>
      <c r="K58" s="5">
        <v>-6.6</v>
      </c>
      <c r="L58" s="5">
        <v>-0.3</v>
      </c>
      <c r="M58" s="5">
        <v>-6.9</v>
      </c>
      <c r="N58" s="5">
        <v>-2.5</v>
      </c>
      <c r="O58" s="5">
        <v>-4.4000000000000004</v>
      </c>
      <c r="P58" s="5">
        <v>2019</v>
      </c>
      <c r="Q58" s="8">
        <v>19746721</v>
      </c>
      <c r="R58" s="3">
        <f t="shared" si="2"/>
        <v>9</v>
      </c>
      <c r="S58" s="10">
        <f t="shared" si="3"/>
        <v>3.5433070866141732E-2</v>
      </c>
      <c r="T58" s="5">
        <v>3</v>
      </c>
      <c r="U58" s="5">
        <v>1</v>
      </c>
      <c r="V58" s="5">
        <v>0</v>
      </c>
      <c r="W58" s="5">
        <v>5</v>
      </c>
      <c r="X58" s="10">
        <f t="shared" si="4"/>
        <v>5.1891447368421058E-2</v>
      </c>
      <c r="Y58" s="5">
        <v>254</v>
      </c>
    </row>
    <row r="59" spans="1:25" x14ac:dyDescent="0.3">
      <c r="A59" s="4" t="s">
        <v>15</v>
      </c>
      <c r="B59" s="5">
        <v>9</v>
      </c>
      <c r="C59" s="5">
        <v>7</v>
      </c>
      <c r="D59" s="5">
        <v>0</v>
      </c>
      <c r="E59" s="5">
        <v>0.56299999999999994</v>
      </c>
      <c r="F59" s="5">
        <v>385</v>
      </c>
      <c r="G59" s="5">
        <v>354</v>
      </c>
      <c r="H59" s="5">
        <v>31</v>
      </c>
      <c r="I59">
        <v>8.7898724301439817</v>
      </c>
      <c r="J59">
        <v>8.5011672764564192</v>
      </c>
      <c r="K59" s="5">
        <v>1.9</v>
      </c>
      <c r="L59" s="5">
        <v>-1.7</v>
      </c>
      <c r="M59" s="5">
        <v>0.3</v>
      </c>
      <c r="N59" s="5">
        <v>0.7</v>
      </c>
      <c r="O59" s="5">
        <v>-0.4</v>
      </c>
      <c r="P59" s="5">
        <v>2019</v>
      </c>
      <c r="Q59" s="8">
        <v>28540241</v>
      </c>
      <c r="R59" s="3">
        <f t="shared" si="2"/>
        <v>5</v>
      </c>
      <c r="S59" s="10">
        <f t="shared" si="3"/>
        <v>1.968503937007874E-2</v>
      </c>
      <c r="T59" s="5">
        <v>1</v>
      </c>
      <c r="U59" s="5">
        <v>2</v>
      </c>
      <c r="V59" s="5">
        <v>0</v>
      </c>
      <c r="W59" s="5">
        <v>2</v>
      </c>
      <c r="X59" s="10">
        <f t="shared" si="4"/>
        <v>3.0756578947368423E-2</v>
      </c>
      <c r="Y59" s="5">
        <v>254</v>
      </c>
    </row>
    <row r="60" spans="1:25" x14ac:dyDescent="0.3">
      <c r="A60" s="4" t="s">
        <v>34</v>
      </c>
      <c r="B60" s="5">
        <v>8</v>
      </c>
      <c r="C60" s="5">
        <v>8</v>
      </c>
      <c r="D60" s="5">
        <v>0</v>
      </c>
      <c r="E60" s="5">
        <v>0.5</v>
      </c>
      <c r="F60" s="5">
        <v>289</v>
      </c>
      <c r="G60" s="5">
        <v>303</v>
      </c>
      <c r="H60" s="5">
        <v>-14</v>
      </c>
      <c r="I60">
        <v>7.5538935127393332</v>
      </c>
      <c r="J60">
        <v>9.6109797100784604</v>
      </c>
      <c r="K60" s="5">
        <v>-0.9</v>
      </c>
      <c r="L60" s="5">
        <v>1.2</v>
      </c>
      <c r="M60" s="5">
        <v>0.3</v>
      </c>
      <c r="N60" s="5">
        <v>-4.3</v>
      </c>
      <c r="O60" s="5">
        <v>4.5999999999999996</v>
      </c>
      <c r="P60" s="5">
        <v>2019</v>
      </c>
      <c r="Q60" s="8">
        <v>493991</v>
      </c>
      <c r="R60" s="3">
        <f t="shared" si="2"/>
        <v>9</v>
      </c>
      <c r="S60" s="10">
        <f t="shared" si="3"/>
        <v>3.5433070866141732E-2</v>
      </c>
      <c r="T60" s="5">
        <v>1</v>
      </c>
      <c r="U60" s="5">
        <v>0</v>
      </c>
      <c r="V60" s="5">
        <v>2</v>
      </c>
      <c r="W60" s="5">
        <v>6</v>
      </c>
      <c r="X60" s="10">
        <f t="shared" si="4"/>
        <v>2.8289473684210528E-2</v>
      </c>
      <c r="Y60" s="5">
        <v>254</v>
      </c>
    </row>
    <row r="61" spans="1:25" x14ac:dyDescent="0.3">
      <c r="A61" s="4" t="s">
        <v>21</v>
      </c>
      <c r="B61" s="5">
        <v>13</v>
      </c>
      <c r="C61" s="5">
        <v>3</v>
      </c>
      <c r="D61" s="5">
        <v>0</v>
      </c>
      <c r="E61" s="5">
        <v>0.81299999999999994</v>
      </c>
      <c r="F61" s="5">
        <v>479</v>
      </c>
      <c r="G61" s="5">
        <v>310</v>
      </c>
      <c r="H61" s="5">
        <v>169</v>
      </c>
      <c r="I61">
        <v>11.781039939301614</v>
      </c>
      <c r="J61">
        <v>5.7884189156667318</v>
      </c>
      <c r="K61" s="5">
        <v>10.6</v>
      </c>
      <c r="L61" s="5">
        <v>0.4</v>
      </c>
      <c r="M61" s="5">
        <v>11</v>
      </c>
      <c r="N61" s="5">
        <v>6.7</v>
      </c>
      <c r="O61" s="5">
        <v>4.3</v>
      </c>
      <c r="P61" s="5">
        <v>2019</v>
      </c>
      <c r="Q61" s="8">
        <v>9529469</v>
      </c>
      <c r="R61" s="3">
        <f t="shared" si="2"/>
        <v>8</v>
      </c>
      <c r="S61" s="10">
        <f t="shared" si="3"/>
        <v>3.1496062992125984E-2</v>
      </c>
      <c r="T61" s="5">
        <v>1</v>
      </c>
      <c r="U61" s="5">
        <v>1</v>
      </c>
      <c r="V61" s="5">
        <v>1</v>
      </c>
      <c r="W61" s="5">
        <v>5</v>
      </c>
      <c r="X61" s="10">
        <f t="shared" si="4"/>
        <v>3.0838815789473683E-2</v>
      </c>
      <c r="Y61" s="5">
        <v>254</v>
      </c>
    </row>
    <row r="62" spans="1:25" x14ac:dyDescent="0.3">
      <c r="A62" s="4" t="s">
        <v>27</v>
      </c>
      <c r="B62" s="5">
        <v>11</v>
      </c>
      <c r="C62" s="5">
        <v>5</v>
      </c>
      <c r="D62" s="5">
        <v>0</v>
      </c>
      <c r="E62" s="5">
        <v>0.68799999999999994</v>
      </c>
      <c r="F62" s="5">
        <v>405</v>
      </c>
      <c r="G62" s="5">
        <v>398</v>
      </c>
      <c r="H62" s="5">
        <v>7</v>
      </c>
      <c r="I62">
        <v>8.164563766300958</v>
      </c>
      <c r="J62">
        <v>9.9410053141308925</v>
      </c>
      <c r="K62" s="5">
        <v>0.4</v>
      </c>
      <c r="L62" s="5">
        <v>2.2999999999999998</v>
      </c>
      <c r="M62" s="5">
        <v>2.7</v>
      </c>
      <c r="N62" s="5">
        <v>2.9</v>
      </c>
      <c r="O62" s="5">
        <v>-0.2</v>
      </c>
      <c r="P62" s="5">
        <v>2019</v>
      </c>
      <c r="Q62" s="8">
        <v>11890797</v>
      </c>
      <c r="R62" s="3">
        <f t="shared" si="2"/>
        <v>11</v>
      </c>
      <c r="S62" s="10">
        <f t="shared" si="3"/>
        <v>4.3307086614173228E-2</v>
      </c>
      <c r="T62" s="5">
        <v>1</v>
      </c>
      <c r="U62" s="5">
        <v>2</v>
      </c>
      <c r="V62" s="5">
        <v>1</v>
      </c>
      <c r="W62" s="5">
        <v>7</v>
      </c>
      <c r="X62" s="10">
        <f t="shared" si="4"/>
        <v>4.1282894736842109E-2</v>
      </c>
      <c r="Y62" s="5">
        <v>254</v>
      </c>
    </row>
    <row r="63" spans="1:25" x14ac:dyDescent="0.3">
      <c r="A63" s="4" t="s">
        <v>26</v>
      </c>
      <c r="B63" s="5">
        <v>7</v>
      </c>
      <c r="C63" s="5">
        <v>9</v>
      </c>
      <c r="D63" s="5">
        <v>0</v>
      </c>
      <c r="E63" s="5">
        <v>0.438</v>
      </c>
      <c r="F63" s="5">
        <v>458</v>
      </c>
      <c r="G63" s="5">
        <v>449</v>
      </c>
      <c r="H63" s="5">
        <v>9</v>
      </c>
      <c r="I63">
        <v>8.1873147958466532</v>
      </c>
      <c r="J63">
        <v>6.5212359799185986</v>
      </c>
      <c r="K63" s="5">
        <v>0.6</v>
      </c>
      <c r="L63" s="5">
        <v>-0.2</v>
      </c>
      <c r="M63" s="5">
        <v>0.4</v>
      </c>
      <c r="N63" s="5">
        <v>4.9000000000000004</v>
      </c>
      <c r="O63" s="5">
        <v>-4.5</v>
      </c>
      <c r="P63" s="5">
        <v>2019</v>
      </c>
      <c r="Q63" s="8">
        <v>10019020</v>
      </c>
      <c r="R63" s="3">
        <f t="shared" si="2"/>
        <v>8</v>
      </c>
      <c r="S63" s="10">
        <f t="shared" si="3"/>
        <v>3.1496062992125984E-2</v>
      </c>
      <c r="T63" s="5">
        <v>1</v>
      </c>
      <c r="U63" s="5">
        <v>1</v>
      </c>
      <c r="V63" s="5">
        <v>2</v>
      </c>
      <c r="W63" s="5">
        <v>4</v>
      </c>
      <c r="X63" s="10">
        <f t="shared" si="4"/>
        <v>3.3470394736842109E-2</v>
      </c>
      <c r="Y63" s="5">
        <v>254</v>
      </c>
    </row>
    <row r="64" spans="1:25" x14ac:dyDescent="0.3">
      <c r="A64" s="4" t="s">
        <v>38</v>
      </c>
      <c r="B64" s="5">
        <v>9</v>
      </c>
      <c r="C64" s="5">
        <v>7</v>
      </c>
      <c r="D64" s="5">
        <v>0</v>
      </c>
      <c r="E64" s="5">
        <v>0.56299999999999994</v>
      </c>
      <c r="F64" s="5">
        <v>402</v>
      </c>
      <c r="G64" s="5">
        <v>331</v>
      </c>
      <c r="H64" s="5">
        <v>71</v>
      </c>
      <c r="I64">
        <v>9.8030167286156491</v>
      </c>
      <c r="J64">
        <v>8.2155526189276351</v>
      </c>
      <c r="K64" s="5">
        <v>4.4000000000000004</v>
      </c>
      <c r="L64" s="5">
        <v>-1</v>
      </c>
      <c r="M64" s="5">
        <v>3.4</v>
      </c>
      <c r="N64" s="5">
        <v>1.8</v>
      </c>
      <c r="O64" s="5">
        <v>1.7</v>
      </c>
      <c r="P64" s="5">
        <v>2019</v>
      </c>
      <c r="Q64" s="8">
        <v>20789952</v>
      </c>
      <c r="R64" s="3">
        <f t="shared" si="2"/>
        <v>6</v>
      </c>
      <c r="S64" s="10">
        <f t="shared" si="3"/>
        <v>2.3622047244094488E-2</v>
      </c>
      <c r="T64" s="5">
        <v>1</v>
      </c>
      <c r="U64" s="5">
        <v>1</v>
      </c>
      <c r="V64" s="5">
        <v>1</v>
      </c>
      <c r="W64" s="5">
        <v>3</v>
      </c>
      <c r="X64" s="10">
        <f t="shared" si="4"/>
        <v>2.8207236842105264E-2</v>
      </c>
      <c r="Y64" s="5">
        <v>254</v>
      </c>
    </row>
    <row r="65" spans="1:25" x14ac:dyDescent="0.3">
      <c r="A65" s="4" t="s">
        <v>47</v>
      </c>
      <c r="B65" s="5">
        <v>3</v>
      </c>
      <c r="C65" s="5">
        <v>13</v>
      </c>
      <c r="D65" s="5">
        <v>0</v>
      </c>
      <c r="E65" s="5">
        <v>0.188</v>
      </c>
      <c r="F65" s="5">
        <v>266</v>
      </c>
      <c r="G65" s="5">
        <v>435</v>
      </c>
      <c r="H65" s="5">
        <v>-169</v>
      </c>
      <c r="I65">
        <v>3.8164519337931759</v>
      </c>
      <c r="J65">
        <v>5.7498306794419589</v>
      </c>
      <c r="K65" s="5">
        <v>-10.6</v>
      </c>
      <c r="L65" s="5">
        <v>-0.2</v>
      </c>
      <c r="M65" s="5">
        <v>-10.8</v>
      </c>
      <c r="N65" s="5">
        <v>-6.3</v>
      </c>
      <c r="O65" s="5">
        <v>-4.5</v>
      </c>
      <c r="P65" s="5">
        <v>2019</v>
      </c>
      <c r="Q65" s="8">
        <v>12923089</v>
      </c>
      <c r="R65" s="3">
        <f t="shared" si="2"/>
        <v>10</v>
      </c>
      <c r="S65" s="10">
        <f t="shared" si="3"/>
        <v>3.937007874015748E-2</v>
      </c>
      <c r="T65" s="5">
        <v>2</v>
      </c>
      <c r="U65" s="5">
        <v>0</v>
      </c>
      <c r="V65" s="5">
        <v>1</v>
      </c>
      <c r="W65" s="5">
        <v>7</v>
      </c>
      <c r="X65" s="10">
        <f t="shared" si="4"/>
        <v>3.8157894736842106E-2</v>
      </c>
      <c r="Y65" s="5">
        <v>254</v>
      </c>
    </row>
    <row r="66" spans="1:25" x14ac:dyDescent="0.3">
      <c r="A66" s="4" t="s">
        <v>20</v>
      </c>
      <c r="B66" s="5">
        <v>3</v>
      </c>
      <c r="C66" s="5">
        <v>13</v>
      </c>
      <c r="D66" s="5">
        <v>0</v>
      </c>
      <c r="E66" s="5">
        <v>0.188</v>
      </c>
      <c r="F66" s="5">
        <v>225</v>
      </c>
      <c r="G66" s="5">
        <v>425</v>
      </c>
      <c r="H66" s="5">
        <v>-200</v>
      </c>
      <c r="I66">
        <v>2.9165814149987268</v>
      </c>
      <c r="J66">
        <v>6.1293003073462256</v>
      </c>
      <c r="K66" s="5">
        <v>-12.5</v>
      </c>
      <c r="L66" s="5">
        <v>1</v>
      </c>
      <c r="M66" s="5">
        <v>-11.5</v>
      </c>
      <c r="N66" s="5">
        <v>-9.6</v>
      </c>
      <c r="O66" s="5">
        <v>-1.9</v>
      </c>
      <c r="P66" s="5">
        <v>2018</v>
      </c>
      <c r="Q66" s="8">
        <v>5886709</v>
      </c>
      <c r="R66" s="3">
        <f t="shared" si="2"/>
        <v>6</v>
      </c>
      <c r="S66" s="10">
        <f>$R66/255</f>
        <v>2.3529411764705882E-2</v>
      </c>
      <c r="T66" s="5">
        <v>1</v>
      </c>
      <c r="U66" s="5">
        <v>1</v>
      </c>
      <c r="V66" s="5">
        <v>1</v>
      </c>
      <c r="W66" s="5">
        <v>3</v>
      </c>
      <c r="X66" s="10">
        <f xml:space="preserve"> ($T66/32)*0.4 + ($U66/32)*0.25 + ($V66/36)*0.15 + ($W66/($Y66 - 64 - 36))*0.2</f>
        <v>2.8350134408602151E-2</v>
      </c>
      <c r="Y66" s="5">
        <v>255</v>
      </c>
    </row>
    <row r="67" spans="1:25" x14ac:dyDescent="0.3">
      <c r="A67" s="4" t="s">
        <v>19</v>
      </c>
      <c r="B67" s="5">
        <v>7</v>
      </c>
      <c r="C67" s="5">
        <v>9</v>
      </c>
      <c r="D67" s="5">
        <v>0</v>
      </c>
      <c r="E67" s="5">
        <v>0.438</v>
      </c>
      <c r="F67" s="5">
        <v>414</v>
      </c>
      <c r="G67" s="5">
        <v>423</v>
      </c>
      <c r="H67" s="5">
        <v>-9</v>
      </c>
      <c r="I67">
        <v>7.7970249933853131</v>
      </c>
      <c r="J67">
        <v>9.0687457618153644</v>
      </c>
      <c r="K67" s="5">
        <v>-0.6</v>
      </c>
      <c r="L67" s="5">
        <v>0.4</v>
      </c>
      <c r="M67" s="5">
        <v>-0.1</v>
      </c>
      <c r="N67" s="5">
        <v>2.5</v>
      </c>
      <c r="O67" s="5">
        <v>-2.6</v>
      </c>
      <c r="P67" s="5">
        <v>2018</v>
      </c>
      <c r="Q67" s="8">
        <v>4666533</v>
      </c>
      <c r="R67" s="3">
        <f t="shared" si="2"/>
        <v>6</v>
      </c>
      <c r="S67" s="10">
        <f t="shared" ref="S67:S97" si="5">$R67/255</f>
        <v>2.3529411764705882E-2</v>
      </c>
      <c r="T67" s="5">
        <v>1</v>
      </c>
      <c r="U67" s="5">
        <v>1</v>
      </c>
      <c r="V67" s="5">
        <v>1</v>
      </c>
      <c r="W67" s="5">
        <v>3</v>
      </c>
      <c r="X67" s="10">
        <f t="shared" ref="X67:X97" si="6" xml:space="preserve"> ($T67/32)*0.4 + ($U67/32)*0.25 + ($V67/36)*0.15 + ($W67/($Y67 - 64 - 36))*0.2</f>
        <v>2.8350134408602151E-2</v>
      </c>
      <c r="Y67" s="5">
        <v>255</v>
      </c>
    </row>
    <row r="68" spans="1:25" x14ac:dyDescent="0.3">
      <c r="A68" s="4" t="s">
        <v>35</v>
      </c>
      <c r="B68" s="5">
        <v>10</v>
      </c>
      <c r="C68" s="5">
        <v>6</v>
      </c>
      <c r="D68" s="5">
        <v>0</v>
      </c>
      <c r="E68" s="5">
        <v>0.625</v>
      </c>
      <c r="F68" s="5">
        <v>389</v>
      </c>
      <c r="G68" s="5">
        <v>287</v>
      </c>
      <c r="H68" s="5">
        <v>102</v>
      </c>
      <c r="I68">
        <v>10.753496919506468</v>
      </c>
      <c r="J68">
        <v>10.424442527151626</v>
      </c>
      <c r="K68" s="5">
        <v>6.4</v>
      </c>
      <c r="L68" s="5">
        <v>0.6</v>
      </c>
      <c r="M68" s="5">
        <v>7</v>
      </c>
      <c r="N68" s="5">
        <v>0.6</v>
      </c>
      <c r="O68" s="5">
        <v>6.4</v>
      </c>
      <c r="P68" s="5">
        <v>2018</v>
      </c>
      <c r="Q68" s="8">
        <v>9943487</v>
      </c>
      <c r="R68" s="3">
        <f t="shared" si="2"/>
        <v>12</v>
      </c>
      <c r="S68" s="10">
        <f t="shared" si="5"/>
        <v>4.7058823529411764E-2</v>
      </c>
      <c r="T68" s="5">
        <v>2</v>
      </c>
      <c r="U68" s="5">
        <v>0</v>
      </c>
      <c r="V68" s="5">
        <v>2</v>
      </c>
      <c r="W68" s="5">
        <v>8</v>
      </c>
      <c r="X68" s="10">
        <f t="shared" si="6"/>
        <v>4.3655913978494623E-2</v>
      </c>
      <c r="Y68" s="5">
        <v>255</v>
      </c>
    </row>
    <row r="69" spans="1:25" x14ac:dyDescent="0.3">
      <c r="A69" s="4" t="s">
        <v>30</v>
      </c>
      <c r="B69" s="5">
        <v>6</v>
      </c>
      <c r="C69" s="5">
        <v>10</v>
      </c>
      <c r="D69" s="5">
        <v>0</v>
      </c>
      <c r="E69" s="5">
        <v>0.375</v>
      </c>
      <c r="F69" s="5">
        <v>269</v>
      </c>
      <c r="G69" s="5">
        <v>374</v>
      </c>
      <c r="H69" s="5">
        <v>-105</v>
      </c>
      <c r="I69">
        <v>5.0369671226983996</v>
      </c>
      <c r="J69">
        <v>6.3901415409952449</v>
      </c>
      <c r="K69" s="5">
        <v>-6.6</v>
      </c>
      <c r="L69" s="5">
        <v>-0.3</v>
      </c>
      <c r="M69" s="5">
        <v>-6.9</v>
      </c>
      <c r="N69" s="5">
        <v>-6.3</v>
      </c>
      <c r="O69" s="5">
        <v>-0.6</v>
      </c>
      <c r="P69" s="5">
        <v>2018</v>
      </c>
      <c r="Q69" s="8">
        <v>9186833</v>
      </c>
      <c r="R69" s="3">
        <f t="shared" si="2"/>
        <v>8</v>
      </c>
      <c r="S69" s="10">
        <f t="shared" si="5"/>
        <v>3.1372549019607843E-2</v>
      </c>
      <c r="T69" s="5">
        <v>2</v>
      </c>
      <c r="U69" s="5">
        <v>0</v>
      </c>
      <c r="V69" s="5">
        <v>1</v>
      </c>
      <c r="W69" s="5">
        <v>5</v>
      </c>
      <c r="X69" s="10">
        <f t="shared" si="6"/>
        <v>3.5618279569892476E-2</v>
      </c>
      <c r="Y69" s="5">
        <v>255</v>
      </c>
    </row>
    <row r="70" spans="1:25" x14ac:dyDescent="0.3">
      <c r="A70" s="4" t="s">
        <v>18</v>
      </c>
      <c r="B70" s="5">
        <v>7</v>
      </c>
      <c r="C70" s="5">
        <v>9</v>
      </c>
      <c r="D70" s="5">
        <v>0</v>
      </c>
      <c r="E70" s="5">
        <v>0.438</v>
      </c>
      <c r="F70" s="5">
        <v>376</v>
      </c>
      <c r="G70" s="5">
        <v>382</v>
      </c>
      <c r="H70" s="5">
        <v>-6</v>
      </c>
      <c r="I70">
        <v>7.8505683510638251</v>
      </c>
      <c r="J70">
        <v>8.9809771827580782</v>
      </c>
      <c r="K70" s="5">
        <v>-0.4</v>
      </c>
      <c r="L70" s="5">
        <v>1.3</v>
      </c>
      <c r="M70" s="5">
        <v>0.9</v>
      </c>
      <c r="N70" s="5">
        <v>0.1</v>
      </c>
      <c r="O70" s="5">
        <v>0.8</v>
      </c>
      <c r="P70" s="5">
        <v>2018</v>
      </c>
      <c r="Q70" s="8">
        <v>-2821461</v>
      </c>
      <c r="R70" s="3">
        <f t="shared" si="2"/>
        <v>8</v>
      </c>
      <c r="S70" s="10">
        <f t="shared" si="5"/>
        <v>3.1372549019607843E-2</v>
      </c>
      <c r="T70" s="5">
        <v>1</v>
      </c>
      <c r="U70" s="5">
        <v>1</v>
      </c>
      <c r="V70" s="5">
        <v>1</v>
      </c>
      <c r="W70" s="5">
        <v>5</v>
      </c>
      <c r="X70" s="10">
        <f t="shared" si="6"/>
        <v>3.0930779569892472E-2</v>
      </c>
      <c r="Y70" s="5">
        <v>255</v>
      </c>
    </row>
    <row r="71" spans="1:25" x14ac:dyDescent="0.3">
      <c r="A71" s="4" t="s">
        <v>24</v>
      </c>
      <c r="B71" s="5">
        <v>12</v>
      </c>
      <c r="C71" s="5">
        <v>4</v>
      </c>
      <c r="D71" s="5">
        <v>0</v>
      </c>
      <c r="E71" s="5">
        <v>0.75</v>
      </c>
      <c r="F71" s="5">
        <v>421</v>
      </c>
      <c r="G71" s="5">
        <v>283</v>
      </c>
      <c r="H71" s="5">
        <v>138</v>
      </c>
      <c r="I71">
        <v>11.497053448825953</v>
      </c>
      <c r="J71">
        <v>6.2145713033910477</v>
      </c>
      <c r="K71" s="5">
        <v>8.6</v>
      </c>
      <c r="L71" s="5">
        <v>-2.2999999999999998</v>
      </c>
      <c r="M71" s="5">
        <v>6.3</v>
      </c>
      <c r="N71" s="5">
        <v>1.5</v>
      </c>
      <c r="O71" s="5">
        <v>4.8</v>
      </c>
      <c r="P71" s="5">
        <v>2018</v>
      </c>
      <c r="Q71" s="8">
        <v>5347070</v>
      </c>
      <c r="R71" s="3">
        <f t="shared" si="2"/>
        <v>7</v>
      </c>
      <c r="S71" s="10">
        <f t="shared" si="5"/>
        <v>2.7450980392156862E-2</v>
      </c>
      <c r="T71" s="5">
        <v>1</v>
      </c>
      <c r="U71" s="5">
        <v>2</v>
      </c>
      <c r="V71" s="5">
        <v>0</v>
      </c>
      <c r="W71" s="5">
        <v>4</v>
      </c>
      <c r="X71" s="10">
        <f t="shared" si="6"/>
        <v>3.3286290322580646E-2</v>
      </c>
      <c r="Y71" s="5">
        <v>255</v>
      </c>
    </row>
    <row r="72" spans="1:25" x14ac:dyDescent="0.3">
      <c r="A72" s="4" t="s">
        <v>37</v>
      </c>
      <c r="B72" s="5">
        <v>6</v>
      </c>
      <c r="C72" s="5">
        <v>10</v>
      </c>
      <c r="D72" s="5">
        <v>0</v>
      </c>
      <c r="E72" s="5">
        <v>0.375</v>
      </c>
      <c r="F72" s="5">
        <v>368</v>
      </c>
      <c r="G72" s="5">
        <v>455</v>
      </c>
      <c r="H72" s="5">
        <v>-87</v>
      </c>
      <c r="I72">
        <v>6.0375445494668645</v>
      </c>
      <c r="J72">
        <v>6.2791030157096435</v>
      </c>
      <c r="K72" s="5">
        <v>-5.4</v>
      </c>
      <c r="L72" s="5">
        <v>2</v>
      </c>
      <c r="M72" s="5">
        <v>-3.4</v>
      </c>
      <c r="N72" s="5">
        <v>0</v>
      </c>
      <c r="O72" s="5">
        <v>-3.4</v>
      </c>
      <c r="P72" s="5">
        <v>2018</v>
      </c>
      <c r="Q72" s="8">
        <v>8456694</v>
      </c>
      <c r="R72" s="3">
        <f t="shared" si="2"/>
        <v>11</v>
      </c>
      <c r="S72" s="10">
        <f t="shared" si="5"/>
        <v>4.3137254901960784E-2</v>
      </c>
      <c r="T72" s="5">
        <v>1</v>
      </c>
      <c r="U72" s="5">
        <v>1</v>
      </c>
      <c r="V72" s="5">
        <v>2</v>
      </c>
      <c r="W72" s="5">
        <v>7</v>
      </c>
      <c r="X72" s="10">
        <f t="shared" si="6"/>
        <v>3.7678091397849466E-2</v>
      </c>
      <c r="Y72" s="5">
        <v>255</v>
      </c>
    </row>
    <row r="73" spans="1:25" x14ac:dyDescent="0.3">
      <c r="A73" s="4" t="s">
        <v>36</v>
      </c>
      <c r="B73" s="5">
        <v>7</v>
      </c>
      <c r="C73" s="5">
        <v>8</v>
      </c>
      <c r="D73" s="5">
        <v>1</v>
      </c>
      <c r="E73" s="5">
        <v>0.46899999999999997</v>
      </c>
      <c r="F73" s="5">
        <v>359</v>
      </c>
      <c r="G73" s="5">
        <v>392</v>
      </c>
      <c r="H73" s="5">
        <v>-33</v>
      </c>
      <c r="I73">
        <v>7.1728184567161808</v>
      </c>
      <c r="J73">
        <v>3.3635910859148024</v>
      </c>
      <c r="K73" s="5">
        <v>-2.1</v>
      </c>
      <c r="L73" s="5">
        <v>1.7</v>
      </c>
      <c r="M73" s="5">
        <v>-0.3</v>
      </c>
      <c r="N73" s="5">
        <v>-1</v>
      </c>
      <c r="O73" s="5">
        <v>0.6</v>
      </c>
      <c r="P73" s="5">
        <v>2018</v>
      </c>
      <c r="Q73" s="8">
        <v>54065996</v>
      </c>
      <c r="R73" s="3">
        <f t="shared" si="2"/>
        <v>9</v>
      </c>
      <c r="S73" s="10">
        <f t="shared" si="5"/>
        <v>3.5294117647058823E-2</v>
      </c>
      <c r="T73" s="5">
        <v>2</v>
      </c>
      <c r="U73" s="5">
        <v>2</v>
      </c>
      <c r="V73" s="5">
        <v>1</v>
      </c>
      <c r="W73" s="5">
        <v>4</v>
      </c>
      <c r="X73" s="10">
        <f t="shared" si="6"/>
        <v>4.9952956989247316E-2</v>
      </c>
      <c r="Y73" s="5">
        <v>255</v>
      </c>
    </row>
    <row r="74" spans="1:25" x14ac:dyDescent="0.3">
      <c r="A74" s="4" t="s">
        <v>14</v>
      </c>
      <c r="B74" s="5">
        <v>10</v>
      </c>
      <c r="C74" s="5">
        <v>6</v>
      </c>
      <c r="D74" s="5">
        <v>0</v>
      </c>
      <c r="E74" s="5">
        <v>0.625</v>
      </c>
      <c r="F74" s="5">
        <v>339</v>
      </c>
      <c r="G74" s="5">
        <v>324</v>
      </c>
      <c r="H74" s="5">
        <v>15</v>
      </c>
      <c r="I74">
        <v>8.4268165618203597</v>
      </c>
      <c r="J74">
        <v>8.6045340972233131</v>
      </c>
      <c r="K74" s="5">
        <v>0.9</v>
      </c>
      <c r="L74" s="5">
        <v>0.2</v>
      </c>
      <c r="M74" s="5">
        <v>1.1000000000000001</v>
      </c>
      <c r="N74" s="5">
        <v>-1.9</v>
      </c>
      <c r="O74" s="5">
        <v>2.9</v>
      </c>
      <c r="P74" s="5">
        <v>2018</v>
      </c>
      <c r="Q74" s="8">
        <v>11082724</v>
      </c>
      <c r="R74" s="3">
        <f t="shared" si="2"/>
        <v>9</v>
      </c>
      <c r="S74" s="10">
        <f t="shared" si="5"/>
        <v>3.5294117647058823E-2</v>
      </c>
      <c r="T74" s="5">
        <v>1</v>
      </c>
      <c r="U74" s="5">
        <v>1</v>
      </c>
      <c r="V74" s="5">
        <v>1</v>
      </c>
      <c r="W74" s="5">
        <v>6</v>
      </c>
      <c r="X74" s="10">
        <f t="shared" si="6"/>
        <v>3.2221102150537632E-2</v>
      </c>
      <c r="Y74" s="5">
        <v>255</v>
      </c>
    </row>
    <row r="75" spans="1:25" x14ac:dyDescent="0.3">
      <c r="A75" s="4" t="s">
        <v>45</v>
      </c>
      <c r="B75" s="5">
        <v>6</v>
      </c>
      <c r="C75" s="5">
        <v>10</v>
      </c>
      <c r="D75" s="5">
        <v>0</v>
      </c>
      <c r="E75" s="5">
        <v>0.375</v>
      </c>
      <c r="F75" s="5">
        <v>329</v>
      </c>
      <c r="G75" s="5">
        <v>349</v>
      </c>
      <c r="H75" s="5">
        <v>-20</v>
      </c>
      <c r="I75">
        <v>7.4438049783042368</v>
      </c>
      <c r="J75">
        <v>5.4574936884456164</v>
      </c>
      <c r="K75" s="5">
        <v>-1.3</v>
      </c>
      <c r="L75" s="5">
        <v>0.7</v>
      </c>
      <c r="M75" s="5">
        <v>-0.5</v>
      </c>
      <c r="N75" s="5">
        <v>-3.6</v>
      </c>
      <c r="O75" s="5">
        <v>3.1</v>
      </c>
      <c r="P75" s="5">
        <v>2018</v>
      </c>
      <c r="Q75" s="8">
        <v>5788205</v>
      </c>
      <c r="R75" s="3">
        <f t="shared" si="2"/>
        <v>10</v>
      </c>
      <c r="S75" s="10">
        <f t="shared" si="5"/>
        <v>3.9215686274509803E-2</v>
      </c>
      <c r="T75" s="5">
        <v>1</v>
      </c>
      <c r="U75" s="5">
        <v>1</v>
      </c>
      <c r="V75" s="5">
        <v>2</v>
      </c>
      <c r="W75" s="5">
        <v>6</v>
      </c>
      <c r="X75" s="10">
        <f t="shared" si="6"/>
        <v>3.6387768817204305E-2</v>
      </c>
      <c r="Y75" s="5">
        <v>255</v>
      </c>
    </row>
    <row r="76" spans="1:25" x14ac:dyDescent="0.3">
      <c r="A76" s="4" t="s">
        <v>17</v>
      </c>
      <c r="B76" s="5">
        <v>6</v>
      </c>
      <c r="C76" s="5">
        <v>10</v>
      </c>
      <c r="D76" s="5">
        <v>0</v>
      </c>
      <c r="E76" s="5">
        <v>0.375</v>
      </c>
      <c r="F76" s="5">
        <v>324</v>
      </c>
      <c r="G76" s="5">
        <v>360</v>
      </c>
      <c r="H76" s="5">
        <v>-36</v>
      </c>
      <c r="I76">
        <v>7.0104897096856709</v>
      </c>
      <c r="J76">
        <v>8.8143714751072384</v>
      </c>
      <c r="K76" s="5">
        <v>-2.2999999999999998</v>
      </c>
      <c r="L76" s="5">
        <v>-0.8</v>
      </c>
      <c r="M76" s="5">
        <v>-3</v>
      </c>
      <c r="N76" s="5">
        <v>-3.3</v>
      </c>
      <c r="O76" s="5">
        <v>0.3</v>
      </c>
      <c r="P76" s="5">
        <v>2018</v>
      </c>
      <c r="Q76" s="8">
        <v>5854745</v>
      </c>
      <c r="R76" s="3">
        <f t="shared" si="2"/>
        <v>6</v>
      </c>
      <c r="S76" s="10">
        <f t="shared" si="5"/>
        <v>2.3529411764705882E-2</v>
      </c>
      <c r="T76" s="5">
        <v>1</v>
      </c>
      <c r="U76" s="5">
        <v>1</v>
      </c>
      <c r="V76" s="5">
        <v>1</v>
      </c>
      <c r="W76" s="5">
        <v>3</v>
      </c>
      <c r="X76" s="10">
        <f t="shared" si="6"/>
        <v>2.8350134408602151E-2</v>
      </c>
      <c r="Y76" s="5">
        <v>255</v>
      </c>
    </row>
    <row r="77" spans="1:25" x14ac:dyDescent="0.3">
      <c r="A77" s="4" t="s">
        <v>29</v>
      </c>
      <c r="B77" s="5">
        <v>6</v>
      </c>
      <c r="C77" s="5">
        <v>9</v>
      </c>
      <c r="D77" s="5">
        <v>1</v>
      </c>
      <c r="E77" s="5">
        <v>0.40600000000000003</v>
      </c>
      <c r="F77" s="5">
        <v>376</v>
      </c>
      <c r="G77" s="5">
        <v>400</v>
      </c>
      <c r="H77" s="5">
        <v>-24</v>
      </c>
      <c r="I77">
        <v>7.4169319123984936</v>
      </c>
      <c r="J77">
        <v>6.3049558558489593</v>
      </c>
      <c r="K77" s="5">
        <v>-1.5</v>
      </c>
      <c r="L77" s="5">
        <v>-1.2</v>
      </c>
      <c r="M77" s="5">
        <v>-2.7</v>
      </c>
      <c r="N77" s="5">
        <v>0</v>
      </c>
      <c r="O77" s="5">
        <v>-2.7</v>
      </c>
      <c r="P77" s="5">
        <v>2018</v>
      </c>
      <c r="Q77" s="8">
        <v>5368150</v>
      </c>
      <c r="R77" s="3">
        <f t="shared" si="2"/>
        <v>11</v>
      </c>
      <c r="S77" s="10">
        <f t="shared" si="5"/>
        <v>4.3137254901960784E-2</v>
      </c>
      <c r="T77" s="5">
        <v>1</v>
      </c>
      <c r="U77" s="5">
        <v>1</v>
      </c>
      <c r="V77" s="5">
        <v>1</v>
      </c>
      <c r="W77" s="5">
        <v>8</v>
      </c>
      <c r="X77" s="10">
        <f t="shared" si="6"/>
        <v>3.480174731182796E-2</v>
      </c>
      <c r="Y77" s="5">
        <v>255</v>
      </c>
    </row>
    <row r="78" spans="1:25" x14ac:dyDescent="0.3">
      <c r="A78" s="4" t="s">
        <v>40</v>
      </c>
      <c r="B78" s="5">
        <v>11</v>
      </c>
      <c r="C78" s="5">
        <v>5</v>
      </c>
      <c r="D78" s="5">
        <v>0</v>
      </c>
      <c r="E78" s="5">
        <v>0.68799999999999994</v>
      </c>
      <c r="F78" s="5">
        <v>402</v>
      </c>
      <c r="G78" s="5">
        <v>316</v>
      </c>
      <c r="H78" s="5">
        <v>86</v>
      </c>
      <c r="I78">
        <v>10.213103093324248</v>
      </c>
      <c r="J78">
        <v>5.6663976048163569</v>
      </c>
      <c r="K78" s="5">
        <v>5.4</v>
      </c>
      <c r="L78" s="5">
        <v>-1.5</v>
      </c>
      <c r="M78" s="5">
        <v>3.8</v>
      </c>
      <c r="N78" s="5">
        <v>2.4</v>
      </c>
      <c r="O78" s="5">
        <v>1.4</v>
      </c>
      <c r="P78" s="5">
        <v>2018</v>
      </c>
      <c r="Q78" s="8">
        <v>15060484</v>
      </c>
      <c r="R78" s="3">
        <f t="shared" si="2"/>
        <v>8</v>
      </c>
      <c r="S78" s="10">
        <f t="shared" si="5"/>
        <v>3.1372549019607843E-2</v>
      </c>
      <c r="T78" s="5">
        <v>0</v>
      </c>
      <c r="U78" s="5">
        <v>0</v>
      </c>
      <c r="V78" s="5">
        <v>3</v>
      </c>
      <c r="W78" s="5">
        <v>5</v>
      </c>
      <c r="X78" s="10">
        <f t="shared" si="6"/>
        <v>1.8951612903225806E-2</v>
      </c>
      <c r="Y78" s="5">
        <v>255</v>
      </c>
    </row>
    <row r="79" spans="1:25" x14ac:dyDescent="0.3">
      <c r="A79" s="4" t="s">
        <v>39</v>
      </c>
      <c r="B79" s="5">
        <v>10</v>
      </c>
      <c r="C79" s="5">
        <v>6</v>
      </c>
      <c r="D79" s="5">
        <v>0</v>
      </c>
      <c r="E79" s="5">
        <v>0.625</v>
      </c>
      <c r="F79" s="5">
        <v>433</v>
      </c>
      <c r="G79" s="5">
        <v>344</v>
      </c>
      <c r="H79" s="5">
        <v>89</v>
      </c>
      <c r="I79">
        <v>10.120259682772552</v>
      </c>
      <c r="J79">
        <v>4.2621166660960199</v>
      </c>
      <c r="K79" s="5">
        <v>5.6</v>
      </c>
      <c r="L79" s="5">
        <v>-2.2000000000000002</v>
      </c>
      <c r="M79" s="5">
        <v>3.4</v>
      </c>
      <c r="N79" s="5">
        <v>3.9</v>
      </c>
      <c r="O79" s="5">
        <v>-0.6</v>
      </c>
      <c r="P79" s="5">
        <v>2018</v>
      </c>
      <c r="Q79" s="8">
        <v>49789659</v>
      </c>
      <c r="R79" s="3">
        <f t="shared" si="2"/>
        <v>11</v>
      </c>
      <c r="S79" s="10">
        <f t="shared" si="5"/>
        <v>4.3137254901960784E-2</v>
      </c>
      <c r="T79" s="5">
        <v>1</v>
      </c>
      <c r="U79" s="5">
        <v>4</v>
      </c>
      <c r="V79" s="5">
        <v>0</v>
      </c>
      <c r="W79" s="5">
        <v>6</v>
      </c>
      <c r="X79" s="10">
        <f t="shared" si="6"/>
        <v>5.1491935483870967E-2</v>
      </c>
      <c r="Y79" s="5">
        <v>255</v>
      </c>
    </row>
    <row r="80" spans="1:25" x14ac:dyDescent="0.3">
      <c r="A80" s="4" t="s">
        <v>41</v>
      </c>
      <c r="B80" s="5">
        <v>5</v>
      </c>
      <c r="C80" s="5">
        <v>11</v>
      </c>
      <c r="D80" s="5">
        <v>0</v>
      </c>
      <c r="E80" s="5">
        <v>0.313</v>
      </c>
      <c r="F80" s="5">
        <v>245</v>
      </c>
      <c r="G80" s="5">
        <v>316</v>
      </c>
      <c r="H80" s="5">
        <v>-71</v>
      </c>
      <c r="I80">
        <v>5.6673679375273593</v>
      </c>
      <c r="J80">
        <v>11.831946949821289</v>
      </c>
      <c r="K80" s="5">
        <v>-4.4000000000000004</v>
      </c>
      <c r="L80" s="5">
        <v>0.4</v>
      </c>
      <c r="M80" s="5">
        <v>-4</v>
      </c>
      <c r="N80" s="5">
        <v>-8.1</v>
      </c>
      <c r="O80" s="5">
        <v>4</v>
      </c>
      <c r="P80" s="5">
        <v>2018</v>
      </c>
      <c r="Q80" s="8">
        <v>6518654</v>
      </c>
      <c r="R80" s="3">
        <f t="shared" si="2"/>
        <v>7</v>
      </c>
      <c r="S80" s="10">
        <f t="shared" si="5"/>
        <v>2.7450980392156862E-2</v>
      </c>
      <c r="T80" s="5">
        <v>1</v>
      </c>
      <c r="U80" s="5">
        <v>1</v>
      </c>
      <c r="V80" s="5">
        <v>1</v>
      </c>
      <c r="W80" s="5">
        <v>4</v>
      </c>
      <c r="X80" s="10">
        <f t="shared" si="6"/>
        <v>2.9640456989247312E-2</v>
      </c>
      <c r="Y80" s="5">
        <v>255</v>
      </c>
    </row>
    <row r="81" spans="1:25" x14ac:dyDescent="0.3">
      <c r="A81" s="4" t="s">
        <v>42</v>
      </c>
      <c r="B81" s="5">
        <v>12</v>
      </c>
      <c r="C81" s="5">
        <v>4</v>
      </c>
      <c r="D81" s="5">
        <v>0</v>
      </c>
      <c r="E81" s="5">
        <v>0.75</v>
      </c>
      <c r="F81" s="5">
        <v>565</v>
      </c>
      <c r="G81" s="5">
        <v>421</v>
      </c>
      <c r="H81" s="5">
        <v>144</v>
      </c>
      <c r="I81">
        <v>10.670747867372647</v>
      </c>
      <c r="J81">
        <v>9.8740530135969422</v>
      </c>
      <c r="K81" s="5">
        <v>9</v>
      </c>
      <c r="L81" s="5">
        <v>-0.1</v>
      </c>
      <c r="M81" s="5">
        <v>8.9</v>
      </c>
      <c r="N81" s="5">
        <v>12.6</v>
      </c>
      <c r="O81" s="5">
        <v>-3.8</v>
      </c>
      <c r="P81" s="5">
        <v>2018</v>
      </c>
      <c r="Q81" s="8">
        <v>2908155</v>
      </c>
      <c r="R81" s="3">
        <f t="shared" si="2"/>
        <v>6</v>
      </c>
      <c r="S81" s="10">
        <f t="shared" si="5"/>
        <v>2.3529411764705882E-2</v>
      </c>
      <c r="T81" s="5">
        <v>0</v>
      </c>
      <c r="U81" s="5">
        <v>1</v>
      </c>
      <c r="V81" s="5">
        <v>2</v>
      </c>
      <c r="W81" s="5">
        <v>3</v>
      </c>
      <c r="X81" s="10">
        <f t="shared" si="6"/>
        <v>2.0016801075268816E-2</v>
      </c>
      <c r="Y81" s="5">
        <v>255</v>
      </c>
    </row>
    <row r="82" spans="1:25" x14ac:dyDescent="0.3">
      <c r="A82" s="4" t="s">
        <v>44</v>
      </c>
      <c r="B82" s="5">
        <v>12</v>
      </c>
      <c r="C82" s="5">
        <v>4</v>
      </c>
      <c r="D82" s="5">
        <v>0</v>
      </c>
      <c r="E82" s="5">
        <v>0.75</v>
      </c>
      <c r="F82" s="5">
        <v>428</v>
      </c>
      <c r="G82" s="5">
        <v>329</v>
      </c>
      <c r="H82" s="5">
        <v>99</v>
      </c>
      <c r="I82">
        <v>10.406532917573207</v>
      </c>
      <c r="J82">
        <v>10.434406759256561</v>
      </c>
      <c r="K82" s="5">
        <v>6.2</v>
      </c>
      <c r="L82" s="5">
        <v>-0.2</v>
      </c>
      <c r="M82" s="5">
        <v>6</v>
      </c>
      <c r="N82" s="5">
        <v>3</v>
      </c>
      <c r="O82" s="5">
        <v>2.9</v>
      </c>
      <c r="P82" s="5">
        <v>2018</v>
      </c>
      <c r="Q82" s="8">
        <v>2535340</v>
      </c>
      <c r="R82" s="3">
        <f t="shared" si="2"/>
        <v>7</v>
      </c>
      <c r="S82" s="10">
        <f t="shared" si="5"/>
        <v>2.7450980392156862E-2</v>
      </c>
      <c r="T82" s="5">
        <v>1</v>
      </c>
      <c r="U82" s="5">
        <v>1</v>
      </c>
      <c r="V82" s="5">
        <v>1</v>
      </c>
      <c r="W82" s="5">
        <v>4</v>
      </c>
      <c r="X82" s="10">
        <f t="shared" si="6"/>
        <v>2.9640456989247312E-2</v>
      </c>
      <c r="Y82" s="5">
        <v>255</v>
      </c>
    </row>
    <row r="83" spans="1:25" x14ac:dyDescent="0.3">
      <c r="A83" s="4" t="s">
        <v>28</v>
      </c>
      <c r="B83" s="5">
        <v>13</v>
      </c>
      <c r="C83" s="5">
        <v>3</v>
      </c>
      <c r="D83" s="5">
        <v>0</v>
      </c>
      <c r="E83" s="5">
        <v>0.81299999999999994</v>
      </c>
      <c r="F83" s="5">
        <v>527</v>
      </c>
      <c r="G83" s="5">
        <v>384</v>
      </c>
      <c r="H83" s="5">
        <v>143</v>
      </c>
      <c r="I83">
        <v>10.856662888908673</v>
      </c>
      <c r="J83">
        <v>11.314409151477049</v>
      </c>
      <c r="K83" s="5">
        <v>8.9</v>
      </c>
      <c r="L83" s="5">
        <v>-0.4</v>
      </c>
      <c r="M83" s="5">
        <v>8.5</v>
      </c>
      <c r="N83" s="5">
        <v>9.5</v>
      </c>
      <c r="O83" s="5">
        <v>-1.1000000000000001</v>
      </c>
      <c r="P83" s="5">
        <v>2018</v>
      </c>
      <c r="Q83" s="8">
        <v>1637802</v>
      </c>
      <c r="R83" s="3">
        <f t="shared" si="2"/>
        <v>11</v>
      </c>
      <c r="S83" s="10">
        <f t="shared" si="5"/>
        <v>4.3137254901960784E-2</v>
      </c>
      <c r="T83" s="5">
        <v>0</v>
      </c>
      <c r="U83" s="5">
        <v>0</v>
      </c>
      <c r="V83" s="5">
        <v>1</v>
      </c>
      <c r="W83" s="5">
        <v>10</v>
      </c>
      <c r="X83" s="10">
        <f t="shared" si="6"/>
        <v>1.706989247311828E-2</v>
      </c>
      <c r="Y83" s="5">
        <v>255</v>
      </c>
    </row>
    <row r="84" spans="1:25" x14ac:dyDescent="0.3">
      <c r="A84" s="4" t="s">
        <v>31</v>
      </c>
      <c r="B84" s="5">
        <v>7</v>
      </c>
      <c r="C84" s="5">
        <v>9</v>
      </c>
      <c r="D84" s="5">
        <v>0</v>
      </c>
      <c r="E84" s="5">
        <v>0.438</v>
      </c>
      <c r="F84" s="5">
        <v>319</v>
      </c>
      <c r="G84" s="5">
        <v>433</v>
      </c>
      <c r="H84" s="5">
        <v>-114</v>
      </c>
      <c r="I84">
        <v>5.2344479177220844</v>
      </c>
      <c r="J84">
        <v>4.988950627859178</v>
      </c>
      <c r="K84" s="5">
        <v>-7.1</v>
      </c>
      <c r="L84" s="5">
        <v>-1.7</v>
      </c>
      <c r="M84" s="5">
        <v>-8.8000000000000007</v>
      </c>
      <c r="N84" s="5">
        <v>-3.6</v>
      </c>
      <c r="O84" s="5">
        <v>-5.2</v>
      </c>
      <c r="P84" s="5">
        <v>2018</v>
      </c>
      <c r="Q84" s="8">
        <v>7009611</v>
      </c>
      <c r="R84" s="3">
        <f t="shared" si="2"/>
        <v>8</v>
      </c>
      <c r="S84" s="10">
        <f t="shared" si="5"/>
        <v>3.1372549019607843E-2</v>
      </c>
      <c r="T84" s="5">
        <v>1</v>
      </c>
      <c r="U84" s="5">
        <v>1</v>
      </c>
      <c r="V84" s="5">
        <v>1</v>
      </c>
      <c r="W84" s="5">
        <v>5</v>
      </c>
      <c r="X84" s="10">
        <f t="shared" si="6"/>
        <v>3.0930779569892472E-2</v>
      </c>
      <c r="Y84" s="5">
        <v>255</v>
      </c>
    </row>
    <row r="85" spans="1:25" x14ac:dyDescent="0.3">
      <c r="A85" s="4" t="s">
        <v>16</v>
      </c>
      <c r="B85" s="5">
        <v>8</v>
      </c>
      <c r="C85" s="5">
        <v>7</v>
      </c>
      <c r="D85" s="5">
        <v>1</v>
      </c>
      <c r="E85" s="5">
        <v>0.53100000000000003</v>
      </c>
      <c r="F85" s="5">
        <v>360</v>
      </c>
      <c r="G85" s="5">
        <v>341</v>
      </c>
      <c r="H85" s="5">
        <v>19</v>
      </c>
      <c r="I85">
        <v>8.5111541706358214</v>
      </c>
      <c r="J85">
        <v>11.639253310115414</v>
      </c>
      <c r="K85" s="5">
        <v>1.2</v>
      </c>
      <c r="L85" s="5">
        <v>-0.6</v>
      </c>
      <c r="M85" s="5">
        <v>0.6</v>
      </c>
      <c r="N85" s="5">
        <v>-1.2</v>
      </c>
      <c r="O85" s="5">
        <v>1.8</v>
      </c>
      <c r="P85" s="5">
        <v>2018</v>
      </c>
      <c r="Q85" s="8">
        <v>1077781</v>
      </c>
      <c r="R85" s="3">
        <f t="shared" si="2"/>
        <v>8</v>
      </c>
      <c r="S85" s="10">
        <f t="shared" si="5"/>
        <v>3.1372549019607843E-2</v>
      </c>
      <c r="T85" s="5">
        <v>1</v>
      </c>
      <c r="U85" s="5">
        <v>1</v>
      </c>
      <c r="V85" s="5">
        <v>0</v>
      </c>
      <c r="W85" s="5">
        <v>6</v>
      </c>
      <c r="X85" s="10">
        <f t="shared" si="6"/>
        <v>2.805443548387097E-2</v>
      </c>
      <c r="Y85" s="5">
        <v>255</v>
      </c>
    </row>
    <row r="86" spans="1:25" x14ac:dyDescent="0.3">
      <c r="A86" s="4" t="s">
        <v>32</v>
      </c>
      <c r="B86" s="5">
        <v>11</v>
      </c>
      <c r="C86" s="5">
        <v>5</v>
      </c>
      <c r="D86" s="5">
        <v>0</v>
      </c>
      <c r="E86" s="5">
        <v>0.68799999999999994</v>
      </c>
      <c r="F86" s="5">
        <v>436</v>
      </c>
      <c r="G86" s="5">
        <v>325</v>
      </c>
      <c r="H86" s="5">
        <v>111</v>
      </c>
      <c r="I86">
        <v>10.667594922964785</v>
      </c>
      <c r="J86">
        <v>11.791159812088011</v>
      </c>
      <c r="K86" s="5">
        <v>6.9</v>
      </c>
      <c r="L86" s="5">
        <v>-1.8</v>
      </c>
      <c r="M86" s="5">
        <v>5.2</v>
      </c>
      <c r="N86" s="5">
        <v>3.1</v>
      </c>
      <c r="O86" s="5">
        <v>2.1</v>
      </c>
      <c r="P86" s="5">
        <v>2018</v>
      </c>
      <c r="Q86" s="8">
        <v>4379937</v>
      </c>
      <c r="R86" s="3">
        <f t="shared" si="2"/>
        <v>9</v>
      </c>
      <c r="S86" s="10">
        <f t="shared" si="5"/>
        <v>3.5294117647058823E-2</v>
      </c>
      <c r="T86" s="5">
        <v>2</v>
      </c>
      <c r="U86" s="5">
        <v>1</v>
      </c>
      <c r="V86" s="5">
        <v>0</v>
      </c>
      <c r="W86" s="5">
        <v>6</v>
      </c>
      <c r="X86" s="10">
        <f t="shared" si="6"/>
        <v>4.0554435483870971E-2</v>
      </c>
      <c r="Y86" s="5">
        <v>255</v>
      </c>
    </row>
    <row r="87" spans="1:25" x14ac:dyDescent="0.3">
      <c r="A87" s="4" t="s">
        <v>25</v>
      </c>
      <c r="B87" s="5">
        <v>13</v>
      </c>
      <c r="C87" s="5">
        <v>3</v>
      </c>
      <c r="D87" s="5">
        <v>0</v>
      </c>
      <c r="E87" s="5">
        <v>0.81299999999999994</v>
      </c>
      <c r="F87" s="5">
        <v>504</v>
      </c>
      <c r="G87" s="5">
        <v>353</v>
      </c>
      <c r="H87" s="5">
        <v>151</v>
      </c>
      <c r="I87">
        <v>11.176843076125737</v>
      </c>
      <c r="J87">
        <v>10.867675678201824</v>
      </c>
      <c r="K87" s="5">
        <v>9.4</v>
      </c>
      <c r="L87" s="5">
        <v>0.6</v>
      </c>
      <c r="M87" s="5">
        <v>10.1</v>
      </c>
      <c r="N87" s="5">
        <v>7.9</v>
      </c>
      <c r="O87" s="5">
        <v>2.2000000000000002</v>
      </c>
      <c r="P87" s="5">
        <v>2018</v>
      </c>
      <c r="Q87" s="8">
        <v>1467541</v>
      </c>
      <c r="R87" s="3">
        <f t="shared" si="2"/>
        <v>7</v>
      </c>
      <c r="S87" s="10">
        <f t="shared" si="5"/>
        <v>2.7450980392156862E-2</v>
      </c>
      <c r="T87" s="5">
        <v>1</v>
      </c>
      <c r="U87" s="5">
        <v>0</v>
      </c>
      <c r="V87" s="5">
        <v>1</v>
      </c>
      <c r="W87" s="5">
        <v>5</v>
      </c>
      <c r="X87" s="10">
        <f t="shared" si="6"/>
        <v>2.3118279569892472E-2</v>
      </c>
      <c r="Y87" s="5">
        <v>255</v>
      </c>
    </row>
    <row r="88" spans="1:25" x14ac:dyDescent="0.3">
      <c r="A88" s="4" t="s">
        <v>13</v>
      </c>
      <c r="B88" s="5">
        <v>5</v>
      </c>
      <c r="C88" s="5">
        <v>11</v>
      </c>
      <c r="D88" s="5">
        <v>0</v>
      </c>
      <c r="E88" s="5">
        <v>0.313</v>
      </c>
      <c r="F88" s="5">
        <v>369</v>
      </c>
      <c r="G88" s="5">
        <v>412</v>
      </c>
      <c r="H88" s="5">
        <v>-43</v>
      </c>
      <c r="I88">
        <v>6.9652882634664124</v>
      </c>
      <c r="J88">
        <v>4.0700699802666422</v>
      </c>
      <c r="K88" s="5">
        <v>-2.7</v>
      </c>
      <c r="L88" s="5">
        <v>0.5</v>
      </c>
      <c r="M88" s="5">
        <v>-2.2000000000000002</v>
      </c>
      <c r="N88" s="5">
        <v>0.8</v>
      </c>
      <c r="O88" s="5">
        <v>-2.9</v>
      </c>
      <c r="P88" s="5">
        <v>2018</v>
      </c>
      <c r="Q88" s="8">
        <v>6584539</v>
      </c>
      <c r="R88" s="3">
        <f t="shared" si="2"/>
        <v>6</v>
      </c>
      <c r="S88" s="10">
        <f t="shared" si="5"/>
        <v>2.3529411764705882E-2</v>
      </c>
      <c r="T88" s="5">
        <v>1</v>
      </c>
      <c r="U88" s="5">
        <v>1</v>
      </c>
      <c r="V88" s="5">
        <v>2</v>
      </c>
      <c r="W88" s="5">
        <v>2</v>
      </c>
      <c r="X88" s="10">
        <f t="shared" si="6"/>
        <v>3.1226478494623656E-2</v>
      </c>
      <c r="Y88" s="5">
        <v>255</v>
      </c>
    </row>
    <row r="89" spans="1:25" x14ac:dyDescent="0.3">
      <c r="A89" s="4" t="s">
        <v>33</v>
      </c>
      <c r="B89" s="5">
        <v>4</v>
      </c>
      <c r="C89" s="5">
        <v>12</v>
      </c>
      <c r="D89" s="5">
        <v>0</v>
      </c>
      <c r="E89" s="5">
        <v>0.25</v>
      </c>
      <c r="F89" s="5">
        <v>333</v>
      </c>
      <c r="G89" s="5">
        <v>441</v>
      </c>
      <c r="H89" s="5">
        <v>-108</v>
      </c>
      <c r="I89">
        <v>5.4413090920625047</v>
      </c>
      <c r="J89">
        <v>5.7206595006083747</v>
      </c>
      <c r="K89" s="5">
        <v>-6.8</v>
      </c>
      <c r="L89" s="5">
        <v>-1.1000000000000001</v>
      </c>
      <c r="M89" s="5">
        <v>-7.8</v>
      </c>
      <c r="N89" s="5">
        <v>-2</v>
      </c>
      <c r="O89" s="5">
        <v>-5.9</v>
      </c>
      <c r="P89" s="5">
        <v>2018</v>
      </c>
      <c r="Q89" s="8">
        <v>17725853</v>
      </c>
      <c r="R89" s="3">
        <f t="shared" si="2"/>
        <v>6</v>
      </c>
      <c r="S89" s="10">
        <f t="shared" si="5"/>
        <v>2.3529411764705882E-2</v>
      </c>
      <c r="T89" s="5">
        <v>1</v>
      </c>
      <c r="U89" s="5">
        <v>0</v>
      </c>
      <c r="V89" s="5">
        <v>1</v>
      </c>
      <c r="W89" s="5">
        <v>4</v>
      </c>
      <c r="X89" s="10">
        <f t="shared" si="6"/>
        <v>2.1827956989247312E-2</v>
      </c>
      <c r="Y89" s="5">
        <v>255</v>
      </c>
    </row>
    <row r="90" spans="1:25" x14ac:dyDescent="0.3">
      <c r="A90" s="4" t="s">
        <v>46</v>
      </c>
      <c r="B90" s="5">
        <v>4</v>
      </c>
      <c r="C90" s="5">
        <v>12</v>
      </c>
      <c r="D90" s="5">
        <v>0</v>
      </c>
      <c r="E90" s="5">
        <v>0.25</v>
      </c>
      <c r="F90" s="5">
        <v>290</v>
      </c>
      <c r="G90" s="5">
        <v>467</v>
      </c>
      <c r="H90" s="5">
        <v>-177</v>
      </c>
      <c r="I90">
        <v>3.923083149705477</v>
      </c>
      <c r="J90">
        <v>6.0175631623937962</v>
      </c>
      <c r="K90" s="5">
        <v>-11.1</v>
      </c>
      <c r="L90" s="5">
        <v>1.8</v>
      </c>
      <c r="M90" s="5">
        <v>-9.3000000000000007</v>
      </c>
      <c r="N90" s="5">
        <v>-5.2</v>
      </c>
      <c r="O90" s="5">
        <v>-4.0999999999999996</v>
      </c>
      <c r="P90" s="5">
        <v>2018</v>
      </c>
      <c r="Q90" s="8">
        <v>5956643</v>
      </c>
      <c r="R90" s="3">
        <f t="shared" si="2"/>
        <v>9</v>
      </c>
      <c r="S90" s="10">
        <f t="shared" si="5"/>
        <v>3.5294117647058823E-2</v>
      </c>
      <c r="T90" s="5">
        <v>1</v>
      </c>
      <c r="U90" s="5">
        <v>1</v>
      </c>
      <c r="V90" s="5">
        <v>2</v>
      </c>
      <c r="W90" s="5">
        <v>5</v>
      </c>
      <c r="X90" s="10">
        <f t="shared" si="6"/>
        <v>3.5097446236559145E-2</v>
      </c>
      <c r="Y90" s="5">
        <v>255</v>
      </c>
    </row>
    <row r="91" spans="1:25" x14ac:dyDescent="0.3">
      <c r="A91" s="4" t="s">
        <v>15</v>
      </c>
      <c r="B91" s="5">
        <v>9</v>
      </c>
      <c r="C91" s="5">
        <v>7</v>
      </c>
      <c r="D91" s="5">
        <v>0</v>
      </c>
      <c r="E91" s="5">
        <v>0.56299999999999994</v>
      </c>
      <c r="F91" s="5">
        <v>367</v>
      </c>
      <c r="G91" s="5">
        <v>348</v>
      </c>
      <c r="H91" s="5">
        <v>19</v>
      </c>
      <c r="I91">
        <v>8.5011672764564192</v>
      </c>
      <c r="J91">
        <v>11.799925521321031</v>
      </c>
      <c r="K91" s="5">
        <v>1.2</v>
      </c>
      <c r="L91" s="5">
        <v>0.5</v>
      </c>
      <c r="M91" s="5">
        <v>1.7</v>
      </c>
      <c r="N91" s="5">
        <v>0</v>
      </c>
      <c r="O91" s="5">
        <v>1.8</v>
      </c>
      <c r="P91" s="5">
        <v>2018</v>
      </c>
      <c r="Q91" s="8">
        <v>6157735</v>
      </c>
      <c r="R91" s="3">
        <f t="shared" si="2"/>
        <v>5</v>
      </c>
      <c r="S91" s="10">
        <f t="shared" si="5"/>
        <v>1.9607843137254902E-2</v>
      </c>
      <c r="T91" s="5">
        <v>0</v>
      </c>
      <c r="U91" s="5">
        <v>1</v>
      </c>
      <c r="V91" s="5">
        <v>0</v>
      </c>
      <c r="W91" s="5">
        <v>4</v>
      </c>
      <c r="X91" s="10">
        <f t="shared" si="6"/>
        <v>1.2973790322580645E-2</v>
      </c>
      <c r="Y91" s="5">
        <v>255</v>
      </c>
    </row>
    <row r="92" spans="1:25" x14ac:dyDescent="0.3">
      <c r="A92" s="4" t="s">
        <v>34</v>
      </c>
      <c r="B92" s="5">
        <v>9</v>
      </c>
      <c r="C92" s="5">
        <v>6</v>
      </c>
      <c r="D92" s="5">
        <v>1</v>
      </c>
      <c r="E92" s="5">
        <v>0.59399999999999997</v>
      </c>
      <c r="F92" s="5">
        <v>428</v>
      </c>
      <c r="G92" s="5">
        <v>360</v>
      </c>
      <c r="H92" s="5">
        <v>68</v>
      </c>
      <c r="I92">
        <v>9.6109797100784604</v>
      </c>
      <c r="J92">
        <v>10.519224811784254</v>
      </c>
      <c r="K92" s="5">
        <v>4.3</v>
      </c>
      <c r="L92" s="5">
        <v>1.3</v>
      </c>
      <c r="M92" s="5">
        <v>5.6</v>
      </c>
      <c r="N92" s="5">
        <v>3.9</v>
      </c>
      <c r="O92" s="5">
        <v>1.7</v>
      </c>
      <c r="P92" s="5">
        <v>2018</v>
      </c>
      <c r="Q92" s="8">
        <v>19555944</v>
      </c>
      <c r="R92" s="3">
        <f t="shared" si="2"/>
        <v>7</v>
      </c>
      <c r="S92" s="10">
        <f t="shared" si="5"/>
        <v>2.7450980392156862E-2</v>
      </c>
      <c r="T92" s="5">
        <v>1</v>
      </c>
      <c r="U92" s="5">
        <v>1</v>
      </c>
      <c r="V92" s="5">
        <v>2</v>
      </c>
      <c r="W92" s="5">
        <v>3</v>
      </c>
      <c r="X92" s="10">
        <f t="shared" si="6"/>
        <v>3.2516801075268817E-2</v>
      </c>
      <c r="Y92" s="5">
        <v>255</v>
      </c>
    </row>
    <row r="93" spans="1:25" x14ac:dyDescent="0.3">
      <c r="A93" s="4" t="s">
        <v>21</v>
      </c>
      <c r="B93" s="5">
        <v>4</v>
      </c>
      <c r="C93" s="5">
        <v>12</v>
      </c>
      <c r="D93" s="5">
        <v>0</v>
      </c>
      <c r="E93" s="5">
        <v>0.25</v>
      </c>
      <c r="F93" s="5">
        <v>342</v>
      </c>
      <c r="G93" s="5">
        <v>435</v>
      </c>
      <c r="H93" s="5">
        <v>-93</v>
      </c>
      <c r="I93">
        <v>5.7884189156667318</v>
      </c>
      <c r="J93">
        <v>6.6359998785328482</v>
      </c>
      <c r="K93" s="5">
        <v>-5.8</v>
      </c>
      <c r="L93" s="5">
        <v>0.3</v>
      </c>
      <c r="M93" s="5">
        <v>-5.5</v>
      </c>
      <c r="N93" s="5">
        <v>-2.5</v>
      </c>
      <c r="O93" s="5">
        <v>-3.1</v>
      </c>
      <c r="P93" s="5">
        <v>2018</v>
      </c>
      <c r="Q93" s="8">
        <v>33935479</v>
      </c>
      <c r="R93" s="3">
        <f t="shared" si="2"/>
        <v>9</v>
      </c>
      <c r="S93" s="10">
        <f t="shared" si="5"/>
        <v>3.5294117647058823E-2</v>
      </c>
      <c r="T93" s="5">
        <v>1</v>
      </c>
      <c r="U93" s="5">
        <v>1</v>
      </c>
      <c r="V93" s="5">
        <v>2</v>
      </c>
      <c r="W93" s="5">
        <v>5</v>
      </c>
      <c r="X93" s="10">
        <f t="shared" si="6"/>
        <v>3.5097446236559145E-2</v>
      </c>
      <c r="Y93" s="5">
        <v>255</v>
      </c>
    </row>
    <row r="94" spans="1:25" x14ac:dyDescent="0.3">
      <c r="A94" s="4" t="s">
        <v>27</v>
      </c>
      <c r="B94" s="5">
        <v>10</v>
      </c>
      <c r="C94" s="5">
        <v>6</v>
      </c>
      <c r="D94" s="5">
        <v>0</v>
      </c>
      <c r="E94" s="5">
        <v>0.625</v>
      </c>
      <c r="F94" s="5">
        <v>428</v>
      </c>
      <c r="G94" s="5">
        <v>347</v>
      </c>
      <c r="H94" s="5">
        <v>81</v>
      </c>
      <c r="I94">
        <v>9.9410053141308925</v>
      </c>
      <c r="J94">
        <v>8.9163451909154965</v>
      </c>
      <c r="K94" s="5">
        <v>5.0999999999999996</v>
      </c>
      <c r="L94" s="5">
        <v>-0.6</v>
      </c>
      <c r="M94" s="5">
        <v>4.5</v>
      </c>
      <c r="N94" s="5">
        <v>3</v>
      </c>
      <c r="O94" s="5">
        <v>1.5</v>
      </c>
      <c r="P94" s="5">
        <v>2018</v>
      </c>
      <c r="Q94" s="8">
        <v>2635991</v>
      </c>
      <c r="R94" s="3">
        <f t="shared" si="2"/>
        <v>9</v>
      </c>
      <c r="S94" s="10">
        <f t="shared" si="5"/>
        <v>3.5294117647058823E-2</v>
      </c>
      <c r="T94" s="5">
        <v>1</v>
      </c>
      <c r="U94" s="5">
        <v>0</v>
      </c>
      <c r="V94" s="5">
        <v>1</v>
      </c>
      <c r="W94" s="5">
        <v>7</v>
      </c>
      <c r="X94" s="10">
        <f t="shared" si="6"/>
        <v>2.5698924731182793E-2</v>
      </c>
      <c r="Y94" s="5">
        <v>255</v>
      </c>
    </row>
    <row r="95" spans="1:25" x14ac:dyDescent="0.3">
      <c r="A95" s="4" t="s">
        <v>26</v>
      </c>
      <c r="B95" s="5">
        <v>5</v>
      </c>
      <c r="C95" s="5">
        <v>11</v>
      </c>
      <c r="D95" s="5">
        <v>0</v>
      </c>
      <c r="E95" s="5">
        <v>0.313</v>
      </c>
      <c r="F95" s="5">
        <v>396</v>
      </c>
      <c r="G95" s="5">
        <v>464</v>
      </c>
      <c r="H95" s="5">
        <v>-68</v>
      </c>
      <c r="I95">
        <v>6.5212359799185986</v>
      </c>
      <c r="J95">
        <v>6.7704428045797833</v>
      </c>
      <c r="K95" s="5">
        <v>-4.3</v>
      </c>
      <c r="L95" s="5">
        <v>1.7</v>
      </c>
      <c r="M95" s="5">
        <v>-2.6</v>
      </c>
      <c r="N95" s="5">
        <v>2</v>
      </c>
      <c r="O95" s="5">
        <v>-4.5999999999999996</v>
      </c>
      <c r="P95" s="5">
        <v>2018</v>
      </c>
      <c r="Q95" s="8">
        <v>2494782</v>
      </c>
      <c r="R95" s="3">
        <f t="shared" si="2"/>
        <v>8</v>
      </c>
      <c r="S95" s="10">
        <f t="shared" si="5"/>
        <v>3.1372549019607843E-2</v>
      </c>
      <c r="T95" s="5">
        <v>1</v>
      </c>
      <c r="U95" s="5">
        <v>3</v>
      </c>
      <c r="V95" s="5">
        <v>1</v>
      </c>
      <c r="W95" s="5">
        <v>3</v>
      </c>
      <c r="X95" s="10">
        <f t="shared" si="6"/>
        <v>4.3975134408602144E-2</v>
      </c>
      <c r="Y95" s="5">
        <v>255</v>
      </c>
    </row>
    <row r="96" spans="1:25" x14ac:dyDescent="0.3">
      <c r="A96" s="4" t="s">
        <v>38</v>
      </c>
      <c r="B96" s="5">
        <v>9</v>
      </c>
      <c r="C96" s="5">
        <v>7</v>
      </c>
      <c r="D96" s="5">
        <v>0</v>
      </c>
      <c r="E96" s="5">
        <v>0.56299999999999994</v>
      </c>
      <c r="F96" s="5">
        <v>310</v>
      </c>
      <c r="G96" s="5">
        <v>303</v>
      </c>
      <c r="H96" s="5">
        <v>7</v>
      </c>
      <c r="I96">
        <v>8.2155526189276351</v>
      </c>
      <c r="J96">
        <v>7.3989595823783931</v>
      </c>
      <c r="K96" s="5">
        <v>0.4</v>
      </c>
      <c r="L96" s="5">
        <v>-0.2</v>
      </c>
      <c r="M96" s="5">
        <v>0.2</v>
      </c>
      <c r="N96" s="5">
        <v>-3.2</v>
      </c>
      <c r="O96" s="5">
        <v>3.5</v>
      </c>
      <c r="P96" s="5">
        <v>2018</v>
      </c>
      <c r="Q96" s="8">
        <v>25140608</v>
      </c>
      <c r="R96" s="3">
        <f t="shared" si="2"/>
        <v>4</v>
      </c>
      <c r="S96" s="10">
        <f t="shared" si="5"/>
        <v>1.5686274509803921E-2</v>
      </c>
      <c r="T96" s="5">
        <v>1</v>
      </c>
      <c r="U96" s="5">
        <v>1</v>
      </c>
      <c r="V96" s="5">
        <v>0</v>
      </c>
      <c r="W96" s="5">
        <v>2</v>
      </c>
      <c r="X96" s="10">
        <f t="shared" si="6"/>
        <v>2.2893145161290325E-2</v>
      </c>
      <c r="Y96" s="5">
        <v>255</v>
      </c>
    </row>
    <row r="97" spans="1:25" x14ac:dyDescent="0.3">
      <c r="A97" s="4" t="s">
        <v>47</v>
      </c>
      <c r="B97" s="5">
        <v>7</v>
      </c>
      <c r="C97" s="5">
        <v>9</v>
      </c>
      <c r="D97" s="5">
        <v>0</v>
      </c>
      <c r="E97" s="5">
        <v>0.438</v>
      </c>
      <c r="F97" s="5">
        <v>281</v>
      </c>
      <c r="G97" s="5">
        <v>359</v>
      </c>
      <c r="H97" s="5">
        <v>-78</v>
      </c>
      <c r="I97">
        <v>5.7498306794419589</v>
      </c>
      <c r="J97">
        <v>6.817450704854318</v>
      </c>
      <c r="K97" s="5">
        <v>-4.9000000000000004</v>
      </c>
      <c r="L97" s="5">
        <v>-0.1</v>
      </c>
      <c r="M97" s="5">
        <v>-4.9000000000000004</v>
      </c>
      <c r="N97" s="5">
        <v>-5.6</v>
      </c>
      <c r="O97" s="5">
        <v>0.6</v>
      </c>
      <c r="P97" s="5">
        <v>2018</v>
      </c>
      <c r="Q97" s="8">
        <v>5889026</v>
      </c>
      <c r="R97" s="3">
        <f t="shared" si="2"/>
        <v>8</v>
      </c>
      <c r="S97" s="10">
        <f t="shared" si="5"/>
        <v>3.1372549019607843E-2</v>
      </c>
      <c r="T97" s="5">
        <v>1</v>
      </c>
      <c r="U97" s="5">
        <v>1</v>
      </c>
      <c r="V97" s="5">
        <v>1</v>
      </c>
      <c r="W97" s="5">
        <v>5</v>
      </c>
      <c r="X97" s="10">
        <f t="shared" si="6"/>
        <v>3.0930779569892472E-2</v>
      </c>
      <c r="Y97" s="5">
        <v>255</v>
      </c>
    </row>
    <row r="98" spans="1:25" x14ac:dyDescent="0.3">
      <c r="A98" s="4" t="s">
        <v>20</v>
      </c>
      <c r="B98" s="5">
        <v>8</v>
      </c>
      <c r="C98" s="5">
        <v>8</v>
      </c>
      <c r="D98" s="5">
        <v>0</v>
      </c>
      <c r="E98" s="5">
        <v>0.5</v>
      </c>
      <c r="F98" s="5">
        <v>295</v>
      </c>
      <c r="G98" s="5">
        <v>361</v>
      </c>
      <c r="H98" s="5">
        <v>-66</v>
      </c>
      <c r="I98">
        <v>6.1293003073462256</v>
      </c>
      <c r="J98">
        <v>9.344933345906913</v>
      </c>
      <c r="K98" s="5">
        <v>-4.0999999999999996</v>
      </c>
      <c r="L98" s="5">
        <v>0.4</v>
      </c>
      <c r="M98" s="5">
        <v>-3.7</v>
      </c>
      <c r="N98" s="5">
        <v>-4</v>
      </c>
      <c r="O98" s="5">
        <v>0.2</v>
      </c>
      <c r="P98" s="5">
        <v>2017</v>
      </c>
      <c r="R98" s="3">
        <f t="shared" si="2"/>
        <v>7</v>
      </c>
      <c r="S98" s="10">
        <f>$R98/253</f>
        <v>2.766798418972332E-2</v>
      </c>
      <c r="T98" s="5">
        <v>1</v>
      </c>
      <c r="U98" s="5">
        <v>1</v>
      </c>
      <c r="V98" s="5">
        <v>1</v>
      </c>
      <c r="W98" s="5">
        <v>4</v>
      </c>
      <c r="X98" s="10">
        <f xml:space="preserve"> ($T98/32)*0.4 + ($U98/32)*0.25 + ($V98/43)*0.15 + ($W98/($Y98 - 64 - 43))*0.2</f>
        <v>2.9280324147817775E-2</v>
      </c>
      <c r="Y98" s="5">
        <v>253</v>
      </c>
    </row>
    <row r="99" spans="1:25" x14ac:dyDescent="0.3">
      <c r="A99" s="4" t="s">
        <v>19</v>
      </c>
      <c r="B99" s="5">
        <v>10</v>
      </c>
      <c r="C99" s="5">
        <v>6</v>
      </c>
      <c r="D99" s="5">
        <v>0</v>
      </c>
      <c r="E99" s="5">
        <v>0.625</v>
      </c>
      <c r="F99" s="5">
        <v>353</v>
      </c>
      <c r="G99" s="5">
        <v>315</v>
      </c>
      <c r="H99" s="5">
        <v>38</v>
      </c>
      <c r="I99">
        <v>9.0687457618153644</v>
      </c>
      <c r="J99">
        <v>10.595186012880323</v>
      </c>
      <c r="K99" s="5">
        <v>2.4</v>
      </c>
      <c r="L99" s="5">
        <v>1.9</v>
      </c>
      <c r="M99" s="5">
        <v>4.3</v>
      </c>
      <c r="N99" s="5">
        <v>1.1000000000000001</v>
      </c>
      <c r="O99" s="5">
        <v>3.2</v>
      </c>
      <c r="P99" s="5">
        <v>2017</v>
      </c>
      <c r="R99" s="3">
        <f t="shared" ref="R99:R162" si="7">SUM($T99,$U99,$V99,$W99)</f>
        <v>6</v>
      </c>
      <c r="S99" s="10">
        <f t="shared" ref="S99:S161" si="8">$R99/253</f>
        <v>2.3715415019762844E-2</v>
      </c>
      <c r="T99" s="5">
        <v>1</v>
      </c>
      <c r="U99" s="5">
        <v>0</v>
      </c>
      <c r="V99" s="5">
        <v>1</v>
      </c>
      <c r="W99" s="5">
        <v>4</v>
      </c>
      <c r="X99" s="10">
        <f t="shared" ref="X99:X129" si="9" xml:space="preserve"> ($T99/32)*0.4 + ($U99/32)*0.25 + ($V99/43)*0.15 + ($W99/($Y99 - 64 - 43))*0.2</f>
        <v>2.1467824147817775E-2</v>
      </c>
      <c r="Y99" s="5">
        <v>253</v>
      </c>
    </row>
    <row r="100" spans="1:25" x14ac:dyDescent="0.3">
      <c r="A100" s="4" t="s">
        <v>35</v>
      </c>
      <c r="B100" s="5">
        <v>9</v>
      </c>
      <c r="C100" s="5">
        <v>7</v>
      </c>
      <c r="D100" s="5">
        <v>0</v>
      </c>
      <c r="E100" s="5">
        <v>0.56299999999999994</v>
      </c>
      <c r="F100" s="5">
        <v>395</v>
      </c>
      <c r="G100" s="5">
        <v>303</v>
      </c>
      <c r="H100" s="5">
        <v>92</v>
      </c>
      <c r="I100">
        <v>10.424442527151626</v>
      </c>
      <c r="J100">
        <v>8.6244980560791653</v>
      </c>
      <c r="K100" s="5">
        <v>5.8</v>
      </c>
      <c r="L100" s="5">
        <v>-2.4</v>
      </c>
      <c r="M100" s="5">
        <v>3.4</v>
      </c>
      <c r="N100" s="5">
        <v>2.2000000000000002</v>
      </c>
      <c r="O100" s="5">
        <v>1.2</v>
      </c>
      <c r="P100" s="5">
        <v>2017</v>
      </c>
      <c r="R100" s="3">
        <f t="shared" si="7"/>
        <v>7</v>
      </c>
      <c r="S100" s="10">
        <f t="shared" si="8"/>
        <v>2.766798418972332E-2</v>
      </c>
      <c r="T100" s="5">
        <v>1</v>
      </c>
      <c r="U100" s="5">
        <v>1</v>
      </c>
      <c r="V100" s="5">
        <v>2</v>
      </c>
      <c r="W100" s="5">
        <v>3</v>
      </c>
      <c r="X100" s="10">
        <f t="shared" si="9"/>
        <v>3.1398833227142403E-2</v>
      </c>
      <c r="Y100" s="5">
        <v>253</v>
      </c>
    </row>
    <row r="101" spans="1:25" x14ac:dyDescent="0.3">
      <c r="A101" s="4" t="s">
        <v>30</v>
      </c>
      <c r="B101" s="5">
        <v>9</v>
      </c>
      <c r="C101" s="5">
        <v>7</v>
      </c>
      <c r="D101" s="5">
        <v>0</v>
      </c>
      <c r="E101" s="5">
        <v>0.56299999999999994</v>
      </c>
      <c r="F101" s="5">
        <v>302</v>
      </c>
      <c r="G101" s="5">
        <v>359</v>
      </c>
      <c r="H101" s="5">
        <v>-57</v>
      </c>
      <c r="I101">
        <v>6.3901415409952449</v>
      </c>
      <c r="J101">
        <v>8.509703198999178</v>
      </c>
      <c r="K101" s="5">
        <v>-3.6</v>
      </c>
      <c r="L101" s="5">
        <v>-0.5</v>
      </c>
      <c r="M101" s="5">
        <v>-4</v>
      </c>
      <c r="N101" s="5">
        <v>-3</v>
      </c>
      <c r="O101" s="5">
        <v>-1</v>
      </c>
      <c r="P101" s="5">
        <v>2017</v>
      </c>
      <c r="R101" s="3">
        <f t="shared" si="7"/>
        <v>6</v>
      </c>
      <c r="S101" s="10">
        <f t="shared" si="8"/>
        <v>2.3715415019762844E-2</v>
      </c>
      <c r="T101" s="5">
        <v>1</v>
      </c>
      <c r="U101" s="5">
        <v>2</v>
      </c>
      <c r="V101" s="5">
        <v>0</v>
      </c>
      <c r="W101" s="5">
        <v>3</v>
      </c>
      <c r="X101" s="10">
        <f t="shared" si="9"/>
        <v>3.2234589041095892E-2</v>
      </c>
      <c r="Y101" s="5">
        <v>253</v>
      </c>
    </row>
    <row r="102" spans="1:25" x14ac:dyDescent="0.3">
      <c r="A102" s="4" t="s">
        <v>18</v>
      </c>
      <c r="B102" s="5">
        <v>11</v>
      </c>
      <c r="C102" s="5">
        <v>5</v>
      </c>
      <c r="D102" s="5">
        <v>0</v>
      </c>
      <c r="E102" s="5">
        <v>0.68799999999999994</v>
      </c>
      <c r="F102" s="5">
        <v>363</v>
      </c>
      <c r="G102" s="5">
        <v>327</v>
      </c>
      <c r="H102" s="5">
        <v>36</v>
      </c>
      <c r="I102">
        <v>8.9809771827580782</v>
      </c>
      <c r="J102">
        <v>7.1941548636547346</v>
      </c>
      <c r="K102" s="5">
        <v>2.2999999999999998</v>
      </c>
      <c r="L102" s="5">
        <v>2.1</v>
      </c>
      <c r="M102" s="5">
        <v>4.3</v>
      </c>
      <c r="N102" s="5">
        <v>1.7</v>
      </c>
      <c r="O102" s="5">
        <v>2.7</v>
      </c>
      <c r="P102" s="5">
        <v>2017</v>
      </c>
      <c r="R102" s="3">
        <f t="shared" si="7"/>
        <v>7</v>
      </c>
      <c r="S102" s="10">
        <f t="shared" si="8"/>
        <v>2.766798418972332E-2</v>
      </c>
      <c r="T102" s="5">
        <v>1</v>
      </c>
      <c r="U102" s="5">
        <v>2</v>
      </c>
      <c r="V102" s="5">
        <v>1</v>
      </c>
      <c r="W102" s="5">
        <v>3</v>
      </c>
      <c r="X102" s="10">
        <f t="shared" si="9"/>
        <v>3.5722961134119144E-2</v>
      </c>
      <c r="Y102" s="5">
        <v>253</v>
      </c>
    </row>
    <row r="103" spans="1:25" x14ac:dyDescent="0.3">
      <c r="A103" s="4" t="s">
        <v>24</v>
      </c>
      <c r="B103" s="5">
        <v>5</v>
      </c>
      <c r="C103" s="5">
        <v>11</v>
      </c>
      <c r="D103" s="5">
        <v>0</v>
      </c>
      <c r="E103" s="5">
        <v>0.313</v>
      </c>
      <c r="F103" s="5">
        <v>264</v>
      </c>
      <c r="G103" s="5">
        <v>320</v>
      </c>
      <c r="H103" s="5">
        <v>-56</v>
      </c>
      <c r="I103">
        <v>6.2145713033910477</v>
      </c>
      <c r="J103">
        <v>4.8101153839059885</v>
      </c>
      <c r="K103" s="5">
        <v>-3.5</v>
      </c>
      <c r="L103" s="5">
        <v>2.2000000000000002</v>
      </c>
      <c r="M103" s="5">
        <v>-1.3</v>
      </c>
      <c r="N103" s="5">
        <v>-4.5999999999999996</v>
      </c>
      <c r="O103" s="5">
        <v>3.3</v>
      </c>
      <c r="P103" s="5">
        <v>2017</v>
      </c>
      <c r="R103" s="3">
        <f t="shared" si="7"/>
        <v>5</v>
      </c>
      <c r="S103" s="10">
        <f t="shared" si="8"/>
        <v>1.9762845849802372E-2</v>
      </c>
      <c r="T103" s="5">
        <v>1</v>
      </c>
      <c r="U103" s="5">
        <v>1</v>
      </c>
      <c r="V103" s="5">
        <v>0</v>
      </c>
      <c r="W103" s="5">
        <v>3</v>
      </c>
      <c r="X103" s="10">
        <f t="shared" si="9"/>
        <v>2.4422089041095892E-2</v>
      </c>
      <c r="Y103" s="5">
        <v>253</v>
      </c>
    </row>
    <row r="104" spans="1:25" x14ac:dyDescent="0.3">
      <c r="A104" s="4" t="s">
        <v>37</v>
      </c>
      <c r="B104" s="5">
        <v>7</v>
      </c>
      <c r="C104" s="5">
        <v>9</v>
      </c>
      <c r="D104" s="5">
        <v>0</v>
      </c>
      <c r="E104" s="5">
        <v>0.438</v>
      </c>
      <c r="F104" s="5">
        <v>290</v>
      </c>
      <c r="G104" s="5">
        <v>349</v>
      </c>
      <c r="H104" s="5">
        <v>-59</v>
      </c>
      <c r="I104">
        <v>6.2791030157096435</v>
      </c>
      <c r="J104">
        <v>8.2948903404561687</v>
      </c>
      <c r="K104" s="5">
        <v>-3.7</v>
      </c>
      <c r="L104" s="5">
        <v>-1.3</v>
      </c>
      <c r="M104" s="5">
        <v>-5</v>
      </c>
      <c r="N104" s="5">
        <v>-4.0999999999999996</v>
      </c>
      <c r="O104" s="5">
        <v>-0.9</v>
      </c>
      <c r="P104" s="5">
        <v>2017</v>
      </c>
      <c r="R104" s="3">
        <f t="shared" si="7"/>
        <v>11</v>
      </c>
      <c r="S104" s="10">
        <f t="shared" si="8"/>
        <v>4.3478260869565216E-2</v>
      </c>
      <c r="T104" s="5">
        <v>1</v>
      </c>
      <c r="U104" s="5">
        <v>1</v>
      </c>
      <c r="V104" s="5">
        <v>1</v>
      </c>
      <c r="W104" s="5">
        <v>8</v>
      </c>
      <c r="X104" s="10">
        <f t="shared" si="9"/>
        <v>3.4759776202612294E-2</v>
      </c>
      <c r="Y104" s="5">
        <v>253</v>
      </c>
    </row>
    <row r="105" spans="1:25" x14ac:dyDescent="0.3">
      <c r="A105" s="4" t="s">
        <v>36</v>
      </c>
      <c r="B105" s="5">
        <v>0</v>
      </c>
      <c r="C105" s="5">
        <v>16</v>
      </c>
      <c r="D105" s="5">
        <v>0</v>
      </c>
      <c r="E105" s="5">
        <v>0</v>
      </c>
      <c r="F105" s="5">
        <v>234</v>
      </c>
      <c r="G105" s="5">
        <v>410</v>
      </c>
      <c r="H105" s="5">
        <v>-176</v>
      </c>
      <c r="I105">
        <v>3.3635910859148024</v>
      </c>
      <c r="J105">
        <v>3.510718549598749</v>
      </c>
      <c r="K105" s="5">
        <v>-11</v>
      </c>
      <c r="L105" s="5">
        <v>0</v>
      </c>
      <c r="M105" s="5">
        <v>-11</v>
      </c>
      <c r="N105" s="5">
        <v>-6.8</v>
      </c>
      <c r="O105" s="5">
        <v>-4.0999999999999996</v>
      </c>
      <c r="P105" s="5">
        <v>2017</v>
      </c>
      <c r="R105" s="3">
        <f t="shared" si="7"/>
        <v>10</v>
      </c>
      <c r="S105" s="10">
        <f t="shared" si="8"/>
        <v>3.9525691699604744E-2</v>
      </c>
      <c r="T105" s="5">
        <v>3</v>
      </c>
      <c r="U105" s="5">
        <v>1</v>
      </c>
      <c r="V105" s="5">
        <v>1</v>
      </c>
      <c r="W105" s="5">
        <v>5</v>
      </c>
      <c r="X105" s="10">
        <f t="shared" si="9"/>
        <v>5.5650187161516415E-2</v>
      </c>
      <c r="Y105" s="5">
        <v>253</v>
      </c>
    </row>
    <row r="106" spans="1:25" x14ac:dyDescent="0.3">
      <c r="A106" s="4" t="s">
        <v>14</v>
      </c>
      <c r="B106" s="5">
        <v>9</v>
      </c>
      <c r="C106" s="5">
        <v>7</v>
      </c>
      <c r="D106" s="5">
        <v>0</v>
      </c>
      <c r="E106" s="5">
        <v>0.56299999999999994</v>
      </c>
      <c r="F106" s="5">
        <v>354</v>
      </c>
      <c r="G106" s="5">
        <v>332</v>
      </c>
      <c r="H106" s="5">
        <v>22</v>
      </c>
      <c r="I106">
        <v>8.6045340972233131</v>
      </c>
      <c r="J106">
        <v>10.877147607813567</v>
      </c>
      <c r="K106" s="5">
        <v>1.4</v>
      </c>
      <c r="L106" s="5">
        <v>0.2</v>
      </c>
      <c r="M106" s="5">
        <v>1.6</v>
      </c>
      <c r="N106" s="5">
        <v>0.4</v>
      </c>
      <c r="O106" s="5">
        <v>1.2</v>
      </c>
      <c r="P106" s="5">
        <v>2017</v>
      </c>
      <c r="R106" s="3">
        <f t="shared" si="7"/>
        <v>9</v>
      </c>
      <c r="S106" s="10">
        <f t="shared" si="8"/>
        <v>3.5573122529644272E-2</v>
      </c>
      <c r="T106" s="5">
        <v>1</v>
      </c>
      <c r="U106" s="5">
        <v>1</v>
      </c>
      <c r="V106" s="5">
        <v>1</v>
      </c>
      <c r="W106" s="5">
        <v>6</v>
      </c>
      <c r="X106" s="10">
        <f t="shared" si="9"/>
        <v>3.2020050175215038E-2</v>
      </c>
      <c r="Y106" s="5">
        <v>253</v>
      </c>
    </row>
    <row r="107" spans="1:25" x14ac:dyDescent="0.3">
      <c r="A107" s="4" t="s">
        <v>45</v>
      </c>
      <c r="B107" s="5">
        <v>5</v>
      </c>
      <c r="C107" s="5">
        <v>11</v>
      </c>
      <c r="D107" s="5">
        <v>0</v>
      </c>
      <c r="E107" s="5">
        <v>0.313</v>
      </c>
      <c r="F107" s="5">
        <v>289</v>
      </c>
      <c r="G107" s="5">
        <v>382</v>
      </c>
      <c r="H107" s="5">
        <v>-93</v>
      </c>
      <c r="I107">
        <v>5.4574936884456164</v>
      </c>
      <c r="J107">
        <v>9.073519587477719</v>
      </c>
      <c r="K107" s="5">
        <v>-5.8</v>
      </c>
      <c r="L107" s="5">
        <v>-0.9</v>
      </c>
      <c r="M107" s="5">
        <v>-6.7</v>
      </c>
      <c r="N107" s="5">
        <v>-3.9</v>
      </c>
      <c r="O107" s="5">
        <v>-2.9</v>
      </c>
      <c r="P107" s="5">
        <v>2017</v>
      </c>
      <c r="R107" s="3">
        <f t="shared" si="7"/>
        <v>8</v>
      </c>
      <c r="S107" s="10">
        <f t="shared" si="8"/>
        <v>3.1620553359683792E-2</v>
      </c>
      <c r="T107" s="5">
        <v>1</v>
      </c>
      <c r="U107" s="5">
        <v>1</v>
      </c>
      <c r="V107" s="5">
        <v>2</v>
      </c>
      <c r="W107" s="5">
        <v>4</v>
      </c>
      <c r="X107" s="10">
        <f t="shared" si="9"/>
        <v>3.2768696240841035E-2</v>
      </c>
      <c r="Y107" s="5">
        <v>253</v>
      </c>
    </row>
    <row r="108" spans="1:25" x14ac:dyDescent="0.3">
      <c r="A108" s="4" t="s">
        <v>17</v>
      </c>
      <c r="B108" s="5">
        <v>9</v>
      </c>
      <c r="C108" s="5">
        <v>7</v>
      </c>
      <c r="D108" s="5">
        <v>0</v>
      </c>
      <c r="E108" s="5">
        <v>0.56299999999999994</v>
      </c>
      <c r="F108" s="5">
        <v>410</v>
      </c>
      <c r="G108" s="5">
        <v>376</v>
      </c>
      <c r="H108" s="5">
        <v>34</v>
      </c>
      <c r="I108">
        <v>8.8143714751072384</v>
      </c>
      <c r="J108">
        <v>7.6783241753446259</v>
      </c>
      <c r="K108" s="5">
        <v>2.1</v>
      </c>
      <c r="L108" s="5">
        <v>0.6</v>
      </c>
      <c r="M108" s="5">
        <v>2.7</v>
      </c>
      <c r="N108" s="5">
        <v>5.2</v>
      </c>
      <c r="O108" s="5">
        <v>-2.5</v>
      </c>
      <c r="P108" s="5">
        <v>2017</v>
      </c>
      <c r="R108" s="3">
        <f t="shared" si="7"/>
        <v>9</v>
      </c>
      <c r="S108" s="10">
        <f t="shared" si="8"/>
        <v>3.5573122529644272E-2</v>
      </c>
      <c r="T108" s="5">
        <v>1</v>
      </c>
      <c r="U108" s="5">
        <v>1</v>
      </c>
      <c r="V108" s="5">
        <v>1</v>
      </c>
      <c r="W108" s="5">
        <v>6</v>
      </c>
      <c r="X108" s="10">
        <f t="shared" si="9"/>
        <v>3.2020050175215038E-2</v>
      </c>
      <c r="Y108" s="5">
        <v>253</v>
      </c>
    </row>
    <row r="109" spans="1:25" x14ac:dyDescent="0.3">
      <c r="A109" s="4" t="s">
        <v>29</v>
      </c>
      <c r="B109" s="5">
        <v>7</v>
      </c>
      <c r="C109" s="5">
        <v>9</v>
      </c>
      <c r="D109" s="5">
        <v>0</v>
      </c>
      <c r="E109" s="5">
        <v>0.438</v>
      </c>
      <c r="F109" s="5">
        <v>320</v>
      </c>
      <c r="G109" s="5">
        <v>384</v>
      </c>
      <c r="H109" s="5">
        <v>-64</v>
      </c>
      <c r="I109">
        <v>6.3049558558489593</v>
      </c>
      <c r="J109">
        <v>9.0086509074006962</v>
      </c>
      <c r="K109" s="5">
        <v>-4</v>
      </c>
      <c r="L109" s="5">
        <v>2.1</v>
      </c>
      <c r="M109" s="5">
        <v>-1.9</v>
      </c>
      <c r="N109" s="5">
        <v>-0.3</v>
      </c>
      <c r="O109" s="5">
        <v>-1.6</v>
      </c>
      <c r="P109" s="5">
        <v>2017</v>
      </c>
      <c r="R109" s="3">
        <f t="shared" si="7"/>
        <v>10</v>
      </c>
      <c r="S109" s="10">
        <f t="shared" si="8"/>
        <v>3.9525691699604744E-2</v>
      </c>
      <c r="T109" s="5">
        <v>0</v>
      </c>
      <c r="U109" s="5">
        <v>2</v>
      </c>
      <c r="V109" s="5">
        <v>1</v>
      </c>
      <c r="W109" s="5">
        <v>7</v>
      </c>
      <c r="X109" s="10">
        <f t="shared" si="9"/>
        <v>2.8702413188913665E-2</v>
      </c>
      <c r="Y109" s="5">
        <v>253</v>
      </c>
    </row>
    <row r="110" spans="1:25" x14ac:dyDescent="0.3">
      <c r="A110" s="4" t="s">
        <v>40</v>
      </c>
      <c r="B110" s="5">
        <v>4</v>
      </c>
      <c r="C110" s="5">
        <v>12</v>
      </c>
      <c r="D110" s="5">
        <v>0</v>
      </c>
      <c r="E110" s="5">
        <v>0.25</v>
      </c>
      <c r="F110" s="5">
        <v>338</v>
      </c>
      <c r="G110" s="5">
        <v>436</v>
      </c>
      <c r="H110" s="5">
        <v>-98</v>
      </c>
      <c r="I110">
        <v>5.6663976048163569</v>
      </c>
      <c r="J110">
        <v>6.4908835207653848</v>
      </c>
      <c r="K110" s="5">
        <v>-6.1</v>
      </c>
      <c r="L110" s="5">
        <v>-0.3</v>
      </c>
      <c r="M110" s="5">
        <v>-6.4</v>
      </c>
      <c r="N110" s="5">
        <v>-0.8</v>
      </c>
      <c r="O110" s="5">
        <v>-5.6</v>
      </c>
      <c r="P110" s="5">
        <v>2017</v>
      </c>
      <c r="R110" s="3">
        <f t="shared" si="7"/>
        <v>7</v>
      </c>
      <c r="S110" s="10">
        <f t="shared" si="8"/>
        <v>2.766798418972332E-2</v>
      </c>
      <c r="T110" s="5">
        <v>1</v>
      </c>
      <c r="U110" s="5">
        <v>1</v>
      </c>
      <c r="V110" s="5">
        <v>1</v>
      </c>
      <c r="W110" s="5">
        <v>4</v>
      </c>
      <c r="X110" s="10">
        <f t="shared" si="9"/>
        <v>2.9280324147817775E-2</v>
      </c>
      <c r="Y110" s="5">
        <v>253</v>
      </c>
    </row>
    <row r="111" spans="1:25" x14ac:dyDescent="0.3">
      <c r="A111" s="4" t="s">
        <v>39</v>
      </c>
      <c r="B111" s="5">
        <v>4</v>
      </c>
      <c r="C111" s="5">
        <v>12</v>
      </c>
      <c r="D111" s="5">
        <v>0</v>
      </c>
      <c r="E111" s="5">
        <v>0.25</v>
      </c>
      <c r="F111" s="5">
        <v>263</v>
      </c>
      <c r="G111" s="5">
        <v>404</v>
      </c>
      <c r="H111" s="5">
        <v>-141</v>
      </c>
      <c r="I111">
        <v>4.2621166660960199</v>
      </c>
      <c r="J111">
        <v>8.4463441744548522</v>
      </c>
      <c r="K111" s="5">
        <v>-8.8000000000000007</v>
      </c>
      <c r="L111" s="5">
        <v>-1.3</v>
      </c>
      <c r="M111" s="5">
        <v>-10.1</v>
      </c>
      <c r="N111" s="5">
        <v>-6.1</v>
      </c>
      <c r="O111" s="5">
        <v>-4</v>
      </c>
      <c r="P111" s="5">
        <v>2017</v>
      </c>
      <c r="R111" s="3">
        <f t="shared" si="7"/>
        <v>8</v>
      </c>
      <c r="S111" s="10">
        <f t="shared" si="8"/>
        <v>3.1620553359683792E-2</v>
      </c>
      <c r="T111" s="5">
        <v>1</v>
      </c>
      <c r="U111" s="5">
        <v>1</v>
      </c>
      <c r="V111" s="5">
        <v>1</v>
      </c>
      <c r="W111" s="5">
        <v>5</v>
      </c>
      <c r="X111" s="10">
        <f t="shared" si="9"/>
        <v>3.0650187161516407E-2</v>
      </c>
      <c r="Y111" s="5">
        <v>253</v>
      </c>
    </row>
    <row r="112" spans="1:25" x14ac:dyDescent="0.3">
      <c r="A112" s="4" t="s">
        <v>41</v>
      </c>
      <c r="B112" s="5">
        <v>10</v>
      </c>
      <c r="C112" s="5">
        <v>6</v>
      </c>
      <c r="D112" s="5">
        <v>0</v>
      </c>
      <c r="E112" s="5">
        <v>0.625</v>
      </c>
      <c r="F112" s="5">
        <v>417</v>
      </c>
      <c r="G112" s="5">
        <v>268</v>
      </c>
      <c r="H112" s="5">
        <v>149</v>
      </c>
      <c r="I112">
        <v>11.831946949821289</v>
      </c>
      <c r="J112">
        <v>5.885735405899287</v>
      </c>
      <c r="K112" s="5">
        <v>9.3000000000000007</v>
      </c>
      <c r="L112" s="5">
        <v>-2.8</v>
      </c>
      <c r="M112" s="5">
        <v>6.5</v>
      </c>
      <c r="N112" s="5">
        <v>3</v>
      </c>
      <c r="O112" s="5">
        <v>3.6</v>
      </c>
      <c r="P112" s="5">
        <v>2017</v>
      </c>
      <c r="R112" s="3">
        <f t="shared" si="7"/>
        <v>7</v>
      </c>
      <c r="S112" s="10">
        <f t="shared" si="8"/>
        <v>2.766798418972332E-2</v>
      </c>
      <c r="T112" s="5">
        <v>1</v>
      </c>
      <c r="U112" s="5">
        <v>1</v>
      </c>
      <c r="V112" s="5">
        <v>1</v>
      </c>
      <c r="W112" s="5">
        <v>4</v>
      </c>
      <c r="X112" s="10">
        <f t="shared" si="9"/>
        <v>2.9280324147817775E-2</v>
      </c>
      <c r="Y112" s="5">
        <v>253</v>
      </c>
    </row>
    <row r="113" spans="1:25" x14ac:dyDescent="0.3">
      <c r="A113" s="4" t="s">
        <v>42</v>
      </c>
      <c r="B113" s="5">
        <v>10</v>
      </c>
      <c r="C113" s="5">
        <v>6</v>
      </c>
      <c r="D113" s="5">
        <v>0</v>
      </c>
      <c r="E113" s="5">
        <v>0.625</v>
      </c>
      <c r="F113" s="5">
        <v>415</v>
      </c>
      <c r="G113" s="5">
        <v>339</v>
      </c>
      <c r="H113" s="5">
        <v>76</v>
      </c>
      <c r="I113">
        <v>9.8740530135969422</v>
      </c>
      <c r="J113">
        <v>10.064772058308344</v>
      </c>
      <c r="K113" s="5">
        <v>4.8</v>
      </c>
      <c r="L113" s="5">
        <v>-1.3</v>
      </c>
      <c r="M113" s="5">
        <v>3.4</v>
      </c>
      <c r="N113" s="5">
        <v>3.8</v>
      </c>
      <c r="O113" s="5">
        <v>-0.3</v>
      </c>
      <c r="P113" s="5">
        <v>2017</v>
      </c>
      <c r="R113" s="3">
        <f t="shared" si="7"/>
        <v>6</v>
      </c>
      <c r="S113" s="10">
        <f t="shared" si="8"/>
        <v>2.3715415019762844E-2</v>
      </c>
      <c r="T113" s="5">
        <v>1</v>
      </c>
      <c r="U113" s="5">
        <v>1</v>
      </c>
      <c r="V113" s="5">
        <v>1</v>
      </c>
      <c r="W113" s="5">
        <v>3</v>
      </c>
      <c r="X113" s="10">
        <f t="shared" si="9"/>
        <v>2.7910461134119147E-2</v>
      </c>
      <c r="Y113" s="5">
        <v>253</v>
      </c>
    </row>
    <row r="114" spans="1:25" x14ac:dyDescent="0.3">
      <c r="A114" s="4" t="s">
        <v>44</v>
      </c>
      <c r="B114" s="5">
        <v>9</v>
      </c>
      <c r="C114" s="5">
        <v>7</v>
      </c>
      <c r="D114" s="5">
        <v>0</v>
      </c>
      <c r="E114" s="5">
        <v>0.56299999999999994</v>
      </c>
      <c r="F114" s="5">
        <v>355</v>
      </c>
      <c r="G114" s="5">
        <v>272</v>
      </c>
      <c r="H114" s="5">
        <v>83</v>
      </c>
      <c r="I114">
        <v>10.434406759256561</v>
      </c>
      <c r="J114">
        <v>7.7054634068462473</v>
      </c>
      <c r="K114" s="5">
        <v>5.2</v>
      </c>
      <c r="L114" s="5">
        <v>-1.5</v>
      </c>
      <c r="M114" s="5">
        <v>3.6</v>
      </c>
      <c r="N114" s="5">
        <v>-0.3</v>
      </c>
      <c r="O114" s="5">
        <v>4</v>
      </c>
      <c r="P114" s="5">
        <v>2017</v>
      </c>
      <c r="R114" s="3">
        <f t="shared" si="7"/>
        <v>7</v>
      </c>
      <c r="S114" s="10">
        <f t="shared" si="8"/>
        <v>2.766798418972332E-2</v>
      </c>
      <c r="T114" s="5">
        <v>1</v>
      </c>
      <c r="U114" s="5">
        <v>1</v>
      </c>
      <c r="V114" s="5">
        <v>1</v>
      </c>
      <c r="W114" s="5">
        <v>4</v>
      </c>
      <c r="X114" s="10">
        <f t="shared" si="9"/>
        <v>2.9280324147817775E-2</v>
      </c>
      <c r="Y114" s="5">
        <v>253</v>
      </c>
    </row>
    <row r="115" spans="1:25" x14ac:dyDescent="0.3">
      <c r="A115" s="4" t="s">
        <v>28</v>
      </c>
      <c r="B115" s="5">
        <v>11</v>
      </c>
      <c r="C115" s="5">
        <v>5</v>
      </c>
      <c r="D115" s="5">
        <v>0</v>
      </c>
      <c r="E115" s="5">
        <v>0.68799999999999994</v>
      </c>
      <c r="F115" s="5">
        <v>478</v>
      </c>
      <c r="G115" s="5">
        <v>329</v>
      </c>
      <c r="H115" s="5">
        <v>149</v>
      </c>
      <c r="I115">
        <v>11.314409151477049</v>
      </c>
      <c r="J115">
        <v>3.3394005159599711</v>
      </c>
      <c r="K115" s="5">
        <v>9.3000000000000007</v>
      </c>
      <c r="L115" s="5">
        <v>-0.2</v>
      </c>
      <c r="M115" s="5">
        <v>9.1999999999999993</v>
      </c>
      <c r="N115" s="5">
        <v>8.1999999999999993</v>
      </c>
      <c r="O115" s="5">
        <v>1</v>
      </c>
      <c r="P115" s="5">
        <v>2017</v>
      </c>
      <c r="R115" s="3">
        <f t="shared" si="7"/>
        <v>8</v>
      </c>
      <c r="S115" s="10">
        <f t="shared" si="8"/>
        <v>3.1620553359683792E-2</v>
      </c>
      <c r="T115" s="5">
        <v>0</v>
      </c>
      <c r="U115" s="5">
        <v>1</v>
      </c>
      <c r="V115" s="5">
        <v>2</v>
      </c>
      <c r="W115" s="5">
        <v>5</v>
      </c>
      <c r="X115" s="10">
        <f t="shared" si="9"/>
        <v>2.1638559254539662E-2</v>
      </c>
      <c r="Y115" s="5">
        <v>253</v>
      </c>
    </row>
    <row r="116" spans="1:25" x14ac:dyDescent="0.3">
      <c r="A116" s="4" t="s">
        <v>31</v>
      </c>
      <c r="B116" s="5">
        <v>6</v>
      </c>
      <c r="C116" s="5">
        <v>10</v>
      </c>
      <c r="D116" s="5">
        <v>0</v>
      </c>
      <c r="E116" s="5">
        <v>0.375</v>
      </c>
      <c r="F116" s="5">
        <v>281</v>
      </c>
      <c r="G116" s="5">
        <v>393</v>
      </c>
      <c r="H116" s="5">
        <v>-112</v>
      </c>
      <c r="I116">
        <v>4.988950627859178</v>
      </c>
      <c r="J116">
        <v>7.5683657013808903</v>
      </c>
      <c r="K116" s="5">
        <v>-7</v>
      </c>
      <c r="L116" s="5">
        <v>0.7</v>
      </c>
      <c r="M116" s="5">
        <v>-6.3</v>
      </c>
      <c r="N116" s="5">
        <v>-3.9</v>
      </c>
      <c r="O116" s="5">
        <v>-2.4</v>
      </c>
      <c r="P116" s="5">
        <v>2017</v>
      </c>
      <c r="R116" s="3">
        <f t="shared" si="7"/>
        <v>7</v>
      </c>
      <c r="S116" s="10">
        <f t="shared" si="8"/>
        <v>2.766798418972332E-2</v>
      </c>
      <c r="T116" s="5">
        <v>1</v>
      </c>
      <c r="U116" s="5">
        <v>1</v>
      </c>
      <c r="V116" s="5">
        <v>1</v>
      </c>
      <c r="W116" s="5">
        <v>4</v>
      </c>
      <c r="X116" s="10">
        <f t="shared" si="9"/>
        <v>2.9280324147817775E-2</v>
      </c>
      <c r="Y116" s="5">
        <v>253</v>
      </c>
    </row>
    <row r="117" spans="1:25" x14ac:dyDescent="0.3">
      <c r="A117" s="4" t="s">
        <v>16</v>
      </c>
      <c r="B117" s="5">
        <v>13</v>
      </c>
      <c r="C117" s="5">
        <v>3</v>
      </c>
      <c r="D117" s="5">
        <v>0</v>
      </c>
      <c r="E117" s="5">
        <v>0.81299999999999994</v>
      </c>
      <c r="F117" s="5">
        <v>382</v>
      </c>
      <c r="G117" s="5">
        <v>252</v>
      </c>
      <c r="H117" s="5">
        <v>130</v>
      </c>
      <c r="I117">
        <v>11.639253310115414</v>
      </c>
      <c r="J117">
        <v>8.5946822779382757</v>
      </c>
      <c r="K117" s="5">
        <v>8.1</v>
      </c>
      <c r="L117" s="5">
        <v>1</v>
      </c>
      <c r="M117" s="5">
        <v>9.1</v>
      </c>
      <c r="N117" s="5">
        <v>2.2999999999999998</v>
      </c>
      <c r="O117" s="5">
        <v>6.8</v>
      </c>
      <c r="P117" s="5">
        <v>2017</v>
      </c>
      <c r="R117" s="3">
        <f t="shared" si="7"/>
        <v>11</v>
      </c>
      <c r="S117" s="10">
        <f t="shared" si="8"/>
        <v>4.3478260869565216E-2</v>
      </c>
      <c r="T117" s="5">
        <v>0</v>
      </c>
      <c r="U117" s="5">
        <v>1</v>
      </c>
      <c r="V117" s="5">
        <v>1</v>
      </c>
      <c r="W117" s="5">
        <v>9</v>
      </c>
      <c r="X117" s="10">
        <f t="shared" si="9"/>
        <v>2.3629639216310928E-2</v>
      </c>
      <c r="Y117" s="5">
        <v>253</v>
      </c>
    </row>
    <row r="118" spans="1:25" x14ac:dyDescent="0.3">
      <c r="A118" s="4" t="s">
        <v>32</v>
      </c>
      <c r="B118" s="5">
        <v>13</v>
      </c>
      <c r="C118" s="5">
        <v>3</v>
      </c>
      <c r="D118" s="5">
        <v>0</v>
      </c>
      <c r="E118" s="5">
        <v>0.81299999999999994</v>
      </c>
      <c r="F118" s="5">
        <v>458</v>
      </c>
      <c r="G118" s="5">
        <v>296</v>
      </c>
      <c r="H118" s="5">
        <v>162</v>
      </c>
      <c r="I118">
        <v>11.791159812088011</v>
      </c>
      <c r="J118">
        <v>12.678518377853065</v>
      </c>
      <c r="K118" s="5">
        <v>10.1</v>
      </c>
      <c r="L118" s="5">
        <v>-1.2</v>
      </c>
      <c r="M118" s="5">
        <v>8.9</v>
      </c>
      <c r="N118" s="5">
        <v>6.3</v>
      </c>
      <c r="O118" s="5">
        <v>2.6</v>
      </c>
      <c r="P118" s="5">
        <v>2017</v>
      </c>
      <c r="R118" s="3">
        <f t="shared" si="7"/>
        <v>4</v>
      </c>
      <c r="S118" s="10">
        <f t="shared" si="8"/>
        <v>1.5810276679841896E-2</v>
      </c>
      <c r="T118" s="5">
        <v>0</v>
      </c>
      <c r="U118" s="5">
        <v>0</v>
      </c>
      <c r="V118" s="5">
        <v>2</v>
      </c>
      <c r="W118" s="5">
        <v>2</v>
      </c>
      <c r="X118" s="10">
        <f t="shared" si="9"/>
        <v>9.716470213443771E-3</v>
      </c>
      <c r="Y118" s="5">
        <v>253</v>
      </c>
    </row>
    <row r="119" spans="1:25" x14ac:dyDescent="0.3">
      <c r="A119" s="4" t="s">
        <v>25</v>
      </c>
      <c r="B119" s="5">
        <v>11</v>
      </c>
      <c r="C119" s="5">
        <v>5</v>
      </c>
      <c r="D119" s="5">
        <v>0</v>
      </c>
      <c r="E119" s="5">
        <v>0.68799999999999994</v>
      </c>
      <c r="F119" s="5">
        <v>448</v>
      </c>
      <c r="G119" s="5">
        <v>326</v>
      </c>
      <c r="H119" s="5">
        <v>122</v>
      </c>
      <c r="I119">
        <v>10.867675678201824</v>
      </c>
      <c r="J119">
        <v>8.3067021898895153</v>
      </c>
      <c r="K119" s="5">
        <v>7.6</v>
      </c>
      <c r="L119" s="5">
        <v>1.5</v>
      </c>
      <c r="M119" s="5">
        <v>9.1999999999999993</v>
      </c>
      <c r="N119" s="5">
        <v>7</v>
      </c>
      <c r="O119" s="5">
        <v>2.2000000000000002</v>
      </c>
      <c r="P119" s="5">
        <v>2017</v>
      </c>
      <c r="R119" s="3">
        <f t="shared" si="7"/>
        <v>7</v>
      </c>
      <c r="S119" s="10">
        <f t="shared" si="8"/>
        <v>2.766798418972332E-2</v>
      </c>
      <c r="T119" s="5">
        <v>2</v>
      </c>
      <c r="U119" s="5">
        <v>1</v>
      </c>
      <c r="V119" s="5">
        <v>3</v>
      </c>
      <c r="W119" s="5">
        <v>1</v>
      </c>
      <c r="X119" s="10">
        <f t="shared" si="9"/>
        <v>4.4647479292768404E-2</v>
      </c>
      <c r="Y119" s="5">
        <v>253</v>
      </c>
    </row>
    <row r="120" spans="1:25" x14ac:dyDescent="0.3">
      <c r="A120" s="4" t="s">
        <v>13</v>
      </c>
      <c r="B120" s="5">
        <v>3</v>
      </c>
      <c r="C120" s="5">
        <v>13</v>
      </c>
      <c r="D120" s="5">
        <v>0</v>
      </c>
      <c r="E120" s="5">
        <v>0.188</v>
      </c>
      <c r="F120" s="5">
        <v>246</v>
      </c>
      <c r="G120" s="5">
        <v>388</v>
      </c>
      <c r="H120" s="5">
        <v>-142</v>
      </c>
      <c r="I120">
        <v>4.0700699802666422</v>
      </c>
      <c r="J120">
        <v>8.8239931249023478</v>
      </c>
      <c r="K120" s="5">
        <v>-8.9</v>
      </c>
      <c r="L120" s="5">
        <v>1.3</v>
      </c>
      <c r="M120" s="5">
        <v>-7.6</v>
      </c>
      <c r="N120" s="5">
        <v>-6.4</v>
      </c>
      <c r="O120" s="5">
        <v>-1.2</v>
      </c>
      <c r="P120" s="5">
        <v>2017</v>
      </c>
      <c r="R120" s="3">
        <f t="shared" si="7"/>
        <v>6</v>
      </c>
      <c r="S120" s="10">
        <f t="shared" si="8"/>
        <v>2.3715415019762844E-2</v>
      </c>
      <c r="T120" s="5">
        <v>1</v>
      </c>
      <c r="U120" s="5">
        <v>1</v>
      </c>
      <c r="V120" s="5">
        <v>1</v>
      </c>
      <c r="W120" s="5">
        <v>3</v>
      </c>
      <c r="X120" s="10">
        <f t="shared" si="9"/>
        <v>2.7910461134119147E-2</v>
      </c>
      <c r="Y120" s="5">
        <v>253</v>
      </c>
    </row>
    <row r="121" spans="1:25" x14ac:dyDescent="0.3">
      <c r="A121" s="4" t="s">
        <v>33</v>
      </c>
      <c r="B121" s="5">
        <v>5</v>
      </c>
      <c r="C121" s="5">
        <v>11</v>
      </c>
      <c r="D121" s="5">
        <v>0</v>
      </c>
      <c r="E121" s="5">
        <v>0.313</v>
      </c>
      <c r="F121" s="5">
        <v>298</v>
      </c>
      <c r="G121" s="5">
        <v>382</v>
      </c>
      <c r="H121" s="5">
        <v>-84</v>
      </c>
      <c r="I121">
        <v>5.7206595006083747</v>
      </c>
      <c r="J121">
        <v>4.504793799588179</v>
      </c>
      <c r="K121" s="5">
        <v>-5.3</v>
      </c>
      <c r="L121" s="5">
        <v>0.3</v>
      </c>
      <c r="M121" s="5">
        <v>-4.9000000000000004</v>
      </c>
      <c r="N121" s="5">
        <v>-2.9</v>
      </c>
      <c r="O121" s="5">
        <v>-2.1</v>
      </c>
      <c r="P121" s="5">
        <v>2017</v>
      </c>
      <c r="R121" s="3">
        <f t="shared" si="7"/>
        <v>9</v>
      </c>
      <c r="S121" s="10">
        <f t="shared" si="8"/>
        <v>3.5573122529644272E-2</v>
      </c>
      <c r="T121" s="5">
        <v>1</v>
      </c>
      <c r="U121" s="5">
        <v>1</v>
      </c>
      <c r="V121" s="5">
        <v>1</v>
      </c>
      <c r="W121" s="5">
        <v>6</v>
      </c>
      <c r="X121" s="10">
        <f t="shared" si="9"/>
        <v>3.2020050175215038E-2</v>
      </c>
      <c r="Y121" s="5">
        <v>253</v>
      </c>
    </row>
    <row r="122" spans="1:25" x14ac:dyDescent="0.3">
      <c r="A122" s="4" t="s">
        <v>46</v>
      </c>
      <c r="B122" s="5">
        <v>6</v>
      </c>
      <c r="C122" s="5">
        <v>10</v>
      </c>
      <c r="D122" s="5">
        <v>0</v>
      </c>
      <c r="E122" s="5">
        <v>0.375</v>
      </c>
      <c r="F122" s="5">
        <v>301</v>
      </c>
      <c r="G122" s="5">
        <v>373</v>
      </c>
      <c r="H122" s="5">
        <v>-72</v>
      </c>
      <c r="I122">
        <v>6.0175631623937962</v>
      </c>
      <c r="J122">
        <v>8.7290236547735738</v>
      </c>
      <c r="K122" s="5">
        <v>-4.5</v>
      </c>
      <c r="L122" s="5">
        <v>-0.2</v>
      </c>
      <c r="M122" s="5">
        <v>-4.7</v>
      </c>
      <c r="N122" s="5">
        <v>-3</v>
      </c>
      <c r="O122" s="5">
        <v>-1.8</v>
      </c>
      <c r="P122" s="5">
        <v>2017</v>
      </c>
      <c r="R122" s="3">
        <f t="shared" si="7"/>
        <v>9</v>
      </c>
      <c r="S122" s="10">
        <f t="shared" si="8"/>
        <v>3.5573122529644272E-2</v>
      </c>
      <c r="T122" s="5">
        <v>1</v>
      </c>
      <c r="U122" s="5">
        <v>1</v>
      </c>
      <c r="V122" s="5">
        <v>1</v>
      </c>
      <c r="W122" s="5">
        <v>6</v>
      </c>
      <c r="X122" s="10">
        <f t="shared" si="9"/>
        <v>3.2020050175215038E-2</v>
      </c>
      <c r="Y122" s="5">
        <v>253</v>
      </c>
    </row>
    <row r="123" spans="1:25" x14ac:dyDescent="0.3">
      <c r="A123" s="4" t="s">
        <v>15</v>
      </c>
      <c r="B123" s="5">
        <v>13</v>
      </c>
      <c r="C123" s="5">
        <v>3</v>
      </c>
      <c r="D123" s="5">
        <v>0</v>
      </c>
      <c r="E123" s="5">
        <v>0.81299999999999994</v>
      </c>
      <c r="F123" s="5">
        <v>457</v>
      </c>
      <c r="G123" s="5">
        <v>295</v>
      </c>
      <c r="H123" s="5">
        <v>162</v>
      </c>
      <c r="I123">
        <v>11.799925521321031</v>
      </c>
      <c r="J123">
        <v>8.9698251101241002</v>
      </c>
      <c r="K123" s="5">
        <v>10.1</v>
      </c>
      <c r="L123" s="5">
        <v>-0.7</v>
      </c>
      <c r="M123" s="5">
        <v>9.4</v>
      </c>
      <c r="N123" s="5">
        <v>7</v>
      </c>
      <c r="O123" s="5">
        <v>2.5</v>
      </c>
      <c r="P123" s="5">
        <v>2017</v>
      </c>
      <c r="R123" s="3">
        <f t="shared" si="7"/>
        <v>8</v>
      </c>
      <c r="S123" s="10">
        <f t="shared" si="8"/>
        <v>3.1620553359683792E-2</v>
      </c>
      <c r="T123" s="5">
        <v>1</v>
      </c>
      <c r="U123" s="5">
        <v>1</v>
      </c>
      <c r="V123" s="5">
        <v>1</v>
      </c>
      <c r="W123" s="5">
        <v>5</v>
      </c>
      <c r="X123" s="10">
        <f t="shared" si="9"/>
        <v>3.0650187161516407E-2</v>
      </c>
      <c r="Y123" s="5">
        <v>253</v>
      </c>
    </row>
    <row r="124" spans="1:25" x14ac:dyDescent="0.3">
      <c r="A124" s="4" t="s">
        <v>34</v>
      </c>
      <c r="B124" s="5">
        <v>13</v>
      </c>
      <c r="C124" s="5">
        <v>3</v>
      </c>
      <c r="D124" s="5">
        <v>0</v>
      </c>
      <c r="E124" s="5">
        <v>0.81299999999999994</v>
      </c>
      <c r="F124" s="5">
        <v>406</v>
      </c>
      <c r="G124" s="5">
        <v>308</v>
      </c>
      <c r="H124" s="5">
        <v>98</v>
      </c>
      <c r="I124">
        <v>10.519224811784254</v>
      </c>
      <c r="J124">
        <v>9.8447878676032978</v>
      </c>
      <c r="K124" s="5">
        <v>6.1</v>
      </c>
      <c r="L124" s="5">
        <v>-1.1000000000000001</v>
      </c>
      <c r="M124" s="5">
        <v>5</v>
      </c>
      <c r="N124" s="5">
        <v>3.2</v>
      </c>
      <c r="O124" s="5">
        <v>1.8</v>
      </c>
      <c r="P124" s="5">
        <v>2017</v>
      </c>
      <c r="R124" s="3">
        <f t="shared" si="7"/>
        <v>8</v>
      </c>
      <c r="S124" s="10">
        <f t="shared" si="8"/>
        <v>3.1620553359683792E-2</v>
      </c>
      <c r="T124" s="5">
        <v>1</v>
      </c>
      <c r="U124" s="5">
        <v>1</v>
      </c>
      <c r="V124" s="5">
        <v>2</v>
      </c>
      <c r="W124" s="5">
        <v>4</v>
      </c>
      <c r="X124" s="10">
        <f t="shared" si="9"/>
        <v>3.2768696240841035E-2</v>
      </c>
      <c r="Y124" s="5">
        <v>253</v>
      </c>
    </row>
    <row r="125" spans="1:25" x14ac:dyDescent="0.3">
      <c r="A125" s="4" t="s">
        <v>21</v>
      </c>
      <c r="B125" s="5">
        <v>6</v>
      </c>
      <c r="C125" s="5">
        <v>10</v>
      </c>
      <c r="D125" s="5">
        <v>0</v>
      </c>
      <c r="E125" s="5">
        <v>0.375</v>
      </c>
      <c r="F125" s="5">
        <v>331</v>
      </c>
      <c r="G125" s="5">
        <v>383</v>
      </c>
      <c r="H125" s="5">
        <v>-52</v>
      </c>
      <c r="I125">
        <v>6.6359998785328482</v>
      </c>
      <c r="J125">
        <v>4.1800987347751573</v>
      </c>
      <c r="K125" s="5">
        <v>-3.3</v>
      </c>
      <c r="L125" s="5">
        <v>0.4</v>
      </c>
      <c r="M125" s="5">
        <v>-2.9</v>
      </c>
      <c r="N125" s="5">
        <v>-0.8</v>
      </c>
      <c r="O125" s="5">
        <v>-2.1</v>
      </c>
      <c r="P125" s="5">
        <v>2017</v>
      </c>
      <c r="R125" s="3">
        <f t="shared" si="7"/>
        <v>10</v>
      </c>
      <c r="S125" s="10">
        <f t="shared" si="8"/>
        <v>3.9525691699604744E-2</v>
      </c>
      <c r="T125" s="5">
        <v>2</v>
      </c>
      <c r="U125" s="5">
        <v>0</v>
      </c>
      <c r="V125" s="5">
        <v>2</v>
      </c>
      <c r="W125" s="5">
        <v>6</v>
      </c>
      <c r="X125" s="10">
        <f t="shared" si="9"/>
        <v>4.0195922268238295E-2</v>
      </c>
      <c r="Y125" s="5">
        <v>253</v>
      </c>
    </row>
    <row r="126" spans="1:25" x14ac:dyDescent="0.3">
      <c r="A126" s="4" t="s">
        <v>27</v>
      </c>
      <c r="B126" s="5">
        <v>9</v>
      </c>
      <c r="C126" s="5">
        <v>7</v>
      </c>
      <c r="D126" s="5">
        <v>0</v>
      </c>
      <c r="E126" s="5">
        <v>0.56299999999999994</v>
      </c>
      <c r="F126" s="5">
        <v>366</v>
      </c>
      <c r="G126" s="5">
        <v>332</v>
      </c>
      <c r="H126" s="5">
        <v>34</v>
      </c>
      <c r="I126">
        <v>8.9163451909154965</v>
      </c>
      <c r="J126">
        <v>9.786964421548614</v>
      </c>
      <c r="K126" s="5">
        <v>2.1</v>
      </c>
      <c r="L126" s="5">
        <v>-0.2</v>
      </c>
      <c r="M126" s="5">
        <v>1.9</v>
      </c>
      <c r="N126" s="5">
        <v>0.7</v>
      </c>
      <c r="O126" s="5">
        <v>1.2</v>
      </c>
      <c r="P126" s="5">
        <v>2017</v>
      </c>
      <c r="R126" s="3">
        <f t="shared" si="7"/>
        <v>11</v>
      </c>
      <c r="S126" s="10">
        <f t="shared" si="8"/>
        <v>4.3478260869565216E-2</v>
      </c>
      <c r="T126" s="5">
        <v>0</v>
      </c>
      <c r="U126" s="5">
        <v>2</v>
      </c>
      <c r="V126" s="5">
        <v>4</v>
      </c>
      <c r="W126" s="5">
        <v>5</v>
      </c>
      <c r="X126" s="10">
        <f t="shared" si="9"/>
        <v>3.6427803440586173E-2</v>
      </c>
      <c r="Y126" s="5">
        <v>253</v>
      </c>
    </row>
    <row r="127" spans="1:25" x14ac:dyDescent="0.3">
      <c r="A127" s="4" t="s">
        <v>26</v>
      </c>
      <c r="B127" s="5">
        <v>5</v>
      </c>
      <c r="C127" s="5">
        <v>11</v>
      </c>
      <c r="D127" s="5">
        <v>0</v>
      </c>
      <c r="E127" s="5">
        <v>0.313</v>
      </c>
      <c r="F127" s="5">
        <v>335</v>
      </c>
      <c r="G127" s="5">
        <v>382</v>
      </c>
      <c r="H127" s="5">
        <v>-47</v>
      </c>
      <c r="I127">
        <v>6.7704428045797833</v>
      </c>
      <c r="J127">
        <v>7.6085553888433548</v>
      </c>
      <c r="K127" s="5">
        <v>-2.9</v>
      </c>
      <c r="L127" s="5">
        <v>1.7</v>
      </c>
      <c r="M127" s="5">
        <v>-1.3</v>
      </c>
      <c r="N127" s="5">
        <v>0.4</v>
      </c>
      <c r="O127" s="5">
        <v>-1.7</v>
      </c>
      <c r="P127" s="5">
        <v>2017</v>
      </c>
      <c r="R127" s="3">
        <f t="shared" si="7"/>
        <v>6</v>
      </c>
      <c r="S127" s="10">
        <f t="shared" si="8"/>
        <v>2.3715415019762844E-2</v>
      </c>
      <c r="T127" s="5">
        <v>1</v>
      </c>
      <c r="U127" s="5">
        <v>1</v>
      </c>
      <c r="V127" s="5">
        <v>2</v>
      </c>
      <c r="W127" s="5">
        <v>2</v>
      </c>
      <c r="X127" s="10">
        <f t="shared" si="9"/>
        <v>3.0028970213443772E-2</v>
      </c>
      <c r="Y127" s="5">
        <v>253</v>
      </c>
    </row>
    <row r="128" spans="1:25" x14ac:dyDescent="0.3">
      <c r="A128" s="4" t="s">
        <v>38</v>
      </c>
      <c r="B128" s="5">
        <v>9</v>
      </c>
      <c r="C128" s="5">
        <v>7</v>
      </c>
      <c r="D128" s="5">
        <v>0</v>
      </c>
      <c r="E128" s="5">
        <v>0.56299999999999994</v>
      </c>
      <c r="F128" s="5">
        <v>334</v>
      </c>
      <c r="G128" s="5">
        <v>356</v>
      </c>
      <c r="H128" s="5">
        <v>-22</v>
      </c>
      <c r="I128">
        <v>7.3989595823783931</v>
      </c>
      <c r="J128">
        <v>8.0746227301604971</v>
      </c>
      <c r="K128" s="5">
        <v>-1.4</v>
      </c>
      <c r="L128" s="5">
        <v>-2.1</v>
      </c>
      <c r="M128" s="5">
        <v>-3.5</v>
      </c>
      <c r="N128" s="5">
        <v>-2</v>
      </c>
      <c r="O128" s="5">
        <v>-1.5</v>
      </c>
      <c r="P128" s="5">
        <v>2017</v>
      </c>
      <c r="R128" s="3">
        <f t="shared" si="7"/>
        <v>9</v>
      </c>
      <c r="S128" s="10">
        <f t="shared" si="8"/>
        <v>3.5573122529644272E-2</v>
      </c>
      <c r="T128" s="5">
        <v>2</v>
      </c>
      <c r="U128" s="5">
        <v>0</v>
      </c>
      <c r="V128" s="5">
        <v>2</v>
      </c>
      <c r="W128" s="5">
        <v>5</v>
      </c>
      <c r="X128" s="10">
        <f t="shared" si="9"/>
        <v>3.8826059254539663E-2</v>
      </c>
      <c r="Y128" s="5">
        <v>253</v>
      </c>
    </row>
    <row r="129" spans="1:25" x14ac:dyDescent="0.3">
      <c r="A129" s="4" t="s">
        <v>47</v>
      </c>
      <c r="B129" s="5">
        <v>7</v>
      </c>
      <c r="C129" s="5">
        <v>9</v>
      </c>
      <c r="D129" s="5">
        <v>0</v>
      </c>
      <c r="E129" s="5">
        <v>0.438</v>
      </c>
      <c r="F129" s="5">
        <v>342</v>
      </c>
      <c r="G129" s="5">
        <v>388</v>
      </c>
      <c r="H129" s="5">
        <v>-46</v>
      </c>
      <c r="I129">
        <v>6.817450704854318</v>
      </c>
      <c r="J129">
        <v>8.3149370115484356</v>
      </c>
      <c r="K129" s="5">
        <v>-2.9</v>
      </c>
      <c r="L129" s="5">
        <v>1.6</v>
      </c>
      <c r="M129" s="5">
        <v>-1.3</v>
      </c>
      <c r="N129" s="5">
        <v>0.5</v>
      </c>
      <c r="O129" s="5">
        <v>-1.8</v>
      </c>
      <c r="P129" s="5">
        <v>2017</v>
      </c>
      <c r="R129" s="3">
        <f t="shared" si="7"/>
        <v>10</v>
      </c>
      <c r="S129" s="10">
        <f t="shared" si="8"/>
        <v>3.9525691699604744E-2</v>
      </c>
      <c r="T129" s="5">
        <v>1</v>
      </c>
      <c r="U129" s="5">
        <v>1</v>
      </c>
      <c r="V129" s="5">
        <v>1</v>
      </c>
      <c r="W129" s="5">
        <v>7</v>
      </c>
      <c r="X129" s="10">
        <f t="shared" si="9"/>
        <v>3.338991318891367E-2</v>
      </c>
      <c r="Y129" s="5">
        <v>253</v>
      </c>
    </row>
    <row r="130" spans="1:25" x14ac:dyDescent="0.3">
      <c r="A130" s="4" t="s">
        <v>20</v>
      </c>
      <c r="B130" s="5">
        <v>7</v>
      </c>
      <c r="C130" s="5">
        <v>8</v>
      </c>
      <c r="D130" s="5">
        <v>1</v>
      </c>
      <c r="E130" s="5">
        <v>0.46899999999999997</v>
      </c>
      <c r="F130" s="5">
        <v>418</v>
      </c>
      <c r="G130" s="5">
        <v>362</v>
      </c>
      <c r="H130" s="5">
        <v>56</v>
      </c>
      <c r="I130">
        <v>9.344933345906913</v>
      </c>
      <c r="J130">
        <v>11.861412522231921</v>
      </c>
      <c r="K130" s="5">
        <v>3.5</v>
      </c>
      <c r="L130" s="5">
        <v>-1.9</v>
      </c>
      <c r="M130" s="5">
        <v>1.6</v>
      </c>
      <c r="N130" s="5">
        <v>2.4</v>
      </c>
      <c r="O130" s="5">
        <v>-0.8</v>
      </c>
      <c r="P130" s="5">
        <v>2016</v>
      </c>
      <c r="R130" s="3">
        <f t="shared" si="7"/>
        <v>6</v>
      </c>
      <c r="S130" s="10">
        <f t="shared" si="8"/>
        <v>2.3715415019762844E-2</v>
      </c>
      <c r="T130" s="5">
        <v>1</v>
      </c>
      <c r="U130" s="5">
        <v>0</v>
      </c>
      <c r="V130" s="5">
        <v>1</v>
      </c>
      <c r="W130" s="5">
        <v>4</v>
      </c>
      <c r="X130" s="10">
        <f xml:space="preserve"> ($T130/31)*0.4 + ($U130/32)*0.25 + ($V130/35)*0.15 + ($W130/($Y130 - 63 - 35))*0.2</f>
        <v>2.2350230414746545E-2</v>
      </c>
      <c r="Y130" s="5">
        <v>253</v>
      </c>
    </row>
    <row r="131" spans="1:25" x14ac:dyDescent="0.3">
      <c r="A131" s="4" t="s">
        <v>19</v>
      </c>
      <c r="B131" s="5">
        <v>11</v>
      </c>
      <c r="C131" s="5">
        <v>5</v>
      </c>
      <c r="D131" s="5">
        <v>0</v>
      </c>
      <c r="E131" s="5">
        <v>0.68799999999999994</v>
      </c>
      <c r="F131" s="5">
        <v>540</v>
      </c>
      <c r="G131" s="5">
        <v>406</v>
      </c>
      <c r="H131" s="5">
        <v>134</v>
      </c>
      <c r="I131">
        <v>10.595186012880323</v>
      </c>
      <c r="J131">
        <v>7.8344053733228884</v>
      </c>
      <c r="K131" s="5">
        <v>8.4</v>
      </c>
      <c r="L131" s="5">
        <v>0.1</v>
      </c>
      <c r="M131" s="5">
        <v>8.5</v>
      </c>
      <c r="N131" s="5">
        <v>10.5</v>
      </c>
      <c r="O131" s="5">
        <v>-2</v>
      </c>
      <c r="P131" s="5">
        <v>2016</v>
      </c>
      <c r="R131" s="3">
        <f t="shared" si="7"/>
        <v>6</v>
      </c>
      <c r="S131" s="10">
        <f t="shared" si="8"/>
        <v>2.3715415019762844E-2</v>
      </c>
      <c r="T131" s="5">
        <v>1</v>
      </c>
      <c r="U131" s="5">
        <v>1</v>
      </c>
      <c r="V131" s="5">
        <v>1</v>
      </c>
      <c r="W131" s="5">
        <v>3</v>
      </c>
      <c r="X131" s="10">
        <f t="shared" ref="X131:X161" si="10" xml:space="preserve"> ($T131/31)*0.4 + ($U131/32)*0.25 + ($V131/35)*0.15 + ($W131/($Y131 - 63 - 35))*0.2</f>
        <v>2.8872407834101381E-2</v>
      </c>
      <c r="Y131" s="5">
        <v>253</v>
      </c>
    </row>
    <row r="132" spans="1:25" x14ac:dyDescent="0.3">
      <c r="A132" s="4" t="s">
        <v>35</v>
      </c>
      <c r="B132" s="5">
        <v>8</v>
      </c>
      <c r="C132" s="5">
        <v>8</v>
      </c>
      <c r="D132" s="5">
        <v>0</v>
      </c>
      <c r="E132" s="5">
        <v>0.5</v>
      </c>
      <c r="F132" s="5">
        <v>343</v>
      </c>
      <c r="G132" s="5">
        <v>321</v>
      </c>
      <c r="H132" s="5">
        <v>22</v>
      </c>
      <c r="I132">
        <v>8.6244980560791653</v>
      </c>
      <c r="J132">
        <v>6.137822862420669</v>
      </c>
      <c r="K132" s="5">
        <v>1.4</v>
      </c>
      <c r="L132" s="5">
        <v>0.2</v>
      </c>
      <c r="M132" s="5">
        <v>1.5</v>
      </c>
      <c r="N132" s="5">
        <v>-1.1000000000000001</v>
      </c>
      <c r="O132" s="5">
        <v>2.6</v>
      </c>
      <c r="P132" s="5">
        <v>2016</v>
      </c>
      <c r="R132" s="3">
        <f t="shared" si="7"/>
        <v>11</v>
      </c>
      <c r="S132" s="10">
        <f t="shared" si="8"/>
        <v>4.3478260869565216E-2</v>
      </c>
      <c r="T132" s="5">
        <v>1</v>
      </c>
      <c r="U132" s="5">
        <v>1</v>
      </c>
      <c r="V132" s="5">
        <v>1</v>
      </c>
      <c r="W132" s="5">
        <v>8</v>
      </c>
      <c r="X132" s="10">
        <f t="shared" si="10"/>
        <v>3.5324020737327183E-2</v>
      </c>
      <c r="Y132" s="5">
        <v>253</v>
      </c>
    </row>
    <row r="133" spans="1:25" x14ac:dyDescent="0.3">
      <c r="A133" s="4" t="s">
        <v>30</v>
      </c>
      <c r="B133" s="5">
        <v>7</v>
      </c>
      <c r="C133" s="5">
        <v>9</v>
      </c>
      <c r="D133" s="5">
        <v>0</v>
      </c>
      <c r="E133" s="5">
        <v>0.438</v>
      </c>
      <c r="F133" s="5">
        <v>399</v>
      </c>
      <c r="G133" s="5">
        <v>378</v>
      </c>
      <c r="H133" s="5">
        <v>21</v>
      </c>
      <c r="I133">
        <v>8.509703198999178</v>
      </c>
      <c r="J133">
        <v>8.5110814261042176</v>
      </c>
      <c r="K133" s="5">
        <v>1.3</v>
      </c>
      <c r="L133" s="5">
        <v>-1.6</v>
      </c>
      <c r="M133" s="5">
        <v>-0.3</v>
      </c>
      <c r="N133" s="5">
        <v>1.8</v>
      </c>
      <c r="O133" s="5">
        <v>-2.2000000000000002</v>
      </c>
      <c r="P133" s="5">
        <v>2016</v>
      </c>
      <c r="R133" s="3">
        <f t="shared" si="7"/>
        <v>7</v>
      </c>
      <c r="S133" s="10">
        <f t="shared" si="8"/>
        <v>2.766798418972332E-2</v>
      </c>
      <c r="T133" s="5">
        <v>1</v>
      </c>
      <c r="U133" s="5">
        <v>1</v>
      </c>
      <c r="V133" s="5">
        <v>1</v>
      </c>
      <c r="W133" s="5">
        <v>4</v>
      </c>
      <c r="X133" s="10">
        <f t="shared" si="10"/>
        <v>3.0162730414746541E-2</v>
      </c>
      <c r="Y133" s="5">
        <v>253</v>
      </c>
    </row>
    <row r="134" spans="1:25" x14ac:dyDescent="0.3">
      <c r="A134" s="4" t="s">
        <v>18</v>
      </c>
      <c r="B134" s="5">
        <v>6</v>
      </c>
      <c r="C134" s="5">
        <v>10</v>
      </c>
      <c r="D134" s="5">
        <v>0</v>
      </c>
      <c r="E134" s="5">
        <v>0.375</v>
      </c>
      <c r="F134" s="5">
        <v>369</v>
      </c>
      <c r="G134" s="5">
        <v>402</v>
      </c>
      <c r="H134" s="5">
        <v>-33</v>
      </c>
      <c r="I134">
        <v>7.1941548636547346</v>
      </c>
      <c r="J134">
        <v>12.132969573435295</v>
      </c>
      <c r="K134" s="5">
        <v>-2.1</v>
      </c>
      <c r="L134" s="5">
        <v>1.1000000000000001</v>
      </c>
      <c r="M134" s="5">
        <v>-1</v>
      </c>
      <c r="N134" s="5">
        <v>-0.2</v>
      </c>
      <c r="O134" s="5">
        <v>-0.8</v>
      </c>
      <c r="P134" s="5">
        <v>2016</v>
      </c>
      <c r="R134" s="3">
        <f t="shared" si="7"/>
        <v>5</v>
      </c>
      <c r="S134" s="10">
        <f t="shared" si="8"/>
        <v>1.9762845849802372E-2</v>
      </c>
      <c r="T134" s="5">
        <v>1</v>
      </c>
      <c r="U134" s="5">
        <v>1</v>
      </c>
      <c r="V134" s="5">
        <v>1</v>
      </c>
      <c r="W134" s="5">
        <v>2</v>
      </c>
      <c r="X134" s="10">
        <f t="shared" si="10"/>
        <v>2.7582085253456221E-2</v>
      </c>
      <c r="Y134" s="5">
        <v>253</v>
      </c>
    </row>
    <row r="135" spans="1:25" x14ac:dyDescent="0.3">
      <c r="A135" s="4" t="s">
        <v>24</v>
      </c>
      <c r="B135" s="5">
        <v>3</v>
      </c>
      <c r="C135" s="5">
        <v>13</v>
      </c>
      <c r="D135" s="5">
        <v>0</v>
      </c>
      <c r="E135" s="5">
        <v>0.188</v>
      </c>
      <c r="F135" s="5">
        <v>279</v>
      </c>
      <c r="G135" s="5">
        <v>399</v>
      </c>
      <c r="H135" s="5">
        <v>-120</v>
      </c>
      <c r="I135">
        <v>4.8101153839059885</v>
      </c>
      <c r="J135">
        <v>6.4181469346849145</v>
      </c>
      <c r="K135" s="5">
        <v>-7.5</v>
      </c>
      <c r="L135" s="5">
        <v>0</v>
      </c>
      <c r="M135" s="5">
        <v>-7.5</v>
      </c>
      <c r="N135" s="5">
        <v>-5.2</v>
      </c>
      <c r="O135" s="5">
        <v>-2.2999999999999998</v>
      </c>
      <c r="P135" s="5">
        <v>2016</v>
      </c>
      <c r="R135" s="3">
        <f t="shared" si="7"/>
        <v>9</v>
      </c>
      <c r="S135" s="10">
        <f t="shared" si="8"/>
        <v>3.5573122529644272E-2</v>
      </c>
      <c r="T135" s="5">
        <v>1</v>
      </c>
      <c r="U135" s="5">
        <v>1</v>
      </c>
      <c r="V135" s="5">
        <v>1</v>
      </c>
      <c r="W135" s="5">
        <v>6</v>
      </c>
      <c r="X135" s="10">
        <f t="shared" si="10"/>
        <v>3.2743375576036862E-2</v>
      </c>
      <c r="Y135" s="5">
        <v>253</v>
      </c>
    </row>
    <row r="136" spans="1:25" x14ac:dyDescent="0.3">
      <c r="A136" s="4" t="s">
        <v>37</v>
      </c>
      <c r="B136" s="5">
        <v>6</v>
      </c>
      <c r="C136" s="5">
        <v>9</v>
      </c>
      <c r="D136" s="5">
        <v>1</v>
      </c>
      <c r="E136" s="5">
        <v>0.40600000000000003</v>
      </c>
      <c r="F136" s="5">
        <v>325</v>
      </c>
      <c r="G136" s="5">
        <v>315</v>
      </c>
      <c r="H136" s="5">
        <v>10</v>
      </c>
      <c r="I136">
        <v>8.2948903404561687</v>
      </c>
      <c r="J136">
        <v>11.569037649095266</v>
      </c>
      <c r="K136" s="5">
        <v>0.6</v>
      </c>
      <c r="L136" s="5">
        <v>0.4</v>
      </c>
      <c r="M136" s="5">
        <v>1</v>
      </c>
      <c r="N136" s="5">
        <v>-1.5</v>
      </c>
      <c r="O136" s="5">
        <v>2.5</v>
      </c>
      <c r="P136" s="5">
        <v>2016</v>
      </c>
      <c r="R136" s="3">
        <f t="shared" si="7"/>
        <v>7</v>
      </c>
      <c r="S136" s="10">
        <f t="shared" si="8"/>
        <v>2.766798418972332E-2</v>
      </c>
      <c r="T136" s="5">
        <v>1</v>
      </c>
      <c r="U136" s="5">
        <v>1</v>
      </c>
      <c r="V136" s="5">
        <v>1</v>
      </c>
      <c r="W136" s="5">
        <v>4</v>
      </c>
      <c r="X136" s="10">
        <f t="shared" si="10"/>
        <v>3.0162730414746541E-2</v>
      </c>
      <c r="Y136" s="5">
        <v>253</v>
      </c>
    </row>
    <row r="137" spans="1:25" x14ac:dyDescent="0.3">
      <c r="A137" s="4" t="s">
        <v>36</v>
      </c>
      <c r="B137" s="5">
        <v>1</v>
      </c>
      <c r="C137" s="5">
        <v>15</v>
      </c>
      <c r="D137" s="5">
        <v>0</v>
      </c>
      <c r="E137" s="5">
        <v>6.3E-2</v>
      </c>
      <c r="F137" s="5">
        <v>264</v>
      </c>
      <c r="G137" s="5">
        <v>452</v>
      </c>
      <c r="H137" s="5">
        <v>-188</v>
      </c>
      <c r="I137">
        <v>3.510718549598749</v>
      </c>
      <c r="J137">
        <v>4.1774782508944046</v>
      </c>
      <c r="K137" s="5">
        <v>-11.8</v>
      </c>
      <c r="L137" s="5">
        <v>1.7</v>
      </c>
      <c r="M137" s="5">
        <v>-10.1</v>
      </c>
      <c r="N137" s="5">
        <v>-5.2</v>
      </c>
      <c r="O137" s="5">
        <v>-4.9000000000000004</v>
      </c>
      <c r="P137" s="5">
        <v>2016</v>
      </c>
      <c r="R137" s="3">
        <f t="shared" si="7"/>
        <v>14</v>
      </c>
      <c r="S137" s="10">
        <f t="shared" si="8"/>
        <v>5.533596837944664E-2</v>
      </c>
      <c r="T137" s="5">
        <v>1</v>
      </c>
      <c r="U137" s="5">
        <v>1</v>
      </c>
      <c r="V137" s="5">
        <v>3</v>
      </c>
      <c r="W137" s="5">
        <v>9</v>
      </c>
      <c r="X137" s="10">
        <f t="shared" si="10"/>
        <v>4.5185771889400921E-2</v>
      </c>
      <c r="Y137" s="5">
        <v>253</v>
      </c>
    </row>
    <row r="138" spans="1:25" x14ac:dyDescent="0.3">
      <c r="A138" s="4" t="s">
        <v>14</v>
      </c>
      <c r="B138" s="5">
        <v>13</v>
      </c>
      <c r="C138" s="5">
        <v>3</v>
      </c>
      <c r="D138" s="5">
        <v>0</v>
      </c>
      <c r="E138" s="5">
        <v>0.81299999999999994</v>
      </c>
      <c r="F138" s="5">
        <v>421</v>
      </c>
      <c r="G138" s="5">
        <v>306</v>
      </c>
      <c r="H138" s="5">
        <v>115</v>
      </c>
      <c r="I138">
        <v>10.877147607813567</v>
      </c>
      <c r="J138">
        <v>5.2183516302549986</v>
      </c>
      <c r="K138" s="5">
        <v>7.2</v>
      </c>
      <c r="L138" s="5">
        <v>-0.2</v>
      </c>
      <c r="M138" s="5">
        <v>7</v>
      </c>
      <c r="N138" s="5">
        <v>4.0999999999999996</v>
      </c>
      <c r="O138" s="5">
        <v>2.9</v>
      </c>
      <c r="P138" s="5">
        <v>2016</v>
      </c>
      <c r="R138" s="3">
        <f t="shared" si="7"/>
        <v>9</v>
      </c>
      <c r="S138" s="10">
        <f t="shared" si="8"/>
        <v>3.5573122529644272E-2</v>
      </c>
      <c r="T138" s="5">
        <v>1</v>
      </c>
      <c r="U138" s="5">
        <v>1</v>
      </c>
      <c r="V138" s="5">
        <v>1</v>
      </c>
      <c r="W138" s="5">
        <v>6</v>
      </c>
      <c r="X138" s="10">
        <f t="shared" si="10"/>
        <v>3.2743375576036862E-2</v>
      </c>
      <c r="Y138" s="5">
        <v>253</v>
      </c>
    </row>
    <row r="139" spans="1:25" x14ac:dyDescent="0.3">
      <c r="A139" s="4" t="s">
        <v>45</v>
      </c>
      <c r="B139" s="5">
        <v>9</v>
      </c>
      <c r="C139" s="5">
        <v>7</v>
      </c>
      <c r="D139" s="5">
        <v>0</v>
      </c>
      <c r="E139" s="5">
        <v>0.56299999999999994</v>
      </c>
      <c r="F139" s="5">
        <v>333</v>
      </c>
      <c r="G139" s="5">
        <v>297</v>
      </c>
      <c r="H139" s="5">
        <v>36</v>
      </c>
      <c r="I139">
        <v>9.073519587477719</v>
      </c>
      <c r="J139">
        <v>9.6899653069470961</v>
      </c>
      <c r="K139" s="5">
        <v>2.2999999999999998</v>
      </c>
      <c r="L139" s="5">
        <v>1.8</v>
      </c>
      <c r="M139" s="5">
        <v>4</v>
      </c>
      <c r="N139" s="5">
        <v>-2</v>
      </c>
      <c r="O139" s="5">
        <v>6.1</v>
      </c>
      <c r="P139" s="5">
        <v>2016</v>
      </c>
      <c r="R139" s="3">
        <f t="shared" si="7"/>
        <v>8</v>
      </c>
      <c r="S139" s="10">
        <f t="shared" si="8"/>
        <v>3.1620553359683792E-2</v>
      </c>
      <c r="T139" s="5">
        <v>1</v>
      </c>
      <c r="U139" s="5">
        <v>1</v>
      </c>
      <c r="V139" s="5">
        <v>1</v>
      </c>
      <c r="W139" s="5">
        <v>5</v>
      </c>
      <c r="X139" s="10">
        <f t="shared" si="10"/>
        <v>3.1453052995391702E-2</v>
      </c>
      <c r="Y139" s="5">
        <v>253</v>
      </c>
    </row>
    <row r="140" spans="1:25" x14ac:dyDescent="0.3">
      <c r="A140" s="4" t="s">
        <v>17</v>
      </c>
      <c r="B140" s="5">
        <v>9</v>
      </c>
      <c r="C140" s="5">
        <v>7</v>
      </c>
      <c r="D140" s="5">
        <v>0</v>
      </c>
      <c r="E140" s="5">
        <v>0.56299999999999994</v>
      </c>
      <c r="F140" s="5">
        <v>346</v>
      </c>
      <c r="G140" s="5">
        <v>358</v>
      </c>
      <c r="H140" s="5">
        <v>-12</v>
      </c>
      <c r="I140">
        <v>7.6783241753446259</v>
      </c>
      <c r="J140">
        <v>6.958746442884836</v>
      </c>
      <c r="K140" s="5">
        <v>-0.8</v>
      </c>
      <c r="L140" s="5">
        <v>-0.6</v>
      </c>
      <c r="M140" s="5">
        <v>-1.4</v>
      </c>
      <c r="N140" s="5">
        <v>-1.3</v>
      </c>
      <c r="O140" s="5">
        <v>-0.1</v>
      </c>
      <c r="P140" s="5">
        <v>2016</v>
      </c>
      <c r="R140" s="3">
        <f t="shared" si="7"/>
        <v>10</v>
      </c>
      <c r="S140" s="10">
        <f t="shared" si="8"/>
        <v>3.9525691699604744E-2</v>
      </c>
      <c r="T140" s="5">
        <v>1</v>
      </c>
      <c r="U140" s="5">
        <v>1</v>
      </c>
      <c r="V140" s="5">
        <v>1</v>
      </c>
      <c r="W140" s="5">
        <v>7</v>
      </c>
      <c r="X140" s="10">
        <f t="shared" si="10"/>
        <v>3.4033698156682023E-2</v>
      </c>
      <c r="Y140" s="5">
        <v>253</v>
      </c>
    </row>
    <row r="141" spans="1:25" x14ac:dyDescent="0.3">
      <c r="A141" s="4" t="s">
        <v>29</v>
      </c>
      <c r="B141" s="5">
        <v>10</v>
      </c>
      <c r="C141" s="5">
        <v>6</v>
      </c>
      <c r="D141" s="5">
        <v>0</v>
      </c>
      <c r="E141" s="5">
        <v>0.625</v>
      </c>
      <c r="F141" s="5">
        <v>432</v>
      </c>
      <c r="G141" s="5">
        <v>388</v>
      </c>
      <c r="H141" s="5">
        <v>44</v>
      </c>
      <c r="I141">
        <v>9.0086509074006962</v>
      </c>
      <c r="J141">
        <v>9.2216342966617617</v>
      </c>
      <c r="K141" s="5">
        <v>2.8</v>
      </c>
      <c r="L141" s="5">
        <v>0.1</v>
      </c>
      <c r="M141" s="5">
        <v>2.8</v>
      </c>
      <c r="N141" s="5">
        <v>4.9000000000000004</v>
      </c>
      <c r="O141" s="5">
        <v>-2</v>
      </c>
      <c r="P141" s="5">
        <v>2016</v>
      </c>
      <c r="R141" s="3">
        <f t="shared" si="7"/>
        <v>7</v>
      </c>
      <c r="S141" s="10">
        <f t="shared" si="8"/>
        <v>2.766798418972332E-2</v>
      </c>
      <c r="T141" s="5">
        <v>1</v>
      </c>
      <c r="U141" s="5">
        <v>1</v>
      </c>
      <c r="V141" s="5">
        <v>1</v>
      </c>
      <c r="W141" s="5">
        <v>4</v>
      </c>
      <c r="X141" s="10">
        <f t="shared" si="10"/>
        <v>3.0162730414746541E-2</v>
      </c>
      <c r="Y141" s="5">
        <v>253</v>
      </c>
    </row>
    <row r="142" spans="1:25" x14ac:dyDescent="0.3">
      <c r="A142" s="4" t="s">
        <v>40</v>
      </c>
      <c r="B142" s="5">
        <v>9</v>
      </c>
      <c r="C142" s="5">
        <v>7</v>
      </c>
      <c r="D142" s="5">
        <v>0</v>
      </c>
      <c r="E142" s="5">
        <v>0.56299999999999994</v>
      </c>
      <c r="F142" s="5">
        <v>279</v>
      </c>
      <c r="G142" s="5">
        <v>328</v>
      </c>
      <c r="H142" s="5">
        <v>-49</v>
      </c>
      <c r="I142">
        <v>6.4908835207653848</v>
      </c>
      <c r="J142">
        <v>8.7510645163763794</v>
      </c>
      <c r="K142" s="5">
        <v>-3.1</v>
      </c>
      <c r="L142" s="5">
        <v>0.4</v>
      </c>
      <c r="M142" s="5">
        <v>-2.6</v>
      </c>
      <c r="N142" s="5">
        <v>-5.3</v>
      </c>
      <c r="O142" s="5">
        <v>2.7</v>
      </c>
      <c r="P142" s="5">
        <v>2016</v>
      </c>
      <c r="R142" s="3">
        <f t="shared" si="7"/>
        <v>6</v>
      </c>
      <c r="S142" s="10">
        <f t="shared" si="8"/>
        <v>2.3715415019762844E-2</v>
      </c>
      <c r="T142" s="5">
        <v>1</v>
      </c>
      <c r="U142" s="5">
        <v>1</v>
      </c>
      <c r="V142" s="5">
        <v>1</v>
      </c>
      <c r="W142" s="5">
        <v>3</v>
      </c>
      <c r="X142" s="10">
        <f t="shared" si="10"/>
        <v>2.8872407834101381E-2</v>
      </c>
      <c r="Y142" s="5">
        <v>253</v>
      </c>
    </row>
    <row r="143" spans="1:25" x14ac:dyDescent="0.3">
      <c r="A143" s="4" t="s">
        <v>39</v>
      </c>
      <c r="B143" s="5">
        <v>8</v>
      </c>
      <c r="C143" s="5">
        <v>8</v>
      </c>
      <c r="D143" s="5">
        <v>0</v>
      </c>
      <c r="E143" s="5">
        <v>0.5</v>
      </c>
      <c r="F143" s="5">
        <v>411</v>
      </c>
      <c r="G143" s="5">
        <v>392</v>
      </c>
      <c r="H143" s="5">
        <v>19</v>
      </c>
      <c r="I143">
        <v>8.4463441744548522</v>
      </c>
      <c r="J143">
        <v>6.1183983460275204</v>
      </c>
      <c r="K143" s="5">
        <v>1.2</v>
      </c>
      <c r="L143" s="5">
        <v>-0.8</v>
      </c>
      <c r="M143" s="5">
        <v>0.4</v>
      </c>
      <c r="N143" s="5">
        <v>3.1</v>
      </c>
      <c r="O143" s="5">
        <v>-2.7</v>
      </c>
      <c r="P143" s="5">
        <v>2016</v>
      </c>
      <c r="R143" s="3">
        <f t="shared" si="7"/>
        <v>8</v>
      </c>
      <c r="S143" s="10">
        <f t="shared" si="8"/>
        <v>3.1620553359683792E-2</v>
      </c>
      <c r="T143" s="5">
        <v>1</v>
      </c>
      <c r="U143" s="5">
        <v>1</v>
      </c>
      <c r="V143" s="5">
        <v>1</v>
      </c>
      <c r="W143" s="5">
        <v>5</v>
      </c>
      <c r="X143" s="10">
        <f t="shared" si="10"/>
        <v>3.1453052995391702E-2</v>
      </c>
      <c r="Y143" s="5">
        <v>253</v>
      </c>
    </row>
    <row r="144" spans="1:25" x14ac:dyDescent="0.3">
      <c r="A144" s="4" t="s">
        <v>41</v>
      </c>
      <c r="B144" s="5">
        <v>3</v>
      </c>
      <c r="C144" s="5">
        <v>13</v>
      </c>
      <c r="D144" s="5">
        <v>0</v>
      </c>
      <c r="E144" s="5">
        <v>0.188</v>
      </c>
      <c r="F144" s="5">
        <v>318</v>
      </c>
      <c r="G144" s="5">
        <v>400</v>
      </c>
      <c r="H144" s="5">
        <v>-82</v>
      </c>
      <c r="I144">
        <v>5.885735405899287</v>
      </c>
      <c r="J144">
        <v>6.3692413013196623</v>
      </c>
      <c r="K144" s="5">
        <v>-5.0999999999999996</v>
      </c>
      <c r="L144" s="5">
        <v>0.2</v>
      </c>
      <c r="M144" s="5">
        <v>-5</v>
      </c>
      <c r="N144" s="5">
        <v>-2.7</v>
      </c>
      <c r="O144" s="5">
        <v>-2.2999999999999998</v>
      </c>
      <c r="P144" s="5">
        <v>2016</v>
      </c>
      <c r="R144" s="3">
        <f t="shared" si="7"/>
        <v>7</v>
      </c>
      <c r="S144" s="10">
        <f t="shared" si="8"/>
        <v>2.766798418972332E-2</v>
      </c>
      <c r="T144" s="5">
        <v>1</v>
      </c>
      <c r="U144" s="5">
        <v>1</v>
      </c>
      <c r="V144" s="5">
        <v>1</v>
      </c>
      <c r="W144" s="5">
        <v>4</v>
      </c>
      <c r="X144" s="10">
        <f t="shared" si="10"/>
        <v>3.0162730414746541E-2</v>
      </c>
      <c r="Y144" s="5">
        <v>253</v>
      </c>
    </row>
    <row r="145" spans="1:25" x14ac:dyDescent="0.3">
      <c r="A145" s="4" t="s">
        <v>42</v>
      </c>
      <c r="B145" s="5">
        <v>12</v>
      </c>
      <c r="C145" s="5">
        <v>4</v>
      </c>
      <c r="D145" s="5">
        <v>0</v>
      </c>
      <c r="E145" s="5">
        <v>0.75</v>
      </c>
      <c r="F145" s="5">
        <v>389</v>
      </c>
      <c r="G145" s="5">
        <v>311</v>
      </c>
      <c r="H145" s="5">
        <v>78</v>
      </c>
      <c r="I145">
        <v>10.064772058308344</v>
      </c>
      <c r="J145">
        <v>11.083278039270375</v>
      </c>
      <c r="K145" s="5">
        <v>4.9000000000000004</v>
      </c>
      <c r="L145" s="5">
        <v>0.7</v>
      </c>
      <c r="M145" s="5">
        <v>5.6</v>
      </c>
      <c r="N145" s="5">
        <v>1.2</v>
      </c>
      <c r="O145" s="5">
        <v>4.4000000000000004</v>
      </c>
      <c r="P145" s="5">
        <v>2016</v>
      </c>
      <c r="R145" s="3">
        <f t="shared" si="7"/>
        <v>9</v>
      </c>
      <c r="S145" s="10">
        <f t="shared" si="8"/>
        <v>3.5573122529644272E-2</v>
      </c>
      <c r="T145" s="5">
        <v>0</v>
      </c>
      <c r="U145" s="5">
        <v>1</v>
      </c>
      <c r="V145" s="5">
        <v>1</v>
      </c>
      <c r="W145" s="5">
        <v>7</v>
      </c>
      <c r="X145" s="10">
        <f t="shared" si="10"/>
        <v>2.1130472350230411E-2</v>
      </c>
      <c r="Y145" s="5">
        <v>253</v>
      </c>
    </row>
    <row r="146" spans="1:25" x14ac:dyDescent="0.3">
      <c r="A146" s="4" t="s">
        <v>28</v>
      </c>
      <c r="B146" s="5">
        <v>4</v>
      </c>
      <c r="C146" s="5">
        <v>12</v>
      </c>
      <c r="D146" s="5">
        <v>0</v>
      </c>
      <c r="E146" s="5">
        <v>0.25</v>
      </c>
      <c r="F146" s="5">
        <v>224</v>
      </c>
      <c r="G146" s="5">
        <v>394</v>
      </c>
      <c r="H146" s="5">
        <v>-170</v>
      </c>
      <c r="I146">
        <v>3.3394005159599711</v>
      </c>
      <c r="J146">
        <v>6.4681249111444048</v>
      </c>
      <c r="K146" s="5">
        <v>-10.6</v>
      </c>
      <c r="L146" s="5">
        <v>-0.5</v>
      </c>
      <c r="M146" s="5">
        <v>-11.1</v>
      </c>
      <c r="N146" s="5">
        <v>-9.5</v>
      </c>
      <c r="O146" s="5">
        <v>-1.6</v>
      </c>
      <c r="P146" s="5">
        <v>2016</v>
      </c>
      <c r="R146" s="3">
        <f t="shared" si="7"/>
        <v>6</v>
      </c>
      <c r="S146" s="10">
        <f t="shared" si="8"/>
        <v>2.3715415019762844E-2</v>
      </c>
      <c r="T146" s="5">
        <v>1</v>
      </c>
      <c r="U146" s="5">
        <v>0</v>
      </c>
      <c r="V146" s="5">
        <v>0</v>
      </c>
      <c r="W146" s="5">
        <v>5</v>
      </c>
      <c r="X146" s="10">
        <f t="shared" si="10"/>
        <v>1.935483870967742E-2</v>
      </c>
      <c r="Y146" s="5">
        <v>253</v>
      </c>
    </row>
    <row r="147" spans="1:25" x14ac:dyDescent="0.3">
      <c r="A147" s="4" t="s">
        <v>31</v>
      </c>
      <c r="B147" s="5">
        <v>10</v>
      </c>
      <c r="C147" s="5">
        <v>6</v>
      </c>
      <c r="D147" s="5">
        <v>0</v>
      </c>
      <c r="E147" s="5">
        <v>0.625</v>
      </c>
      <c r="F147" s="5">
        <v>363</v>
      </c>
      <c r="G147" s="5">
        <v>380</v>
      </c>
      <c r="H147" s="5">
        <v>-17</v>
      </c>
      <c r="I147">
        <v>7.5683657013808903</v>
      </c>
      <c r="J147">
        <v>5.9068785150720169</v>
      </c>
      <c r="K147" s="5">
        <v>-1.1000000000000001</v>
      </c>
      <c r="L147" s="5">
        <v>-1.3</v>
      </c>
      <c r="M147" s="5">
        <v>-2.4</v>
      </c>
      <c r="N147" s="5">
        <v>-0.6</v>
      </c>
      <c r="O147" s="5">
        <v>-1.8</v>
      </c>
      <c r="P147" s="5">
        <v>2016</v>
      </c>
      <c r="R147" s="3">
        <f t="shared" si="7"/>
        <v>8</v>
      </c>
      <c r="S147" s="10">
        <f t="shared" si="8"/>
        <v>3.1620553359683792E-2</v>
      </c>
      <c r="T147" s="5">
        <v>1</v>
      </c>
      <c r="U147" s="5">
        <v>1</v>
      </c>
      <c r="V147" s="5">
        <v>2</v>
      </c>
      <c r="W147" s="5">
        <v>4</v>
      </c>
      <c r="X147" s="10">
        <f t="shared" si="10"/>
        <v>3.4448444700460823E-2</v>
      </c>
      <c r="Y147" s="5">
        <v>253</v>
      </c>
    </row>
    <row r="148" spans="1:25" x14ac:dyDescent="0.3">
      <c r="A148" s="4" t="s">
        <v>16</v>
      </c>
      <c r="B148" s="5">
        <v>8</v>
      </c>
      <c r="C148" s="5">
        <v>8</v>
      </c>
      <c r="D148" s="5">
        <v>0</v>
      </c>
      <c r="E148" s="5">
        <v>0.5</v>
      </c>
      <c r="F148" s="5">
        <v>327</v>
      </c>
      <c r="G148" s="5">
        <v>307</v>
      </c>
      <c r="H148" s="5">
        <v>20</v>
      </c>
      <c r="I148">
        <v>8.5946822779382757</v>
      </c>
      <c r="J148">
        <v>9.7593824972888239</v>
      </c>
      <c r="K148" s="5">
        <v>1.3</v>
      </c>
      <c r="L148" s="5">
        <v>-0.3</v>
      </c>
      <c r="M148" s="5">
        <v>0.9</v>
      </c>
      <c r="N148" s="5">
        <v>-2.6</v>
      </c>
      <c r="O148" s="5">
        <v>3.6</v>
      </c>
      <c r="P148" s="5">
        <v>2016</v>
      </c>
      <c r="R148" s="3">
        <f t="shared" si="7"/>
        <v>8</v>
      </c>
      <c r="S148" s="10">
        <f t="shared" si="8"/>
        <v>3.1620553359683792E-2</v>
      </c>
      <c r="T148" s="5">
        <v>1</v>
      </c>
      <c r="U148" s="5">
        <v>1</v>
      </c>
      <c r="V148" s="5">
        <v>0</v>
      </c>
      <c r="W148" s="5">
        <v>6</v>
      </c>
      <c r="X148" s="10">
        <f t="shared" si="10"/>
        <v>2.8457661290322581E-2</v>
      </c>
      <c r="Y148" s="5">
        <v>253</v>
      </c>
    </row>
    <row r="149" spans="1:25" x14ac:dyDescent="0.3">
      <c r="A149" s="4" t="s">
        <v>32</v>
      </c>
      <c r="B149" s="5">
        <v>14</v>
      </c>
      <c r="C149" s="5">
        <v>2</v>
      </c>
      <c r="D149" s="5">
        <v>0</v>
      </c>
      <c r="E149" s="5">
        <v>0.875</v>
      </c>
      <c r="F149" s="5">
        <v>441</v>
      </c>
      <c r="G149" s="5">
        <v>250</v>
      </c>
      <c r="H149" s="5">
        <v>191</v>
      </c>
      <c r="I149">
        <v>12.678518377853065</v>
      </c>
      <c r="J149">
        <v>11.437859203349051</v>
      </c>
      <c r="K149" s="5">
        <v>11.9</v>
      </c>
      <c r="L149" s="5">
        <v>-2.7</v>
      </c>
      <c r="M149" s="5">
        <v>9.3000000000000007</v>
      </c>
      <c r="N149" s="5">
        <v>4.3</v>
      </c>
      <c r="O149" s="5">
        <v>5</v>
      </c>
      <c r="P149" s="5">
        <v>2016</v>
      </c>
      <c r="R149" s="3">
        <f t="shared" si="7"/>
        <v>9</v>
      </c>
      <c r="S149" s="10">
        <f t="shared" si="8"/>
        <v>3.5573122529644272E-2</v>
      </c>
      <c r="T149" s="5">
        <v>0</v>
      </c>
      <c r="U149" s="5">
        <v>1</v>
      </c>
      <c r="V149" s="5">
        <v>3</v>
      </c>
      <c r="W149" s="5">
        <v>5</v>
      </c>
      <c r="X149" s="10">
        <f t="shared" si="10"/>
        <v>2.7121255760368664E-2</v>
      </c>
      <c r="Y149" s="5">
        <v>253</v>
      </c>
    </row>
    <row r="150" spans="1:25" x14ac:dyDescent="0.3">
      <c r="A150" s="4" t="s">
        <v>25</v>
      </c>
      <c r="B150" s="5">
        <v>7</v>
      </c>
      <c r="C150" s="5">
        <v>9</v>
      </c>
      <c r="D150" s="5">
        <v>0</v>
      </c>
      <c r="E150" s="5">
        <v>0.438</v>
      </c>
      <c r="F150" s="5">
        <v>469</v>
      </c>
      <c r="G150" s="5">
        <v>454</v>
      </c>
      <c r="H150" s="5">
        <v>15</v>
      </c>
      <c r="I150">
        <v>8.3067021898895153</v>
      </c>
      <c r="J150">
        <v>6.5606570987188606</v>
      </c>
      <c r="K150" s="5">
        <v>0.9</v>
      </c>
      <c r="L150" s="5">
        <v>0.6</v>
      </c>
      <c r="M150" s="5">
        <v>1.5</v>
      </c>
      <c r="N150" s="5">
        <v>6.8</v>
      </c>
      <c r="O150" s="5">
        <v>-5.3</v>
      </c>
      <c r="P150" s="5">
        <v>2016</v>
      </c>
      <c r="R150" s="3">
        <f t="shared" si="7"/>
        <v>5</v>
      </c>
      <c r="S150" s="10">
        <f t="shared" si="8"/>
        <v>1.9762845849802372E-2</v>
      </c>
      <c r="T150" s="5">
        <v>1</v>
      </c>
      <c r="U150" s="5">
        <v>2</v>
      </c>
      <c r="V150" s="5">
        <v>0</v>
      </c>
      <c r="W150" s="5">
        <v>2</v>
      </c>
      <c r="X150" s="10">
        <f t="shared" si="10"/>
        <v>3.1108870967741932E-2</v>
      </c>
      <c r="Y150" s="5">
        <v>253</v>
      </c>
    </row>
    <row r="151" spans="1:25" x14ac:dyDescent="0.3">
      <c r="A151" s="4" t="s">
        <v>13</v>
      </c>
      <c r="B151" s="5">
        <v>11</v>
      </c>
      <c r="C151" s="5">
        <v>5</v>
      </c>
      <c r="D151" s="5">
        <v>0</v>
      </c>
      <c r="E151" s="5">
        <v>0.68799999999999994</v>
      </c>
      <c r="F151" s="5">
        <v>310</v>
      </c>
      <c r="G151" s="5">
        <v>284</v>
      </c>
      <c r="H151" s="5">
        <v>26</v>
      </c>
      <c r="I151">
        <v>8.8239931249023478</v>
      </c>
      <c r="J151">
        <v>7.518621430166327</v>
      </c>
      <c r="K151" s="5">
        <v>1.6</v>
      </c>
      <c r="L151" s="5">
        <v>0.5</v>
      </c>
      <c r="M151" s="5">
        <v>2.1</v>
      </c>
      <c r="N151" s="5">
        <v>-3.2</v>
      </c>
      <c r="O151" s="5">
        <v>5.4</v>
      </c>
      <c r="P151" s="5">
        <v>2016</v>
      </c>
      <c r="R151" s="3">
        <f t="shared" si="7"/>
        <v>6</v>
      </c>
      <c r="S151" s="10">
        <f t="shared" si="8"/>
        <v>2.3715415019762844E-2</v>
      </c>
      <c r="T151" s="5">
        <v>1</v>
      </c>
      <c r="U151" s="5">
        <v>1</v>
      </c>
      <c r="V151" s="5">
        <v>1</v>
      </c>
      <c r="W151" s="5">
        <v>3</v>
      </c>
      <c r="X151" s="10">
        <f t="shared" si="10"/>
        <v>2.8872407834101381E-2</v>
      </c>
      <c r="Y151" s="5">
        <v>253</v>
      </c>
    </row>
    <row r="152" spans="1:25" x14ac:dyDescent="0.3">
      <c r="A152" s="4" t="s">
        <v>33</v>
      </c>
      <c r="B152" s="5">
        <v>5</v>
      </c>
      <c r="C152" s="5">
        <v>11</v>
      </c>
      <c r="D152" s="5">
        <v>0</v>
      </c>
      <c r="E152" s="5">
        <v>0.313</v>
      </c>
      <c r="F152" s="5">
        <v>275</v>
      </c>
      <c r="G152" s="5">
        <v>409</v>
      </c>
      <c r="H152" s="5">
        <v>-134</v>
      </c>
      <c r="I152">
        <v>4.504793799588179</v>
      </c>
      <c r="J152">
        <v>9.9341921569823661</v>
      </c>
      <c r="K152" s="5">
        <v>-8.4</v>
      </c>
      <c r="L152" s="5">
        <v>-0.1</v>
      </c>
      <c r="M152" s="5">
        <v>-8.5</v>
      </c>
      <c r="N152" s="5">
        <v>-5.5</v>
      </c>
      <c r="O152" s="5">
        <v>-3</v>
      </c>
      <c r="P152" s="5">
        <v>2016</v>
      </c>
      <c r="R152" s="3">
        <f t="shared" si="7"/>
        <v>7</v>
      </c>
      <c r="S152" s="10">
        <f t="shared" si="8"/>
        <v>2.766798418972332E-2</v>
      </c>
      <c r="T152" s="5">
        <v>1</v>
      </c>
      <c r="U152" s="5">
        <v>1</v>
      </c>
      <c r="V152" s="5">
        <v>1</v>
      </c>
      <c r="W152" s="5">
        <v>4</v>
      </c>
      <c r="X152" s="10">
        <f t="shared" si="10"/>
        <v>3.0162730414746541E-2</v>
      </c>
      <c r="Y152" s="5">
        <v>253</v>
      </c>
    </row>
    <row r="153" spans="1:25" x14ac:dyDescent="0.3">
      <c r="A153" s="4" t="s">
        <v>46</v>
      </c>
      <c r="B153" s="5">
        <v>12</v>
      </c>
      <c r="C153" s="5">
        <v>4</v>
      </c>
      <c r="D153" s="5">
        <v>0</v>
      </c>
      <c r="E153" s="5">
        <v>0.75</v>
      </c>
      <c r="F153" s="5">
        <v>416</v>
      </c>
      <c r="G153" s="5">
        <v>385</v>
      </c>
      <c r="H153" s="5">
        <v>31</v>
      </c>
      <c r="I153">
        <v>8.7290236547735738</v>
      </c>
      <c r="J153">
        <v>7.0079008780152501</v>
      </c>
      <c r="K153" s="5">
        <v>1.9</v>
      </c>
      <c r="L153" s="5">
        <v>1.3</v>
      </c>
      <c r="M153" s="5">
        <v>3.3</v>
      </c>
      <c r="N153" s="5">
        <v>3.5</v>
      </c>
      <c r="O153" s="5">
        <v>-0.3</v>
      </c>
      <c r="P153" s="5">
        <v>2016</v>
      </c>
      <c r="R153" s="3">
        <f t="shared" si="7"/>
        <v>7</v>
      </c>
      <c r="S153" s="10">
        <f t="shared" si="8"/>
        <v>2.766798418972332E-2</v>
      </c>
      <c r="T153" s="5">
        <v>1</v>
      </c>
      <c r="U153" s="5">
        <v>1</v>
      </c>
      <c r="V153" s="5">
        <v>1</v>
      </c>
      <c r="W153" s="5">
        <v>4</v>
      </c>
      <c r="X153" s="10">
        <f t="shared" si="10"/>
        <v>3.0162730414746541E-2</v>
      </c>
      <c r="Y153" s="5">
        <v>253</v>
      </c>
    </row>
    <row r="154" spans="1:25" x14ac:dyDescent="0.3">
      <c r="A154" s="4" t="s">
        <v>15</v>
      </c>
      <c r="B154" s="5">
        <v>7</v>
      </c>
      <c r="C154" s="5">
        <v>9</v>
      </c>
      <c r="D154" s="5">
        <v>0</v>
      </c>
      <c r="E154" s="5">
        <v>0.438</v>
      </c>
      <c r="F154" s="5">
        <v>367</v>
      </c>
      <c r="G154" s="5">
        <v>331</v>
      </c>
      <c r="H154" s="5">
        <v>36</v>
      </c>
      <c r="I154">
        <v>8.9698251101241002</v>
      </c>
      <c r="J154">
        <v>6.7681391690270889</v>
      </c>
      <c r="K154" s="5">
        <v>2.2999999999999998</v>
      </c>
      <c r="L154" s="5">
        <v>1.6</v>
      </c>
      <c r="M154" s="5">
        <v>3.8</v>
      </c>
      <c r="N154" s="5">
        <v>1.3</v>
      </c>
      <c r="O154" s="5">
        <v>2.5</v>
      </c>
      <c r="P154" s="5">
        <v>2016</v>
      </c>
      <c r="R154" s="3">
        <f t="shared" si="7"/>
        <v>8</v>
      </c>
      <c r="S154" s="10">
        <f t="shared" si="8"/>
        <v>3.1620553359683792E-2</v>
      </c>
      <c r="T154" s="5">
        <v>1</v>
      </c>
      <c r="U154" s="5">
        <v>0</v>
      </c>
      <c r="V154" s="5">
        <v>1</v>
      </c>
      <c r="W154" s="5">
        <v>6</v>
      </c>
      <c r="X154" s="10">
        <f t="shared" si="10"/>
        <v>2.4930875576036869E-2</v>
      </c>
      <c r="Y154" s="5">
        <v>253</v>
      </c>
    </row>
    <row r="155" spans="1:25" x14ac:dyDescent="0.3">
      <c r="A155" s="4" t="s">
        <v>34</v>
      </c>
      <c r="B155" s="5">
        <v>11</v>
      </c>
      <c r="C155" s="5">
        <v>5</v>
      </c>
      <c r="D155" s="5">
        <v>0</v>
      </c>
      <c r="E155" s="5">
        <v>0.68799999999999994</v>
      </c>
      <c r="F155" s="5">
        <v>399</v>
      </c>
      <c r="G155" s="5">
        <v>327</v>
      </c>
      <c r="H155" s="5">
        <v>72</v>
      </c>
      <c r="I155">
        <v>9.8447878676032978</v>
      </c>
      <c r="J155">
        <v>10.569521723710206</v>
      </c>
      <c r="K155" s="5">
        <v>4.5</v>
      </c>
      <c r="L155" s="5">
        <v>0.2</v>
      </c>
      <c r="M155" s="5">
        <v>4.7</v>
      </c>
      <c r="N155" s="5">
        <v>2.8</v>
      </c>
      <c r="O155" s="5">
        <v>2</v>
      </c>
      <c r="P155" s="5">
        <v>2016</v>
      </c>
      <c r="R155" s="3">
        <f t="shared" si="7"/>
        <v>7</v>
      </c>
      <c r="S155" s="10">
        <f t="shared" si="8"/>
        <v>2.766798418972332E-2</v>
      </c>
      <c r="T155" s="5">
        <v>1</v>
      </c>
      <c r="U155" s="5">
        <v>1</v>
      </c>
      <c r="V155" s="5">
        <v>1</v>
      </c>
      <c r="W155" s="5">
        <v>4</v>
      </c>
      <c r="X155" s="10">
        <f t="shared" si="10"/>
        <v>3.0162730414746541E-2</v>
      </c>
      <c r="Y155" s="5">
        <v>253</v>
      </c>
    </row>
    <row r="156" spans="1:25" x14ac:dyDescent="0.3">
      <c r="A156" s="4" t="s">
        <v>48</v>
      </c>
      <c r="B156" s="5">
        <v>5</v>
      </c>
      <c r="C156" s="5">
        <v>11</v>
      </c>
      <c r="D156" s="5">
        <v>0</v>
      </c>
      <c r="E156" s="5">
        <v>0.313</v>
      </c>
      <c r="F156" s="5">
        <v>410</v>
      </c>
      <c r="G156" s="5">
        <v>423</v>
      </c>
      <c r="H156" s="5">
        <v>-13</v>
      </c>
      <c r="I156">
        <v>7.7054634068462473</v>
      </c>
      <c r="J156">
        <v>5.9851440348898457</v>
      </c>
      <c r="K156" s="5">
        <v>-0.8</v>
      </c>
      <c r="L156" s="5">
        <v>0.9</v>
      </c>
      <c r="M156" s="5">
        <v>0.1</v>
      </c>
      <c r="N156" s="5">
        <v>3</v>
      </c>
      <c r="O156" s="5">
        <v>-3</v>
      </c>
      <c r="P156" s="5">
        <v>2016</v>
      </c>
      <c r="R156" s="3">
        <f t="shared" si="7"/>
        <v>8</v>
      </c>
      <c r="S156" s="10">
        <f t="shared" si="8"/>
        <v>3.1620553359683792E-2</v>
      </c>
      <c r="T156" s="5">
        <v>1</v>
      </c>
      <c r="U156" s="5">
        <v>1</v>
      </c>
      <c r="V156" s="5">
        <v>1</v>
      </c>
      <c r="W156" s="5">
        <v>5</v>
      </c>
      <c r="X156" s="10">
        <f t="shared" si="10"/>
        <v>3.1453052995391702E-2</v>
      </c>
      <c r="Y156" s="5">
        <v>253</v>
      </c>
    </row>
    <row r="157" spans="1:25" x14ac:dyDescent="0.3">
      <c r="A157" s="4" t="s">
        <v>21</v>
      </c>
      <c r="B157" s="5">
        <v>2</v>
      </c>
      <c r="C157" s="5">
        <v>14</v>
      </c>
      <c r="D157" s="5">
        <v>0</v>
      </c>
      <c r="E157" s="5">
        <v>0.125</v>
      </c>
      <c r="F157" s="5">
        <v>309</v>
      </c>
      <c r="G157" s="5">
        <v>480</v>
      </c>
      <c r="H157" s="5">
        <v>-171</v>
      </c>
      <c r="I157">
        <v>4.1800987347751573</v>
      </c>
      <c r="J157">
        <v>3.8556527812958814</v>
      </c>
      <c r="K157" s="5">
        <v>-10.7</v>
      </c>
      <c r="L157" s="5">
        <v>-0.5</v>
      </c>
      <c r="M157" s="5">
        <v>-11.2</v>
      </c>
      <c r="N157" s="5">
        <v>-3.7</v>
      </c>
      <c r="O157" s="5">
        <v>-7.5</v>
      </c>
      <c r="P157" s="5">
        <v>2016</v>
      </c>
      <c r="R157" s="3">
        <f t="shared" si="7"/>
        <v>11</v>
      </c>
      <c r="S157" s="10">
        <f t="shared" si="8"/>
        <v>4.3478260869565216E-2</v>
      </c>
      <c r="T157" s="5">
        <v>2</v>
      </c>
      <c r="U157" s="5">
        <v>0</v>
      </c>
      <c r="V157" s="5">
        <v>1</v>
      </c>
      <c r="W157" s="5">
        <v>8</v>
      </c>
      <c r="X157" s="10">
        <f t="shared" si="10"/>
        <v>4.0414746543778801E-2</v>
      </c>
      <c r="Y157" s="5">
        <v>253</v>
      </c>
    </row>
    <row r="158" spans="1:25" x14ac:dyDescent="0.3">
      <c r="A158" s="4" t="s">
        <v>27</v>
      </c>
      <c r="B158" s="5">
        <v>10</v>
      </c>
      <c r="C158" s="5">
        <v>5</v>
      </c>
      <c r="D158" s="5">
        <v>1</v>
      </c>
      <c r="E158" s="5">
        <v>0.65600000000000003</v>
      </c>
      <c r="F158" s="5">
        <v>354</v>
      </c>
      <c r="G158" s="5">
        <v>292</v>
      </c>
      <c r="H158" s="5">
        <v>62</v>
      </c>
      <c r="I158">
        <v>9.786964421548614</v>
      </c>
      <c r="J158">
        <v>11.694159045977443</v>
      </c>
      <c r="K158" s="5">
        <v>3.9</v>
      </c>
      <c r="L158" s="5">
        <v>-1.7</v>
      </c>
      <c r="M158" s="5">
        <v>2.1</v>
      </c>
      <c r="N158" s="5">
        <v>-2.4</v>
      </c>
      <c r="O158" s="5">
        <v>4.5</v>
      </c>
      <c r="P158" s="5">
        <v>2016</v>
      </c>
      <c r="R158" s="3">
        <f t="shared" si="7"/>
        <v>10</v>
      </c>
      <c r="S158" s="10">
        <f t="shared" si="8"/>
        <v>3.9525691699604744E-2</v>
      </c>
      <c r="T158" s="5">
        <v>1</v>
      </c>
      <c r="U158" s="5">
        <v>1</v>
      </c>
      <c r="V158" s="5">
        <v>3</v>
      </c>
      <c r="W158" s="5">
        <v>5</v>
      </c>
      <c r="X158" s="10">
        <f t="shared" si="10"/>
        <v>4.0024481566820279E-2</v>
      </c>
      <c r="Y158" s="5">
        <v>253</v>
      </c>
    </row>
    <row r="159" spans="1:25" x14ac:dyDescent="0.3">
      <c r="A159" s="4" t="s">
        <v>26</v>
      </c>
      <c r="B159" s="5">
        <v>9</v>
      </c>
      <c r="C159" s="5">
        <v>7</v>
      </c>
      <c r="D159" s="5">
        <v>0</v>
      </c>
      <c r="E159" s="5">
        <v>0.56299999999999994</v>
      </c>
      <c r="F159" s="5">
        <v>354</v>
      </c>
      <c r="G159" s="5">
        <v>369</v>
      </c>
      <c r="H159" s="5">
        <v>-15</v>
      </c>
      <c r="I159">
        <v>7.6085553888433548</v>
      </c>
      <c r="J159">
        <v>6.1617002820226672</v>
      </c>
      <c r="K159" s="5">
        <v>-0.9</v>
      </c>
      <c r="L159" s="5">
        <v>0.7</v>
      </c>
      <c r="M159" s="5">
        <v>-0.2</v>
      </c>
      <c r="N159" s="5">
        <v>-1.5</v>
      </c>
      <c r="O159" s="5">
        <v>1.3</v>
      </c>
      <c r="P159" s="5">
        <v>2016</v>
      </c>
      <c r="R159" s="3">
        <f t="shared" si="7"/>
        <v>7</v>
      </c>
      <c r="S159" s="10">
        <f t="shared" si="8"/>
        <v>2.766798418972332E-2</v>
      </c>
      <c r="T159" s="5">
        <v>1</v>
      </c>
      <c r="U159" s="5">
        <v>2</v>
      </c>
      <c r="V159" s="5">
        <v>0</v>
      </c>
      <c r="W159" s="5">
        <v>4</v>
      </c>
      <c r="X159" s="10">
        <f t="shared" si="10"/>
        <v>3.368951612903226E-2</v>
      </c>
      <c r="Y159" s="5">
        <v>253</v>
      </c>
    </row>
    <row r="160" spans="1:25" x14ac:dyDescent="0.3">
      <c r="A160" s="4" t="s">
        <v>38</v>
      </c>
      <c r="B160" s="5">
        <v>9</v>
      </c>
      <c r="C160" s="5">
        <v>7</v>
      </c>
      <c r="D160" s="5">
        <v>0</v>
      </c>
      <c r="E160" s="5">
        <v>0.56299999999999994</v>
      </c>
      <c r="F160" s="5">
        <v>381</v>
      </c>
      <c r="G160" s="5">
        <v>378</v>
      </c>
      <c r="H160" s="5">
        <v>3</v>
      </c>
      <c r="I160">
        <v>8.0746227301604971</v>
      </c>
      <c r="J160">
        <v>4.8964599048600679</v>
      </c>
      <c r="K160" s="5">
        <v>0.2</v>
      </c>
      <c r="L160" s="5">
        <v>-1.2</v>
      </c>
      <c r="M160" s="5">
        <v>-1</v>
      </c>
      <c r="N160" s="5">
        <v>0.7</v>
      </c>
      <c r="O160" s="5">
        <v>-1.7</v>
      </c>
      <c r="P160" s="5">
        <v>2016</v>
      </c>
      <c r="R160" s="3">
        <f t="shared" si="7"/>
        <v>10</v>
      </c>
      <c r="S160" s="10">
        <f t="shared" si="8"/>
        <v>3.9525691699604744E-2</v>
      </c>
      <c r="T160" s="5">
        <v>1</v>
      </c>
      <c r="U160" s="5">
        <v>3</v>
      </c>
      <c r="V160" s="5">
        <v>1</v>
      </c>
      <c r="W160" s="5">
        <v>5</v>
      </c>
      <c r="X160" s="10">
        <f t="shared" si="10"/>
        <v>4.7078052995391709E-2</v>
      </c>
      <c r="Y160" s="5">
        <v>253</v>
      </c>
    </row>
    <row r="161" spans="1:25" x14ac:dyDescent="0.3">
      <c r="A161" s="4" t="s">
        <v>47</v>
      </c>
      <c r="B161" s="5">
        <v>8</v>
      </c>
      <c r="C161" s="5">
        <v>7</v>
      </c>
      <c r="D161" s="5">
        <v>1</v>
      </c>
      <c r="E161" s="5">
        <v>0.53100000000000003</v>
      </c>
      <c r="F161" s="5">
        <v>396</v>
      </c>
      <c r="G161" s="5">
        <v>383</v>
      </c>
      <c r="H161" s="5">
        <v>13</v>
      </c>
      <c r="I161">
        <v>8.3149370115484356</v>
      </c>
      <c r="J161">
        <v>8.2214920096870134</v>
      </c>
      <c r="K161" s="5">
        <v>0.8</v>
      </c>
      <c r="L161" s="5">
        <v>1.2</v>
      </c>
      <c r="M161" s="5">
        <v>2</v>
      </c>
      <c r="N161" s="5">
        <v>3.3</v>
      </c>
      <c r="O161" s="5">
        <v>-1.3</v>
      </c>
      <c r="P161" s="5">
        <v>2016</v>
      </c>
      <c r="R161" s="3">
        <f t="shared" si="7"/>
        <v>7</v>
      </c>
      <c r="S161" s="10">
        <f t="shared" si="8"/>
        <v>2.766798418972332E-2</v>
      </c>
      <c r="T161" s="5">
        <v>1</v>
      </c>
      <c r="U161" s="5">
        <v>1</v>
      </c>
      <c r="V161" s="5">
        <v>1</v>
      </c>
      <c r="W161" s="5">
        <v>4</v>
      </c>
      <c r="X161" s="10">
        <f t="shared" si="10"/>
        <v>3.0162730414746541E-2</v>
      </c>
      <c r="Y161" s="5">
        <v>253</v>
      </c>
    </row>
    <row r="162" spans="1:25" x14ac:dyDescent="0.3">
      <c r="A162" s="4" t="s">
        <v>20</v>
      </c>
      <c r="B162" s="5">
        <v>13</v>
      </c>
      <c r="C162" s="5">
        <v>3</v>
      </c>
      <c r="D162" s="5">
        <v>0</v>
      </c>
      <c r="E162" s="5">
        <v>0.81299999999999994</v>
      </c>
      <c r="F162" s="5">
        <v>489</v>
      </c>
      <c r="G162" s="5">
        <v>313</v>
      </c>
      <c r="H162" s="5">
        <v>176</v>
      </c>
      <c r="I162">
        <v>11.861412522231921</v>
      </c>
      <c r="K162" s="5">
        <v>11</v>
      </c>
      <c r="L162" s="5">
        <v>1.3</v>
      </c>
      <c r="M162" s="5">
        <v>12.3</v>
      </c>
      <c r="N162" s="5">
        <v>9</v>
      </c>
      <c r="O162" s="5">
        <v>3.4</v>
      </c>
      <c r="P162" s="5">
        <v>2015</v>
      </c>
      <c r="R162" s="3">
        <f t="shared" si="7"/>
        <v>0</v>
      </c>
    </row>
    <row r="163" spans="1:25" x14ac:dyDescent="0.3">
      <c r="A163" s="4" t="s">
        <v>19</v>
      </c>
      <c r="B163" s="5">
        <v>8</v>
      </c>
      <c r="C163" s="5">
        <v>8</v>
      </c>
      <c r="D163" s="5">
        <v>0</v>
      </c>
      <c r="E163" s="5">
        <v>0.5</v>
      </c>
      <c r="F163" s="5">
        <v>339</v>
      </c>
      <c r="G163" s="5">
        <v>345</v>
      </c>
      <c r="H163" s="5">
        <v>-6</v>
      </c>
      <c r="I163">
        <v>7.8344053733228884</v>
      </c>
      <c r="K163" s="5">
        <v>-0.4</v>
      </c>
      <c r="L163" s="5">
        <v>-3.4</v>
      </c>
      <c r="M163" s="5">
        <v>-3.8</v>
      </c>
      <c r="N163" s="5">
        <v>-4</v>
      </c>
      <c r="O163" s="5">
        <v>0.3</v>
      </c>
      <c r="P163" s="5">
        <v>2015</v>
      </c>
      <c r="R163" s="3">
        <f t="shared" ref="R163:R193" si="11">SUM($T163,$U163,$V163,$W163)</f>
        <v>0</v>
      </c>
    </row>
    <row r="164" spans="1:25" x14ac:dyDescent="0.3">
      <c r="A164" s="4" t="s">
        <v>35</v>
      </c>
      <c r="B164" s="5">
        <v>5</v>
      </c>
      <c r="C164" s="5">
        <v>11</v>
      </c>
      <c r="D164" s="5">
        <v>0</v>
      </c>
      <c r="E164" s="5">
        <v>0.313</v>
      </c>
      <c r="F164" s="5">
        <v>328</v>
      </c>
      <c r="G164" s="5">
        <v>401</v>
      </c>
      <c r="H164" s="5">
        <v>-73</v>
      </c>
      <c r="I164">
        <v>6.137822862420669</v>
      </c>
      <c r="K164" s="5">
        <v>-4.5999999999999996</v>
      </c>
      <c r="L164" s="5">
        <v>2.6</v>
      </c>
      <c r="M164" s="5">
        <v>-1.9</v>
      </c>
      <c r="N164" s="5">
        <v>-0.7</v>
      </c>
      <c r="O164" s="5">
        <v>-1.2</v>
      </c>
      <c r="P164" s="5">
        <v>2015</v>
      </c>
      <c r="R164" s="3">
        <f t="shared" si="11"/>
        <v>0</v>
      </c>
    </row>
    <row r="165" spans="1:25" x14ac:dyDescent="0.3">
      <c r="A165" s="4" t="s">
        <v>30</v>
      </c>
      <c r="B165" s="5">
        <v>8</v>
      </c>
      <c r="C165" s="5">
        <v>8</v>
      </c>
      <c r="D165" s="5">
        <v>0</v>
      </c>
      <c r="E165" s="5">
        <v>0.5</v>
      </c>
      <c r="F165" s="5">
        <v>379</v>
      </c>
      <c r="G165" s="5">
        <v>359</v>
      </c>
      <c r="H165" s="5">
        <v>20</v>
      </c>
      <c r="I165">
        <v>8.5110814261042176</v>
      </c>
      <c r="K165" s="5">
        <v>1.3</v>
      </c>
      <c r="L165" s="5">
        <v>-1.2</v>
      </c>
      <c r="M165" s="5">
        <v>0</v>
      </c>
      <c r="N165" s="5">
        <v>0.3</v>
      </c>
      <c r="O165" s="5">
        <v>-0.2</v>
      </c>
      <c r="P165" s="5">
        <v>2015</v>
      </c>
      <c r="R165" s="3">
        <f t="shared" si="11"/>
        <v>0</v>
      </c>
    </row>
    <row r="166" spans="1:25" x14ac:dyDescent="0.3">
      <c r="A166" s="4" t="s">
        <v>18</v>
      </c>
      <c r="B166" s="5">
        <v>15</v>
      </c>
      <c r="C166" s="5">
        <v>1</v>
      </c>
      <c r="D166" s="5">
        <v>0</v>
      </c>
      <c r="E166" s="5">
        <v>0.93799999999999994</v>
      </c>
      <c r="F166" s="5">
        <v>500</v>
      </c>
      <c r="G166" s="5">
        <v>308</v>
      </c>
      <c r="H166" s="5">
        <v>192</v>
      </c>
      <c r="I166">
        <v>12.132969573435295</v>
      </c>
      <c r="K166" s="5">
        <v>12</v>
      </c>
      <c r="L166" s="5">
        <v>-3.9</v>
      </c>
      <c r="M166" s="5">
        <v>8.1</v>
      </c>
      <c r="N166" s="5">
        <v>6</v>
      </c>
      <c r="O166" s="5">
        <v>2.1</v>
      </c>
      <c r="P166" s="5">
        <v>2015</v>
      </c>
      <c r="R166" s="3">
        <f t="shared" si="11"/>
        <v>0</v>
      </c>
    </row>
    <row r="167" spans="1:25" x14ac:dyDescent="0.3">
      <c r="A167" s="4" t="s">
        <v>24</v>
      </c>
      <c r="B167" s="5">
        <v>6</v>
      </c>
      <c r="C167" s="5">
        <v>10</v>
      </c>
      <c r="D167" s="5">
        <v>0</v>
      </c>
      <c r="E167" s="5">
        <v>0.375</v>
      </c>
      <c r="F167" s="5">
        <v>335</v>
      </c>
      <c r="G167" s="5">
        <v>397</v>
      </c>
      <c r="H167" s="5">
        <v>-62</v>
      </c>
      <c r="I167">
        <v>6.4181469346849145</v>
      </c>
      <c r="K167" s="5">
        <v>-3.9</v>
      </c>
      <c r="L167" s="5">
        <v>2.6</v>
      </c>
      <c r="M167" s="5">
        <v>-1.3</v>
      </c>
      <c r="N167" s="5">
        <v>-0.1</v>
      </c>
      <c r="O167" s="5">
        <v>-1.2</v>
      </c>
      <c r="P167" s="5">
        <v>2015</v>
      </c>
      <c r="R167" s="3">
        <f t="shared" si="11"/>
        <v>0</v>
      </c>
    </row>
    <row r="168" spans="1:25" x14ac:dyDescent="0.3">
      <c r="A168" s="4" t="s">
        <v>37</v>
      </c>
      <c r="B168" s="5">
        <v>12</v>
      </c>
      <c r="C168" s="5">
        <v>4</v>
      </c>
      <c r="D168" s="5">
        <v>0</v>
      </c>
      <c r="E168" s="5">
        <v>0.75</v>
      </c>
      <c r="F168" s="5">
        <v>419</v>
      </c>
      <c r="G168" s="5">
        <v>279</v>
      </c>
      <c r="H168" s="5">
        <v>140</v>
      </c>
      <c r="I168">
        <v>11.569037649095266</v>
      </c>
      <c r="K168" s="5">
        <v>8.8000000000000007</v>
      </c>
      <c r="L168" s="5">
        <v>1.9</v>
      </c>
      <c r="M168" s="5">
        <v>10.6</v>
      </c>
      <c r="N168" s="5">
        <v>4.8</v>
      </c>
      <c r="O168" s="5">
        <v>5.8</v>
      </c>
      <c r="P168" s="5">
        <v>2015</v>
      </c>
      <c r="R168" s="3">
        <f t="shared" si="11"/>
        <v>0</v>
      </c>
    </row>
    <row r="169" spans="1:25" x14ac:dyDescent="0.3">
      <c r="A169" s="4" t="s">
        <v>36</v>
      </c>
      <c r="B169" s="5">
        <v>3</v>
      </c>
      <c r="C169" s="5">
        <v>13</v>
      </c>
      <c r="D169" s="5">
        <v>0</v>
      </c>
      <c r="E169" s="5">
        <v>0.188</v>
      </c>
      <c r="F169" s="5">
        <v>278</v>
      </c>
      <c r="G169" s="5">
        <v>432</v>
      </c>
      <c r="H169" s="5">
        <v>-154</v>
      </c>
      <c r="I169">
        <v>4.1774782508944046</v>
      </c>
      <c r="K169" s="5">
        <v>-9.6</v>
      </c>
      <c r="L169" s="5">
        <v>3.5</v>
      </c>
      <c r="M169" s="5">
        <v>-6.1</v>
      </c>
      <c r="N169" s="5">
        <v>-3.2</v>
      </c>
      <c r="O169" s="5">
        <v>-2.9</v>
      </c>
      <c r="P169" s="5">
        <v>2015</v>
      </c>
      <c r="R169" s="3">
        <f t="shared" si="11"/>
        <v>0</v>
      </c>
    </row>
    <row r="170" spans="1:25" x14ac:dyDescent="0.3">
      <c r="A170" s="4" t="s">
        <v>14</v>
      </c>
      <c r="B170" s="5">
        <v>4</v>
      </c>
      <c r="C170" s="5">
        <v>12</v>
      </c>
      <c r="D170" s="5">
        <v>0</v>
      </c>
      <c r="E170" s="5">
        <v>0.25</v>
      </c>
      <c r="F170" s="5">
        <v>275</v>
      </c>
      <c r="G170" s="5">
        <v>374</v>
      </c>
      <c r="H170" s="5">
        <v>-99</v>
      </c>
      <c r="I170">
        <v>5.2183516302549986</v>
      </c>
      <c r="K170" s="5">
        <v>-6.2</v>
      </c>
      <c r="L170" s="5">
        <v>-0.7</v>
      </c>
      <c r="M170" s="5">
        <v>-6.9</v>
      </c>
      <c r="N170" s="5">
        <v>-7</v>
      </c>
      <c r="O170" s="5">
        <v>0.1</v>
      </c>
      <c r="P170" s="5">
        <v>2015</v>
      </c>
      <c r="R170" s="3">
        <f t="shared" si="11"/>
        <v>0</v>
      </c>
    </row>
    <row r="171" spans="1:25" x14ac:dyDescent="0.3">
      <c r="A171" s="4" t="s">
        <v>45</v>
      </c>
      <c r="B171" s="5">
        <v>12</v>
      </c>
      <c r="C171" s="5">
        <v>4</v>
      </c>
      <c r="D171" s="5">
        <v>0</v>
      </c>
      <c r="E171" s="5">
        <v>0.75</v>
      </c>
      <c r="F171" s="5">
        <v>355</v>
      </c>
      <c r="G171" s="5">
        <v>296</v>
      </c>
      <c r="H171" s="5">
        <v>59</v>
      </c>
      <c r="I171">
        <v>9.6899653069470961</v>
      </c>
      <c r="K171" s="5">
        <v>3.7</v>
      </c>
      <c r="L171" s="5">
        <v>2.1</v>
      </c>
      <c r="M171" s="5">
        <v>5.8</v>
      </c>
      <c r="N171" s="5">
        <v>0.3</v>
      </c>
      <c r="O171" s="5">
        <v>5.5</v>
      </c>
      <c r="P171" s="5">
        <v>2015</v>
      </c>
      <c r="R171" s="3">
        <f t="shared" si="11"/>
        <v>0</v>
      </c>
    </row>
    <row r="172" spans="1:25" x14ac:dyDescent="0.3">
      <c r="A172" s="4" t="s">
        <v>17</v>
      </c>
      <c r="B172" s="5">
        <v>7</v>
      </c>
      <c r="C172" s="5">
        <v>9</v>
      </c>
      <c r="D172" s="5">
        <v>0</v>
      </c>
      <c r="E172" s="5">
        <v>0.438</v>
      </c>
      <c r="F172" s="5">
        <v>358</v>
      </c>
      <c r="G172" s="5">
        <v>400</v>
      </c>
      <c r="H172" s="5">
        <v>-42</v>
      </c>
      <c r="I172">
        <v>6.958746442884836</v>
      </c>
      <c r="K172" s="5">
        <v>-2.6</v>
      </c>
      <c r="L172" s="5">
        <v>2.4</v>
      </c>
      <c r="M172" s="5">
        <v>-0.2</v>
      </c>
      <c r="N172" s="5">
        <v>1</v>
      </c>
      <c r="O172" s="5">
        <v>-1.3</v>
      </c>
      <c r="P172" s="5">
        <v>2015</v>
      </c>
      <c r="R172" s="3">
        <f t="shared" si="11"/>
        <v>0</v>
      </c>
    </row>
    <row r="173" spans="1:25" x14ac:dyDescent="0.3">
      <c r="A173" s="4" t="s">
        <v>29</v>
      </c>
      <c r="B173" s="5">
        <v>10</v>
      </c>
      <c r="C173" s="5">
        <v>6</v>
      </c>
      <c r="D173" s="5">
        <v>0</v>
      </c>
      <c r="E173" s="5">
        <v>0.625</v>
      </c>
      <c r="F173" s="5">
        <v>368</v>
      </c>
      <c r="G173" s="5">
        <v>323</v>
      </c>
      <c r="H173" s="5">
        <v>45</v>
      </c>
      <c r="I173">
        <v>9.2216342966617617</v>
      </c>
      <c r="K173" s="5">
        <v>2.8</v>
      </c>
      <c r="L173" s="5">
        <v>2.5</v>
      </c>
      <c r="M173" s="5">
        <v>5.3</v>
      </c>
      <c r="N173" s="5">
        <v>2</v>
      </c>
      <c r="O173" s="5">
        <v>3.3</v>
      </c>
      <c r="P173" s="5">
        <v>2015</v>
      </c>
      <c r="R173" s="3">
        <f t="shared" si="11"/>
        <v>0</v>
      </c>
    </row>
    <row r="174" spans="1:25" x14ac:dyDescent="0.3">
      <c r="A174" s="4" t="s">
        <v>40</v>
      </c>
      <c r="B174" s="5">
        <v>9</v>
      </c>
      <c r="C174" s="5">
        <v>7</v>
      </c>
      <c r="D174" s="5">
        <v>0</v>
      </c>
      <c r="E174" s="5">
        <v>0.56299999999999994</v>
      </c>
      <c r="F174" s="5">
        <v>339</v>
      </c>
      <c r="G174" s="5">
        <v>313</v>
      </c>
      <c r="H174" s="5">
        <v>26</v>
      </c>
      <c r="I174">
        <v>8.7510645163763794</v>
      </c>
      <c r="K174" s="5">
        <v>1.6</v>
      </c>
      <c r="L174" s="5">
        <v>-2.4</v>
      </c>
      <c r="M174" s="5">
        <v>-0.8</v>
      </c>
      <c r="N174" s="5">
        <v>-3.3</v>
      </c>
      <c r="O174" s="5">
        <v>2.6</v>
      </c>
      <c r="P174" s="5">
        <v>2015</v>
      </c>
      <c r="R174" s="3">
        <f t="shared" si="11"/>
        <v>0</v>
      </c>
    </row>
    <row r="175" spans="1:25" x14ac:dyDescent="0.3">
      <c r="A175" s="4" t="s">
        <v>39</v>
      </c>
      <c r="B175" s="5">
        <v>8</v>
      </c>
      <c r="C175" s="5">
        <v>8</v>
      </c>
      <c r="D175" s="5">
        <v>0</v>
      </c>
      <c r="E175" s="5">
        <v>0.5</v>
      </c>
      <c r="F175" s="5">
        <v>333</v>
      </c>
      <c r="G175" s="5">
        <v>408</v>
      </c>
      <c r="H175" s="5">
        <v>-75</v>
      </c>
      <c r="I175">
        <v>6.1183983460275204</v>
      </c>
      <c r="K175" s="5">
        <v>-4.7</v>
      </c>
      <c r="L175" s="5">
        <v>-2</v>
      </c>
      <c r="M175" s="5">
        <v>-6.7</v>
      </c>
      <c r="N175" s="5">
        <v>-3.1</v>
      </c>
      <c r="O175" s="5">
        <v>-3.6</v>
      </c>
      <c r="P175" s="5">
        <v>2015</v>
      </c>
      <c r="R175" s="3">
        <f t="shared" si="11"/>
        <v>0</v>
      </c>
    </row>
    <row r="176" spans="1:25" x14ac:dyDescent="0.3">
      <c r="A176" s="4" t="s">
        <v>41</v>
      </c>
      <c r="B176" s="5">
        <v>5</v>
      </c>
      <c r="C176" s="5">
        <v>11</v>
      </c>
      <c r="D176" s="5">
        <v>0</v>
      </c>
      <c r="E176" s="5">
        <v>0.313</v>
      </c>
      <c r="F176" s="5">
        <v>376</v>
      </c>
      <c r="G176" s="5">
        <v>448</v>
      </c>
      <c r="H176" s="5">
        <v>-72</v>
      </c>
      <c r="I176">
        <v>6.3692413013196623</v>
      </c>
      <c r="K176" s="5">
        <v>-4.5</v>
      </c>
      <c r="L176" s="5">
        <v>-3</v>
      </c>
      <c r="M176" s="5">
        <v>-7.5</v>
      </c>
      <c r="N176" s="5">
        <v>-0.7</v>
      </c>
      <c r="O176" s="5">
        <v>-6.9</v>
      </c>
      <c r="P176" s="5">
        <v>2015</v>
      </c>
      <c r="R176" s="3">
        <f t="shared" si="11"/>
        <v>0</v>
      </c>
    </row>
    <row r="177" spans="1:18" x14ac:dyDescent="0.3">
      <c r="A177" s="4" t="s">
        <v>42</v>
      </c>
      <c r="B177" s="5">
        <v>11</v>
      </c>
      <c r="C177" s="5">
        <v>5</v>
      </c>
      <c r="D177" s="5">
        <v>0</v>
      </c>
      <c r="E177" s="5">
        <v>0.68799999999999994</v>
      </c>
      <c r="F177" s="5">
        <v>405</v>
      </c>
      <c r="G177" s="5">
        <v>287</v>
      </c>
      <c r="H177" s="5">
        <v>118</v>
      </c>
      <c r="I177">
        <v>11.083278039270375</v>
      </c>
      <c r="K177" s="5">
        <v>7.4</v>
      </c>
      <c r="L177" s="5">
        <v>1.6</v>
      </c>
      <c r="M177" s="5">
        <v>9</v>
      </c>
      <c r="N177" s="5">
        <v>3.7</v>
      </c>
      <c r="O177" s="5">
        <v>5.3</v>
      </c>
      <c r="P177" s="5">
        <v>2015</v>
      </c>
      <c r="R177" s="3">
        <f t="shared" si="11"/>
        <v>0</v>
      </c>
    </row>
    <row r="178" spans="1:18" x14ac:dyDescent="0.3">
      <c r="A178" s="4" t="s">
        <v>31</v>
      </c>
      <c r="B178" s="5">
        <v>6</v>
      </c>
      <c r="C178" s="5">
        <v>10</v>
      </c>
      <c r="D178" s="5">
        <v>0</v>
      </c>
      <c r="E178" s="5">
        <v>0.375</v>
      </c>
      <c r="F178" s="5">
        <v>310</v>
      </c>
      <c r="G178" s="5">
        <v>389</v>
      </c>
      <c r="H178" s="5">
        <v>-79</v>
      </c>
      <c r="I178">
        <v>5.9068785150720169</v>
      </c>
      <c r="K178" s="5">
        <v>-4.9000000000000004</v>
      </c>
      <c r="L178" s="5">
        <v>-1.9</v>
      </c>
      <c r="M178" s="5">
        <v>-6.8</v>
      </c>
      <c r="N178" s="5">
        <v>-4.7</v>
      </c>
      <c r="O178" s="5">
        <v>-2.2000000000000002</v>
      </c>
      <c r="P178" s="5">
        <v>2015</v>
      </c>
      <c r="R178" s="3">
        <f t="shared" si="11"/>
        <v>0</v>
      </c>
    </row>
    <row r="179" spans="1:18" x14ac:dyDescent="0.3">
      <c r="A179" s="4" t="s">
        <v>16</v>
      </c>
      <c r="B179" s="5">
        <v>11</v>
      </c>
      <c r="C179" s="5">
        <v>5</v>
      </c>
      <c r="D179" s="5">
        <v>0</v>
      </c>
      <c r="E179" s="5">
        <v>0.68799999999999994</v>
      </c>
      <c r="F179" s="5">
        <v>365</v>
      </c>
      <c r="G179" s="5">
        <v>302</v>
      </c>
      <c r="H179" s="5">
        <v>63</v>
      </c>
      <c r="I179">
        <v>9.7593824972888239</v>
      </c>
      <c r="K179" s="5">
        <v>3.9</v>
      </c>
      <c r="L179" s="5">
        <v>1.9</v>
      </c>
      <c r="M179" s="5">
        <v>5.8</v>
      </c>
      <c r="N179" s="5">
        <v>1.1000000000000001</v>
      </c>
      <c r="O179" s="5">
        <v>4.7</v>
      </c>
      <c r="P179" s="5">
        <v>2015</v>
      </c>
      <c r="R179" s="3">
        <f t="shared" si="11"/>
        <v>0</v>
      </c>
    </row>
    <row r="180" spans="1:18" x14ac:dyDescent="0.3">
      <c r="A180" s="4" t="s">
        <v>32</v>
      </c>
      <c r="B180" s="5">
        <v>12</v>
      </c>
      <c r="C180" s="5">
        <v>4</v>
      </c>
      <c r="D180" s="5">
        <v>0</v>
      </c>
      <c r="E180" s="5">
        <v>0.75</v>
      </c>
      <c r="F180" s="5">
        <v>465</v>
      </c>
      <c r="G180" s="5">
        <v>315</v>
      </c>
      <c r="H180" s="5">
        <v>150</v>
      </c>
      <c r="I180">
        <v>11.437859203349051</v>
      </c>
      <c r="K180" s="5">
        <v>9.4</v>
      </c>
      <c r="L180" s="5">
        <v>-2.4</v>
      </c>
      <c r="M180" s="5">
        <v>7</v>
      </c>
      <c r="N180" s="5">
        <v>5.3</v>
      </c>
      <c r="O180" s="5">
        <v>1.7</v>
      </c>
      <c r="P180" s="5">
        <v>2015</v>
      </c>
      <c r="R180" s="3">
        <f t="shared" si="11"/>
        <v>0</v>
      </c>
    </row>
    <row r="181" spans="1:18" x14ac:dyDescent="0.3">
      <c r="A181" s="4" t="s">
        <v>25</v>
      </c>
      <c r="B181" s="5">
        <v>7</v>
      </c>
      <c r="C181" s="5">
        <v>9</v>
      </c>
      <c r="D181" s="5">
        <v>0</v>
      </c>
      <c r="E181" s="5">
        <v>0.438</v>
      </c>
      <c r="F181" s="5">
        <v>408</v>
      </c>
      <c r="G181" s="5">
        <v>476</v>
      </c>
      <c r="H181" s="5">
        <v>-68</v>
      </c>
      <c r="I181">
        <v>6.5606570987188606</v>
      </c>
      <c r="K181" s="5">
        <v>-4.3</v>
      </c>
      <c r="L181" s="5">
        <v>-2.2999999999999998</v>
      </c>
      <c r="M181" s="5">
        <v>-6.6</v>
      </c>
      <c r="N181" s="5">
        <v>1.1000000000000001</v>
      </c>
      <c r="O181" s="5">
        <v>-7.6</v>
      </c>
      <c r="P181" s="5">
        <v>2015</v>
      </c>
      <c r="R181" s="3">
        <f t="shared" si="11"/>
        <v>0</v>
      </c>
    </row>
    <row r="182" spans="1:18" x14ac:dyDescent="0.3">
      <c r="A182" s="4" t="s">
        <v>13</v>
      </c>
      <c r="B182" s="5">
        <v>6</v>
      </c>
      <c r="C182" s="5">
        <v>10</v>
      </c>
      <c r="D182" s="5">
        <v>0</v>
      </c>
      <c r="E182" s="5">
        <v>0.375</v>
      </c>
      <c r="F182" s="5">
        <v>420</v>
      </c>
      <c r="G182" s="5">
        <v>442</v>
      </c>
      <c r="H182" s="5">
        <v>-22</v>
      </c>
      <c r="I182">
        <v>7.518621430166327</v>
      </c>
      <c r="K182" s="5">
        <v>-1.4</v>
      </c>
      <c r="L182" s="5">
        <v>-2.2000000000000002</v>
      </c>
      <c r="M182" s="5">
        <v>-3.6</v>
      </c>
      <c r="N182" s="5">
        <v>2.5</v>
      </c>
      <c r="O182" s="5">
        <v>-6.1</v>
      </c>
      <c r="P182" s="5">
        <v>2015</v>
      </c>
      <c r="R182" s="3">
        <f t="shared" si="11"/>
        <v>0</v>
      </c>
    </row>
    <row r="183" spans="1:18" x14ac:dyDescent="0.3">
      <c r="A183" s="4" t="s">
        <v>33</v>
      </c>
      <c r="B183" s="5">
        <v>10</v>
      </c>
      <c r="C183" s="5">
        <v>6</v>
      </c>
      <c r="D183" s="5">
        <v>0</v>
      </c>
      <c r="E183" s="5">
        <v>0.625</v>
      </c>
      <c r="F183" s="5">
        <v>387</v>
      </c>
      <c r="G183" s="5">
        <v>314</v>
      </c>
      <c r="H183" s="5">
        <v>73</v>
      </c>
      <c r="I183">
        <v>9.9341921569823661</v>
      </c>
      <c r="K183" s="5">
        <v>4.5999999999999996</v>
      </c>
      <c r="L183" s="5">
        <v>-3</v>
      </c>
      <c r="M183" s="5">
        <v>1.5</v>
      </c>
      <c r="N183" s="5">
        <v>-0.5</v>
      </c>
      <c r="O183" s="5">
        <v>2</v>
      </c>
      <c r="P183" s="5">
        <v>2015</v>
      </c>
      <c r="R183" s="3">
        <f t="shared" si="11"/>
        <v>0</v>
      </c>
    </row>
    <row r="184" spans="1:18" x14ac:dyDescent="0.3">
      <c r="A184" s="4" t="s">
        <v>46</v>
      </c>
      <c r="B184" s="5">
        <v>7</v>
      </c>
      <c r="C184" s="5">
        <v>9</v>
      </c>
      <c r="D184" s="5">
        <v>0</v>
      </c>
      <c r="E184" s="5">
        <v>0.438</v>
      </c>
      <c r="F184" s="5">
        <v>359</v>
      </c>
      <c r="G184" s="5">
        <v>399</v>
      </c>
      <c r="H184" s="5">
        <v>-40</v>
      </c>
      <c r="I184">
        <v>7.0079008780152501</v>
      </c>
      <c r="K184" s="5">
        <v>-2.5</v>
      </c>
      <c r="L184" s="5">
        <v>2.2999999999999998</v>
      </c>
      <c r="M184" s="5">
        <v>-0.2</v>
      </c>
      <c r="N184" s="5">
        <v>1.4</v>
      </c>
      <c r="O184" s="5">
        <v>-1.6</v>
      </c>
      <c r="P184" s="5">
        <v>2015</v>
      </c>
      <c r="R184" s="3">
        <f t="shared" si="11"/>
        <v>0</v>
      </c>
    </row>
    <row r="185" spans="1:18" x14ac:dyDescent="0.3">
      <c r="A185" s="4" t="s">
        <v>15</v>
      </c>
      <c r="B185" s="5">
        <v>7</v>
      </c>
      <c r="C185" s="5">
        <v>9</v>
      </c>
      <c r="D185" s="5">
        <v>0</v>
      </c>
      <c r="E185" s="5">
        <v>0.438</v>
      </c>
      <c r="F185" s="5">
        <v>377</v>
      </c>
      <c r="G185" s="5">
        <v>430</v>
      </c>
      <c r="H185" s="5">
        <v>-53</v>
      </c>
      <c r="I185">
        <v>6.7681391690270889</v>
      </c>
      <c r="K185" s="5">
        <v>-3.3</v>
      </c>
      <c r="L185" s="5">
        <v>-1.3</v>
      </c>
      <c r="M185" s="5">
        <v>-4.5999999999999996</v>
      </c>
      <c r="N185" s="5">
        <v>-0.6</v>
      </c>
      <c r="O185" s="5">
        <v>-4</v>
      </c>
      <c r="P185" s="5">
        <v>2015</v>
      </c>
      <c r="R185" s="3">
        <f t="shared" si="11"/>
        <v>0</v>
      </c>
    </row>
    <row r="186" spans="1:18" x14ac:dyDescent="0.3">
      <c r="A186" s="4" t="s">
        <v>34</v>
      </c>
      <c r="B186" s="5">
        <v>10</v>
      </c>
      <c r="C186" s="5">
        <v>6</v>
      </c>
      <c r="D186" s="5">
        <v>0</v>
      </c>
      <c r="E186" s="5">
        <v>0.625</v>
      </c>
      <c r="F186" s="5">
        <v>423</v>
      </c>
      <c r="G186" s="5">
        <v>319</v>
      </c>
      <c r="H186" s="5">
        <v>104</v>
      </c>
      <c r="I186">
        <v>10.569521723710206</v>
      </c>
      <c r="K186" s="5">
        <v>6.5</v>
      </c>
      <c r="L186" s="5">
        <v>2.2000000000000002</v>
      </c>
      <c r="M186" s="5">
        <v>8.6999999999999993</v>
      </c>
      <c r="N186" s="5">
        <v>5.0999999999999996</v>
      </c>
      <c r="O186" s="5">
        <v>3.6</v>
      </c>
      <c r="P186" s="5">
        <v>2015</v>
      </c>
      <c r="R186" s="3">
        <f t="shared" si="11"/>
        <v>0</v>
      </c>
    </row>
    <row r="187" spans="1:18" x14ac:dyDescent="0.3">
      <c r="A187" s="4" t="s">
        <v>48</v>
      </c>
      <c r="B187" s="5">
        <v>4</v>
      </c>
      <c r="C187" s="5">
        <v>12</v>
      </c>
      <c r="D187" s="5">
        <v>0</v>
      </c>
      <c r="E187" s="5">
        <v>0.25</v>
      </c>
      <c r="F187" s="5">
        <v>320</v>
      </c>
      <c r="G187" s="5">
        <v>398</v>
      </c>
      <c r="H187" s="5">
        <v>-78</v>
      </c>
      <c r="I187">
        <v>5.9851440348898457</v>
      </c>
      <c r="K187" s="5">
        <v>-4.9000000000000004</v>
      </c>
      <c r="L187" s="5">
        <v>2.2000000000000002</v>
      </c>
      <c r="M187" s="5">
        <v>-2.6</v>
      </c>
      <c r="N187" s="5">
        <v>-1.5</v>
      </c>
      <c r="O187" s="5">
        <v>-1.1000000000000001</v>
      </c>
      <c r="P187" s="5">
        <v>2015</v>
      </c>
      <c r="R187" s="3">
        <f t="shared" si="11"/>
        <v>0</v>
      </c>
    </row>
    <row r="188" spans="1:18" x14ac:dyDescent="0.3">
      <c r="A188" s="4" t="s">
        <v>21</v>
      </c>
      <c r="B188" s="5">
        <v>5</v>
      </c>
      <c r="C188" s="5">
        <v>11</v>
      </c>
      <c r="D188" s="5">
        <v>0</v>
      </c>
      <c r="E188" s="5">
        <v>0.313</v>
      </c>
      <c r="F188" s="5">
        <v>238</v>
      </c>
      <c r="G188" s="5">
        <v>387</v>
      </c>
      <c r="H188" s="5">
        <v>-149</v>
      </c>
      <c r="I188">
        <v>3.8556527812958814</v>
      </c>
      <c r="K188" s="5">
        <v>-9.3000000000000007</v>
      </c>
      <c r="L188" s="5">
        <v>3.8</v>
      </c>
      <c r="M188" s="5">
        <v>-5.5</v>
      </c>
      <c r="N188" s="5">
        <v>-6</v>
      </c>
      <c r="O188" s="5">
        <v>0.5</v>
      </c>
      <c r="P188" s="5">
        <v>2015</v>
      </c>
      <c r="R188" s="3">
        <f t="shared" si="11"/>
        <v>0</v>
      </c>
    </row>
    <row r="189" spans="1:18" x14ac:dyDescent="0.3">
      <c r="A189" s="4" t="s">
        <v>27</v>
      </c>
      <c r="B189" s="5">
        <v>10</v>
      </c>
      <c r="C189" s="5">
        <v>6</v>
      </c>
      <c r="D189" s="5">
        <v>0</v>
      </c>
      <c r="E189" s="5">
        <v>0.625</v>
      </c>
      <c r="F189" s="5">
        <v>423</v>
      </c>
      <c r="G189" s="5">
        <v>277</v>
      </c>
      <c r="H189" s="5">
        <v>146</v>
      </c>
      <c r="I189">
        <v>11.694159045977443</v>
      </c>
      <c r="K189" s="5">
        <v>9.1</v>
      </c>
      <c r="L189" s="5">
        <v>2.2000000000000002</v>
      </c>
      <c r="M189" s="5">
        <v>11.3</v>
      </c>
      <c r="N189" s="5">
        <v>5.4</v>
      </c>
      <c r="O189" s="5">
        <v>6</v>
      </c>
      <c r="P189" s="5">
        <v>2015</v>
      </c>
      <c r="R189" s="3">
        <f t="shared" si="11"/>
        <v>0</v>
      </c>
    </row>
    <row r="190" spans="1:18" x14ac:dyDescent="0.3">
      <c r="A190" s="4" t="s">
        <v>49</v>
      </c>
      <c r="B190" s="5">
        <v>7</v>
      </c>
      <c r="C190" s="5">
        <v>9</v>
      </c>
      <c r="D190" s="5">
        <v>0</v>
      </c>
      <c r="E190" s="5">
        <v>0.438</v>
      </c>
      <c r="F190" s="5">
        <v>280</v>
      </c>
      <c r="G190" s="5">
        <v>330</v>
      </c>
      <c r="H190" s="5">
        <v>-50</v>
      </c>
      <c r="I190">
        <v>6.4681249111444048</v>
      </c>
      <c r="K190" s="5">
        <v>-3.1</v>
      </c>
      <c r="L190" s="5">
        <v>3</v>
      </c>
      <c r="M190" s="5">
        <v>-0.2</v>
      </c>
      <c r="N190" s="5">
        <v>-3.8</v>
      </c>
      <c r="O190" s="5">
        <v>3.6</v>
      </c>
      <c r="P190" s="5">
        <v>2015</v>
      </c>
      <c r="R190" s="3">
        <f t="shared" si="11"/>
        <v>0</v>
      </c>
    </row>
    <row r="191" spans="1:18" x14ac:dyDescent="0.3">
      <c r="A191" s="4" t="s">
        <v>26</v>
      </c>
      <c r="B191" s="5">
        <v>6</v>
      </c>
      <c r="C191" s="5">
        <v>10</v>
      </c>
      <c r="D191" s="5">
        <v>0</v>
      </c>
      <c r="E191" s="5">
        <v>0.375</v>
      </c>
      <c r="F191" s="5">
        <v>342</v>
      </c>
      <c r="G191" s="5">
        <v>417</v>
      </c>
      <c r="H191" s="5">
        <v>-75</v>
      </c>
      <c r="I191">
        <v>6.1617002820226672</v>
      </c>
      <c r="K191" s="5">
        <v>-4.7</v>
      </c>
      <c r="L191" s="5">
        <v>-3</v>
      </c>
      <c r="M191" s="5">
        <v>-7.7</v>
      </c>
      <c r="N191" s="5">
        <v>-3.5</v>
      </c>
      <c r="O191" s="5">
        <v>-4.2</v>
      </c>
      <c r="P191" s="5">
        <v>2015</v>
      </c>
      <c r="R191" s="3">
        <f t="shared" si="11"/>
        <v>0</v>
      </c>
    </row>
    <row r="192" spans="1:18" x14ac:dyDescent="0.3">
      <c r="A192" s="4" t="s">
        <v>38</v>
      </c>
      <c r="B192" s="5">
        <v>3</v>
      </c>
      <c r="C192" s="5">
        <v>13</v>
      </c>
      <c r="D192" s="5">
        <v>0</v>
      </c>
      <c r="E192" s="5">
        <v>0.188</v>
      </c>
      <c r="F192" s="5">
        <v>299</v>
      </c>
      <c r="G192" s="5">
        <v>423</v>
      </c>
      <c r="H192" s="5">
        <v>-124</v>
      </c>
      <c r="I192">
        <v>4.8964599048600679</v>
      </c>
      <c r="K192" s="5">
        <v>-7.8</v>
      </c>
      <c r="L192" s="5">
        <v>-2.8</v>
      </c>
      <c r="M192" s="5">
        <v>-10.5</v>
      </c>
      <c r="N192" s="5">
        <v>-5.9</v>
      </c>
      <c r="O192" s="5">
        <v>-4.5999999999999996</v>
      </c>
      <c r="P192" s="5">
        <v>2015</v>
      </c>
      <c r="R192" s="3">
        <f t="shared" si="11"/>
        <v>0</v>
      </c>
    </row>
    <row r="193" spans="1:18" x14ac:dyDescent="0.3">
      <c r="A193" s="4" t="s">
        <v>47</v>
      </c>
      <c r="B193" s="5">
        <v>9</v>
      </c>
      <c r="C193" s="5">
        <v>7</v>
      </c>
      <c r="D193" s="5">
        <v>0</v>
      </c>
      <c r="E193" s="5">
        <v>0.56299999999999994</v>
      </c>
      <c r="F193" s="5">
        <v>388</v>
      </c>
      <c r="G193" s="5">
        <v>379</v>
      </c>
      <c r="H193" s="5">
        <v>9</v>
      </c>
      <c r="I193">
        <v>8.2214920096870134</v>
      </c>
      <c r="K193" s="5">
        <v>0.6</v>
      </c>
      <c r="L193" s="5">
        <v>-2.5</v>
      </c>
      <c r="M193" s="5">
        <v>-1.9</v>
      </c>
      <c r="N193" s="5">
        <v>-0.2</v>
      </c>
      <c r="O193" s="5">
        <v>-1.8</v>
      </c>
      <c r="P193" s="5">
        <v>2015</v>
      </c>
      <c r="R193" s="3">
        <f t="shared" si="11"/>
        <v>0</v>
      </c>
    </row>
  </sheetData>
  <sortState xmlns:xlrd2="http://schemas.microsoft.com/office/spreadsheetml/2017/richdata2" ref="A2:P194">
    <sortCondition ref="P2:P194"/>
  </sortState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Patel</dc:creator>
  <cp:lastModifiedBy>Shaan Patel</cp:lastModifiedBy>
  <dcterms:created xsi:type="dcterms:W3CDTF">2021-05-24T23:44:10Z</dcterms:created>
  <dcterms:modified xsi:type="dcterms:W3CDTF">2021-05-28T01:24:17Z</dcterms:modified>
</cp:coreProperties>
</file>