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oquic" sheetId="1" r:id="rId4"/>
    <sheet state="visible" name="Isquic-Openlightspeed" sheetId="2" r:id="rId5"/>
    <sheet state="visible" name="quic-nginx" sheetId="3" r:id="rId6"/>
    <sheet state="visible" name="Cloudflare-Quiche" sheetId="4" r:id="rId7"/>
    <sheet state="visible" name="Experiment - Handshake" sheetId="5" r:id="rId8"/>
    <sheet state="visible" name="Experiment - Packet RX" sheetId="6" r:id="rId9"/>
    <sheet state="visible" name="Final Graph" sheetId="7" r:id="rId10"/>
  </sheets>
  <definedNames/>
  <calcPr/>
</workbook>
</file>

<file path=xl/sharedStrings.xml><?xml version="1.0" encoding="utf-8"?>
<sst xmlns="http://schemas.openxmlformats.org/spreadsheetml/2006/main" count="274" uniqueCount="42">
  <si>
    <t>Time</t>
  </si>
  <si>
    <t>Packet RX</t>
  </si>
  <si>
    <t>Handshake</t>
  </si>
  <si>
    <t>0s</t>
  </si>
  <si>
    <t>10s</t>
  </si>
  <si>
    <t>20s</t>
  </si>
  <si>
    <t>30s</t>
  </si>
  <si>
    <t>40s</t>
  </si>
  <si>
    <t>50s</t>
  </si>
  <si>
    <t>60s</t>
  </si>
  <si>
    <t>Average</t>
  </si>
  <si>
    <t>Test - 1</t>
  </si>
  <si>
    <t>Test - 2</t>
  </si>
  <si>
    <t>Test - 3</t>
  </si>
  <si>
    <t>Test - 4</t>
  </si>
  <si>
    <t>Test - 5</t>
  </si>
  <si>
    <t>Experiment</t>
  </si>
  <si>
    <t>Change</t>
  </si>
  <si>
    <t>% Change</t>
  </si>
  <si>
    <t>Server</t>
  </si>
  <si>
    <t>Normal (Avg)</t>
  </si>
  <si>
    <t>Exp1</t>
  </si>
  <si>
    <t>Exp2</t>
  </si>
  <si>
    <t>Exp3</t>
  </si>
  <si>
    <t>Exp4</t>
  </si>
  <si>
    <t>Exp5</t>
  </si>
  <si>
    <t>aioquic</t>
  </si>
  <si>
    <t>Isquic-Openlightspeed</t>
  </si>
  <si>
    <t>quic-nginx</t>
  </si>
  <si>
    <t>Cloudflare-Quiche</t>
  </si>
  <si>
    <t>CHANGE</t>
  </si>
  <si>
    <t>% CHANGE</t>
  </si>
  <si>
    <t>Average Percentage change</t>
  </si>
  <si>
    <t>Exp - 1</t>
  </si>
  <si>
    <t>Packet RX Time</t>
  </si>
  <si>
    <t>Handshake Time</t>
  </si>
  <si>
    <t>Exp - 2</t>
  </si>
  <si>
    <t>Exp - 3</t>
  </si>
  <si>
    <t>Exp - 4</t>
  </si>
  <si>
    <t>Exp - 5</t>
  </si>
  <si>
    <t>Average % change in Packet RX time</t>
  </si>
  <si>
    <t>Average % change in Handshake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</si>
</sst>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2.0"/>
      <color rgb="FF888888"/>
      <name val="-apple-system"/>
    </font>
    <font>
      <color rgb="FF000000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 vertical="top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Graph'!$A$3:$A$6</c:f>
            </c:strRef>
          </c:cat>
          <c:val>
            <c:numRef>
              <c:f>'Final Graph'!$B$3:$B$6</c:f>
              <c:numCache/>
            </c:numRef>
          </c:val>
        </c:ser>
        <c:ser>
          <c:idx val="1"/>
          <c:order val="1"/>
          <c:tx>
            <c:strRef>
              <c:f>'Final Graph'!$C$1:$C$2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Graph'!$A$3:$A$6</c:f>
            </c:strRef>
          </c:cat>
          <c:val>
            <c:numRef>
              <c:f>'Final Graph'!$C$3:$C$6</c:f>
              <c:numCache/>
            </c:numRef>
          </c:val>
        </c:ser>
        <c:axId val="958433849"/>
        <c:axId val="368628648"/>
      </c:barChart>
      <c:catAx>
        <c:axId val="95843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</a:p>
        </c:txPr>
        <c:crossAx val="368628648"/>
      </c:catAx>
      <c:valAx>
        <c:axId val="36862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58433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Graph'!$B$10:$B$11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Graph'!$A$12:$A$15</c:f>
            </c:strRef>
          </c:cat>
          <c:val>
            <c:numRef>
              <c:f>'Final Graph'!$B$12:$B$15</c:f>
              <c:numCache/>
            </c:numRef>
          </c:val>
        </c:ser>
        <c:ser>
          <c:idx val="1"/>
          <c:order val="1"/>
          <c:tx>
            <c:strRef>
              <c:f>'Final Graph'!$C$10:$C$11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Graph'!$A$12:$A$15</c:f>
            </c:strRef>
          </c:cat>
          <c:val>
            <c:numRef>
              <c:f>'Final Graph'!$C$12:$C$15</c:f>
              <c:numCache/>
            </c:numRef>
          </c:val>
        </c:ser>
        <c:axId val="1012431590"/>
        <c:axId val="2122696428"/>
      </c:barChart>
      <c:catAx>
        <c:axId val="101243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122696428"/>
      </c:catAx>
      <c:valAx>
        <c:axId val="2122696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243159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Graph'!$B$19:$B$20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Graph'!$A$21:$A$24</c:f>
            </c:strRef>
          </c:cat>
          <c:val>
            <c:numRef>
              <c:f>'Final Graph'!$B$21:$B$24</c:f>
              <c:numCache/>
            </c:numRef>
          </c:val>
        </c:ser>
        <c:ser>
          <c:idx val="1"/>
          <c:order val="1"/>
          <c:tx>
            <c:strRef>
              <c:f>'Final Graph'!$C$19:$C$20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Graph'!$A$21:$A$24</c:f>
            </c:strRef>
          </c:cat>
          <c:val>
            <c:numRef>
              <c:f>'Final Graph'!$C$21:$C$24</c:f>
              <c:numCache/>
            </c:numRef>
          </c:val>
        </c:ser>
        <c:axId val="1123314886"/>
        <c:axId val="995750563"/>
      </c:barChart>
      <c:catAx>
        <c:axId val="112331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995750563"/>
      </c:catAx>
      <c:valAx>
        <c:axId val="99575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23314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Graph'!$B$28:$B$29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Graph'!$A$30:$A$33</c:f>
            </c:strRef>
          </c:cat>
          <c:val>
            <c:numRef>
              <c:f>'Final Graph'!$B$30:$B$33</c:f>
              <c:numCache/>
            </c:numRef>
          </c:val>
        </c:ser>
        <c:ser>
          <c:idx val="1"/>
          <c:order val="1"/>
          <c:tx>
            <c:strRef>
              <c:f>'Final Graph'!$C$28:$C$29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Graph'!$A$30:$A$33</c:f>
            </c:strRef>
          </c:cat>
          <c:val>
            <c:numRef>
              <c:f>'Final Graph'!$C$30:$C$33</c:f>
              <c:numCache/>
            </c:numRef>
          </c:val>
        </c:ser>
        <c:axId val="319311876"/>
        <c:axId val="235594665"/>
      </c:barChart>
      <c:catAx>
        <c:axId val="319311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35594665"/>
      </c:catAx>
      <c:valAx>
        <c:axId val="23559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1931187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Graph'!$A$39:$A$42</c:f>
            </c:strRef>
          </c:cat>
          <c:val>
            <c:numRef>
              <c:f>'Final Graph'!$B$39:$B$42</c:f>
              <c:numCache/>
            </c:numRef>
          </c:val>
        </c:ser>
        <c:ser>
          <c:idx val="1"/>
          <c:order val="1"/>
          <c:tx>
            <c:strRef>
              <c:f>'Final Graph'!$C$37:$C$38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Graph'!$A$39:$A$42</c:f>
            </c:strRef>
          </c:cat>
          <c:val>
            <c:numRef>
              <c:f>'Final Graph'!$C$39:$C$42</c:f>
              <c:numCache/>
            </c:numRef>
          </c:val>
        </c:ser>
        <c:axId val="479386841"/>
        <c:axId val="2066709427"/>
      </c:barChart>
      <c:catAx>
        <c:axId val="479386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066709427"/>
      </c:catAx>
      <c:valAx>
        <c:axId val="206670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79386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% change in Packet RX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'Final Graph'!$A$51:$A$54</c:f>
            </c:strRef>
          </c:cat>
          <c:val>
            <c:numRef>
              <c:f>'Final Graph'!$B$51:$B$54</c:f>
              <c:numCache/>
            </c:numRef>
          </c:val>
        </c:ser>
        <c:axId val="139467743"/>
        <c:axId val="1391526642"/>
      </c:barChart>
      <c:catAx>
        <c:axId val="13946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91526642"/>
      </c:catAx>
      <c:valAx>
        <c:axId val="139152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% change in Packet RX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9467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% change in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'Final Graph'!$A$65:$A$68</c:f>
            </c:strRef>
          </c:cat>
          <c:val>
            <c:numRef>
              <c:f>'Final Graph'!$B$65:$B$68</c:f>
              <c:numCache/>
            </c:numRef>
          </c:val>
        </c:ser>
        <c:axId val="550598969"/>
        <c:axId val="430219734"/>
      </c:barChart>
      <c:catAx>
        <c:axId val="550598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30219734"/>
      </c:catAx>
      <c:valAx>
        <c:axId val="430219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% change in Handshake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50598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0</xdr:rowOff>
    </xdr:from>
    <xdr:ext cx="2419350" cy="1466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8</xdr:row>
      <xdr:rowOff>76200</xdr:rowOff>
    </xdr:from>
    <xdr:ext cx="2686050" cy="1657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314325</xdr:colOff>
      <xdr:row>17</xdr:row>
      <xdr:rowOff>85725</xdr:rowOff>
    </xdr:from>
    <xdr:ext cx="2981325" cy="1847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657225</xdr:colOff>
      <xdr:row>28</xdr:row>
      <xdr:rowOff>9525</xdr:rowOff>
    </xdr:from>
    <xdr:ext cx="2028825" cy="1247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180975</xdr:colOff>
      <xdr:row>36</xdr:row>
      <xdr:rowOff>9525</xdr:rowOff>
    </xdr:from>
    <xdr:ext cx="2981325" cy="1847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514350</xdr:colOff>
      <xdr:row>44</xdr:row>
      <xdr:rowOff>190500</xdr:rowOff>
    </xdr:from>
    <xdr:ext cx="5381625" cy="3048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1019175</xdr:colOff>
      <xdr:row>61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0"/>
    <col customWidth="1" min="3" max="3" width="18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90.154</v>
      </c>
      <c r="C2" s="1">
        <v>179.873</v>
      </c>
    </row>
    <row r="3">
      <c r="A3" s="1" t="s">
        <v>4</v>
      </c>
      <c r="B3" s="1">
        <v>92.092</v>
      </c>
      <c r="C3" s="1">
        <v>180.798</v>
      </c>
    </row>
    <row r="4">
      <c r="A4" s="1" t="s">
        <v>5</v>
      </c>
      <c r="B4" s="1">
        <v>90.521</v>
      </c>
      <c r="C4" s="1">
        <v>180.369</v>
      </c>
    </row>
    <row r="5">
      <c r="A5" s="1" t="s">
        <v>6</v>
      </c>
      <c r="B5" s="1">
        <v>89.2</v>
      </c>
      <c r="C5" s="1">
        <v>177.287</v>
      </c>
    </row>
    <row r="6">
      <c r="A6" s="1" t="s">
        <v>7</v>
      </c>
      <c r="B6" s="1">
        <v>93.454</v>
      </c>
      <c r="C6" s="1">
        <v>185.675</v>
      </c>
    </row>
    <row r="7">
      <c r="A7" s="1" t="s">
        <v>8</v>
      </c>
      <c r="B7" s="1">
        <v>92.194</v>
      </c>
      <c r="C7" s="1">
        <v>183.833</v>
      </c>
    </row>
    <row r="8">
      <c r="A8" s="1" t="s">
        <v>9</v>
      </c>
      <c r="B8" s="1">
        <v>94.088</v>
      </c>
      <c r="C8" s="1">
        <v>185.771</v>
      </c>
    </row>
    <row r="9">
      <c r="A9" s="1" t="s">
        <v>10</v>
      </c>
      <c r="B9" s="2">
        <f t="shared" ref="B9:C9" si="1"> AVERAGE(B2:B8)</f>
        <v>91.67185714</v>
      </c>
      <c r="C9" s="2">
        <f t="shared" si="1"/>
        <v>181.9437143</v>
      </c>
    </row>
    <row r="10">
      <c r="A10" s="2"/>
      <c r="B10" s="2"/>
      <c r="C10" s="2"/>
    </row>
    <row r="11">
      <c r="A11" s="2"/>
      <c r="B11" s="2"/>
      <c r="C11" s="2"/>
    </row>
    <row r="12">
      <c r="A12" s="1" t="s">
        <v>11</v>
      </c>
      <c r="B12" s="2"/>
      <c r="C12" s="2"/>
    </row>
    <row r="13">
      <c r="A13" s="1" t="s">
        <v>1</v>
      </c>
      <c r="B13" s="1" t="s">
        <v>2</v>
      </c>
      <c r="C13" s="2"/>
    </row>
    <row r="14">
      <c r="A14" s="3">
        <v>94.635</v>
      </c>
      <c r="B14" s="3">
        <v>187.774</v>
      </c>
      <c r="C14" s="2"/>
    </row>
    <row r="15">
      <c r="A15" s="2"/>
      <c r="B15" s="2"/>
      <c r="C15" s="2"/>
    </row>
    <row r="16">
      <c r="A16" s="1" t="s">
        <v>12</v>
      </c>
      <c r="B16" s="2"/>
      <c r="C16" s="2"/>
    </row>
    <row r="17">
      <c r="A17" s="1" t="s">
        <v>1</v>
      </c>
      <c r="B17" s="1" t="s">
        <v>2</v>
      </c>
      <c r="C17" s="2"/>
    </row>
    <row r="18">
      <c r="A18" s="3">
        <v>94.845</v>
      </c>
      <c r="B18" s="3">
        <v>273.566</v>
      </c>
      <c r="C18" s="2"/>
    </row>
    <row r="19">
      <c r="A19" s="2"/>
      <c r="B19" s="2"/>
      <c r="C19" s="2"/>
    </row>
    <row r="20">
      <c r="A20" s="1" t="s">
        <v>13</v>
      </c>
      <c r="B20" s="2"/>
      <c r="C20" s="2"/>
    </row>
    <row r="21">
      <c r="A21" s="1" t="s">
        <v>1</v>
      </c>
      <c r="B21" s="1" t="s">
        <v>2</v>
      </c>
      <c r="C21" s="2"/>
    </row>
    <row r="22">
      <c r="A22" s="3">
        <v>91.17</v>
      </c>
      <c r="B22" s="3">
        <v>431.858</v>
      </c>
      <c r="C22" s="3"/>
    </row>
    <row r="23">
      <c r="A23" s="2"/>
      <c r="B23" s="3"/>
      <c r="C23" s="3"/>
    </row>
    <row r="24">
      <c r="A24" s="1" t="s">
        <v>14</v>
      </c>
      <c r="B24" s="2"/>
      <c r="C24" s="3"/>
    </row>
    <row r="25">
      <c r="A25" s="1" t="s">
        <v>1</v>
      </c>
      <c r="B25" s="1" t="s">
        <v>2</v>
      </c>
      <c r="C25" s="3"/>
    </row>
    <row r="26">
      <c r="A26" s="3">
        <v>98.195</v>
      </c>
      <c r="B26" s="3">
        <v>190.806</v>
      </c>
      <c r="C26" s="3"/>
    </row>
    <row r="27">
      <c r="A27" s="2"/>
      <c r="B27" s="3"/>
      <c r="C27" s="3"/>
    </row>
    <row r="28">
      <c r="A28" s="1" t="s">
        <v>15</v>
      </c>
      <c r="B28" s="2"/>
      <c r="C28" s="3"/>
    </row>
    <row r="29">
      <c r="A29" s="1" t="s">
        <v>1</v>
      </c>
      <c r="B29" s="1" t="s">
        <v>2</v>
      </c>
      <c r="C29" s="2"/>
    </row>
    <row r="30">
      <c r="A30" s="3">
        <v>88.681</v>
      </c>
      <c r="B30" s="3">
        <v>472.261</v>
      </c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3">
        <v>94.635</v>
      </c>
      <c r="C35" s="3">
        <v>187.774</v>
      </c>
    </row>
    <row r="36">
      <c r="A36" s="5">
        <v>2.0</v>
      </c>
      <c r="B36" s="3">
        <v>94.845</v>
      </c>
      <c r="C36" s="3">
        <v>273.566</v>
      </c>
    </row>
    <row r="37">
      <c r="A37" s="5">
        <v>3.0</v>
      </c>
      <c r="B37" s="3">
        <v>91.17</v>
      </c>
      <c r="C37" s="3">
        <v>431.858</v>
      </c>
    </row>
    <row r="38">
      <c r="A38" s="4">
        <v>4.0</v>
      </c>
      <c r="B38" s="3">
        <v>98.195</v>
      </c>
      <c r="C38" s="3">
        <v>190.806</v>
      </c>
    </row>
    <row r="39">
      <c r="A39" s="4">
        <v>5.0</v>
      </c>
      <c r="B39" s="3">
        <v>88.681</v>
      </c>
      <c r="C39" s="3">
        <v>472.261</v>
      </c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1" t="s">
        <v>17</v>
      </c>
      <c r="C42" s="2"/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3">
        <f t="shared" ref="B44:C44" si="2">ABS(B35-B9)</f>
        <v>2.963142857</v>
      </c>
      <c r="C44" s="3">
        <f t="shared" si="2"/>
        <v>5.830285714</v>
      </c>
    </row>
    <row r="45">
      <c r="A45" s="5">
        <v>2.0</v>
      </c>
      <c r="B45" s="3">
        <f t="shared" ref="B45:C45" si="3">ABS(B36-B9)</f>
        <v>3.173142857</v>
      </c>
      <c r="C45" s="3">
        <f t="shared" si="3"/>
        <v>91.62228571</v>
      </c>
    </row>
    <row r="46">
      <c r="A46" s="5">
        <v>3.0</v>
      </c>
      <c r="B46" s="3">
        <f t="shared" ref="B46:C46" si="4">ABS(B37-B9)</f>
        <v>0.5018571429</v>
      </c>
      <c r="C46" s="3">
        <f t="shared" si="4"/>
        <v>249.9142857</v>
      </c>
    </row>
    <row r="47">
      <c r="A47" s="4">
        <v>4.0</v>
      </c>
      <c r="B47" s="3">
        <f t="shared" ref="B47:C47" si="5">ABS(B38-B9)</f>
        <v>6.523142857</v>
      </c>
      <c r="C47" s="3">
        <f t="shared" si="5"/>
        <v>8.862285714</v>
      </c>
    </row>
    <row r="48">
      <c r="A48" s="4">
        <v>5.0</v>
      </c>
      <c r="B48" s="3">
        <f t="shared" ref="B48:C48" si="6">ABS(B39-B9)</f>
        <v>2.990857143</v>
      </c>
      <c r="C48" s="3">
        <f t="shared" si="6"/>
        <v>290.3172857</v>
      </c>
    </row>
    <row r="49">
      <c r="A49" s="2"/>
      <c r="B49" s="2"/>
      <c r="C49" s="2"/>
    </row>
    <row r="50">
      <c r="A50" s="2"/>
      <c r="B50" s="2"/>
      <c r="C50" s="2"/>
    </row>
    <row r="51">
      <c r="A51" s="6"/>
      <c r="B51" s="7" t="s">
        <v>18</v>
      </c>
      <c r="C51" s="6"/>
    </row>
    <row r="52">
      <c r="A52" s="7" t="s">
        <v>16</v>
      </c>
      <c r="B52" s="7" t="s">
        <v>1</v>
      </c>
      <c r="C52" s="7" t="s">
        <v>2</v>
      </c>
    </row>
    <row r="53">
      <c r="A53" s="8">
        <v>1.0</v>
      </c>
      <c r="B53" s="6">
        <f t="shared" ref="B53:C53" si="7">(B44*100)/B9</f>
        <v>3.232336455</v>
      </c>
      <c r="C53" s="6">
        <f t="shared" si="7"/>
        <v>3.204444703</v>
      </c>
    </row>
    <row r="54">
      <c r="A54" s="9">
        <v>2.0</v>
      </c>
      <c r="B54" s="6">
        <f t="shared" ref="B54:C54" si="8">ABS(B45*100)/B9</f>
        <v>3.461414393</v>
      </c>
      <c r="C54" s="6">
        <f t="shared" si="8"/>
        <v>50.35748889</v>
      </c>
    </row>
    <row r="55">
      <c r="A55" s="9">
        <v>3.0</v>
      </c>
      <c r="B55" s="6">
        <f t="shared" ref="B55:C55" si="9">(B46*100)/B9</f>
        <v>0.547449521</v>
      </c>
      <c r="C55" s="6">
        <f t="shared" si="9"/>
        <v>137.3580212</v>
      </c>
    </row>
    <row r="56">
      <c r="A56" s="8">
        <v>4.0</v>
      </c>
      <c r="B56" s="6">
        <f t="shared" ref="B56:C56" si="10">(B47*100)/B9</f>
        <v>7.115752926</v>
      </c>
      <c r="C56" s="6">
        <f t="shared" si="10"/>
        <v>4.870894138</v>
      </c>
    </row>
    <row r="57">
      <c r="A57" s="8">
        <v>5.0</v>
      </c>
      <c r="B57" s="6">
        <f t="shared" ref="B57:C57" si="11">(B48*100)/B9</f>
        <v>3.262568509</v>
      </c>
      <c r="C57" s="6">
        <f t="shared" si="11"/>
        <v>159.5643394</v>
      </c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10.238</v>
      </c>
      <c r="C2" s="1">
        <v>22.346</v>
      </c>
    </row>
    <row r="3">
      <c r="A3" s="1" t="s">
        <v>4</v>
      </c>
      <c r="B3" s="1">
        <v>9.1</v>
      </c>
      <c r="C3" s="1">
        <v>20.029</v>
      </c>
    </row>
    <row r="4">
      <c r="A4" s="1" t="s">
        <v>5</v>
      </c>
      <c r="B4" s="1">
        <v>10.423</v>
      </c>
      <c r="C4" s="1">
        <v>20.307</v>
      </c>
    </row>
    <row r="5">
      <c r="A5" s="1" t="s">
        <v>6</v>
      </c>
      <c r="B5" s="1">
        <v>9.07</v>
      </c>
      <c r="C5" s="1">
        <v>19.234</v>
      </c>
    </row>
    <row r="6">
      <c r="A6" s="1" t="s">
        <v>7</v>
      </c>
      <c r="B6" s="1">
        <v>8.859</v>
      </c>
      <c r="C6" s="1">
        <v>19.325</v>
      </c>
    </row>
    <row r="7">
      <c r="A7" s="1" t="s">
        <v>8</v>
      </c>
      <c r="B7" s="1">
        <v>9.842</v>
      </c>
      <c r="C7" s="1">
        <v>20.281</v>
      </c>
    </row>
    <row r="8">
      <c r="A8" s="1" t="s">
        <v>9</v>
      </c>
      <c r="B8" s="1">
        <v>9.953</v>
      </c>
      <c r="C8" s="1">
        <v>21.41</v>
      </c>
    </row>
    <row r="9">
      <c r="A9" s="1" t="s">
        <v>10</v>
      </c>
      <c r="B9" s="2">
        <f t="shared" ref="B9:C9" si="1">AVERAGE(B2:B8)</f>
        <v>9.640714286</v>
      </c>
      <c r="C9" s="2">
        <f t="shared" si="1"/>
        <v>20.41885714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11.244</v>
      </c>
      <c r="B14" s="10">
        <v>22.425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22.065</v>
      </c>
      <c r="B18" s="10">
        <v>23.874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9.335</v>
      </c>
      <c r="B22" s="10">
        <v>31.696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15.208</v>
      </c>
      <c r="B26" s="1">
        <v>25.563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12.176</v>
      </c>
      <c r="B30" s="10">
        <v>23.527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11.244</v>
      </c>
      <c r="C35" s="10">
        <f t="shared" si="2"/>
        <v>22.425</v>
      </c>
    </row>
    <row r="36">
      <c r="A36" s="11">
        <v>2.0</v>
      </c>
      <c r="B36" s="10">
        <f t="shared" ref="B36:C36" si="3">A18</f>
        <v>22.065</v>
      </c>
      <c r="C36" s="10">
        <f t="shared" si="3"/>
        <v>23.874</v>
      </c>
    </row>
    <row r="37">
      <c r="A37" s="11">
        <v>3.0</v>
      </c>
      <c r="B37" s="10">
        <f t="shared" ref="B37:C37" si="4">A22</f>
        <v>9.335</v>
      </c>
      <c r="C37" s="10">
        <f t="shared" si="4"/>
        <v>31.696</v>
      </c>
    </row>
    <row r="38">
      <c r="A38" s="4">
        <v>4.0</v>
      </c>
      <c r="B38" s="10">
        <f t="shared" ref="B38:C38" si="5">A26</f>
        <v>15.208</v>
      </c>
      <c r="C38" s="10">
        <f t="shared" si="5"/>
        <v>25.563</v>
      </c>
    </row>
    <row r="39">
      <c r="A39" s="4">
        <v>5.0</v>
      </c>
      <c r="B39" s="10">
        <f t="shared" ref="B39:C39" si="6">A30</f>
        <v>12.176</v>
      </c>
      <c r="C39" s="10">
        <f t="shared" si="6"/>
        <v>23.527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1.603285714</v>
      </c>
      <c r="C44" s="10">
        <f t="shared" si="7"/>
        <v>2.006142857</v>
      </c>
    </row>
    <row r="45">
      <c r="A45" s="11">
        <v>2.0</v>
      </c>
      <c r="B45" s="10">
        <f t="shared" ref="B45:C45" si="8">ABS(B36-B9)</f>
        <v>12.42428571</v>
      </c>
      <c r="C45" s="10">
        <f t="shared" si="8"/>
        <v>3.455142857</v>
      </c>
    </row>
    <row r="46">
      <c r="A46" s="11">
        <v>3.0</v>
      </c>
      <c r="B46" s="10">
        <f t="shared" ref="B46:C46" si="9">ABS(B37-B9)</f>
        <v>0.3057142857</v>
      </c>
      <c r="C46" s="10">
        <f t="shared" si="9"/>
        <v>11.27714286</v>
      </c>
    </row>
    <row r="47">
      <c r="A47" s="4">
        <v>4.0</v>
      </c>
      <c r="B47" s="10">
        <f t="shared" ref="B47:C47" si="10">ABS(B38-B9)</f>
        <v>5.567285714</v>
      </c>
      <c r="C47" s="10">
        <f t="shared" si="10"/>
        <v>5.144142857</v>
      </c>
    </row>
    <row r="48">
      <c r="A48" s="4">
        <v>5.0</v>
      </c>
      <c r="B48" s="10">
        <f t="shared" ref="B48:C48" si="11">ABS(B39-B9)</f>
        <v>2.535285714</v>
      </c>
      <c r="C48" s="10">
        <f t="shared" si="11"/>
        <v>3.108142857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16.6303623</v>
      </c>
      <c r="C53" s="2">
        <f t="shared" si="12"/>
        <v>9.824951725</v>
      </c>
    </row>
    <row r="54">
      <c r="A54" s="11">
        <v>2.0</v>
      </c>
      <c r="B54" s="2">
        <f t="shared" ref="B54:C54" si="13">ABS(B45*100)/B9</f>
        <v>128.8730829</v>
      </c>
      <c r="C54" s="2">
        <f t="shared" si="13"/>
        <v>16.92133322</v>
      </c>
    </row>
    <row r="55">
      <c r="A55" s="11">
        <v>3.0</v>
      </c>
      <c r="B55" s="2">
        <f t="shared" ref="B55:C55" si="14">(B46*100)/B9</f>
        <v>3.171075054</v>
      </c>
      <c r="C55" s="2">
        <f t="shared" si="14"/>
        <v>55.22905997</v>
      </c>
    </row>
    <row r="56">
      <c r="A56" s="4">
        <v>4.0</v>
      </c>
      <c r="B56" s="2">
        <f t="shared" ref="B56:C56" si="15">(B47*100)/B9</f>
        <v>57.74764763</v>
      </c>
      <c r="C56" s="2">
        <f t="shared" si="15"/>
        <v>25.19309882</v>
      </c>
    </row>
    <row r="57">
      <c r="A57" s="4">
        <v>5.0</v>
      </c>
      <c r="B57" s="2">
        <f t="shared" ref="B57:C57" si="16">(B48*100)/B9</f>
        <v>26.29769578</v>
      </c>
      <c r="C57" s="2">
        <f t="shared" si="16"/>
        <v>15.22192371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85.717</v>
      </c>
      <c r="C2" s="1">
        <v>174.175</v>
      </c>
    </row>
    <row r="3">
      <c r="A3" s="1" t="s">
        <v>4</v>
      </c>
      <c r="B3" s="1">
        <v>84.654</v>
      </c>
      <c r="C3" s="1">
        <v>173.473</v>
      </c>
    </row>
    <row r="4">
      <c r="A4" s="1" t="s">
        <v>5</v>
      </c>
      <c r="B4" s="1">
        <v>84.03</v>
      </c>
      <c r="C4" s="1">
        <v>171.78</v>
      </c>
    </row>
    <row r="5">
      <c r="A5" s="1" t="s">
        <v>6</v>
      </c>
      <c r="B5" s="1">
        <v>87.798</v>
      </c>
      <c r="C5" s="1">
        <v>177.768</v>
      </c>
    </row>
    <row r="6">
      <c r="A6" s="1" t="s">
        <v>7</v>
      </c>
      <c r="B6" s="1">
        <v>85.9</v>
      </c>
      <c r="C6" s="1">
        <v>178.536</v>
      </c>
    </row>
    <row r="7">
      <c r="A7" s="1" t="s">
        <v>8</v>
      </c>
      <c r="B7" s="1">
        <v>84.218</v>
      </c>
      <c r="C7" s="1">
        <v>172.559</v>
      </c>
    </row>
    <row r="8">
      <c r="A8" s="1" t="s">
        <v>9</v>
      </c>
      <c r="B8" s="1">
        <v>87.87</v>
      </c>
      <c r="C8" s="1">
        <v>178.266</v>
      </c>
    </row>
    <row r="9">
      <c r="A9" s="1" t="s">
        <v>10</v>
      </c>
      <c r="B9" s="2">
        <f t="shared" ref="B9:C9" si="1">AVERAGE(B2:B8)</f>
        <v>85.741</v>
      </c>
      <c r="C9" s="2">
        <f t="shared" si="1"/>
        <v>175.2224286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76.108</v>
      </c>
      <c r="B14" s="10">
        <v>157.998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78.873</v>
      </c>
      <c r="B18" s="10">
        <v>162.012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79.96</v>
      </c>
      <c r="B22" s="10">
        <v>167.912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75.982</v>
      </c>
      <c r="B26" s="10">
        <v>157.754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78.963</v>
      </c>
      <c r="B30" s="10">
        <v>164.055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76.108</v>
      </c>
      <c r="C35" s="10">
        <f t="shared" si="2"/>
        <v>157.998</v>
      </c>
    </row>
    <row r="36">
      <c r="A36" s="11">
        <v>2.0</v>
      </c>
      <c r="B36" s="10">
        <f t="shared" ref="B36:C36" si="3">A18</f>
        <v>78.873</v>
      </c>
      <c r="C36" s="10">
        <f t="shared" si="3"/>
        <v>162.012</v>
      </c>
    </row>
    <row r="37">
      <c r="A37" s="11">
        <v>3.0</v>
      </c>
      <c r="B37" s="10">
        <f t="shared" ref="B37:C37" si="4">A22</f>
        <v>79.96</v>
      </c>
      <c r="C37" s="10">
        <f t="shared" si="4"/>
        <v>167.912</v>
      </c>
    </row>
    <row r="38">
      <c r="A38" s="4">
        <v>4.0</v>
      </c>
      <c r="B38" s="10">
        <f t="shared" ref="B38:C38" si="5">A26</f>
        <v>75.982</v>
      </c>
      <c r="C38" s="10">
        <f t="shared" si="5"/>
        <v>157.754</v>
      </c>
    </row>
    <row r="39">
      <c r="A39" s="4">
        <v>5.0</v>
      </c>
      <c r="B39" s="10">
        <f t="shared" ref="B39:C39" si="6">A30</f>
        <v>78.963</v>
      </c>
      <c r="C39" s="10">
        <f t="shared" si="6"/>
        <v>164.055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9.633</v>
      </c>
      <c r="C44" s="10">
        <f t="shared" si="7"/>
        <v>17.22442857</v>
      </c>
    </row>
    <row r="45">
      <c r="A45" s="11">
        <v>2.0</v>
      </c>
      <c r="B45" s="10">
        <f t="shared" ref="B45:C45" si="8">ABS(B36-B9)</f>
        <v>6.868</v>
      </c>
      <c r="C45" s="10">
        <f t="shared" si="8"/>
        <v>13.21042857</v>
      </c>
    </row>
    <row r="46">
      <c r="A46" s="11">
        <v>3.0</v>
      </c>
      <c r="B46" s="10">
        <f t="shared" ref="B46:C46" si="9">ABS(B37-B9)</f>
        <v>5.781</v>
      </c>
      <c r="C46" s="10">
        <f t="shared" si="9"/>
        <v>7.310428571</v>
      </c>
    </row>
    <row r="47">
      <c r="A47" s="4">
        <v>4.0</v>
      </c>
      <c r="B47" s="10">
        <f t="shared" ref="B47:C47" si="10">ABS(B38-B9)</f>
        <v>9.759</v>
      </c>
      <c r="C47" s="10">
        <f t="shared" si="10"/>
        <v>17.46842857</v>
      </c>
    </row>
    <row r="48">
      <c r="A48" s="4">
        <v>5.0</v>
      </c>
      <c r="B48" s="10">
        <f t="shared" ref="B48:C48" si="11">ABS(B39-B9)</f>
        <v>6.778</v>
      </c>
      <c r="C48" s="10">
        <f t="shared" si="11"/>
        <v>11.16742857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11.23499843</v>
      </c>
      <c r="C53" s="2">
        <f t="shared" si="12"/>
        <v>9.830036435</v>
      </c>
    </row>
    <row r="54">
      <c r="A54" s="11">
        <v>2.0</v>
      </c>
      <c r="B54" s="2">
        <f t="shared" ref="B54:C54" si="13">ABS(B45*100)/B9</f>
        <v>8.010170164</v>
      </c>
      <c r="C54" s="2">
        <f t="shared" si="13"/>
        <v>7.539233807</v>
      </c>
    </row>
    <row r="55">
      <c r="A55" s="11">
        <v>3.0</v>
      </c>
      <c r="B55" s="2">
        <f t="shared" ref="B55:C55" si="14">(B46*100)/B9</f>
        <v>6.742398619</v>
      </c>
      <c r="C55" s="2">
        <f t="shared" si="14"/>
        <v>4.17208495</v>
      </c>
    </row>
    <row r="56">
      <c r="A56" s="4">
        <v>4.0</v>
      </c>
      <c r="B56" s="2">
        <f t="shared" ref="B56:C56" si="15">(B47*100)/B9</f>
        <v>11.38195262</v>
      </c>
      <c r="C56" s="2">
        <f t="shared" si="15"/>
        <v>9.969288015</v>
      </c>
    </row>
    <row r="57">
      <c r="A57" s="4">
        <v>5.0</v>
      </c>
      <c r="B57" s="2">
        <f t="shared" ref="B57:C57" si="16">(B48*100)/B9</f>
        <v>7.905202878</v>
      </c>
      <c r="C57" s="2">
        <f t="shared" si="16"/>
        <v>6.373287177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154.476</v>
      </c>
      <c r="C2" s="1">
        <v>156.211</v>
      </c>
    </row>
    <row r="3">
      <c r="A3" s="1" t="s">
        <v>4</v>
      </c>
      <c r="B3" s="1">
        <v>158.758</v>
      </c>
      <c r="C3" s="1">
        <v>160.854</v>
      </c>
    </row>
    <row r="4">
      <c r="A4" s="1" t="s">
        <v>5</v>
      </c>
      <c r="B4" s="1">
        <v>160.636</v>
      </c>
      <c r="C4" s="1">
        <v>162.194</v>
      </c>
    </row>
    <row r="5">
      <c r="A5" s="1" t="s">
        <v>6</v>
      </c>
      <c r="B5" s="1">
        <v>153.229</v>
      </c>
      <c r="C5" s="1">
        <v>155.179</v>
      </c>
    </row>
    <row r="6">
      <c r="A6" s="1" t="s">
        <v>7</v>
      </c>
      <c r="B6" s="1">
        <v>153.766</v>
      </c>
      <c r="C6" s="1">
        <v>155.554</v>
      </c>
    </row>
    <row r="7">
      <c r="A7" s="1" t="s">
        <v>8</v>
      </c>
      <c r="B7" s="1">
        <v>154.003</v>
      </c>
      <c r="C7" s="1">
        <v>155.357</v>
      </c>
    </row>
    <row r="8">
      <c r="A8" s="1" t="s">
        <v>9</v>
      </c>
      <c r="B8" s="1">
        <v>154.756</v>
      </c>
      <c r="C8" s="1">
        <v>156.463</v>
      </c>
    </row>
    <row r="9">
      <c r="A9" s="1" t="s">
        <v>10</v>
      </c>
      <c r="B9" s="2">
        <f t="shared" ref="B9:C9" si="1">AVERAGE(B2:B8)</f>
        <v>155.6605714</v>
      </c>
      <c r="C9" s="2">
        <f t="shared" si="1"/>
        <v>157.4017143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153.62</v>
      </c>
      <c r="B14" s="10">
        <v>156.105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164.189</v>
      </c>
      <c r="B18" s="10">
        <v>165.95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755.772</v>
      </c>
      <c r="B22" s="10">
        <v>767.242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155.346</v>
      </c>
      <c r="B26" s="10">
        <v>157.092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757.2</v>
      </c>
      <c r="B30" s="10">
        <v>758.943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153.62</v>
      </c>
      <c r="C35" s="10">
        <f t="shared" si="2"/>
        <v>156.105</v>
      </c>
    </row>
    <row r="36">
      <c r="A36" s="11">
        <v>2.0</v>
      </c>
      <c r="B36" s="10">
        <f t="shared" ref="B36:C36" si="3">A18</f>
        <v>164.189</v>
      </c>
      <c r="C36" s="10">
        <f t="shared" si="3"/>
        <v>165.95</v>
      </c>
    </row>
    <row r="37">
      <c r="A37" s="11">
        <v>3.0</v>
      </c>
      <c r="B37" s="10">
        <f t="shared" ref="B37:C37" si="4">A22</f>
        <v>755.772</v>
      </c>
      <c r="C37" s="10">
        <f t="shared" si="4"/>
        <v>767.242</v>
      </c>
    </row>
    <row r="38">
      <c r="A38" s="4">
        <v>4.0</v>
      </c>
      <c r="B38" s="10">
        <f t="shared" ref="B38:C38" si="5">A26</f>
        <v>155.346</v>
      </c>
      <c r="C38" s="10">
        <f t="shared" si="5"/>
        <v>157.092</v>
      </c>
    </row>
    <row r="39">
      <c r="A39" s="4">
        <v>5.0</v>
      </c>
      <c r="B39" s="10">
        <f t="shared" ref="B39:C39" si="6">A30</f>
        <v>757.2</v>
      </c>
      <c r="C39" s="10">
        <f t="shared" si="6"/>
        <v>758.943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2.040571429</v>
      </c>
      <c r="C44" s="10">
        <f t="shared" si="7"/>
        <v>1.296714286</v>
      </c>
    </row>
    <row r="45">
      <c r="A45" s="11">
        <v>2.0</v>
      </c>
      <c r="B45" s="10">
        <f t="shared" ref="B45:C45" si="8">ABS(B36-B9)</f>
        <v>8.528428571</v>
      </c>
      <c r="C45" s="10">
        <f t="shared" si="8"/>
        <v>8.548285714</v>
      </c>
    </row>
    <row r="46">
      <c r="A46" s="11">
        <v>3.0</v>
      </c>
      <c r="B46" s="10">
        <f t="shared" ref="B46:C46" si="9">ABS(B37-B9)</f>
        <v>600.1114286</v>
      </c>
      <c r="C46" s="10">
        <f t="shared" si="9"/>
        <v>609.8402857</v>
      </c>
    </row>
    <row r="47">
      <c r="A47" s="4">
        <v>4.0</v>
      </c>
      <c r="B47" s="10">
        <f t="shared" ref="B47:C47" si="10">ABS(B38-B9)</f>
        <v>0.3145714286</v>
      </c>
      <c r="C47" s="10">
        <f t="shared" si="10"/>
        <v>0.3097142857</v>
      </c>
    </row>
    <row r="48">
      <c r="A48" s="4">
        <v>5.0</v>
      </c>
      <c r="B48" s="10">
        <f t="shared" ref="B48:C48" si="11">ABS(B39-B9)</f>
        <v>601.5394286</v>
      </c>
      <c r="C48" s="10">
        <f t="shared" si="11"/>
        <v>601.5412857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1.31091092</v>
      </c>
      <c r="C53" s="2">
        <f t="shared" si="12"/>
        <v>0.8238247541</v>
      </c>
    </row>
    <row r="54">
      <c r="A54" s="11">
        <v>2.0</v>
      </c>
      <c r="B54" s="2">
        <f t="shared" ref="B54:C54" si="13">ABS(B45*100)/B9</f>
        <v>5.478862433</v>
      </c>
      <c r="C54" s="2">
        <f t="shared" si="13"/>
        <v>5.430872054</v>
      </c>
    </row>
    <row r="55">
      <c r="A55" s="11">
        <v>3.0</v>
      </c>
      <c r="B55" s="2">
        <f t="shared" ref="B55:C55" si="14">(B46*100)/B9</f>
        <v>385.5256492</v>
      </c>
      <c r="C55" s="2">
        <f t="shared" si="14"/>
        <v>387.4419592</v>
      </c>
    </row>
    <row r="56">
      <c r="A56" s="4">
        <v>4.0</v>
      </c>
      <c r="B56" s="2">
        <f t="shared" ref="B56:C56" si="15">(B47*100)/B9</f>
        <v>0.2020880597</v>
      </c>
      <c r="C56" s="2">
        <f t="shared" si="15"/>
        <v>0.1967667805</v>
      </c>
    </row>
    <row r="57">
      <c r="A57" s="4">
        <v>5.0</v>
      </c>
      <c r="B57" s="2">
        <f t="shared" ref="B57:C57" si="16">(B48*100)/B9</f>
        <v>386.4430299</v>
      </c>
      <c r="C57" s="2">
        <f t="shared" si="16"/>
        <v>382.1694627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9.38"/>
    <col customWidth="1" min="3" max="3" width="17.75"/>
    <col customWidth="1" min="4" max="4" width="15.75"/>
    <col customWidth="1" min="5" max="5" width="15.25"/>
    <col customWidth="1" min="6" max="6" width="15.13"/>
    <col customWidth="1" min="7" max="7" width="15.25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>
      <c r="A2" s="1" t="s">
        <v>26</v>
      </c>
      <c r="B2" s="1">
        <v>181.9437143</v>
      </c>
      <c r="C2" s="3">
        <v>187.774</v>
      </c>
      <c r="D2" s="3">
        <v>273.566</v>
      </c>
      <c r="E2" s="3">
        <v>431.858</v>
      </c>
      <c r="F2" s="3">
        <v>190.806</v>
      </c>
      <c r="G2" s="3">
        <v>472.261</v>
      </c>
    </row>
    <row r="3">
      <c r="A3" s="1" t="s">
        <v>27</v>
      </c>
      <c r="B3" s="1">
        <v>20.41885714</v>
      </c>
      <c r="C3" s="10">
        <v>22.425</v>
      </c>
      <c r="D3" s="10">
        <v>23.874</v>
      </c>
      <c r="E3" s="10">
        <v>31.696</v>
      </c>
      <c r="F3" s="10">
        <v>25.563</v>
      </c>
      <c r="G3" s="10">
        <v>23.527</v>
      </c>
    </row>
    <row r="4">
      <c r="A4" s="1" t="s">
        <v>28</v>
      </c>
      <c r="B4" s="1">
        <v>175.2224286</v>
      </c>
      <c r="C4" s="10">
        <v>157.998</v>
      </c>
      <c r="D4" s="10">
        <v>162.012</v>
      </c>
      <c r="E4" s="10">
        <v>167.912</v>
      </c>
      <c r="F4" s="10">
        <v>157.754</v>
      </c>
      <c r="G4" s="10">
        <v>164.055</v>
      </c>
    </row>
    <row r="5">
      <c r="A5" s="1" t="s">
        <v>29</v>
      </c>
      <c r="B5" s="1">
        <v>157.4017143</v>
      </c>
      <c r="C5" s="10">
        <v>156.105</v>
      </c>
      <c r="D5" s="10">
        <v>165.95</v>
      </c>
      <c r="E5" s="10">
        <v>767.242</v>
      </c>
      <c r="F5" s="10">
        <v>157.092</v>
      </c>
      <c r="G5" s="10">
        <v>758.943</v>
      </c>
    </row>
    <row r="8">
      <c r="C8" s="1" t="s">
        <v>30</v>
      </c>
    </row>
    <row r="9">
      <c r="A9" s="1" t="s">
        <v>19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</row>
    <row r="10">
      <c r="A10" s="1" t="s">
        <v>26</v>
      </c>
      <c r="B10" s="2">
        <f t="shared" ref="B10:B13" si="1">ABS(C2-B2)</f>
        <v>5.8302857</v>
      </c>
      <c r="C10" s="2">
        <f t="shared" ref="C10:C13" si="2">ABS(D2-B2)</f>
        <v>91.6222857</v>
      </c>
      <c r="D10" s="2">
        <f t="shared" ref="D10:D13" si="3">ABS(E2-B2)</f>
        <v>249.9142857</v>
      </c>
      <c r="E10" s="2">
        <f t="shared" ref="E10:E13" si="4">ABS(F2-B2)</f>
        <v>8.8622857</v>
      </c>
      <c r="F10" s="2">
        <f t="shared" ref="F10:F13" si="5">ABS(G2-B2)</f>
        <v>290.3172857</v>
      </c>
    </row>
    <row r="11">
      <c r="A11" s="1" t="s">
        <v>27</v>
      </c>
      <c r="B11" s="2">
        <f t="shared" si="1"/>
        <v>2.00614286</v>
      </c>
      <c r="C11" s="2">
        <f t="shared" si="2"/>
        <v>3.45514286</v>
      </c>
      <c r="D11" s="2">
        <f t="shared" si="3"/>
        <v>11.27714286</v>
      </c>
      <c r="E11" s="2">
        <f t="shared" si="4"/>
        <v>5.14414286</v>
      </c>
      <c r="F11" s="2">
        <f t="shared" si="5"/>
        <v>3.10814286</v>
      </c>
    </row>
    <row r="12">
      <c r="A12" s="1" t="s">
        <v>28</v>
      </c>
      <c r="B12" s="2">
        <f t="shared" si="1"/>
        <v>17.2244286</v>
      </c>
      <c r="C12" s="2">
        <f t="shared" si="2"/>
        <v>13.2104286</v>
      </c>
      <c r="D12" s="2">
        <f t="shared" si="3"/>
        <v>7.3104286</v>
      </c>
      <c r="E12" s="2">
        <f t="shared" si="4"/>
        <v>17.4684286</v>
      </c>
      <c r="F12" s="2">
        <f t="shared" si="5"/>
        <v>11.1674286</v>
      </c>
    </row>
    <row r="13">
      <c r="A13" s="1" t="s">
        <v>29</v>
      </c>
      <c r="B13" s="2">
        <f t="shared" si="1"/>
        <v>1.2967143</v>
      </c>
      <c r="C13" s="2">
        <f t="shared" si="2"/>
        <v>8.5482857</v>
      </c>
      <c r="D13" s="2">
        <f t="shared" si="3"/>
        <v>609.8402857</v>
      </c>
      <c r="E13" s="2">
        <f t="shared" si="4"/>
        <v>0.3097143</v>
      </c>
      <c r="F13" s="2">
        <f t="shared" si="5"/>
        <v>601.5412857</v>
      </c>
    </row>
    <row r="16">
      <c r="C16" s="1" t="s">
        <v>31</v>
      </c>
    </row>
    <row r="17">
      <c r="A17" s="1" t="s">
        <v>19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</row>
    <row r="18">
      <c r="A18" s="1" t="s">
        <v>26</v>
      </c>
      <c r="B18" s="2">
        <f t="shared" ref="B18:B21" si="6">(B10*100)/B2</f>
        <v>3.204444695</v>
      </c>
      <c r="C18" s="2">
        <f t="shared" ref="C18:C21" si="7">(C10*100)/B2</f>
        <v>50.35748888</v>
      </c>
      <c r="D18" s="2">
        <f t="shared" ref="D18:D21" si="8">(D10*100)/B2</f>
        <v>137.3580212</v>
      </c>
      <c r="E18" s="2">
        <f t="shared" ref="E18:E21" si="9">(E10*100)/B2</f>
        <v>4.87089413</v>
      </c>
      <c r="F18" s="2">
        <f t="shared" ref="F18:F21" si="10">(F10*100)/B2</f>
        <v>159.5643393</v>
      </c>
    </row>
    <row r="19">
      <c r="A19" s="1" t="s">
        <v>27</v>
      </c>
      <c r="B19" s="2">
        <f t="shared" si="6"/>
        <v>9.824951741</v>
      </c>
      <c r="C19" s="2">
        <f t="shared" si="7"/>
        <v>16.92133324</v>
      </c>
      <c r="D19" s="2">
        <f t="shared" si="8"/>
        <v>55.22905999</v>
      </c>
      <c r="E19" s="2">
        <f t="shared" si="9"/>
        <v>25.19309883</v>
      </c>
      <c r="F19" s="2">
        <f t="shared" si="10"/>
        <v>15.22192373</v>
      </c>
    </row>
    <row r="20">
      <c r="A20" s="1" t="s">
        <v>28</v>
      </c>
      <c r="B20" s="2">
        <f t="shared" si="6"/>
        <v>9.83003645</v>
      </c>
      <c r="C20" s="2">
        <f t="shared" si="7"/>
        <v>7.539233822</v>
      </c>
      <c r="D20" s="2">
        <f t="shared" si="8"/>
        <v>4.172084966</v>
      </c>
      <c r="E20" s="2">
        <f t="shared" si="9"/>
        <v>9.96928803</v>
      </c>
      <c r="F20" s="2">
        <f t="shared" si="10"/>
        <v>6.373287192</v>
      </c>
    </row>
    <row r="21">
      <c r="A21" s="1" t="s">
        <v>29</v>
      </c>
      <c r="B21" s="2">
        <f t="shared" si="6"/>
        <v>0.8238247631</v>
      </c>
      <c r="C21" s="2">
        <f t="shared" si="7"/>
        <v>5.430872045</v>
      </c>
      <c r="D21" s="2">
        <f t="shared" si="8"/>
        <v>387.4419592</v>
      </c>
      <c r="E21" s="2">
        <f t="shared" si="9"/>
        <v>0.1967667896</v>
      </c>
      <c r="F21" s="2">
        <f t="shared" si="10"/>
        <v>382.1694626</v>
      </c>
    </row>
    <row r="25">
      <c r="A25" s="12"/>
      <c r="B25" s="13" t="s">
        <v>32</v>
      </c>
    </row>
    <row r="26">
      <c r="A26" s="12" t="s">
        <v>26</v>
      </c>
      <c r="B26" s="2">
        <f t="shared" ref="B26:B29" si="11">(AVERAGE(B10:F10)*100)/B2</f>
        <v>71.07103765</v>
      </c>
    </row>
    <row r="27">
      <c r="A27" s="12" t="s">
        <v>27</v>
      </c>
      <c r="B27" s="2">
        <f t="shared" si="11"/>
        <v>24.47807351</v>
      </c>
    </row>
    <row r="28">
      <c r="A28" s="12" t="s">
        <v>28</v>
      </c>
      <c r="B28" s="2">
        <f t="shared" si="11"/>
        <v>7.576786092</v>
      </c>
    </row>
    <row r="29">
      <c r="A29" s="12" t="s">
        <v>29</v>
      </c>
      <c r="B29" s="2">
        <f t="shared" si="11"/>
        <v>155.2125771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5.0"/>
  </cols>
  <sheetData>
    <row r="1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</row>
    <row r="2">
      <c r="A2" s="14" t="s">
        <v>26</v>
      </c>
      <c r="B2" s="15">
        <v>91.67185714</v>
      </c>
      <c r="C2" s="16">
        <v>94.635</v>
      </c>
      <c r="D2" s="16">
        <v>94.845</v>
      </c>
      <c r="E2" s="16">
        <v>91.17</v>
      </c>
      <c r="F2" s="16">
        <v>98.195</v>
      </c>
      <c r="G2" s="16">
        <v>88.681</v>
      </c>
    </row>
    <row r="3">
      <c r="A3" s="14" t="s">
        <v>27</v>
      </c>
      <c r="B3" s="15">
        <v>9.640714286</v>
      </c>
      <c r="C3" s="17">
        <v>11.244</v>
      </c>
      <c r="D3" s="17">
        <v>22.065</v>
      </c>
      <c r="E3" s="17">
        <v>9.335</v>
      </c>
      <c r="F3" s="17">
        <v>15.208</v>
      </c>
      <c r="G3" s="17">
        <v>12.176</v>
      </c>
    </row>
    <row r="4">
      <c r="A4" s="14" t="s">
        <v>28</v>
      </c>
      <c r="B4" s="15">
        <v>85.741</v>
      </c>
      <c r="C4" s="17">
        <v>76.108</v>
      </c>
      <c r="D4" s="17">
        <v>78.873</v>
      </c>
      <c r="E4" s="17">
        <v>79.96</v>
      </c>
      <c r="F4" s="17">
        <v>75.982</v>
      </c>
      <c r="G4" s="17">
        <v>78.963</v>
      </c>
    </row>
    <row r="5">
      <c r="A5" s="14" t="s">
        <v>29</v>
      </c>
      <c r="B5" s="15">
        <v>155.6605714</v>
      </c>
      <c r="C5" s="17">
        <v>153.62</v>
      </c>
      <c r="D5" s="17">
        <v>164.189</v>
      </c>
      <c r="E5" s="17">
        <v>755.772</v>
      </c>
      <c r="F5" s="17">
        <v>155.346</v>
      </c>
      <c r="G5" s="17">
        <v>757.2</v>
      </c>
    </row>
    <row r="8">
      <c r="C8" s="1" t="s">
        <v>30</v>
      </c>
    </row>
    <row r="9">
      <c r="A9" s="1" t="s">
        <v>19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</row>
    <row r="10">
      <c r="A10" s="1" t="s">
        <v>26</v>
      </c>
      <c r="B10" s="2">
        <f t="shared" ref="B10:B13" si="1">ABS(C2-B2)</f>
        <v>2.96314286</v>
      </c>
      <c r="C10" s="2">
        <f t="shared" ref="C10:C13" si="2">ABS(D2-B2)</f>
        <v>3.17314286</v>
      </c>
      <c r="D10" s="2">
        <f t="shared" ref="D10:D13" si="3">ABS(E2-B2)</f>
        <v>0.50185714</v>
      </c>
      <c r="E10" s="2">
        <f t="shared" ref="E10:E13" si="4">ABS(F2-B2)</f>
        <v>6.52314286</v>
      </c>
      <c r="F10" s="2">
        <f t="shared" ref="F10:F13" si="5">ABS(G2-B2)</f>
        <v>2.99085714</v>
      </c>
    </row>
    <row r="11">
      <c r="A11" s="1" t="s">
        <v>27</v>
      </c>
      <c r="B11" s="2">
        <f t="shared" si="1"/>
        <v>1.603285714</v>
      </c>
      <c r="C11" s="2">
        <f t="shared" si="2"/>
        <v>12.42428571</v>
      </c>
      <c r="D11" s="2">
        <f t="shared" si="3"/>
        <v>0.305714286</v>
      </c>
      <c r="E11" s="2">
        <f t="shared" si="4"/>
        <v>5.567285714</v>
      </c>
      <c r="F11" s="2">
        <f t="shared" si="5"/>
        <v>2.535285714</v>
      </c>
    </row>
    <row r="12">
      <c r="A12" s="1" t="s">
        <v>28</v>
      </c>
      <c r="B12" s="2">
        <f t="shared" si="1"/>
        <v>9.633</v>
      </c>
      <c r="C12" s="2">
        <f t="shared" si="2"/>
        <v>6.868</v>
      </c>
      <c r="D12" s="2">
        <f t="shared" si="3"/>
        <v>5.781</v>
      </c>
      <c r="E12" s="2">
        <f t="shared" si="4"/>
        <v>9.759</v>
      </c>
      <c r="F12" s="2">
        <f t="shared" si="5"/>
        <v>6.778</v>
      </c>
    </row>
    <row r="13">
      <c r="A13" s="1" t="s">
        <v>29</v>
      </c>
      <c r="B13" s="2">
        <f t="shared" si="1"/>
        <v>2.0405714</v>
      </c>
      <c r="C13" s="2">
        <f t="shared" si="2"/>
        <v>8.5284286</v>
      </c>
      <c r="D13" s="2">
        <f t="shared" si="3"/>
        <v>600.1114286</v>
      </c>
      <c r="E13" s="2">
        <f t="shared" si="4"/>
        <v>0.3145714</v>
      </c>
      <c r="F13" s="2">
        <f t="shared" si="5"/>
        <v>601.5394286</v>
      </c>
    </row>
    <row r="16">
      <c r="C16" s="1" t="s">
        <v>31</v>
      </c>
    </row>
    <row r="17">
      <c r="A17" s="1" t="s">
        <v>19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</row>
    <row r="18">
      <c r="A18" s="1" t="s">
        <v>26</v>
      </c>
      <c r="B18" s="2">
        <f t="shared" ref="B18:B21" si="6">(B10*100)/B2</f>
        <v>3.232336458</v>
      </c>
      <c r="C18" s="2">
        <f t="shared" ref="C18:C21" si="7">(C10*100)/B2</f>
        <v>3.461414396</v>
      </c>
      <c r="D18" s="2">
        <f t="shared" ref="D18:D21" si="8">(D10*100)/B2</f>
        <v>0.5474495179</v>
      </c>
      <c r="E18" s="2">
        <f t="shared" ref="E18:E21" si="9">(E10*100)/B2</f>
        <v>7.11575293</v>
      </c>
      <c r="F18" s="2">
        <f t="shared" ref="F18:F21" si="10">(F10*100)/B2</f>
        <v>3.262568506</v>
      </c>
    </row>
    <row r="19">
      <c r="A19" s="1" t="s">
        <v>27</v>
      </c>
      <c r="B19" s="2">
        <f t="shared" si="6"/>
        <v>16.6303623</v>
      </c>
      <c r="C19" s="2">
        <f t="shared" si="7"/>
        <v>128.8730829</v>
      </c>
      <c r="D19" s="2">
        <f t="shared" si="8"/>
        <v>3.171075057</v>
      </c>
      <c r="E19" s="2">
        <f t="shared" si="9"/>
        <v>57.74764762</v>
      </c>
      <c r="F19" s="2">
        <f t="shared" si="10"/>
        <v>26.29769578</v>
      </c>
    </row>
    <row r="20">
      <c r="A20" s="1" t="s">
        <v>28</v>
      </c>
      <c r="B20" s="2">
        <f t="shared" si="6"/>
        <v>11.23499843</v>
      </c>
      <c r="C20" s="2">
        <f t="shared" si="7"/>
        <v>8.010170164</v>
      </c>
      <c r="D20" s="2">
        <f t="shared" si="8"/>
        <v>6.742398619</v>
      </c>
      <c r="E20" s="2">
        <f t="shared" si="9"/>
        <v>11.38195262</v>
      </c>
      <c r="F20" s="2">
        <f t="shared" si="10"/>
        <v>7.905202878</v>
      </c>
    </row>
    <row r="21">
      <c r="A21" s="1" t="s">
        <v>29</v>
      </c>
      <c r="B21" s="2">
        <f t="shared" si="6"/>
        <v>1.310910902</v>
      </c>
      <c r="C21" s="2">
        <f t="shared" si="7"/>
        <v>5.478862453</v>
      </c>
      <c r="D21" s="2">
        <f t="shared" si="8"/>
        <v>385.5256493</v>
      </c>
      <c r="E21" s="2">
        <f t="shared" si="9"/>
        <v>0.2020880414</v>
      </c>
      <c r="F21" s="2">
        <f t="shared" si="10"/>
        <v>386.44303</v>
      </c>
    </row>
    <row r="25">
      <c r="A25" s="12"/>
      <c r="B25" s="13" t="s">
        <v>32</v>
      </c>
    </row>
    <row r="26">
      <c r="A26" s="12" t="s">
        <v>26</v>
      </c>
      <c r="B26" s="2">
        <f t="shared" ref="B26:B29" si="11">(AVERAGE(B10:F10)*100)/B2</f>
        <v>3.523904361</v>
      </c>
    </row>
    <row r="27">
      <c r="A27" s="12" t="s">
        <v>27</v>
      </c>
      <c r="B27" s="2">
        <f t="shared" si="11"/>
        <v>46.54397273</v>
      </c>
    </row>
    <row r="28">
      <c r="A28" s="12" t="s">
        <v>28</v>
      </c>
      <c r="B28" s="2">
        <f t="shared" si="11"/>
        <v>9.054944542</v>
      </c>
    </row>
    <row r="29">
      <c r="A29" s="12" t="s">
        <v>29</v>
      </c>
      <c r="B29" s="2">
        <f t="shared" si="11"/>
        <v>155.7921081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38"/>
  </cols>
  <sheetData>
    <row r="1">
      <c r="A1" s="1"/>
      <c r="B1" s="1" t="s">
        <v>33</v>
      </c>
      <c r="C1" s="1"/>
    </row>
    <row r="2">
      <c r="A2" s="1" t="s">
        <v>19</v>
      </c>
      <c r="B2" s="1" t="s">
        <v>34</v>
      </c>
      <c r="C2" s="1" t="s">
        <v>35</v>
      </c>
    </row>
    <row r="3">
      <c r="A3" s="18" t="s">
        <v>26</v>
      </c>
      <c r="B3" s="2">
        <v>3.2323364579324863</v>
      </c>
      <c r="C3" s="2">
        <v>3.204444694575519</v>
      </c>
    </row>
    <row r="4">
      <c r="A4" s="18" t="s">
        <v>27</v>
      </c>
      <c r="B4" s="2">
        <v>16.63036229927746</v>
      </c>
      <c r="C4" s="2">
        <v>9.824951740663389</v>
      </c>
    </row>
    <row r="5">
      <c r="A5" s="18" t="s">
        <v>28</v>
      </c>
      <c r="B5" s="2">
        <v>11.234998425490716</v>
      </c>
      <c r="C5" s="2">
        <v>9.83003645002556</v>
      </c>
    </row>
    <row r="6">
      <c r="A6" s="18" t="s">
        <v>29</v>
      </c>
      <c r="B6" s="2">
        <v>1.3109109016157732</v>
      </c>
      <c r="C6" s="2">
        <v>0.8238247631334846</v>
      </c>
    </row>
    <row r="10">
      <c r="A10" s="1"/>
      <c r="B10" s="1" t="s">
        <v>36</v>
      </c>
      <c r="C10" s="1"/>
    </row>
    <row r="11">
      <c r="A11" s="1" t="s">
        <v>19</v>
      </c>
      <c r="B11" s="1" t="s">
        <v>34</v>
      </c>
      <c r="C11" s="1" t="s">
        <v>35</v>
      </c>
    </row>
    <row r="12">
      <c r="A12" s="18" t="s">
        <v>26</v>
      </c>
      <c r="B12" s="2">
        <v>3.461414395864173</v>
      </c>
      <c r="C12" s="2">
        <v>50.35748888193383</v>
      </c>
    </row>
    <row r="13">
      <c r="A13" s="18" t="s">
        <v>27</v>
      </c>
      <c r="B13" s="2">
        <v>128.87308290052982</v>
      </c>
      <c r="C13" s="2">
        <v>16.921333237752396</v>
      </c>
    </row>
    <row r="14">
      <c r="A14" s="18" t="s">
        <v>28</v>
      </c>
      <c r="B14" s="2">
        <v>8.01017016363233</v>
      </c>
      <c r="C14" s="2">
        <v>7.539233821577108</v>
      </c>
    </row>
    <row r="15">
      <c r="A15" s="18" t="s">
        <v>29</v>
      </c>
      <c r="B15" s="2">
        <v>5.478862452640325</v>
      </c>
      <c r="C15" s="2">
        <v>5.4308720448287895</v>
      </c>
    </row>
    <row r="19">
      <c r="A19" s="1"/>
      <c r="B19" s="1" t="s">
        <v>37</v>
      </c>
      <c r="C19" s="1"/>
    </row>
    <row r="20">
      <c r="A20" s="1" t="s">
        <v>19</v>
      </c>
      <c r="B20" s="1" t="s">
        <v>34</v>
      </c>
      <c r="C20" s="1" t="s">
        <v>35</v>
      </c>
    </row>
    <row r="21">
      <c r="A21" s="18" t="s">
        <v>26</v>
      </c>
      <c r="B21" s="2">
        <v>0.5474495179404615</v>
      </c>
      <c r="C21" s="2">
        <v>137.3580212218411</v>
      </c>
    </row>
    <row r="22">
      <c r="A22" s="18" t="s">
        <v>27</v>
      </c>
      <c r="B22" s="2">
        <v>3.1710750565852712</v>
      </c>
      <c r="C22" s="2">
        <v>55.22905999429506</v>
      </c>
    </row>
    <row r="23">
      <c r="A23" s="18" t="s">
        <v>28</v>
      </c>
      <c r="B23" s="2">
        <v>6.742398619097055</v>
      </c>
      <c r="C23" s="2">
        <v>4.172084965611528</v>
      </c>
    </row>
    <row r="24">
      <c r="A24" s="18" t="s">
        <v>29</v>
      </c>
      <c r="B24" s="2">
        <v>385.52564930389303</v>
      </c>
      <c r="C24" s="2">
        <v>387.4419592010758</v>
      </c>
    </row>
    <row r="28">
      <c r="A28" s="1"/>
      <c r="B28" s="1" t="s">
        <v>38</v>
      </c>
      <c r="C28" s="1"/>
    </row>
    <row r="29">
      <c r="A29" s="1" t="s">
        <v>19</v>
      </c>
      <c r="B29" s="1" t="s">
        <v>34</v>
      </c>
      <c r="C29" s="1" t="s">
        <v>35</v>
      </c>
    </row>
    <row r="30">
      <c r="A30" s="18" t="s">
        <v>26</v>
      </c>
      <c r="B30" s="2">
        <v>7.115752929536422</v>
      </c>
      <c r="C30" s="2">
        <v>4.8708941301414335</v>
      </c>
    </row>
    <row r="31">
      <c r="A31" s="18" t="s">
        <v>27</v>
      </c>
      <c r="B31" s="2">
        <v>57.74764762072321</v>
      </c>
      <c r="C31" s="2">
        <v>25.193098833738148</v>
      </c>
    </row>
    <row r="32">
      <c r="A32" s="18" t="s">
        <v>28</v>
      </c>
      <c r="B32" s="2">
        <v>11.381952624765283</v>
      </c>
      <c r="C32" s="2">
        <v>9.969288029831594</v>
      </c>
    </row>
    <row r="33">
      <c r="A33" s="18" t="s">
        <v>29</v>
      </c>
      <c r="B33" s="2">
        <v>0.2020880414165083</v>
      </c>
      <c r="C33" s="2">
        <v>0.1967667895977903</v>
      </c>
    </row>
    <row r="37">
      <c r="A37" s="1"/>
      <c r="B37" s="1" t="s">
        <v>39</v>
      </c>
      <c r="C37" s="1"/>
    </row>
    <row r="38">
      <c r="A38" s="1" t="s">
        <v>19</v>
      </c>
      <c r="B38" s="1" t="s">
        <v>34</v>
      </c>
      <c r="C38" s="1" t="s">
        <v>35</v>
      </c>
    </row>
    <row r="39">
      <c r="A39" s="18" t="s">
        <v>26</v>
      </c>
      <c r="B39" s="2">
        <v>3.262568506092777</v>
      </c>
      <c r="C39" s="2">
        <v>159.56433934359887</v>
      </c>
    </row>
    <row r="40">
      <c r="A40" s="18" t="s">
        <v>27</v>
      </c>
      <c r="B40" s="2">
        <v>26.29769578050537</v>
      </c>
      <c r="C40" s="2">
        <v>15.22192372809755</v>
      </c>
    </row>
    <row r="41">
      <c r="A41" s="18" t="s">
        <v>28</v>
      </c>
      <c r="B41" s="2">
        <v>7.905202878436228</v>
      </c>
      <c r="C41" s="2">
        <v>6.373287192299533</v>
      </c>
    </row>
    <row r="42">
      <c r="A42" s="18" t="s">
        <v>29</v>
      </c>
      <c r="B42" s="2">
        <v>386.44302997849593</v>
      </c>
      <c r="C42" s="2">
        <v>382.1694626231907</v>
      </c>
    </row>
    <row r="50">
      <c r="B50" s="1" t="s">
        <v>40</v>
      </c>
    </row>
    <row r="51">
      <c r="A51" s="2" t="s">
        <v>26</v>
      </c>
      <c r="B51" s="2">
        <v>3.5239043614732637</v>
      </c>
    </row>
    <row r="52">
      <c r="A52" s="2" t="s">
        <v>27</v>
      </c>
      <c r="B52" s="2">
        <v>46.54397273152422</v>
      </c>
    </row>
    <row r="53">
      <c r="A53" s="2" t="s">
        <v>28</v>
      </c>
      <c r="B53" s="2">
        <v>9.054944542284323</v>
      </c>
    </row>
    <row r="54">
      <c r="A54" s="2" t="s">
        <v>29</v>
      </c>
      <c r="B54" s="2">
        <v>155.7921081356123</v>
      </c>
    </row>
    <row r="64">
      <c r="B64" s="1" t="s">
        <v>41</v>
      </c>
    </row>
    <row r="65">
      <c r="A65" s="2" t="s">
        <v>26</v>
      </c>
      <c r="B65" s="2">
        <v>71.07103765441816</v>
      </c>
    </row>
    <row r="66">
      <c r="A66" s="2" t="s">
        <v>27</v>
      </c>
      <c r="B66" s="2">
        <v>24.478073506909308</v>
      </c>
    </row>
    <row r="67">
      <c r="A67" s="2" t="s">
        <v>28</v>
      </c>
      <c r="B67" s="2">
        <v>7.576786091869065</v>
      </c>
    </row>
    <row r="68">
      <c r="A68" s="2" t="s">
        <v>29</v>
      </c>
      <c r="B68" s="2">
        <v>155.21257708436534</v>
      </c>
    </row>
  </sheetData>
  <drawing r:id="rId1"/>
</worksheet>
</file>