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slicers/slicer2.xml" ContentType="application/vnd.ms-excel.slicer+xml"/>
  <Override PartName="/xl/timelines/timeline2.xml" ContentType="application/vnd.ms-excel.timelin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autoCompressPictures="0"/>
  <mc:AlternateContent xmlns:mc="http://schemas.openxmlformats.org/markup-compatibility/2006">
    <mc:Choice Requires="x15">
      <x15ac:absPath xmlns:x15ac="http://schemas.microsoft.com/office/spreadsheetml/2010/11/ac" url="C:\Users\shaan\Downloads\"/>
    </mc:Choice>
  </mc:AlternateContent>
  <xr:revisionPtr revIDLastSave="0" documentId="13_ncr:1_{D5BA92B5-2F5F-46AF-8E3C-73988D56B45D}" xr6:coauthVersionLast="47" xr6:coauthVersionMax="47" xr10:uidLastSave="{00000000-0000-0000-0000-000000000000}"/>
  <bookViews>
    <workbookView xWindow="-120" yWindow="-120" windowWidth="29040" windowHeight="15720" tabRatio="859" xr2:uid="{00000000-000D-0000-FFFF-FFFF00000000}"/>
  </bookViews>
  <sheets>
    <sheet name="Project Plan" sheetId="93" r:id="rId1"/>
    <sheet name="Project Dashboard" sheetId="97" r:id="rId2"/>
    <sheet name="Help" sheetId="7" r:id="rId3"/>
    <sheet name="Dashboard Data" sheetId="75" state="veryHidden" r:id="rId4"/>
    <sheet name="GanttDashboardTemplate" sheetId="3" state="veryHidden" r:id="rId5"/>
    <sheet name="GanttSettingsTemplate" sheetId="90" state="veryHidden" r:id="rId6"/>
    <sheet name="PivotSheet" sheetId="89" state="veryHidden" r:id="rId7"/>
    <sheet name="RS1" sheetId="91" state="veryHidden" r:id="rId8"/>
    <sheet name="GS1" sheetId="92" state="veryHidden" r:id="rId9"/>
    <sheet name="RS2" sheetId="94" state="veryHidden" r:id="rId10"/>
    <sheet name="GS2" sheetId="95" state="veryHidden" r:id="rId11"/>
  </sheets>
  <functionGroups builtInGroupCount="19"/>
  <definedNames>
    <definedName name="BI">#REF!</definedName>
    <definedName name="H">#REF!</definedName>
    <definedName name="NativeTimeline_EED">#N/A</definedName>
    <definedName name="_xlnm.Print_Area" localSheetId="4">GanttDashboardTemplate!$B$1:$G$44</definedName>
    <definedName name="_xlnm.Print_Area" localSheetId="1">'Project Dashboard'!$B$1:$G$44</definedName>
    <definedName name="_xlnm.Print_Titles" localSheetId="4">GanttDashboardTemplate!$2:$2</definedName>
    <definedName name="_xlnm.Print_Titles" localSheetId="1">'Project Dashboard'!$2:$2</definedName>
    <definedName name="Slicer_Priority">#N/A</definedName>
    <definedName name="Slicer_Resource">#N/A</definedName>
    <definedName name="Slicer_Status">#N/A</definedName>
    <definedName name="VGD">#REF!</definedName>
  </definedNames>
  <calcPr calcId="191029"/>
  <pivotCaches>
    <pivotCache cacheId="343"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E2" i="75" l="1"/>
  <c r="BE3" i="75"/>
  <c r="BE4" i="75"/>
  <c r="BE5" i="75"/>
  <c r="BE6" i="75"/>
  <c r="BE7" i="75"/>
  <c r="BE8" i="75"/>
  <c r="BE9" i="75"/>
  <c r="BE10" i="75"/>
  <c r="BE11" i="75"/>
  <c r="BE12" i="75"/>
  <c r="BE13" i="75"/>
  <c r="E13" i="97"/>
  <c r="E12" i="97"/>
  <c r="E11" i="97"/>
  <c r="E10" i="97"/>
  <c r="E9" i="97"/>
  <c r="E7" i="97"/>
  <c r="E6" i="97"/>
  <c r="E5" i="97"/>
  <c r="AZ2" i="97"/>
  <c r="BA2" i="97" s="1"/>
  <c r="D18" i="97" s="1"/>
  <c r="AX2" i="97"/>
  <c r="AY2" i="97" s="1"/>
  <c r="AV2" i="97" l="1"/>
  <c r="E4" i="97" s="1"/>
  <c r="E13" i="3"/>
  <c r="E12" i="3"/>
  <c r="E11" i="3"/>
  <c r="E10" i="3"/>
  <c r="E9" i="3"/>
  <c r="E7" i="3"/>
  <c r="E6" i="3"/>
  <c r="E5" i="3"/>
  <c r="AZ2" i="3"/>
  <c r="BA2" i="3" s="1"/>
  <c r="D18" i="3" s="1"/>
  <c r="AX2" i="3"/>
  <c r="AY2" i="3" s="1"/>
  <c r="AV2" i="3"/>
  <c r="E4" i="3" s="1"/>
  <c r="AT2" i="3"/>
  <c r="AS2" i="3"/>
</calcChain>
</file>

<file path=xl/sharedStrings.xml><?xml version="1.0" encoding="utf-8"?>
<sst xmlns="http://schemas.openxmlformats.org/spreadsheetml/2006/main" count="1003" uniqueCount="345">
  <si>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</si>
  <si>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</si>
  <si>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</si>
  <si>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</si>
  <si>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</si>
  <si>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</si>
  <si>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</si>
  <si>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</si>
  <si>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</si>
  <si>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</si>
  <si>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</si>
  <si>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</si>
  <si>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</si>
  <si>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</si>
  <si>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</si>
  <si>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</si>
  <si>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</si>
  <si>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</si>
  <si>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</si>
  <si>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</si>
  <si>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</si>
  <si>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</si>
  <si>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</si>
  <si>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</si>
  <si>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</si>
  <si>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</si>
  <si>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</si>
  <si>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</si>
  <si>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</si>
  <si>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</si>
  <si>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</si>
  <si>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</si>
  <si>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</si>
  <si>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</si>
  <si>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</si>
  <si>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</si>
  <si>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</si>
  <si>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</si>
  <si>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</si>
  <si>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</si>
  <si>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</si>
  <si>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</si>
  <si>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</si>
  <si>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</si>
  <si>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</si>
  <si>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</si>
  <si>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</si>
  <si>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</si>
  <si>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</si>
  <si>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</si>
  <si>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</si>
  <si>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</si>
  <si>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</si>
  <si>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</si>
  <si>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</si>
  <si>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</si>
  <si>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</si>
  <si>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</si>
  <si>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</si>
  <si>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</si>
  <si>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</si>
  <si>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</si>
  <si>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</si>
  <si>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</si>
  <si>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</si>
  <si>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</si>
  <si>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</si>
  <si>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</si>
  <si>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</si>
  <si>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</si>
  <si>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</si>
  <si>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</si>
  <si>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</si>
  <si>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</si>
  <si>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</si>
  <si>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</si>
  <si>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</si>
  <si>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</si>
  <si>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</si>
  <si>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</si>
  <si>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</si>
  <si>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</si>
  <si>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</si>
  <si>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</si>
  <si>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</si>
  <si>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</si>
  <si>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</si>
  <si>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</si>
  <si>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</si>
  <si>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</si>
  <si>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</si>
  <si>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</si>
  <si>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</si>
  <si>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</si>
  <si>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</si>
  <si>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</si>
  <si>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</si>
  <si>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</si>
  <si>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</si>
  <si>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</si>
  <si>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</si>
  <si>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</si>
  <si>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</si>
  <si>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</si>
  <si>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</si>
  <si>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</si>
  <si>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</si>
  <si>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</si>
  <si>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</si>
  <si>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</si>
  <si>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</si>
  <si>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</si>
  <si>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</si>
  <si>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</si>
  <si>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</si>
  <si>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</si>
  <si>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</si>
  <si>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</si>
  <si>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</si>
  <si>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</si>
  <si>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</si>
  <si>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</si>
  <si>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</si>
  <si>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</si>
  <si>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</si>
  <si>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</si>
  <si>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</si>
  <si>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</si>
  <si>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</si>
  <si>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</si>
  <si>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</si>
  <si>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</si>
  <si>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</si>
  <si>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</si>
  <si>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</si>
  <si>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</si>
  <si>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</si>
  <si>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</si>
  <si>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</si>
  <si>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</si>
  <si>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</si>
  <si>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</si>
  <si>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</si>
  <si>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</si>
  <si>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</si>
  <si>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</si>
  <si>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</si>
  <si>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</si>
  <si>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</si>
  <si>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</si>
  <si>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</si>
  <si>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</si>
  <si>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</si>
  <si>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</si>
  <si>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</si>
  <si>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</si>
  <si>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</si>
  <si>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</si>
  <si>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</si>
  <si>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</si>
  <si>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</si>
  <si>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</si>
  <si>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</si>
  <si>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</si>
  <si>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</si>
  <si>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</si>
  <si>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</si>
  <si>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</si>
  <si>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</si>
  <si>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</si>
  <si>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</si>
  <si>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</si>
  <si>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</si>
  <si>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</si>
  <si>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</si>
  <si>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</si>
  <si>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</si>
  <si>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</si>
  <si>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</si>
  <si>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</si>
  <si>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</si>
  <si>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</si>
  <si>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</si>
  <si>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</si>
  <si>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</si>
  <si>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</si>
  <si>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</si>
  <si>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</si>
  <si>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</si>
  <si>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</si>
  <si>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</si>
  <si>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</si>
  <si>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</si>
  <si>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</si>
  <si>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</si>
  <si>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</si>
  <si>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</si>
  <si>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</si>
  <si>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</si>
  <si>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</si>
  <si>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</si>
  <si>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</si>
  <si>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</si>
  <si>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</si>
  <si>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</si>
  <si>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</si>
  <si>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</si>
  <si>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</si>
  <si>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</si>
  <si>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</si>
  <si>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</si>
  <si>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</si>
  <si>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</si>
  <si>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</si>
  <si>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</si>
  <si>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</si>
  <si>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</si>
  <si>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</si>
  <si>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</si>
  <si>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</si>
  <si>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</si>
  <si>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</si>
  <si>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</si>
  <si>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</si>
  <si>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</si>
  <si>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</si>
  <si>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</si>
  <si>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</si>
  <si>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</si>
  <si>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</si>
  <si>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</si>
  <si>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</si>
  <si>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</si>
  <si>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(blank)</t>
  </si>
  <si>
    <t>TRUE</t>
  </si>
  <si>
    <t>LockWB</t>
  </si>
  <si>
    <t>HiliteHolidays</t>
  </si>
  <si>
    <t>HiliteWorkOffDays</t>
  </si>
  <si>
    <t>HiliteHolidaysPR</t>
  </si>
  <si>
    <t>HiliteWorkOffDaysPR</t>
  </si>
  <si>
    <t>HideWorkOffDays</t>
  </si>
  <si>
    <t>HideNonWorkingHours</t>
  </si>
  <si>
    <t>InProgress</t>
  </si>
  <si>
    <t>Campaign</t>
  </si>
  <si>
    <t xml:space="preserve">For Windows Excel versions 2007 - 2021 + All versions of Microsoft 365 and MAC Excel Version 2016 - 2021  + All versions of Microsoft 365 </t>
  </si>
  <si>
    <t>cpc</t>
  </si>
  <si>
    <t>Cpc</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</si>
  <si>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</si>
  <si>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</si>
  <si>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</si>
  <si>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</si>
  <si>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</si>
  <si>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</si>
  <si>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</si>
  <si>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</si>
  <si>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</si>
  <si>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</si>
  <si>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</si>
  <si>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</si>
  <si>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</si>
  <si>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</si>
  <si>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</si>
  <si>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</si>
  <si>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</si>
  <si>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</si>
  <si>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</si>
  <si>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</si>
  <si>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</si>
  <si>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</si>
  <si>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</si>
  <si>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</si>
  <si>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</si>
  <si>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</si>
  <si>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</si>
  <si>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</si>
  <si>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</si>
  <si>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</si>
  <si>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</si>
  <si>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</si>
  <si>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</si>
  <si>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</si>
  <si>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</si>
  <si>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</si>
  <si>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</si>
  <si>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</si>
  <si>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</si>
  <si>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</si>
  <si>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</si>
  <si>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</si>
  <si>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</si>
  <si>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</si>
  <si>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</si>
  <si>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</si>
  <si>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Type here to add a new task</t>
  </si>
  <si>
    <t>W</t>
  </si>
  <si>
    <t>F</t>
  </si>
  <si>
    <t>W10</t>
  </si>
  <si>
    <t>Project Lead: Click to edit</t>
  </si>
  <si>
    <t>W11</t>
  </si>
  <si>
    <t>W12</t>
  </si>
  <si>
    <t>1</t>
  </si>
  <si>
    <t>2</t>
  </si>
  <si>
    <t>dafa</t>
  </si>
  <si>
    <t>fasdfsfsa</t>
  </si>
  <si>
    <t>fsd</t>
  </si>
  <si>
    <t>3</t>
  </si>
  <si>
    <t>4</t>
  </si>
  <si>
    <t>dfas</t>
  </si>
  <si>
    <t>5</t>
  </si>
  <si>
    <t>6</t>
  </si>
  <si>
    <t>sdfa</t>
  </si>
  <si>
    <t>7</t>
  </si>
  <si>
    <t>8</t>
  </si>
  <si>
    <t>sfda</t>
  </si>
  <si>
    <t>10</t>
  </si>
  <si>
    <t>In Progress</t>
  </si>
  <si>
    <t>LOW</t>
  </si>
  <si>
    <t>new cllo</t>
  </si>
  <si>
    <t>HIGH</t>
  </si>
  <si>
    <t>RS2</t>
  </si>
  <si>
    <t>UserDashSheet</t>
  </si>
  <si>
    <t>(All)</t>
  </si>
  <si>
    <t>24-Feb</t>
  </si>
  <si>
    <t>07-Mar</t>
  </si>
  <si>
    <t>CapS</t>
  </si>
  <si>
    <t>3.1</t>
  </si>
  <si>
    <t>5|</t>
  </si>
  <si>
    <t>2_FS_0|</t>
  </si>
  <si>
    <t>4|</t>
  </si>
  <si>
    <t>2 FS 0|</t>
  </si>
  <si>
    <t>MP</t>
  </si>
  <si>
    <t>C</t>
  </si>
  <si>
    <t>27-Feb</t>
  </si>
  <si>
    <t>Project Management in Excel</t>
  </si>
  <si>
    <t>S_TGB_3</t>
  </si>
  <si>
    <t>3.2</t>
  </si>
  <si>
    <t>dfdsf</t>
  </si>
  <si>
    <t>W13</t>
  </si>
  <si>
    <t>W14</t>
  </si>
  <si>
    <t>S_TE|1|754|87.1|849.5|99</t>
  </si>
  <si>
    <t>T42VP</t>
  </si>
  <si>
    <t>dinesh</t>
  </si>
  <si>
    <t>524813655294864013771059744140</t>
  </si>
  <si>
    <t>TR8%{/QM</t>
  </si>
  <si>
    <t>N4fL3sgyYf-Gm2xds9E-6dG7b72mevs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</si>
</sst>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00_);[Red]\(&quot;₹&quot;#,##0.00\)"/>
    <numFmt numFmtId="165" formatCode="ddd\ dd\-mmm\-yy"/>
    <numFmt numFmtId="166" formatCode="[$$-409]#,##0.00"/>
    <numFmt numFmtId="167" formatCode="&quot;₹&quot;#,##0.00"/>
  </numFmts>
  <fonts count="48"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font>
    <font>
      <sz val="11"/>
      <color rgb="FF000000"/>
      <name val="Calibri"/>
      <family val="2"/>
      <scheme val="minor"/>
    </font>
    <font>
      <sz val="10"/>
      <color rgb="FF000000"/>
      <name val="Calibri"/>
      <family val="2"/>
      <scheme val="minor"/>
    </font>
    <font>
      <b/>
      <sz val="9"/>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b/>
      <sz val="10"/>
      <color rgb="FFFFFFFF"/>
      <name val="Calibri"/>
      <family val="2"/>
      <scheme val="minor"/>
    </font>
    <font>
      <sz val="8"/>
      <color rgb="FF000000"/>
      <name val="Calibri"/>
      <family val="2"/>
      <scheme val="minor"/>
    </font>
    <font>
      <i/>
      <sz val="10"/>
      <color rgb="FF000000"/>
      <name val="Calibri"/>
      <family val="2"/>
      <scheme val="minor"/>
    </font>
    <font>
      <b/>
      <sz val="16"/>
      <color rgb="FFFFFFFF"/>
      <name val="Calibri"/>
      <family val="2"/>
      <scheme val="minor"/>
    </font>
    <font>
      <sz val="11"/>
      <color rgb="FF009ED6"/>
      <name val="Calibri"/>
      <family val="2"/>
      <scheme val="minor"/>
    </font>
    <font>
      <sz val="10"/>
      <color rgb="FFA8E7FE"/>
      <name val="Wingdings 3"/>
      <family val="1"/>
      <charset val="2"/>
    </font>
    <font>
      <sz val="8"/>
      <color rgb="FF000000"/>
      <name val="Arial"/>
      <family val="2"/>
    </font>
    <font>
      <sz val="10"/>
      <color rgb="FF009ED6"/>
      <name val="Calibri"/>
      <family val="2"/>
      <scheme val="minor"/>
    </font>
    <font>
      <sz val="10"/>
      <color rgb="FF6DD9FF"/>
      <name val="Wingdings 3"/>
      <family val="1"/>
      <charset val="2"/>
    </font>
    <font>
      <sz val="11"/>
      <color rgb="FFFFC000"/>
      <name val="Wingdings"/>
      <charset val="2"/>
    </font>
    <font>
      <b/>
      <sz val="10"/>
      <color rgb="FF000000"/>
      <name val="Calibri"/>
      <family val="2"/>
      <scheme val="minor"/>
    </font>
    <font>
      <b/>
      <sz val="8"/>
      <color rgb="FF000000"/>
      <name val="Calibri"/>
      <family val="2"/>
      <scheme val="minor"/>
    </font>
  </fonts>
  <fills count="54">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
      <patternFill patternType="solid">
        <fgColor rgb="FFF00000"/>
        <bgColor indexed="64"/>
      </patternFill>
    </fill>
  </fills>
  <borders count="20">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CCFFFF"/>
      </bottom>
      <diagonal/>
    </border>
    <border>
      <left/>
      <right/>
      <top/>
      <bottom style="thin">
        <color rgb="FFCCFFFF"/>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style="thin">
        <color rgb="FFCCFFFF"/>
      </right>
      <top style="thin">
        <color rgb="FFFF0000"/>
      </top>
      <bottom style="thin">
        <color rgb="FFCCFFFF"/>
      </bottom>
      <diagonal/>
    </border>
    <border>
      <left style="thin">
        <color rgb="FFCCFFFF"/>
      </left>
      <right style="thin">
        <color rgb="FFCCFFFF"/>
      </right>
      <top style="thin">
        <color rgb="FFFF0000"/>
      </top>
      <bottom style="thin">
        <color rgb="FFCCFFFF"/>
      </bottom>
      <diagonal/>
    </border>
    <border>
      <left/>
      <right style="thin">
        <color rgb="FFCCFFFF"/>
      </right>
      <top/>
      <bottom/>
      <diagonal/>
    </border>
    <border>
      <left style="thin">
        <color rgb="FFCCFFFF"/>
      </left>
      <right style="thin">
        <color rgb="FFCCFFFF"/>
      </right>
      <top/>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4" fillId="0" borderId="0" applyFont="0" applyFill="0" applyBorder="0" applyAlignment="0" applyProtection="0"/>
    <xf numFmtId="0" fontId="28" fillId="0" borderId="0"/>
    <xf numFmtId="0" fontId="2" fillId="0" borderId="0" applyNumberFormat="0" applyFill="0" applyBorder="0" applyAlignment="0" applyProtection="0"/>
  </cellStyleXfs>
  <cellXfs count="256">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3"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5"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6" fillId="50" borderId="0" xfId="0" applyFont="1" applyFill="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18" fontId="0" fillId="0" borderId="0" xfId="0" applyNumberFormat="1"/>
    <xf numFmtId="0" fontId="31" fillId="0" borderId="0" xfId="0" applyFont="1" applyAlignment="1">
      <alignment horizontal="center" vertical="center"/>
    </xf>
    <xf numFmtId="9" fontId="31" fillId="0" borderId="0" xfId="0" applyNumberFormat="1" applyFont="1" applyAlignment="1">
      <alignment horizontal="center" vertical="center"/>
    </xf>
    <xf numFmtId="0" fontId="31" fillId="0" borderId="0" xfId="0" applyFont="1" applyAlignment="1">
      <alignment horizontal="left" vertical="center"/>
    </xf>
    <xf numFmtId="0" fontId="31" fillId="0" borderId="0" xfId="0" applyFont="1" applyAlignment="1">
      <alignment horizontal="right" vertical="center"/>
    </xf>
    <xf numFmtId="0" fontId="32" fillId="0" borderId="0" xfId="0" applyFont="1" applyAlignment="1">
      <alignment horizontal="center" vertical="center"/>
    </xf>
    <xf numFmtId="0" fontId="31" fillId="0" borderId="0" xfId="0" applyFont="1" applyAlignment="1">
      <alignment horizontal="center" vertical="center" wrapText="1"/>
    </xf>
    <xf numFmtId="0" fontId="30" fillId="0" borderId="0" xfId="0" applyFont="1"/>
    <xf numFmtId="0" fontId="0" fillId="0" borderId="5" xfId="0" applyBorder="1"/>
    <xf numFmtId="0" fontId="41" fillId="0" borderId="7" xfId="0" applyFont="1" applyBorder="1" applyAlignment="1">
      <alignment horizontal="center" vertical="center"/>
    </xf>
    <xf numFmtId="0" fontId="31" fillId="0" borderId="7" xfId="0" applyFont="1" applyBorder="1" applyAlignment="1">
      <alignment horizontal="left" vertical="center"/>
    </xf>
    <xf numFmtId="0" fontId="36" fillId="45" borderId="7" xfId="0" applyFont="1" applyFill="1" applyBorder="1" applyAlignment="1">
      <alignment horizontal="center" vertical="center"/>
    </xf>
    <xf numFmtId="0" fontId="37" fillId="0" borderId="7" xfId="0" applyFont="1" applyBorder="1" applyAlignment="1">
      <alignment horizontal="center" vertical="center"/>
    </xf>
    <xf numFmtId="166" fontId="31" fillId="0" borderId="7" xfId="0" applyNumberFormat="1" applyFont="1" applyBorder="1" applyAlignment="1">
      <alignment horizontal="right" vertical="center"/>
    </xf>
    <xf numFmtId="165" fontId="31" fillId="0" borderId="7" xfId="0" applyNumberFormat="1" applyFont="1" applyBorder="1" applyAlignment="1">
      <alignment horizontal="right" vertical="center"/>
    </xf>
    <xf numFmtId="0" fontId="31" fillId="0" borderId="7" xfId="0" applyFont="1" applyBorder="1" applyAlignment="1">
      <alignment horizontal="right" vertical="center"/>
    </xf>
    <xf numFmtId="0" fontId="31" fillId="0" borderId="7" xfId="0" applyFont="1" applyBorder="1" applyAlignment="1">
      <alignment horizontal="center" vertical="center"/>
    </xf>
    <xf numFmtId="9" fontId="31" fillId="0" borderId="7" xfId="0" applyNumberFormat="1" applyFont="1" applyBorder="1" applyAlignment="1">
      <alignment horizontal="center" vertical="center"/>
    </xf>
    <xf numFmtId="0" fontId="31" fillId="0" borderId="7" xfId="0" applyFont="1" applyBorder="1" applyAlignment="1">
      <alignment horizontal="left" vertical="center" wrapText="1"/>
    </xf>
    <xf numFmtId="49" fontId="31" fillId="0" borderId="0" xfId="0" applyNumberFormat="1" applyFont="1" applyAlignment="1">
      <alignment horizontal="left" vertical="center"/>
    </xf>
    <xf numFmtId="49" fontId="31" fillId="0" borderId="7" xfId="0" applyNumberFormat="1" applyFont="1" applyBorder="1" applyAlignment="1">
      <alignment horizontal="left" vertical="center"/>
    </xf>
    <xf numFmtId="0" fontId="31" fillId="38" borderId="6" xfId="0" applyFont="1" applyFill="1" applyBorder="1" applyAlignment="1">
      <alignment horizontal="left" vertical="center"/>
    </xf>
    <xf numFmtId="0" fontId="31" fillId="28" borderId="10" xfId="0" applyFont="1" applyFill="1" applyBorder="1" applyAlignment="1">
      <alignment horizontal="center" vertical="center"/>
    </xf>
    <xf numFmtId="49" fontId="31" fillId="28" borderId="10" xfId="0" applyNumberFormat="1" applyFont="1" applyFill="1" applyBorder="1" applyAlignment="1">
      <alignment horizontal="center" vertical="center"/>
    </xf>
    <xf numFmtId="9" fontId="31" fillId="28" borderId="10" xfId="0" applyNumberFormat="1" applyFont="1" applyFill="1" applyBorder="1" applyAlignment="1">
      <alignment horizontal="center" vertical="center"/>
    </xf>
    <xf numFmtId="0" fontId="31" fillId="28" borderId="10" xfId="0" applyFont="1" applyFill="1" applyBorder="1" applyAlignment="1">
      <alignment horizontal="center" vertical="center" wrapText="1"/>
    </xf>
    <xf numFmtId="0" fontId="31" fillId="28" borderId="6" xfId="0" applyFont="1" applyFill="1" applyBorder="1" applyAlignment="1">
      <alignment horizontal="center" vertical="center"/>
    </xf>
    <xf numFmtId="0" fontId="42" fillId="28" borderId="7" xfId="0" applyFont="1" applyFill="1" applyBorder="1" applyAlignment="1">
      <alignment horizontal="center" vertical="center"/>
    </xf>
    <xf numFmtId="0" fontId="42" fillId="43" borderId="7" xfId="0" applyFont="1" applyFill="1" applyBorder="1" applyAlignment="1">
      <alignment horizontal="center" vertical="center"/>
    </xf>
    <xf numFmtId="0" fontId="31" fillId="35" borderId="6" xfId="0" applyFont="1" applyFill="1" applyBorder="1" applyAlignment="1">
      <alignment horizontal="left" vertical="center"/>
    </xf>
    <xf numFmtId="167" fontId="0" fillId="0" borderId="0" xfId="0" applyNumberFormat="1"/>
    <xf numFmtId="164" fontId="17" fillId="0" borderId="0" xfId="0" applyNumberFormat="1" applyFont="1" applyProtection="1">
      <protection locked="0"/>
    </xf>
    <xf numFmtId="0" fontId="17" fillId="0" borderId="0" xfId="0" applyFont="1" applyAlignment="1" applyProtection="1">
      <alignment horizontal="left"/>
      <protection locked="0"/>
    </xf>
    <xf numFmtId="0" fontId="40" fillId="52" borderId="0" xfId="0" applyFont="1" applyFill="1"/>
    <xf numFmtId="0" fontId="42" fillId="6" borderId="0" xfId="0" applyFont="1" applyFill="1" applyAlignment="1">
      <alignment horizontal="left" vertical="center"/>
    </xf>
    <xf numFmtId="0" fontId="42" fillId="28" borderId="0" xfId="0" applyFont="1" applyFill="1" applyAlignment="1">
      <alignment horizontal="left" vertical="center"/>
    </xf>
    <xf numFmtId="0" fontId="31" fillId="0" borderId="7" xfId="0" applyFont="1" applyBorder="1" applyAlignment="1">
      <alignment horizontal="left" vertical="center" indent="1"/>
    </xf>
    <xf numFmtId="0" fontId="34" fillId="0" borderId="0" xfId="0" applyFont="1" applyAlignment="1">
      <alignment horizontal="left" vertical="center"/>
    </xf>
    <xf numFmtId="0" fontId="35" fillId="0" borderId="0" xfId="0" applyFont="1" applyAlignment="1">
      <alignment horizontal="left" vertical="center"/>
    </xf>
    <xf numFmtId="9" fontId="34" fillId="0" borderId="0" xfId="0" applyNumberFormat="1" applyFont="1" applyAlignment="1">
      <alignment horizontal="left" vertical="center"/>
    </xf>
    <xf numFmtId="0" fontId="34" fillId="0" borderId="0" xfId="0" applyFont="1" applyAlignment="1">
      <alignment horizontal="left" vertical="center" wrapText="1"/>
    </xf>
    <xf numFmtId="0" fontId="31" fillId="52" borderId="0" xfId="0" applyFont="1" applyFill="1" applyAlignment="1">
      <alignment horizontal="center" vertical="center"/>
    </xf>
    <xf numFmtId="49" fontId="39" fillId="52" borderId="0" xfId="0" applyNumberFormat="1" applyFont="1" applyFill="1" applyAlignment="1">
      <alignment horizontal="left" vertical="center"/>
    </xf>
    <xf numFmtId="0" fontId="33" fillId="52" borderId="0" xfId="0" applyFont="1" applyFill="1" applyAlignment="1">
      <alignment horizontal="left" vertical="center"/>
    </xf>
    <xf numFmtId="9" fontId="33" fillId="52" borderId="0" xfId="0" applyNumberFormat="1" applyFont="1" applyFill="1" applyAlignment="1">
      <alignment horizontal="left" vertical="center"/>
    </xf>
    <xf numFmtId="0" fontId="33" fillId="52" borderId="0" xfId="0" applyFont="1" applyFill="1" applyAlignment="1">
      <alignment horizontal="left" vertical="center" wrapText="1"/>
    </xf>
    <xf numFmtId="0" fontId="43" fillId="52" borderId="0" xfId="0" applyFont="1" applyFill="1" applyAlignment="1">
      <alignment horizontal="center" vertical="center"/>
    </xf>
    <xf numFmtId="49" fontId="34" fillId="0" borderId="0" xfId="0" applyNumberFormat="1" applyFont="1" applyAlignment="1">
      <alignment horizontal="left" vertical="center"/>
    </xf>
    <xf numFmtId="165" fontId="31" fillId="0" borderId="0" xfId="0" applyNumberFormat="1" applyFont="1" applyAlignment="1">
      <alignment horizontal="right" vertical="center"/>
    </xf>
    <xf numFmtId="0" fontId="31" fillId="0" borderId="11" xfId="0" applyFont="1" applyBorder="1" applyAlignment="1">
      <alignment horizontal="center" vertical="center"/>
    </xf>
    <xf numFmtId="49" fontId="35" fillId="0" borderId="11" xfId="0" applyNumberFormat="1" applyFont="1" applyBorder="1" applyAlignment="1">
      <alignment horizontal="left" vertical="center"/>
    </xf>
    <xf numFmtId="0" fontId="34" fillId="0" borderId="11" xfId="0" applyFont="1" applyBorder="1" applyAlignment="1">
      <alignment horizontal="left" vertical="center"/>
    </xf>
    <xf numFmtId="0" fontId="35" fillId="0" borderId="11" xfId="0" applyFont="1" applyBorder="1" applyAlignment="1">
      <alignment horizontal="left" vertical="center"/>
    </xf>
    <xf numFmtId="9" fontId="34" fillId="0" borderId="11" xfId="0" applyNumberFormat="1" applyFont="1" applyBorder="1" applyAlignment="1">
      <alignment horizontal="left" vertical="center"/>
    </xf>
    <xf numFmtId="0" fontId="34" fillId="0" borderId="11" xfId="0" applyFont="1" applyBorder="1" applyAlignment="1">
      <alignment horizontal="left" vertical="center" wrapText="1"/>
    </xf>
    <xf numFmtId="0" fontId="31" fillId="0" borderId="8" xfId="0" applyFont="1" applyBorder="1" applyAlignment="1">
      <alignment horizontal="center" vertical="center"/>
    </xf>
    <xf numFmtId="0" fontId="42" fillId="31" borderId="9" xfId="0" applyFont="1" applyFill="1" applyBorder="1" applyAlignment="1">
      <alignment horizontal="center" vertical="center"/>
    </xf>
    <xf numFmtId="0" fontId="31" fillId="7" borderId="6" xfId="0" applyFont="1" applyFill="1" applyBorder="1" applyAlignment="1">
      <alignment horizontal="left" vertical="center"/>
    </xf>
    <xf numFmtId="0" fontId="44" fillId="0" borderId="7" xfId="0" applyFont="1" applyBorder="1" applyAlignment="1">
      <alignment horizontal="center" vertical="center"/>
    </xf>
    <xf numFmtId="49" fontId="46" fillId="0" borderId="7" xfId="0" applyNumberFormat="1" applyFont="1" applyBorder="1" applyAlignment="1">
      <alignment horizontal="left" vertical="center"/>
    </xf>
    <xf numFmtId="0" fontId="46" fillId="0" borderId="7" xfId="0" applyFont="1" applyBorder="1" applyAlignment="1">
      <alignment horizontal="left" vertical="center"/>
    </xf>
    <xf numFmtId="0" fontId="47" fillId="0" borderId="7" xfId="0" applyFont="1" applyBorder="1" applyAlignment="1">
      <alignment horizontal="center" vertical="center"/>
    </xf>
    <xf numFmtId="166" fontId="46" fillId="0" borderId="7" xfId="0" applyNumberFormat="1" applyFont="1" applyBorder="1" applyAlignment="1">
      <alignment horizontal="right" vertical="center"/>
    </xf>
    <xf numFmtId="165" fontId="46" fillId="0" borderId="7" xfId="0" applyNumberFormat="1" applyFont="1" applyBorder="1" applyAlignment="1">
      <alignment horizontal="right" vertical="center"/>
    </xf>
    <xf numFmtId="0" fontId="46" fillId="0" borderId="7" xfId="0" applyFont="1" applyBorder="1" applyAlignment="1">
      <alignment horizontal="right" vertical="center"/>
    </xf>
    <xf numFmtId="9" fontId="46" fillId="0" borderId="7" xfId="0" applyNumberFormat="1" applyFont="1" applyBorder="1" applyAlignment="1">
      <alignment horizontal="center" vertical="center"/>
    </xf>
    <xf numFmtId="0" fontId="0" fillId="0" borderId="7" xfId="0" applyBorder="1"/>
    <xf numFmtId="0" fontId="41" fillId="0" borderId="13" xfId="0" applyFont="1" applyBorder="1" applyAlignment="1">
      <alignment horizontal="center" vertical="center"/>
    </xf>
    <xf numFmtId="49" fontId="31" fillId="0" borderId="13" xfId="0" applyNumberFormat="1" applyFont="1" applyBorder="1" applyAlignment="1">
      <alignment horizontal="left" vertical="center"/>
    </xf>
    <xf numFmtId="0" fontId="37" fillId="0" borderId="13" xfId="0" applyFont="1" applyBorder="1" applyAlignment="1">
      <alignment horizontal="center" vertical="center"/>
    </xf>
    <xf numFmtId="0" fontId="31" fillId="0" borderId="13" xfId="0" applyFont="1" applyBorder="1" applyAlignment="1">
      <alignment horizontal="left" vertical="center"/>
    </xf>
    <xf numFmtId="166" fontId="31" fillId="0" borderId="13" xfId="0" applyNumberFormat="1" applyFont="1" applyBorder="1" applyAlignment="1">
      <alignment horizontal="right" vertical="center"/>
    </xf>
    <xf numFmtId="165" fontId="31" fillId="0" borderId="13" xfId="0" applyNumberFormat="1" applyFont="1" applyBorder="1" applyAlignment="1">
      <alignment horizontal="right" vertical="center"/>
    </xf>
    <xf numFmtId="0" fontId="31" fillId="0" borderId="13" xfId="0" applyFont="1" applyBorder="1" applyAlignment="1">
      <alignment horizontal="right" vertical="center"/>
    </xf>
    <xf numFmtId="0" fontId="31" fillId="0" borderId="13" xfId="0" applyFont="1" applyBorder="1" applyAlignment="1">
      <alignment horizontal="center" vertical="center"/>
    </xf>
    <xf numFmtId="9" fontId="31" fillId="0" borderId="13" xfId="0" applyNumberFormat="1" applyFont="1" applyBorder="1" applyAlignment="1">
      <alignment horizontal="center" vertical="center"/>
    </xf>
    <xf numFmtId="0" fontId="31" fillId="0" borderId="13" xfId="0" applyFont="1" applyBorder="1" applyAlignment="1">
      <alignment horizontal="left" vertical="center" wrapText="1"/>
    </xf>
    <xf numFmtId="0" fontId="0" fillId="0" borderId="13" xfId="0" applyBorder="1"/>
    <xf numFmtId="0" fontId="31" fillId="38" borderId="14" xfId="0" applyFont="1" applyFill="1" applyBorder="1" applyAlignment="1">
      <alignment horizontal="left" vertical="center"/>
    </xf>
    <xf numFmtId="0" fontId="41" fillId="0" borderId="15" xfId="0" applyFont="1" applyBorder="1" applyAlignment="1">
      <alignment horizontal="center" vertical="center"/>
    </xf>
    <xf numFmtId="49" fontId="31" fillId="0" borderId="15" xfId="0" applyNumberFormat="1" applyFont="1" applyBorder="1" applyAlignment="1">
      <alignment horizontal="left" vertical="center"/>
    </xf>
    <xf numFmtId="0" fontId="36" fillId="45" borderId="15" xfId="0" applyFont="1" applyFill="1" applyBorder="1" applyAlignment="1">
      <alignment horizontal="center" vertical="center"/>
    </xf>
    <xf numFmtId="0" fontId="37" fillId="0" borderId="15" xfId="0" applyFont="1" applyBorder="1" applyAlignment="1">
      <alignment horizontal="center" vertical="center"/>
    </xf>
    <xf numFmtId="0" fontId="31" fillId="0" borderId="15" xfId="0" applyFont="1" applyBorder="1" applyAlignment="1">
      <alignment horizontal="left" vertical="center"/>
    </xf>
    <xf numFmtId="166" fontId="31" fillId="0" borderId="15" xfId="0" applyNumberFormat="1" applyFont="1" applyBorder="1" applyAlignment="1">
      <alignment horizontal="right" vertical="center"/>
    </xf>
    <xf numFmtId="165" fontId="31" fillId="0" borderId="15" xfId="0" applyNumberFormat="1" applyFont="1" applyBorder="1" applyAlignment="1">
      <alignment horizontal="right" vertical="center"/>
    </xf>
    <xf numFmtId="0" fontId="31" fillId="0" borderId="15" xfId="0" applyFont="1" applyBorder="1" applyAlignment="1">
      <alignment horizontal="right" vertical="center"/>
    </xf>
    <xf numFmtId="0" fontId="31" fillId="0" borderId="15" xfId="0" applyFont="1" applyBorder="1" applyAlignment="1">
      <alignment horizontal="center" vertical="center"/>
    </xf>
    <xf numFmtId="9" fontId="31" fillId="0" borderId="15" xfId="0" applyNumberFormat="1" applyFont="1" applyBorder="1" applyAlignment="1">
      <alignment horizontal="center" vertical="center"/>
    </xf>
    <xf numFmtId="0" fontId="31" fillId="0" borderId="15" xfId="0" applyFont="1" applyBorder="1" applyAlignment="1">
      <alignment horizontal="left" vertical="center" wrapText="1"/>
    </xf>
    <xf numFmtId="0" fontId="0" fillId="0" borderId="15" xfId="0" applyBorder="1"/>
    <xf numFmtId="0" fontId="31" fillId="38" borderId="12" xfId="0" applyFont="1" applyFill="1" applyBorder="1" applyAlignment="1">
      <alignment horizontal="left" vertical="center"/>
    </xf>
    <xf numFmtId="49" fontId="31" fillId="0" borderId="17" xfId="0" applyNumberFormat="1" applyFont="1" applyBorder="1" applyAlignment="1">
      <alignment horizontal="left" vertical="center"/>
    </xf>
    <xf numFmtId="0" fontId="31" fillId="0" borderId="17" xfId="0" applyFont="1" applyBorder="1" applyAlignment="1">
      <alignment horizontal="left" vertical="center"/>
    </xf>
    <xf numFmtId="0" fontId="36" fillId="45" borderId="17" xfId="0" applyFont="1" applyFill="1" applyBorder="1" applyAlignment="1">
      <alignment horizontal="center" vertical="center"/>
    </xf>
    <xf numFmtId="0" fontId="37" fillId="0" borderId="17" xfId="0" applyFont="1" applyBorder="1" applyAlignment="1">
      <alignment horizontal="center" vertical="center"/>
    </xf>
    <xf numFmtId="166" fontId="31" fillId="0" borderId="17" xfId="0" applyNumberFormat="1" applyFont="1" applyBorder="1" applyAlignment="1">
      <alignment horizontal="right" vertical="center"/>
    </xf>
    <xf numFmtId="165" fontId="31" fillId="0" borderId="17" xfId="0" applyNumberFormat="1" applyFont="1" applyBorder="1" applyAlignment="1">
      <alignment horizontal="right" vertical="center"/>
    </xf>
    <xf numFmtId="0" fontId="31" fillId="0" borderId="17" xfId="0" applyFont="1" applyBorder="1" applyAlignment="1">
      <alignment horizontal="right" vertical="center"/>
    </xf>
    <xf numFmtId="0" fontId="31" fillId="0" borderId="17" xfId="0" applyFont="1" applyBorder="1" applyAlignment="1">
      <alignment horizontal="center" vertical="center"/>
    </xf>
    <xf numFmtId="9" fontId="31" fillId="0" borderId="17" xfId="0" applyNumberFormat="1" applyFont="1" applyBorder="1" applyAlignment="1">
      <alignment horizontal="center" vertical="center"/>
    </xf>
    <xf numFmtId="0" fontId="31" fillId="0" borderId="17" xfId="0" applyFont="1" applyBorder="1" applyAlignment="1">
      <alignment horizontal="left" vertical="center" wrapText="1"/>
    </xf>
    <xf numFmtId="0" fontId="0" fillId="0" borderId="17" xfId="0" applyBorder="1"/>
    <xf numFmtId="0" fontId="31" fillId="53" borderId="15" xfId="0" applyFont="1" applyFill="1" applyBorder="1" applyAlignment="1">
      <alignment horizontal="left" vertical="center"/>
    </xf>
    <xf numFmtId="0" fontId="41" fillId="0" borderId="17" xfId="0" applyFont="1" applyBorder="1" applyAlignment="1">
      <alignment horizontal="center" vertical="center"/>
    </xf>
    <xf numFmtId="0" fontId="31" fillId="0" borderId="17" xfId="0" applyFont="1" applyBorder="1" applyAlignment="1">
      <alignment horizontal="left" vertical="center" indent="1"/>
    </xf>
    <xf numFmtId="0" fontId="36" fillId="47" borderId="13" xfId="0" applyFont="1" applyFill="1" applyBorder="1" applyAlignment="1">
      <alignment horizontal="center" vertical="center"/>
    </xf>
    <xf numFmtId="0" fontId="31" fillId="38" borderId="16" xfId="0" applyFont="1" applyFill="1" applyBorder="1" applyAlignment="1">
      <alignment horizontal="left" vertical="center"/>
    </xf>
    <xf numFmtId="0" fontId="12" fillId="0" borderId="0" xfId="0" applyFont="1" applyAlignment="1">
      <alignment horizontal="center" vertical="center"/>
    </xf>
    <xf numFmtId="0" fontId="1" fillId="49" borderId="1" xfId="1" applyFill="1" applyAlignment="1">
      <alignment horizontal="left" vertical="center"/>
    </xf>
    <xf numFmtId="0" fontId="26" fillId="50" borderId="2" xfId="0" applyFont="1" applyFill="1" applyBorder="1" applyAlignment="1">
      <alignment horizontal="left" vertical="center"/>
    </xf>
    <xf numFmtId="0" fontId="10" fillId="0" borderId="0" xfId="0" applyFont="1" applyAlignment="1">
      <alignment horizontal="center"/>
    </xf>
    <xf numFmtId="0" fontId="26" fillId="0" borderId="0" xfId="0" applyFont="1" applyAlignment="1">
      <alignment horizontal="left" vertical="center"/>
    </xf>
    <xf numFmtId="9" fontId="27" fillId="0" borderId="0" xfId="0" applyNumberFormat="1" applyFont="1" applyAlignment="1">
      <alignment horizontal="center" vertical="top"/>
    </xf>
    <xf numFmtId="0" fontId="2" fillId="0" borderId="0" xfId="202"/>
    <xf numFmtId="0" fontId="0" fillId="0" borderId="0" xfId="0"/>
    <xf numFmtId="0" fontId="19" fillId="0" borderId="0" xfId="0" applyFont="1" applyAlignment="1">
      <alignment horizontal="center" vertical="center"/>
    </xf>
    <xf numFmtId="0" fontId="21" fillId="0" borderId="0" xfId="0" applyFont="1" applyAlignment="1">
      <alignment horizontal="center"/>
    </xf>
    <xf numFmtId="0" fontId="20" fillId="0" borderId="0" xfId="0" applyFont="1" applyAlignment="1">
      <alignment horizontal="center"/>
    </xf>
    <xf numFmtId="0" fontId="31" fillId="0" borderId="0" xfId="0" applyFont="1" applyBorder="1" applyAlignment="1">
      <alignment horizontal="center" vertical="center"/>
    </xf>
    <xf numFmtId="49" fontId="31" fillId="0" borderId="0" xfId="0" applyNumberFormat="1" applyFont="1" applyBorder="1" applyAlignment="1">
      <alignment horizontal="left" vertical="center"/>
    </xf>
    <xf numFmtId="0" fontId="31" fillId="0" borderId="0" xfId="0" applyFont="1" applyBorder="1" applyAlignment="1">
      <alignment horizontal="left" vertical="center"/>
    </xf>
    <xf numFmtId="0" fontId="32" fillId="0" borderId="0" xfId="0" applyFont="1" applyBorder="1" applyAlignment="1">
      <alignment horizontal="center" vertical="center"/>
    </xf>
    <xf numFmtId="0" fontId="31" fillId="0" borderId="0" xfId="0" applyFont="1" applyBorder="1" applyAlignment="1">
      <alignment horizontal="right" vertical="center"/>
    </xf>
    <xf numFmtId="9" fontId="31" fillId="0" borderId="0" xfId="0" applyNumberFormat="1" applyFont="1" applyBorder="1" applyAlignment="1">
      <alignment horizontal="center" vertical="center"/>
    </xf>
    <xf numFmtId="0" fontId="31" fillId="0" borderId="0" xfId="0" applyFont="1" applyBorder="1" applyAlignment="1">
      <alignment horizontal="center" vertical="center" wrapText="1"/>
    </xf>
    <xf numFmtId="0" fontId="0" fillId="0" borderId="0" xfId="0" applyBorder="1"/>
    <xf numFmtId="0" fontId="36" fillId="45" borderId="13" xfId="0" applyFont="1" applyFill="1" applyBorder="1" applyAlignment="1">
      <alignment horizontal="center" vertical="center"/>
    </xf>
    <xf numFmtId="0" fontId="31" fillId="7" borderId="18" xfId="0" applyFont="1" applyFill="1" applyBorder="1" applyAlignment="1">
      <alignment horizontal="left" vertical="center"/>
    </xf>
    <xf numFmtId="0" fontId="44" fillId="0" borderId="19" xfId="0" applyFont="1" applyBorder="1" applyAlignment="1">
      <alignment horizontal="center" vertical="center"/>
    </xf>
    <xf numFmtId="49" fontId="31" fillId="0" borderId="19" xfId="0" applyNumberFormat="1" applyFont="1" applyBorder="1" applyAlignment="1">
      <alignment horizontal="left" vertical="center"/>
    </xf>
    <xf numFmtId="0" fontId="31" fillId="0" borderId="19" xfId="0" applyFont="1" applyBorder="1" applyAlignment="1">
      <alignment horizontal="left" vertical="center"/>
    </xf>
    <xf numFmtId="0" fontId="36" fillId="45" borderId="19" xfId="0" applyFont="1" applyFill="1" applyBorder="1" applyAlignment="1">
      <alignment horizontal="center" vertical="center"/>
    </xf>
    <xf numFmtId="0" fontId="37" fillId="0" borderId="19" xfId="0" applyFont="1" applyBorder="1" applyAlignment="1">
      <alignment horizontal="center" vertical="center"/>
    </xf>
    <xf numFmtId="166" fontId="31" fillId="0" borderId="19" xfId="0" applyNumberFormat="1" applyFont="1" applyBorder="1" applyAlignment="1">
      <alignment horizontal="right" vertical="center"/>
    </xf>
    <xf numFmtId="165" fontId="31" fillId="0" borderId="19" xfId="0" applyNumberFormat="1" applyFont="1" applyBorder="1" applyAlignment="1">
      <alignment horizontal="right" vertical="center"/>
    </xf>
    <xf numFmtId="0" fontId="31" fillId="0" borderId="19" xfId="0" applyFont="1" applyBorder="1" applyAlignment="1">
      <alignment horizontal="right" vertical="center"/>
    </xf>
    <xf numFmtId="0" fontId="31" fillId="0" borderId="19" xfId="0" applyFont="1" applyBorder="1" applyAlignment="1">
      <alignment horizontal="center" vertical="center"/>
    </xf>
    <xf numFmtId="9" fontId="31" fillId="0" borderId="19" xfId="0" applyNumberFormat="1" applyFont="1" applyBorder="1" applyAlignment="1">
      <alignment horizontal="center" vertical="center"/>
    </xf>
    <xf numFmtId="0" fontId="31" fillId="0" borderId="19" xfId="0" applyFont="1" applyBorder="1" applyAlignment="1">
      <alignment horizontal="left" vertical="center" wrapText="1"/>
    </xf>
    <xf numFmtId="0" fontId="0" fillId="0" borderId="19" xfId="0" applyBorder="1"/>
    <xf numFmtId="0" fontId="0" fillId="0" borderId="0" xfId="0" applyNumberFormat="1"/>
    <xf numFmtId="165" fontId="31" fillId="0" borderId="0" xfId="0" applyNumberFormat="1" applyFont="1" applyBorder="1" applyAlignment="1">
      <alignment horizontal="right" vertical="center"/>
    </xf>
    <xf numFmtId="0" fontId="38" fillId="0" borderId="0" xfId="0" applyFont="1" applyBorder="1" applyAlignment="1">
      <alignment horizontal="left" vertical="center"/>
    </xf>
    <xf numFmtId="0" fontId="45" fillId="0" borderId="7" xfId="0" applyFont="1" applyBorder="1" applyAlignment="1">
      <alignment horizontal="center" vertical="center"/>
    </xf>
    <xf numFmtId="0" fontId="36" fillId="11" borderId="7" xfId="0" applyFont="1" applyFill="1" applyBorder="1" applyAlignment="1">
      <alignment horizontal="center"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9D4ECA66-6D70-4B02-B05B-06759E560FDD}"/>
    <cellStyle name="Percent" xfId="200" builtinId="5"/>
  </cellStyles>
  <dxfs count="6">
    <dxf>
      <font>
        <color rgb="FF9C0006"/>
      </font>
    </dxf>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5"/>
      <tableStyleElement type="headerRow" dxfId="4"/>
    </tableStyle>
  </tableStyles>
  <colors>
    <mruColors>
      <color rgb="FF00DBE6"/>
      <color rgb="FFFF5050"/>
      <color rgb="FF009ED6"/>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990-4A22-90EA-8D5999D32D61}"/>
              </c:ext>
            </c:extLst>
          </c:dPt>
          <c:dPt>
            <c:idx val="1"/>
            <c:bubble3D val="0"/>
            <c:extLst>
              <c:ext xmlns:c16="http://schemas.microsoft.com/office/drawing/2014/chart" uri="{C3380CC4-5D6E-409C-BE32-E72D297353CC}">
                <c16:uniqueId val="{00000002-6990-4A22-90EA-8D5999D32D61}"/>
              </c:ext>
            </c:extLst>
          </c:dPt>
          <c:val>
            <c:numRef>
              <c:f>'Project Dashboard'!$AX$2:$AY$2</c:f>
              <c:numCache>
                <c:formatCode>0%</c:formatCode>
                <c:ptCount val="2"/>
                <c:pt idx="0">
                  <c:v>0.45300000000000001</c:v>
                </c:pt>
                <c:pt idx="1">
                  <c:v>0.54699999999999993</c:v>
                </c:pt>
              </c:numCache>
            </c:numRef>
          </c:val>
          <c:extLst>
            <c:ext xmlns:c16="http://schemas.microsoft.com/office/drawing/2014/chart" uri="{C3380CC4-5D6E-409C-BE32-E72D297353CC}">
              <c16:uniqueId val="{00000003-6990-4A22-90EA-8D5999D32D6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[Project_details.xlsm]PivotSheet!PT1</c:name>
    <c:fmtId val="21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marker>
          <c:symbol val="none"/>
        </c:marker>
        <c:dLbl>
          <c:idx val="0"/>
          <c:delete val="1"/>
          <c:extLst>
            <c:ext xmlns:c15="http://schemas.microsoft.com/office/drawing/2012/chart" uri="{CE6537A1-D6FC-4f65-9D91-7224C49458BB}"/>
          </c:extLst>
        </c:dLbl>
      </c:pivotFmt>
      <c:pivotFmt>
        <c:idx val="17"/>
        <c:marker>
          <c:symbol val="none"/>
        </c:marker>
        <c:dLbl>
          <c:idx val="0"/>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8"/>
        <c:spPr>
          <a:solidFill>
            <a:srgbClr val="92D050"/>
          </a:solidFill>
        </c:spPr>
      </c:pivotFmt>
      <c:pivotFmt>
        <c:idx val="19"/>
        <c:spPr>
          <a:solidFill>
            <a:srgbClr val="DCF9A9"/>
          </a:solidFill>
        </c:spPr>
      </c:pivotFmt>
      <c:pivotFmt>
        <c:idx val="20"/>
        <c:spPr>
          <a:solidFill>
            <a:srgbClr val="00B0F0"/>
          </a:solidFill>
        </c:spPr>
      </c:pivotFmt>
    </c:pivotFmts>
    <c:plotArea>
      <c:layout/>
      <c:pieChart>
        <c:varyColors val="1"/>
        <c:ser>
          <c:idx val="0"/>
          <c:order val="0"/>
          <c:tx>
            <c:strRef>
              <c:f>PivotSheet!$B$4</c:f>
              <c:strCache>
                <c:ptCount val="1"/>
                <c:pt idx="0">
                  <c:v>Total</c:v>
                </c:pt>
              </c:strCache>
            </c:strRef>
          </c:tx>
          <c:dPt>
            <c:idx val="0"/>
            <c:bubble3D val="0"/>
            <c:spPr>
              <a:solidFill>
                <a:srgbClr val="92D050"/>
              </a:solidFill>
            </c:spPr>
            <c:extLst>
              <c:ext xmlns:c16="http://schemas.microsoft.com/office/drawing/2014/chart" uri="{C3380CC4-5D6E-409C-BE32-E72D297353CC}">
                <c16:uniqueId val="{00000001-42A7-4919-BF59-302E04B88B07}"/>
              </c:ext>
            </c:extLst>
          </c:dPt>
          <c:dPt>
            <c:idx val="1"/>
            <c:bubble3D val="0"/>
            <c:spPr>
              <a:solidFill>
                <a:srgbClr val="DCF9A9"/>
              </a:solidFill>
            </c:spPr>
            <c:extLst>
              <c:ext xmlns:c16="http://schemas.microsoft.com/office/drawing/2014/chart" uri="{C3380CC4-5D6E-409C-BE32-E72D297353CC}">
                <c16:uniqueId val="{00000003-42A7-4919-BF59-302E04B88B07}"/>
              </c:ext>
            </c:extLst>
          </c:dPt>
          <c:dPt>
            <c:idx val="2"/>
            <c:bubble3D val="0"/>
            <c:spPr>
              <a:solidFill>
                <a:srgbClr val="00B0F0"/>
              </a:solidFill>
            </c:spPr>
            <c:extLst>
              <c:ext xmlns:c16="http://schemas.microsoft.com/office/drawing/2014/chart" uri="{C3380CC4-5D6E-409C-BE32-E72D297353CC}">
                <c16:uniqueId val="{00000005-42A7-4919-BF59-302E04B88B07}"/>
              </c:ext>
            </c:extLst>
          </c:dPt>
          <c:dLbls>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PivotSheet!$A$5:$A$7</c:f>
              <c:strCache>
                <c:ptCount val="3"/>
                <c:pt idx="0">
                  <c:v>Completed</c:v>
                </c:pt>
                <c:pt idx="1">
                  <c:v>InProgress</c:v>
                </c:pt>
                <c:pt idx="2">
                  <c:v>Planned</c:v>
                </c:pt>
              </c:strCache>
            </c:strRef>
          </c:cat>
          <c:val>
            <c:numRef>
              <c:f>PivotSheet!$B$5:$B$7</c:f>
              <c:numCache>
                <c:formatCode>General</c:formatCode>
                <c:ptCount val="3"/>
                <c:pt idx="0">
                  <c:v>3</c:v>
                </c:pt>
                <c:pt idx="1">
                  <c:v>5</c:v>
                </c:pt>
                <c:pt idx="2">
                  <c:v>2</c:v>
                </c:pt>
              </c:numCache>
            </c:numRef>
          </c:val>
          <c:extLst>
            <c:ext xmlns:c16="http://schemas.microsoft.com/office/drawing/2014/chart" uri="{C3380CC4-5D6E-409C-BE32-E72D297353CC}">
              <c16:uniqueId val="{00000009-68E0-4C81-9D1B-3D3D3AD89E2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[Project_details.xlsm]PivotSheet!PT2</c:name>
    <c:fmtId val="218"/>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
        <c:idx val="18"/>
        <c:marker>
          <c:symbol val="none"/>
        </c:marker>
        <c:dLbl>
          <c:idx val="0"/>
          <c:delete val="1"/>
          <c:extLst>
            <c:ext xmlns:c15="http://schemas.microsoft.com/office/drawing/2012/chart" uri="{CE6537A1-D6FC-4f65-9D91-7224C49458BB}"/>
          </c:extLst>
        </c:dLbl>
      </c:pivotFmt>
      <c:pivotFmt>
        <c:idx val="19"/>
        <c:marker>
          <c:symbol val="none"/>
        </c:marker>
        <c:dLbl>
          <c:idx val="0"/>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20"/>
        <c:spPr>
          <a:solidFill>
            <a:srgbClr val="92D050"/>
          </a:solidFill>
        </c:spPr>
      </c:pivotFmt>
      <c:pivotFmt>
        <c:idx val="21"/>
        <c:spPr>
          <a:solidFill>
            <a:srgbClr val="FFC000"/>
          </a:solidFill>
        </c:spPr>
      </c:pivotFmt>
    </c:pivotFmts>
    <c:plotArea>
      <c:layout/>
      <c:doughnutChart>
        <c:varyColors val="1"/>
        <c:ser>
          <c:idx val="0"/>
          <c:order val="0"/>
          <c:tx>
            <c:strRef>
              <c:f>PivotSheet!$L$4</c:f>
              <c:strCache>
                <c:ptCount val="1"/>
                <c:pt idx="0">
                  <c:v>Total</c:v>
                </c:pt>
              </c:strCache>
            </c:strRef>
          </c:tx>
          <c:dPt>
            <c:idx val="0"/>
            <c:bubble3D val="0"/>
            <c:spPr>
              <a:solidFill>
                <a:srgbClr val="92D050"/>
              </a:solidFill>
            </c:spPr>
            <c:extLst>
              <c:ext xmlns:c16="http://schemas.microsoft.com/office/drawing/2014/chart" uri="{C3380CC4-5D6E-409C-BE32-E72D297353CC}">
                <c16:uniqueId val="{00000001-F76F-4F6C-9ECD-FE060F79662F}"/>
              </c:ext>
            </c:extLst>
          </c:dPt>
          <c:dPt>
            <c:idx val="1"/>
            <c:bubble3D val="0"/>
            <c:spPr>
              <a:solidFill>
                <a:srgbClr val="FFC000"/>
              </a:solidFill>
            </c:spPr>
            <c:extLst>
              <c:ext xmlns:c16="http://schemas.microsoft.com/office/drawing/2014/chart" uri="{C3380CC4-5D6E-409C-BE32-E72D297353CC}">
                <c16:uniqueId val="{00000003-F76F-4F6C-9ECD-FE060F79662F}"/>
              </c:ext>
            </c:extLst>
          </c:dPt>
          <c:dLbls>
            <c:spPr>
              <a:solidFill>
                <a:sysClr val="window" lastClr="FFFFFF">
                  <a:lumMod val="100000"/>
                </a:sysClr>
              </a:solidFill>
              <a:ln>
                <a:noFill/>
              </a:ln>
              <a:effectLst/>
            </c:spPr>
            <c:txPr>
              <a:bodyPr wrap="square" lIns="38100" tIns="19050" rIns="38100" bIns="19050" anchor="ctr">
                <a:spAutoFit/>
              </a:bodyPr>
              <a:lstStyle/>
              <a:p>
                <a:pPr>
                  <a:defRPr/>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PivotSheet!$K$5:$K$6</c:f>
              <c:strCache>
                <c:ptCount val="2"/>
                <c:pt idx="0">
                  <c:v>LOW</c:v>
                </c:pt>
                <c:pt idx="1">
                  <c:v>NORMAL</c:v>
                </c:pt>
              </c:strCache>
            </c:strRef>
          </c:cat>
          <c:val>
            <c:numRef>
              <c:f>PivotSheet!$L$5:$L$6</c:f>
              <c:numCache>
                <c:formatCode>General</c:formatCode>
                <c:ptCount val="2"/>
                <c:pt idx="0">
                  <c:v>1</c:v>
                </c:pt>
                <c:pt idx="1">
                  <c:v>9</c:v>
                </c:pt>
              </c:numCache>
            </c:numRef>
          </c:val>
          <c:extLst>
            <c:ext xmlns:c16="http://schemas.microsoft.com/office/drawing/2014/chart" uri="{C3380CC4-5D6E-409C-BE32-E72D297353CC}">
              <c16:uniqueId val="{00000007-BF01-4EC4-A967-748F6D0C41A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[Project_details.xlsm]PivotSheet!PT3</c:name>
    <c:fmtId val="229"/>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
        <c:idx val="8"/>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50000"/>
            </a:schemeClr>
          </a:solidFill>
          <a:ln>
            <a:noFill/>
          </a:ln>
          <a:effectLst/>
          <a:scene3d>
            <a:camera prst="orthographicFront"/>
            <a:lightRig rig="threePt" dir="t"/>
          </a:scene3d>
        </c:spPr>
      </c:pivotFmt>
      <c:pivotFmt>
        <c:idx val="10"/>
        <c:spPr>
          <a:solidFill>
            <a:srgbClr val="00B0F0"/>
          </a:solidFill>
          <a:ln>
            <a:noFill/>
          </a:ln>
          <a:effectLst/>
          <a:scene3d>
            <a:camera prst="orthographicFront"/>
            <a:lightRig rig="threePt" dir="t"/>
          </a:scene3d>
        </c:spPr>
      </c:pivotFmt>
      <c:pivotFmt>
        <c:idx val="11"/>
        <c:spPr>
          <a:solidFill>
            <a:schemeClr val="accent4"/>
          </a:solidFill>
          <a:ln>
            <a:noFill/>
          </a:ln>
          <a:effectLst/>
          <a:scene3d>
            <a:camera prst="orthographicFront"/>
            <a:lightRig rig="threePt" dir="t"/>
          </a:scene3d>
        </c:spPr>
        <c:marker>
          <c:symbol val="none"/>
        </c:marker>
        <c:dLbl>
          <c:idx val="0"/>
          <c:spPr>
            <a:solidFill>
              <a:sysClr val="window" lastClr="FFFFFF">
                <a:lumMod val="100000"/>
              </a:sysClr>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D9D9D9"/>
          </a:solidFill>
          <a:ln>
            <a:noFill/>
          </a:ln>
          <a:effectLst/>
          <a:scene3d>
            <a:camera prst="orthographicFront"/>
            <a:lightRig rig="threePt" dir="t"/>
          </a:scene3d>
        </c:spPr>
      </c:pivotFmt>
      <c:pivotFmt>
        <c:idx val="13"/>
        <c:spPr>
          <a:solidFill>
            <a:srgbClr val="00B0F0"/>
          </a:solidFill>
          <a:ln>
            <a:noFill/>
          </a:ln>
          <a:effectLst/>
          <a:scene3d>
            <a:camera prst="orthographicFront"/>
            <a:lightRig rig="threePt" dir="t"/>
          </a:scene3d>
        </c:spPr>
      </c:pivotFmt>
      <c:pivotFmt>
        <c:idx val="14"/>
        <c:spPr>
          <a:solidFill>
            <a:srgbClr val="FFC000"/>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rgbClr val="D9D9D9"/>
              </a:solidFill>
              <a:ln>
                <a:noFill/>
              </a:ln>
              <a:effectLst/>
              <a:scene3d>
                <a:camera prst="orthographicFront"/>
                <a:lightRig rig="threePt" dir="t"/>
              </a:scene3d>
            </c:spPr>
            <c:extLst>
              <c:ext xmlns:c16="http://schemas.microsoft.com/office/drawing/2014/chart" uri="{C3380CC4-5D6E-409C-BE32-E72D297353CC}">
                <c16:uniqueId val="{00000001-44A9-4908-B464-7561BC080A38}"/>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3-44A9-4908-B464-7561BC080A38}"/>
              </c:ext>
            </c:extLst>
          </c:dPt>
          <c:dPt>
            <c:idx val="2"/>
            <c:invertIfNegative val="0"/>
            <c:bubble3D val="0"/>
            <c:spPr>
              <a:solidFill>
                <a:srgbClr val="FFC000"/>
              </a:solidFill>
              <a:ln>
                <a:noFill/>
              </a:ln>
              <a:effectLst/>
              <a:scene3d>
                <a:camera prst="orthographicFront"/>
                <a:lightRig rig="threePt" dir="t"/>
              </a:scene3d>
            </c:spPr>
            <c:extLst>
              <c:ext xmlns:c16="http://schemas.microsoft.com/office/drawing/2014/chart" uri="{C3380CC4-5D6E-409C-BE32-E72D297353CC}">
                <c16:uniqueId val="{00000005-44A9-4908-B464-7561BC080A38}"/>
              </c:ext>
            </c:extLst>
          </c:dPt>
          <c:dLbls>
            <c:spPr>
              <a:solidFill>
                <a:sysClr val="window" lastClr="FFFFFF">
                  <a:lumMod val="100000"/>
                </a:sysClr>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numCache>
            </c:numRef>
          </c:val>
          <c:extLst>
            <c:ext xmlns:c16="http://schemas.microsoft.com/office/drawing/2014/chart" uri="{C3380CC4-5D6E-409C-BE32-E72D297353CC}">
              <c16:uniqueId val="{00000004-44A9-4908-B464-7561BC080A38}"/>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PivotSheet!$A$5:$A$7</c:f>
              <c:strCache>
                <c:ptCount val="3"/>
                <c:pt idx="0">
                  <c:v>Completed</c:v>
                </c:pt>
                <c:pt idx="1">
                  <c:v>InProgress</c:v>
                </c:pt>
                <c:pt idx="2">
                  <c:v>Planned</c:v>
                </c:pt>
              </c:strCache>
            </c:strRef>
          </c:cat>
          <c:val>
            <c:numRef>
              <c:f>PivotSheet!$B$5:$B$7</c:f>
              <c:numCache>
                <c:formatCode>General</c:formatCode>
                <c:ptCount val="3"/>
                <c:pt idx="0">
                  <c:v>3</c:v>
                </c:pt>
                <c:pt idx="1">
                  <c:v>5</c:v>
                </c:pt>
                <c:pt idx="2">
                  <c:v>2</c:v>
                </c:pt>
              </c:numCache>
            </c:numRef>
          </c:val>
          <c:extLst>
            <c:ext xmlns:c16="http://schemas.microsoft.com/office/drawing/2014/chart" uri="{C3380CC4-5D6E-409C-BE32-E72D297353CC}">
              <c16:uniqueId val="{00000003-26F2-42E6-A625-1D89D7D2A2B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93C-4D66-8822-7425FAB8904E}"/>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493C-4D66-8822-7425FAB8904E}"/>
              </c:ext>
            </c:extLst>
          </c:dPt>
          <c:cat>
            <c:strRef>
              <c:f>PivotSheet!$K$5:$K$6</c:f>
              <c:strCache>
                <c:ptCount val="2"/>
                <c:pt idx="0">
                  <c:v>LOW</c:v>
                </c:pt>
                <c:pt idx="1">
                  <c:v>NORMAL</c:v>
                </c:pt>
              </c:strCache>
            </c:strRef>
          </c:cat>
          <c:val>
            <c:numRef>
              <c:f>PivotSheet!$L$5:$L$6</c:f>
              <c:numCache>
                <c:formatCode>General</c:formatCode>
                <c:ptCount val="2"/>
                <c:pt idx="0">
                  <c:v>1</c:v>
                </c:pt>
                <c:pt idx="1">
                  <c:v>9</c:v>
                </c:pt>
              </c:numCache>
            </c:numRef>
          </c:val>
          <c:extLst>
            <c:ext xmlns:c16="http://schemas.microsoft.com/office/drawing/2014/chart" uri="{C3380CC4-5D6E-409C-BE32-E72D297353CC}">
              <c16:uniqueId val="{00000007-8051-4766-88D4-127F3E7259F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[Project_details.xlsm]PivotSheet!PT3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support.microsoft.com/en-us/office/enable-or-disable-macros-in-microsoft-365-files-12b036fd-d140-4e74-b45e-16fed1a7e5c6" TargetMode="Externa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8</xdr:col>
      <xdr:colOff>104775</xdr:colOff>
      <xdr:row>5</xdr:row>
      <xdr:rowOff>76200</xdr:rowOff>
    </xdr:from>
    <xdr:to>
      <xdr:col>13</xdr:col>
      <xdr:colOff>936625</xdr:colOff>
      <xdr:row>6</xdr:row>
      <xdr:rowOff>12700</xdr:rowOff>
    </xdr:to>
    <xdr:sp macro="LoadNewGanttFormOnDblClick" textlink="">
      <xdr:nvSpPr>
        <xdr:cNvPr id="9" name="SG_Project">
          <a:extLst>
            <a:ext uri="{FF2B5EF4-FFF2-40B4-BE49-F238E27FC236}">
              <a16:creationId xmlns:a16="http://schemas.microsoft.com/office/drawing/2014/main" id="{F7A59AE5-101D-3A9C-2C7A-A70C21DEFA7D}"/>
            </a:ext>
          </a:extLst>
        </xdr:cNvPr>
        <xdr:cNvSpPr/>
      </xdr:nvSpPr>
      <xdr:spPr>
        <a:xfrm>
          <a:off x="28575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a:solidFill>
                <a:srgbClr val="009ED6"/>
              </a:solidFill>
            </a:rPr>
            <a:t>CapS</a:t>
          </a:r>
        </a:p>
      </xdr:txBody>
    </xdr:sp>
    <xdr:clientData/>
  </xdr:twoCellAnchor>
  <xdr:twoCellAnchor>
    <xdr:from>
      <xdr:col>61</xdr:col>
      <xdr:colOff>0</xdr:colOff>
      <xdr:row>5</xdr:row>
      <xdr:rowOff>50800</xdr:rowOff>
    </xdr:from>
    <xdr:to>
      <xdr:col>89</xdr:col>
      <xdr:colOff>708025</xdr:colOff>
      <xdr:row>6</xdr:row>
      <xdr:rowOff>0</xdr:rowOff>
    </xdr:to>
    <xdr:sp macro="" textlink="">
      <xdr:nvSpPr>
        <xdr:cNvPr id="453" name="ST_Mo_03-03-2025">
          <a:extLst>
            <a:ext uri="{FF2B5EF4-FFF2-40B4-BE49-F238E27FC236}">
              <a16:creationId xmlns:a16="http://schemas.microsoft.com/office/drawing/2014/main" id="{516AF8E6-D597-F3D2-CEB1-010B7BBE8F9B}"/>
            </a:ext>
          </a:extLst>
        </xdr:cNvPr>
        <xdr:cNvSpPr/>
      </xdr:nvSpPr>
      <xdr:spPr>
        <a:xfrm>
          <a:off x="9563100" y="50800"/>
          <a:ext cx="20710525"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009ED6"/>
              </a:solidFill>
            </a:rPr>
            <a:t>March-2025</a:t>
          </a:r>
        </a:p>
      </xdr:txBody>
    </xdr:sp>
    <xdr:clientData/>
  </xdr:twoCellAnchor>
  <xdr:twoCellAnchor>
    <xdr:from>
      <xdr:col>90</xdr:col>
      <xdr:colOff>0</xdr:colOff>
      <xdr:row>5</xdr:row>
      <xdr:rowOff>50800</xdr:rowOff>
    </xdr:from>
    <xdr:to>
      <xdr:col>95</xdr:col>
      <xdr:colOff>708025</xdr:colOff>
      <xdr:row>6</xdr:row>
      <xdr:rowOff>0</xdr:rowOff>
    </xdr:to>
    <xdr:sp macro="" textlink="">
      <xdr:nvSpPr>
        <xdr:cNvPr id="454" name="ST_Mo_01-04-2025">
          <a:extLst>
            <a:ext uri="{FF2B5EF4-FFF2-40B4-BE49-F238E27FC236}">
              <a16:creationId xmlns:a16="http://schemas.microsoft.com/office/drawing/2014/main" id="{D75AA874-D7CC-FDC6-F3FF-C13136C5A2FE}"/>
            </a:ext>
          </a:extLst>
        </xdr:cNvPr>
        <xdr:cNvSpPr/>
      </xdr:nvSpPr>
      <xdr:spPr>
        <a:xfrm>
          <a:off x="30279975" y="50800"/>
          <a:ext cx="4279900"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009ED6"/>
              </a:solidFill>
            </a:rPr>
            <a:t>April-2025</a:t>
          </a:r>
        </a:p>
      </xdr:txBody>
    </xdr:sp>
    <xdr:clientData/>
  </xdr:twoCellAnchor>
  <xdr:twoCellAnchor>
    <xdr:from>
      <xdr:col>61</xdr:col>
      <xdr:colOff>12700</xdr:colOff>
      <xdr:row>9</xdr:row>
      <xdr:rowOff>38862</xdr:rowOff>
    </xdr:from>
    <xdr:to>
      <xdr:col>65</xdr:col>
      <xdr:colOff>234950</xdr:colOff>
      <xdr:row>9</xdr:row>
      <xdr:rowOff>189738</xdr:rowOff>
    </xdr:to>
    <xdr:sp macro="ShapeClicked" textlink="">
      <xdr:nvSpPr>
        <xdr:cNvPr id="466" name="S_TE_1">
          <a:extLst>
            <a:ext uri="{FF2B5EF4-FFF2-40B4-BE49-F238E27FC236}">
              <a16:creationId xmlns:a16="http://schemas.microsoft.com/office/drawing/2014/main" id="{A82CAA41-EF9B-FF79-8644-6604535ACDB3}"/>
            </a:ext>
          </a:extLst>
        </xdr:cNvPr>
        <xdr:cNvSpPr/>
      </xdr:nvSpPr>
      <xdr:spPr>
        <a:xfrm>
          <a:off x="9575800" y="1105662"/>
          <a:ext cx="1212850" cy="150876"/>
        </a:xfrm>
        <a:prstGeom prst="round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61</xdr:col>
      <xdr:colOff>12700</xdr:colOff>
      <xdr:row>9</xdr:row>
      <xdr:rowOff>38862</xdr:rowOff>
    </xdr:from>
    <xdr:to>
      <xdr:col>63</xdr:col>
      <xdr:colOff>234950</xdr:colOff>
      <xdr:row>9</xdr:row>
      <xdr:rowOff>189738</xdr:rowOff>
    </xdr:to>
    <xdr:sp macro="ShapeClicked" textlink="">
      <xdr:nvSpPr>
        <xdr:cNvPr id="467" name="S_TP_1">
          <a:extLst>
            <a:ext uri="{FF2B5EF4-FFF2-40B4-BE49-F238E27FC236}">
              <a16:creationId xmlns:a16="http://schemas.microsoft.com/office/drawing/2014/main" id="{04FDB4B0-9032-1566-C736-51C1F186EFCF}"/>
            </a:ext>
          </a:extLst>
        </xdr:cNvPr>
        <xdr:cNvSpPr/>
      </xdr:nvSpPr>
      <xdr:spPr>
        <a:xfrm>
          <a:off x="9575800" y="1105662"/>
          <a:ext cx="71755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61</xdr:col>
      <xdr:colOff>25400</xdr:colOff>
      <xdr:row>9</xdr:row>
      <xdr:rowOff>38862</xdr:rowOff>
    </xdr:from>
    <xdr:to>
      <xdr:col>76</xdr:col>
      <xdr:colOff>120650</xdr:colOff>
      <xdr:row>9</xdr:row>
      <xdr:rowOff>189738</xdr:rowOff>
    </xdr:to>
    <xdr:sp macro="ShapeClicked" textlink="">
      <xdr:nvSpPr>
        <xdr:cNvPr id="468" name="S_TGB_1">
          <a:extLst>
            <a:ext uri="{FF2B5EF4-FFF2-40B4-BE49-F238E27FC236}">
              <a16:creationId xmlns:a16="http://schemas.microsoft.com/office/drawing/2014/main" id="{F2897FB9-5ACF-C4B5-55B9-77EBAEED5121}"/>
            </a:ext>
          </a:extLst>
        </xdr:cNvPr>
        <xdr:cNvSpPr/>
      </xdr:nvSpPr>
      <xdr:spPr>
        <a:xfrm>
          <a:off x="9588500" y="1105662"/>
          <a:ext cx="3810000" cy="150876"/>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rgbClr val="262626"/>
              </a:solidFill>
            </a:rPr>
            <a:t>dafa</a:t>
          </a:r>
        </a:p>
      </xdr:txBody>
    </xdr:sp>
    <xdr:clientData/>
  </xdr:twoCellAnchor>
  <xdr:twoCellAnchor>
    <xdr:from>
      <xdr:col>10</xdr:col>
      <xdr:colOff>0</xdr:colOff>
      <xdr:row>9</xdr:row>
      <xdr:rowOff>50800</xdr:rowOff>
    </xdr:from>
    <xdr:to>
      <xdr:col>21</xdr:col>
      <xdr:colOff>0</xdr:colOff>
      <xdr:row>12</xdr:row>
      <xdr:rowOff>0</xdr:rowOff>
    </xdr:to>
    <xdr:sp macro="" textlink="">
      <xdr:nvSpPr>
        <xdr:cNvPr id="10" name="SG_EnableMacrosButton">
          <a:hlinkClick xmlns:r="http://schemas.openxmlformats.org/officeDocument/2006/relationships" r:id="rId1" tooltip="Enable Macros"/>
          <a:extLst>
            <a:ext uri="{FF2B5EF4-FFF2-40B4-BE49-F238E27FC236}">
              <a16:creationId xmlns:a16="http://schemas.microsoft.com/office/drawing/2014/main" id="{E66ECB4D-62CD-1D15-AA4E-F2391F055FE5}"/>
            </a:ext>
          </a:extLst>
        </xdr:cNvPr>
        <xdr:cNvSpPr/>
      </xdr:nvSpPr>
      <xdr:spPr>
        <a:xfrm>
          <a:off x="666750" y="1117600"/>
          <a:ext cx="7620000" cy="635000"/>
        </a:xfrm>
        <a:prstGeom prst="roundRect">
          <a:avLst/>
        </a:prstGeom>
        <a:solidFill>
          <a:srgbClr val="FF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400">
              <a:solidFill>
                <a:srgbClr val="FFFFFF"/>
              </a:solidFill>
            </a:rPr>
            <a:t>Automation Off - Enable Macros to Continue. Click Here for Help.</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90AE684E-ADA7-4BD5-849B-78C177AEB6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A39306C1-44F2-4830-9A46-AA72EE196ECD}"/>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4" name="EstimatedBudget">
          <a:extLst>
            <a:ext uri="{FF2B5EF4-FFF2-40B4-BE49-F238E27FC236}">
              <a16:creationId xmlns:a16="http://schemas.microsoft.com/office/drawing/2014/main" id="{6994353C-E289-47F4-B95C-C68FD22C0F24}"/>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ea typeface="Calibri"/>
              <a:cs typeface="Calibri"/>
            </a:rPr>
            <a:pPr algn="ctr"/>
            <a:t>₹0.00 </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5" name="EstimatedBudget">
          <a:extLst>
            <a:ext uri="{FF2B5EF4-FFF2-40B4-BE49-F238E27FC236}">
              <a16:creationId xmlns:a16="http://schemas.microsoft.com/office/drawing/2014/main" id="{C5E3B5B0-2B0C-4E48-A12A-28A2F4FD6796}"/>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ea typeface="Calibri"/>
              <a:cs typeface="Calibri"/>
            </a:rPr>
            <a:pPr algn="ctr"/>
            <a:t>₹0.00 </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6" name="EstimatedBudget">
          <a:extLst>
            <a:ext uri="{FF2B5EF4-FFF2-40B4-BE49-F238E27FC236}">
              <a16:creationId xmlns:a16="http://schemas.microsoft.com/office/drawing/2014/main" id="{243A8FD3-98B3-4323-B31B-51EEFEA7ED6E}"/>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7" name="BC">
          <a:extLst>
            <a:ext uri="{FF2B5EF4-FFF2-40B4-BE49-F238E27FC236}">
              <a16:creationId xmlns:a16="http://schemas.microsoft.com/office/drawing/2014/main" id="{38755134-A5CF-4945-BDC6-3C311A3538D6}"/>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ea typeface="Calibri"/>
              <a:cs typeface="Calibri"/>
            </a:rPr>
            <a:pPr algn="ctr"/>
            <a:t>45%</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13313" name="btnRefreshDashboard"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8" name="chTaskStatus">
          <a:extLst>
            <a:ext uri="{FF2B5EF4-FFF2-40B4-BE49-F238E27FC236}">
              <a16:creationId xmlns:a16="http://schemas.microsoft.com/office/drawing/2014/main" id="{921BD340-844D-4872-97A3-9A0E79EE0B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9" name="Priority 1">
              <a:extLst>
                <a:ext uri="{FF2B5EF4-FFF2-40B4-BE49-F238E27FC236}">
                  <a16:creationId xmlns:a16="http://schemas.microsoft.com/office/drawing/2014/main" id="{DEFC918A-1B25-4582-98C9-8FE63F051467}"/>
                </a:ext>
              </a:extLst>
            </xdr:cNvPr>
            <xdr:cNvGraphicFramePr/>
          </xdr:nvGraphicFramePr>
          <xdr:xfrm>
            <a:off x="0" y="0"/>
            <a:ext cx="0" cy="0"/>
          </xdr:xfrm>
          <a:graphic>
            <a:graphicData uri="http://schemas.microsoft.com/office/drawing/2010/slicer">
              <sle:slicer xmlns:sle="http://schemas.microsoft.com/office/drawing/2010/slicer" name="Priority 1"/>
            </a:graphicData>
          </a:graphic>
        </xdr:graphicFrame>
      </mc:Choice>
      <mc:Fallback xmlns="">
        <xdr:sp macro="" textlink="">
          <xdr:nvSpPr>
            <xdr:cNvPr id="0" name=""/>
            <xdr:cNvSpPr>
              <a:spLocks noTextEdit="1"/>
            </xdr:cNvSpPr>
          </xdr:nvSpPr>
          <xdr:spPr>
            <a:xfrm>
              <a:off x="4348413" y="2477001"/>
              <a:ext cx="1371600" cy="1188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10" name="chTaskPriority">
          <a:extLst>
            <a:ext uri="{FF2B5EF4-FFF2-40B4-BE49-F238E27FC236}">
              <a16:creationId xmlns:a16="http://schemas.microsoft.com/office/drawing/2014/main" id="{4C18BA26-6304-4297-83CE-373B8243EF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11" name="Status 1">
              <a:extLst>
                <a:ext uri="{FF2B5EF4-FFF2-40B4-BE49-F238E27FC236}">
                  <a16:creationId xmlns:a16="http://schemas.microsoft.com/office/drawing/2014/main" id="{E82505D5-A2EA-4A29-AED6-7A826663A0E6}"/>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4352924" y="600075"/>
              <a:ext cx="1371600" cy="1828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12" name="chTaskCosts">
          <a:extLst>
            <a:ext uri="{FF2B5EF4-FFF2-40B4-BE49-F238E27FC236}">
              <a16:creationId xmlns:a16="http://schemas.microsoft.com/office/drawing/2014/main" id="{9A0CE3AA-4A42-497D-ACA3-7B987383D7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3" name="BC">
          <a:extLst>
            <a:ext uri="{FF2B5EF4-FFF2-40B4-BE49-F238E27FC236}">
              <a16:creationId xmlns:a16="http://schemas.microsoft.com/office/drawing/2014/main" id="{F66C7089-3093-4B55-942F-C1DC2E6B8773}"/>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4" name="EED 3">
              <a:extLst>
                <a:ext uri="{FF2B5EF4-FFF2-40B4-BE49-F238E27FC236}">
                  <a16:creationId xmlns:a16="http://schemas.microsoft.com/office/drawing/2014/main" id="{FD9713AB-68BC-44AC-8E73-CFBD5E60913A}"/>
                </a:ext>
              </a:extLst>
            </xdr:cNvPr>
            <xdr:cNvGraphicFramePr/>
          </xdr:nvGraphicFramePr>
          <xdr:xfrm>
            <a:off x="0" y="0"/>
            <a:ext cx="0" cy="0"/>
          </xdr:xfrm>
          <a:graphic>
            <a:graphicData uri="http://schemas.microsoft.com/office/drawing/2012/timeslicer">
              <tsle:timeslicer name="EED 3"/>
            </a:graphicData>
          </a:graphic>
        </xdr:graphicFrame>
      </mc:Choice>
      <mc:Fallback xmlns="">
        <xdr:sp macro="" textlink="">
          <xdr:nvSpPr>
            <xdr:cNvPr id="0" name=""/>
            <xdr:cNvSpPr>
              <a:spLocks noTextEdit="1"/>
            </xdr:cNvSpPr>
          </xdr:nvSpPr>
          <xdr:spPr>
            <a:xfrm>
              <a:off x="5797717" y="595564"/>
              <a:ext cx="6477000" cy="1385636"/>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15" name="Resource 1">
              <a:extLst>
                <a:ext uri="{FF2B5EF4-FFF2-40B4-BE49-F238E27FC236}">
                  <a16:creationId xmlns:a16="http://schemas.microsoft.com/office/drawing/2014/main" id="{38FBEBD0-3BBF-482B-BF2A-765C0C3B9413}"/>
                </a:ext>
              </a:extLst>
            </xdr:cNvPr>
            <xdr:cNvGraphicFramePr/>
          </xdr:nvGraphicFramePr>
          <xdr:xfrm>
            <a:off x="0" y="0"/>
            <a:ext cx="0" cy="0"/>
          </xdr:xfrm>
          <a:graphic>
            <a:graphicData uri="http://schemas.microsoft.com/office/drawing/2010/slicer">
              <sle:slicer xmlns:sle="http://schemas.microsoft.com/office/drawing/2010/slicer" name="Resource 1"/>
            </a:graphicData>
          </a:graphic>
        </xdr:graphicFrame>
      </mc:Choice>
      <mc:Fallback xmlns="">
        <xdr:sp macro="" textlink="">
          <xdr:nvSpPr>
            <xdr:cNvPr id="0" name=""/>
            <xdr:cNvSpPr>
              <a:spLocks noTextEdit="1"/>
            </xdr:cNvSpPr>
          </xdr:nvSpPr>
          <xdr:spPr>
            <a:xfrm>
              <a:off x="4352925" y="3733800"/>
              <a:ext cx="1371600" cy="3457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254000</xdr:colOff>
      <xdr:row>1</xdr:row>
      <xdr:rowOff>50800</xdr:rowOff>
    </xdr:from>
    <xdr:to>
      <xdr:col>12</xdr:col>
      <xdr:colOff>381000</xdr:colOff>
      <xdr:row>1</xdr:row>
      <xdr:rowOff>177800</xdr:rowOff>
    </xdr:to>
    <xdr:sp macro="ColorTheChartsClicked" textlink="">
      <xdr:nvSpPr>
        <xdr:cNvPr id="17" name="ChartColorRefreshButton">
          <a:extLst>
            <a:ext uri="{FF2B5EF4-FFF2-40B4-BE49-F238E27FC236}">
              <a16:creationId xmlns:a16="http://schemas.microsoft.com/office/drawing/2014/main" id="{E0C69E40-3C34-1B59-D8C0-48EB764C1C08}"/>
            </a:ext>
          </a:extLst>
        </xdr:cNvPr>
        <xdr:cNvSpPr/>
      </xdr:nvSpPr>
      <xdr:spPr>
        <a:xfrm>
          <a:off x="11845925" y="193675"/>
          <a:ext cx="127000" cy="127000"/>
        </a:xfrm>
        <a:prstGeom prst="roundRect">
          <a:avLst/>
        </a:prstGeom>
        <a:solidFill>
          <a:srgbClr val="FF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2</xdr:col>
      <xdr:colOff>315959</xdr:colOff>
      <xdr:row>2</xdr:row>
      <xdr:rowOff>57150</xdr:rowOff>
    </xdr:from>
    <xdr:ext cx="1260100" cy="942975"/>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rcRect/>
        <a:stretch/>
      </xdr:blipFill>
      <xdr:spPr>
        <a:xfrm>
          <a:off x="1001759" y="314325"/>
          <a:ext cx="1260100" cy="942975"/>
        </a:xfrm>
        <a:prstGeom prst="rect">
          <a:avLst/>
        </a:prstGeom>
      </xdr:spPr>
    </xdr:pic>
    <xdr:clientData/>
  </xdr:oneCellAnchor>
  <xdr:twoCellAnchor editAs="oneCell">
    <xdr:from>
      <xdr:col>4</xdr:col>
      <xdr:colOff>0</xdr:colOff>
      <xdr:row>11</xdr:row>
      <xdr:rowOff>0</xdr:rowOff>
    </xdr:from>
    <xdr:to>
      <xdr:col>12</xdr:col>
      <xdr:colOff>172165</xdr:colOff>
      <xdr:row>12</xdr:row>
      <xdr:rowOff>114343</xdr:rowOff>
    </xdr:to>
    <xdr:pic>
      <xdr:nvPicPr>
        <xdr:cNvPr id="3" name="Picture 2">
          <a:extLst>
            <a:ext uri="{FF2B5EF4-FFF2-40B4-BE49-F238E27FC236}">
              <a16:creationId xmlns:a16="http://schemas.microsoft.com/office/drawing/2014/main" id="{5FE58C62-6848-8A57-9336-41B4FAD188C5}"/>
            </a:ext>
          </a:extLst>
        </xdr:cNvPr>
        <xdr:cNvPicPr>
          <a:picLocks noChangeAspect="1"/>
        </xdr:cNvPicPr>
      </xdr:nvPicPr>
      <xdr:blipFill>
        <a:blip xmlns:r="http://schemas.openxmlformats.org/officeDocument/2006/relationships" r:embed="rId2"/>
        <a:stretch>
          <a:fillRect/>
        </a:stretch>
      </xdr:blipFill>
      <xdr:spPr>
        <a:xfrm>
          <a:off x="1190625" y="2476500"/>
          <a:ext cx="5125165" cy="304843"/>
        </a:xfrm>
        <a:prstGeom prst="rect">
          <a:avLst/>
        </a:prstGeom>
      </xdr:spPr>
    </xdr:pic>
    <xdr:clientData/>
  </xdr:twoCellAnchor>
  <xdr:twoCellAnchor editAs="oneCell">
    <xdr:from>
      <xdr:col>3</xdr:col>
      <xdr:colOff>38100</xdr:colOff>
      <xdr:row>12</xdr:row>
      <xdr:rowOff>161925</xdr:rowOff>
    </xdr:from>
    <xdr:to>
      <xdr:col>10</xdr:col>
      <xdr:colOff>495894</xdr:colOff>
      <xdr:row>23</xdr:row>
      <xdr:rowOff>38375</xdr:rowOff>
    </xdr:to>
    <xdr:pic>
      <xdr:nvPicPr>
        <xdr:cNvPr id="4" name="Picture 3">
          <a:extLst>
            <a:ext uri="{FF2B5EF4-FFF2-40B4-BE49-F238E27FC236}">
              <a16:creationId xmlns:a16="http://schemas.microsoft.com/office/drawing/2014/main" id="{C76314B5-3FB6-D0DE-5831-6E31F96A93F9}"/>
            </a:ext>
          </a:extLst>
        </xdr:cNvPr>
        <xdr:cNvPicPr>
          <a:picLocks noChangeAspect="1"/>
        </xdr:cNvPicPr>
      </xdr:nvPicPr>
      <xdr:blipFill>
        <a:blip xmlns:r="http://schemas.openxmlformats.org/officeDocument/2006/relationships" r:embed="rId3"/>
        <a:stretch>
          <a:fillRect/>
        </a:stretch>
      </xdr:blipFill>
      <xdr:spPr>
        <a:xfrm>
          <a:off x="1143000" y="2828925"/>
          <a:ext cx="4258269" cy="19719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nesh prajapati" refreshedDate="45711.912825810185" createdVersion="7" refreshedVersion="8" minRefreshableVersion="3" recordCount="12" xr:uid="{13ED83AE-FFFB-4DD8-8004-9C646FBE23B3}">
  <cacheSource type="worksheet">
    <worksheetSource name="DashboardTable"/>
  </cacheSource>
  <cacheFields count="58">
    <cacheField name="ProjectID" numFmtId="0">
      <sharedItems containsSemiMixedTypes="0" containsString="0" containsNumber="1" containsInteger="1" minValue="1" maxValue="1"/>
    </cacheField>
    <cacheField name="dType" numFmtId="0">
      <sharedItems containsBlank="1" count="7">
        <s v="T"/>
        <s v="MP"/>
        <s v="C"/>
        <s v="M"/>
        <s v="SP" u="1"/>
        <m u="1"/>
        <s v="dType" u="1"/>
      </sharedItems>
    </cacheField>
    <cacheField name="GEType" numFmtId="0">
      <sharedItems count="2">
        <s v="T"/>
        <s v="M"/>
      </sharedItems>
    </cacheField>
    <cacheField name="TID" numFmtId="0">
      <sharedItems containsSemiMixedTypes="0" containsString="0" containsNumber="1" containsInteger="1" minValue="1" maxValue="12"/>
    </cacheField>
    <cacheField name="Dependency" numFmtId="0">
      <sharedItems containsBlank="1"/>
    </cacheField>
    <cacheField name="Dependents" numFmtId="0">
      <sharedItems containsBlank="1"/>
    </cacheField>
    <cacheField name="StartConstrain" numFmtId="0">
      <sharedItems containsString="0" containsBlank="1" containsNumber="1" containsInteger="1" minValue="45713" maxValue="45713"/>
    </cacheField>
    <cacheField name="EndConstrain" numFmtId="0">
      <sharedItems containsNonDate="0" containsString="0" containsBlank="1"/>
    </cacheField>
    <cacheField name="TIL" numFmtId="0">
      <sharedItems containsSemiMixedTypes="0" containsString="0" containsNumber="1" containsInteger="1" minValue="0" maxValue="1"/>
    </cacheField>
    <cacheField name="SS" numFmtId="0">
      <sharedItems containsNonDate="0" containsString="0" containsBlank="1"/>
    </cacheField>
    <cacheField name="TaskIcon" numFmtId="0">
      <sharedItems/>
    </cacheField>
    <cacheField name="WBS" numFmtId="0">
      <sharedItems containsSemiMixedTypes="0" containsString="0" containsNumber="1" minValue="1" maxValue="10"/>
    </cacheField>
    <cacheField name="Task" numFmtId="0">
      <sharedItems/>
    </cacheField>
    <cacheField name="Priority" numFmtId="0">
      <sharedItems containsBlank="1" count="4">
        <s v="LOW"/>
        <s v="NORMAL"/>
        <s v="HIGH"/>
        <m u="1"/>
      </sharedItems>
    </cacheField>
    <cacheField name="Status" numFmtId="0">
      <sharedItems containsBlank="1" count="5">
        <s v="InProgress"/>
        <s v="Completed"/>
        <s v="Planned"/>
        <s v="Overdue" u="1"/>
        <m u="1"/>
      </sharedItems>
    </cacheField>
    <cacheField name="Resource" numFmtId="0">
      <sharedItems containsNonDate="0" containsBlank="1" count="57">
        <m/>
        <s v="Organization, CREATIVO" u="1"/>
        <s v="MANAGER" u="1"/>
        <s v="IT" u="1"/>
        <s v="ESTRATEGIA" u="1"/>
        <s v="CREATIVO" u="1"/>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Date="1" containsString="0" containsBlank="1" minDate="2025-02-23T00:00:00" maxDate="2025-02-24T00:00:00"/>
    </cacheField>
    <cacheField name="BED" numFmtId="0">
      <sharedItems containsNonDate="0" containsDate="1" containsString="0" containsBlank="1" minDate="2025-02-25T00:00:00" maxDate="2025-02-26T00:00:00"/>
    </cacheField>
    <cacheField name="BD" numFmtId="0">
      <sharedItems containsString="0" containsBlank="1" containsNumber="1" containsInteger="1" minValue="2" maxValue="2"/>
    </cacheField>
    <cacheField name="ESD" numFmtId="14">
      <sharedItems containsSemiMixedTypes="0" containsNonDate="0" containsDate="1" containsString="0" minDate="2025-02-22T00:00:00" maxDate="2025-02-26T00:00:00"/>
    </cacheField>
    <cacheField name="EED" numFmtId="14">
      <sharedItems containsSemiMixedTypes="0" containsNonDate="0" containsDate="1" containsString="0" minDate="2025-02-23T00:00:00" maxDate="2025-03-08T00:00:00" count="4">
        <d v="2025-03-07T00:00:00"/>
        <d v="2025-02-24T00:00:00"/>
        <d v="2025-02-27T00:00:00"/>
        <d v="2025-02-23T00:00:00"/>
      </sharedItems>
      <fieldGroup par="57" base="21">
        <rangePr groupBy="days" startDate="2025-02-23T00:00:00" endDate="2025-03-08T00:00:00"/>
        <groupItems count="368">
          <s v="&lt;23-02-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8-03-2025"/>
        </groupItems>
      </fieldGroup>
    </cacheField>
    <cacheField name="ED" numFmtId="0">
      <sharedItems containsSemiMixedTypes="0" containsString="0" containsNumber="1" containsInteger="1" minValue="0" maxValue="10"/>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Date="1" containsString="0" containsBlank="1" minDate="2025-02-23T00:00:00" maxDate="2025-02-24T00:00:00"/>
    </cacheField>
    <cacheField name="AED" numFmtId="0">
      <sharedItems containsNonDate="0" containsDate="1" containsString="0" containsBlank="1" minDate="2025-02-26T00:00:00" maxDate="2025-02-27T00:00:00"/>
    </cacheField>
    <cacheField name="AD" numFmtId="0">
      <sharedItems containsString="0" containsBlank="1" containsNumber="1" containsInteger="1" minValue="3" maxValue="3"/>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u="1"/>
        <m u="1"/>
        <e v="#REF!" u="1"/>
      </sharedItems>
    </cacheField>
    <cacheField name="Months" numFmtId="0" databaseField="0">
      <fieldGroup base="21">
        <rangePr groupBy="months" startDate="2025-02-23T00:00:00" endDate="2025-03-08T00:00:00"/>
        <groupItems count="14">
          <s v="&lt;23-02-2025"/>
          <s v="Jan"/>
          <s v="Feb"/>
          <s v="Mar"/>
          <s v="Apr"/>
          <s v="May"/>
          <s v="Jun"/>
          <s v="Jul"/>
          <s v="Aug"/>
          <s v="Sep"/>
          <s v="Oct"/>
          <s v="Nov"/>
          <s v="Dec"/>
          <s v="&gt;08-03-2025"/>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n v="1"/>
    <x v="0"/>
    <x v="0"/>
    <n v="1"/>
    <m/>
    <m/>
    <m/>
    <m/>
    <n v="0"/>
    <m/>
    <s v="u"/>
    <n v="1"/>
    <s v="dafa"/>
    <x v="0"/>
    <x v="0"/>
    <x v="0"/>
    <m/>
    <m/>
    <m/>
    <m/>
    <d v="2025-02-22T00:00:00"/>
    <x v="0"/>
    <n v="10"/>
    <m/>
    <m/>
    <m/>
    <n v="0"/>
    <n v="0.9"/>
    <m/>
    <m/>
    <m/>
    <m/>
    <m/>
    <m/>
    <m/>
    <m/>
    <m/>
    <m/>
    <m/>
    <m/>
    <m/>
    <m/>
    <m/>
    <m/>
    <m/>
    <m/>
    <m/>
    <m/>
    <m/>
    <m/>
    <m/>
    <m/>
    <m/>
    <m/>
    <m/>
    <m/>
    <x v="0"/>
  </r>
  <r>
    <n v="1"/>
    <x v="0"/>
    <x v="0"/>
    <n v="2"/>
    <m/>
    <s v="5|"/>
    <m/>
    <m/>
    <n v="0"/>
    <m/>
    <s v="u"/>
    <n v="2"/>
    <s v="fasdfsfsa"/>
    <x v="1"/>
    <x v="1"/>
    <x v="0"/>
    <m/>
    <m/>
    <m/>
    <m/>
    <d v="2025-02-23T00:00:00"/>
    <x v="1"/>
    <n v="1"/>
    <m/>
    <m/>
    <m/>
    <n v="100"/>
    <n v="1"/>
    <m/>
    <m/>
    <m/>
    <m/>
    <m/>
    <m/>
    <m/>
    <m/>
    <m/>
    <m/>
    <m/>
    <m/>
    <m/>
    <m/>
    <m/>
    <m/>
    <m/>
    <m/>
    <m/>
    <m/>
    <m/>
    <m/>
    <m/>
    <m/>
    <m/>
    <m/>
    <m/>
    <m/>
    <x v="0"/>
  </r>
  <r>
    <n v="1"/>
    <x v="1"/>
    <x v="0"/>
    <n v="3"/>
    <m/>
    <m/>
    <m/>
    <m/>
    <n v="0"/>
    <m/>
    <s v="u"/>
    <n v="3"/>
    <s v="fsd"/>
    <x v="1"/>
    <x v="0"/>
    <x v="0"/>
    <m/>
    <m/>
    <m/>
    <m/>
    <d v="2025-02-23T00:00:00"/>
    <x v="1"/>
    <n v="2"/>
    <m/>
    <m/>
    <m/>
    <n v="0"/>
    <n v="2.5000000000000001E-2"/>
    <m/>
    <m/>
    <m/>
    <m/>
    <m/>
    <m/>
    <m/>
    <m/>
    <m/>
    <m/>
    <m/>
    <m/>
    <m/>
    <m/>
    <m/>
    <m/>
    <m/>
    <m/>
    <m/>
    <m/>
    <m/>
    <m/>
    <m/>
    <m/>
    <m/>
    <m/>
    <m/>
    <m/>
    <x v="0"/>
  </r>
  <r>
    <n v="1"/>
    <x v="2"/>
    <x v="0"/>
    <n v="12"/>
    <m/>
    <m/>
    <m/>
    <m/>
    <n v="1"/>
    <m/>
    <s v="u"/>
    <n v="3.1"/>
    <s v="dfdsf"/>
    <x v="1"/>
    <x v="2"/>
    <x v="0"/>
    <m/>
    <m/>
    <m/>
    <m/>
    <d v="2025-02-23T00:00:00"/>
    <x v="1"/>
    <n v="1"/>
    <m/>
    <m/>
    <m/>
    <n v="0"/>
    <n v="0"/>
    <m/>
    <m/>
    <m/>
    <m/>
    <m/>
    <m/>
    <m/>
    <m/>
    <m/>
    <m/>
    <m/>
    <m/>
    <m/>
    <m/>
    <m/>
    <m/>
    <m/>
    <m/>
    <m/>
    <m/>
    <m/>
    <m/>
    <m/>
    <m/>
    <m/>
    <m/>
    <m/>
    <m/>
    <x v="0"/>
  </r>
  <r>
    <n v="1"/>
    <x v="2"/>
    <x v="0"/>
    <n v="4"/>
    <m/>
    <m/>
    <m/>
    <m/>
    <n v="1"/>
    <m/>
    <s v="u"/>
    <n v="3.2"/>
    <s v="fasdfsfsa"/>
    <x v="1"/>
    <x v="0"/>
    <x v="0"/>
    <m/>
    <m/>
    <m/>
    <m/>
    <d v="2025-02-23T00:00:00"/>
    <x v="1"/>
    <n v="1"/>
    <m/>
    <m/>
    <m/>
    <n v="0"/>
    <n v="0.05"/>
    <m/>
    <m/>
    <m/>
    <m/>
    <m/>
    <m/>
    <m/>
    <m/>
    <m/>
    <m/>
    <m/>
    <m/>
    <m/>
    <m/>
    <m/>
    <m/>
    <m/>
    <m/>
    <m/>
    <m/>
    <m/>
    <m/>
    <m/>
    <m/>
    <m/>
    <m/>
    <m/>
    <m/>
    <x v="0"/>
  </r>
  <r>
    <n v="1"/>
    <x v="0"/>
    <x v="0"/>
    <n v="5"/>
    <s v="2_FS_0|"/>
    <m/>
    <n v="45713"/>
    <m/>
    <n v="0"/>
    <m/>
    <s v="u"/>
    <n v="4"/>
    <s v="dfas"/>
    <x v="1"/>
    <x v="0"/>
    <x v="0"/>
    <m/>
    <d v="2025-02-23T00:00:00"/>
    <d v="2025-02-25T00:00:00"/>
    <n v="2"/>
    <d v="2025-02-25T00:00:00"/>
    <x v="2"/>
    <n v="3"/>
    <m/>
    <m/>
    <m/>
    <n v="0"/>
    <n v="0.44"/>
    <d v="2025-02-23T00:00:00"/>
    <d v="2025-02-26T00:00:00"/>
    <n v="3"/>
    <m/>
    <m/>
    <m/>
    <m/>
    <m/>
    <m/>
    <m/>
    <m/>
    <m/>
    <m/>
    <m/>
    <m/>
    <m/>
    <m/>
    <m/>
    <m/>
    <m/>
    <m/>
    <m/>
    <m/>
    <m/>
    <m/>
    <m/>
    <m/>
    <m/>
    <x v="0"/>
  </r>
  <r>
    <n v="1"/>
    <x v="0"/>
    <x v="0"/>
    <n v="6"/>
    <m/>
    <m/>
    <m/>
    <m/>
    <n v="0"/>
    <m/>
    <s v="u"/>
    <n v="5"/>
    <s v="dfas"/>
    <x v="1"/>
    <x v="1"/>
    <x v="0"/>
    <m/>
    <m/>
    <m/>
    <m/>
    <d v="2025-02-23T00:00:00"/>
    <x v="1"/>
    <n v="1"/>
    <m/>
    <m/>
    <m/>
    <n v="100"/>
    <n v="1"/>
    <m/>
    <m/>
    <m/>
    <m/>
    <m/>
    <m/>
    <m/>
    <m/>
    <m/>
    <m/>
    <m/>
    <m/>
    <m/>
    <m/>
    <m/>
    <m/>
    <m/>
    <m/>
    <m/>
    <m/>
    <m/>
    <m/>
    <m/>
    <m/>
    <m/>
    <m/>
    <m/>
    <m/>
    <x v="0"/>
  </r>
  <r>
    <n v="1"/>
    <x v="0"/>
    <x v="0"/>
    <n v="7"/>
    <m/>
    <m/>
    <m/>
    <m/>
    <n v="0"/>
    <m/>
    <s v="u"/>
    <n v="6"/>
    <s v="sdfa"/>
    <x v="1"/>
    <x v="0"/>
    <x v="0"/>
    <m/>
    <m/>
    <m/>
    <m/>
    <d v="2025-02-23T00:00:00"/>
    <x v="1"/>
    <n v="1"/>
    <m/>
    <m/>
    <m/>
    <n v="0"/>
    <n v="0.02"/>
    <m/>
    <m/>
    <m/>
    <m/>
    <m/>
    <m/>
    <m/>
    <m/>
    <m/>
    <m/>
    <m/>
    <m/>
    <m/>
    <m/>
    <m/>
    <m/>
    <m/>
    <m/>
    <m/>
    <m/>
    <m/>
    <m/>
    <m/>
    <m/>
    <m/>
    <m/>
    <m/>
    <m/>
    <x v="0"/>
  </r>
  <r>
    <n v="1"/>
    <x v="0"/>
    <x v="0"/>
    <n v="8"/>
    <m/>
    <m/>
    <m/>
    <m/>
    <n v="0"/>
    <m/>
    <s v="u"/>
    <n v="7"/>
    <s v="sdfa"/>
    <x v="1"/>
    <x v="1"/>
    <x v="0"/>
    <m/>
    <m/>
    <m/>
    <m/>
    <d v="2025-02-23T00:00:00"/>
    <x v="1"/>
    <n v="1"/>
    <m/>
    <m/>
    <m/>
    <n v="100"/>
    <n v="1"/>
    <m/>
    <m/>
    <m/>
    <m/>
    <m/>
    <m/>
    <m/>
    <m/>
    <m/>
    <m/>
    <m/>
    <m/>
    <m/>
    <m/>
    <m/>
    <m/>
    <m/>
    <m/>
    <m/>
    <m/>
    <m/>
    <m/>
    <m/>
    <m/>
    <m/>
    <m/>
    <m/>
    <m/>
    <x v="0"/>
  </r>
  <r>
    <n v="1"/>
    <x v="0"/>
    <x v="0"/>
    <n v="9"/>
    <m/>
    <m/>
    <m/>
    <m/>
    <n v="0"/>
    <m/>
    <s v="u"/>
    <n v="8"/>
    <s v="sdfa"/>
    <x v="1"/>
    <x v="0"/>
    <x v="0"/>
    <m/>
    <m/>
    <m/>
    <m/>
    <d v="2025-02-23T00:00:00"/>
    <x v="1"/>
    <n v="1"/>
    <m/>
    <m/>
    <m/>
    <n v="0"/>
    <n v="0.12"/>
    <m/>
    <m/>
    <m/>
    <m/>
    <m/>
    <m/>
    <m/>
    <m/>
    <m/>
    <m/>
    <m/>
    <m/>
    <m/>
    <m/>
    <m/>
    <m/>
    <m/>
    <m/>
    <m/>
    <m/>
    <m/>
    <m/>
    <m/>
    <m/>
    <m/>
    <m/>
    <m/>
    <m/>
    <x v="0"/>
  </r>
  <r>
    <n v="1"/>
    <x v="0"/>
    <x v="0"/>
    <n v="10"/>
    <m/>
    <m/>
    <m/>
    <m/>
    <n v="0"/>
    <m/>
    <s v="u"/>
    <n v="9"/>
    <s v="sfda"/>
    <x v="1"/>
    <x v="2"/>
    <x v="0"/>
    <m/>
    <m/>
    <m/>
    <m/>
    <d v="2025-02-23T00:00:00"/>
    <x v="1"/>
    <n v="1"/>
    <m/>
    <m/>
    <m/>
    <n v="0"/>
    <n v="0"/>
    <m/>
    <m/>
    <m/>
    <m/>
    <m/>
    <m/>
    <m/>
    <m/>
    <m/>
    <m/>
    <m/>
    <m/>
    <m/>
    <m/>
    <m/>
    <m/>
    <m/>
    <m/>
    <m/>
    <m/>
    <m/>
    <m/>
    <m/>
    <m/>
    <m/>
    <m/>
    <m/>
    <m/>
    <x v="0"/>
  </r>
  <r>
    <n v="1"/>
    <x v="3"/>
    <x v="1"/>
    <n v="11"/>
    <m/>
    <m/>
    <m/>
    <m/>
    <n v="0"/>
    <m/>
    <s v="u"/>
    <n v="10"/>
    <s v="new cllo"/>
    <x v="2"/>
    <x v="2"/>
    <x v="0"/>
    <m/>
    <m/>
    <m/>
    <m/>
    <d v="2025-02-23T00:00:00"/>
    <x v="3"/>
    <n v="0"/>
    <m/>
    <m/>
    <m/>
    <n v="0"/>
    <n v="0"/>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343"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x="2"/>
        <item h="1" x="1"/>
        <item h="1" m="1" x="4"/>
        <item x="0"/>
        <item h="1" m="1" x="6"/>
        <item h="1" m="1" x="5"/>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343"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30">
  <location ref="U4:V7" firstHeaderRow="1" firstDataRow="1" firstDataCol="1" rowPageCount="2" colPageCount="1"/>
  <pivotFields count="58">
    <pivotField showAll="0"/>
    <pivotField axis="axisPage" showAll="0">
      <items count="8">
        <item h="1" x="2"/>
        <item x="1"/>
        <item h="1" m="1" x="4"/>
        <item x="0"/>
        <item h="1" m="1" x="6"/>
        <item h="1" m="1" x="5"/>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7"/>
    <dataField name="Estimated Cost" fld="32" baseField="0" baseItem="0" numFmtId="167"/>
    <dataField name="Actual Cost" fld="33" baseField="0" baseItem="0" numFmtId="167"/>
  </dataFields>
  <chartFormats count="15">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 chart="229" format="11" series="1">
      <pivotArea type="data" outline="0" fieldPosition="0">
        <references count="1">
          <reference field="4294967294" count="1" selected="0">
            <x v="0"/>
          </reference>
        </references>
      </pivotArea>
    </chartFormat>
    <chartFormat chart="229" format="12">
      <pivotArea type="data" outline="0" fieldPosition="0">
        <references count="1">
          <reference field="4294967294" count="1" selected="0">
            <x v="0"/>
          </reference>
        </references>
      </pivotArea>
    </chartFormat>
    <chartFormat chart="229" format="13">
      <pivotArea type="data" outline="0" fieldPosition="0">
        <references count="1">
          <reference field="4294967294" count="1" selected="0">
            <x v="1"/>
          </reference>
        </references>
      </pivotArea>
    </chartFormat>
    <chartFormat chart="229"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343"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x="2"/>
        <item h="1" x="1"/>
        <item h="1" m="1" x="4"/>
        <item x="0"/>
        <item h="1" m="1" x="6"/>
        <item h="1" m="1" x="5"/>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343"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343"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13">
  <location ref="A4:B7" firstHeaderRow="1" firstDataRow="1" firstDataCol="1" rowPageCount="2" colPageCount="1"/>
  <pivotFields count="58">
    <pivotField showAll="0"/>
    <pivotField axis="axisPage" showAll="0">
      <items count="8">
        <item x="0"/>
        <item h="1" x="1"/>
        <item x="2"/>
        <item h="1" m="1" x="4"/>
        <item h="1" m="1" x="6"/>
        <item h="1" m="1" x="5"/>
        <item h="1"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axis="axisRow"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m="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3">
    <i>
      <x/>
    </i>
    <i>
      <x v="1"/>
    </i>
    <i>
      <x v="3"/>
    </i>
  </rowItems>
  <colItems count="1">
    <i/>
  </colItems>
  <pageFields count="2">
    <pageField fld="56" hier="-1"/>
    <pageField fld="1" hier="-1"/>
  </pageFields>
  <dataFields count="1">
    <dataField name="Count of tID" fld="3" subtotal="count" baseField="0" baseItem="0"/>
  </dataFields>
  <chartFormats count="20">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 chart="212" format="17" series="1">
      <pivotArea type="data" outline="0" fieldPosition="0">
        <references count="1">
          <reference field="4294967294" count="1" selected="0">
            <x v="0"/>
          </reference>
        </references>
      </pivotArea>
    </chartFormat>
    <chartFormat chart="212" format="18">
      <pivotArea type="data" outline="0" fieldPosition="0">
        <references count="2">
          <reference field="4294967294" count="1" selected="0">
            <x v="0"/>
          </reference>
          <reference field="14" count="1" selected="0">
            <x v="0"/>
          </reference>
        </references>
      </pivotArea>
    </chartFormat>
    <chartFormat chart="212" format="19">
      <pivotArea type="data" outline="0" fieldPosition="0">
        <references count="2">
          <reference field="4294967294" count="1" selected="0">
            <x v="0"/>
          </reference>
          <reference field="14" count="1" selected="0">
            <x v="1"/>
          </reference>
        </references>
      </pivotArea>
    </chartFormat>
    <chartFormat chart="212" format="20">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343"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AP4:AQ7" firstHeaderRow="1" firstDataRow="1" firstDataCol="1" rowPageCount="2" colPageCount="1"/>
  <pivotFields count="58">
    <pivotField showAll="0"/>
    <pivotField axis="axisPage" showAll="0">
      <items count="8">
        <item x="2"/>
        <item h="1" x="1"/>
        <item h="1" m="1" x="4"/>
        <item x="0"/>
        <item h="1" m="1" x="6"/>
        <item h="1" m="1" x="5"/>
        <item h="1" x="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axis="axisRow"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3">
    <i>
      <x v="36"/>
    </i>
    <i>
      <x v="39"/>
    </i>
    <i>
      <x v="283"/>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343" dataOnRows="1"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x="2"/>
        <item h="1" x="1"/>
        <item h="1" m="1" x="4"/>
        <item x="0"/>
        <item h="1" m="1" x="6"/>
        <item h="1" m="1" x="5"/>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2"/>
        <item x="0"/>
        <item x="1"/>
        <item m="1" x="3"/>
        <item t="default"/>
      </items>
    </pivotField>
    <pivotField showAll="0">
      <items count="6">
        <item x="1"/>
        <item x="0"/>
        <item m="1" x="3"/>
        <item x="2"/>
        <item m="1" x="4"/>
        <item t="default"/>
      </items>
    </pivotField>
    <pivotField axis="axisRow" showAll="0">
      <items count="58">
        <item m="1" x="48"/>
        <item m="1" x="6"/>
        <item m="1" x="44"/>
        <item m="1" x="27"/>
        <item m="1" x="18"/>
        <item m="1" x="56"/>
        <item m="1" x="20"/>
        <item m="1" x="46"/>
        <item m="1" x="32"/>
        <item m="1" x="50"/>
        <item m="1" x="40"/>
        <item x="0"/>
        <item m="1" x="54"/>
        <item m="1" x="52"/>
        <item m="1" x="13"/>
        <item m="1" x="25"/>
        <item m="1" x="45"/>
        <item m="1" x="9"/>
        <item m="1" x="55"/>
        <item m="1" x="38"/>
        <item m="1" x="33"/>
        <item m="1" x="47"/>
        <item m="1" x="34"/>
        <item m="1" x="24"/>
        <item m="1" x="21"/>
        <item m="1" x="11"/>
        <item m="1" x="7"/>
        <item m="1" x="8"/>
        <item m="1" x="28"/>
        <item m="1" x="41"/>
        <item m="1" x="17"/>
        <item m="1" x="14"/>
        <item m="1" x="26"/>
        <item m="1" x="10"/>
        <item m="1" x="51"/>
        <item m="1" x="36"/>
        <item m="1" x="43"/>
        <item m="1" x="53"/>
        <item m="1" x="19"/>
        <item m="1" x="15"/>
        <item m="1" x="31"/>
        <item m="1" x="29"/>
        <item m="1" x="12"/>
        <item m="1" x="16"/>
        <item m="1" x="49"/>
        <item m="1" x="39"/>
        <item m="1" x="42"/>
        <item m="1" x="35"/>
        <item m="1" x="30"/>
        <item m="1" x="37"/>
        <item m="1" x="23"/>
        <item m="1" x="22"/>
        <item m="1" x="1"/>
        <item m="1" x="2"/>
        <item m="1" x="3"/>
        <item m="1" x="4"/>
        <item m="1" x="5"/>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m="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343" applyNumberFormats="0" applyBorderFormats="0" applyFontFormats="0" applyPatternFormats="0" applyAlignmentFormats="0" applyWidthHeightFormats="1" dataCaption="Values" updatedVersion="8" minRefreshableVersion="5" useAutoFormatting="1" rowGrandTotals="0" colGrandTotals="0" itemPrintTitles="1" createdVersion="7" indent="0" outline="1" outlineData="1" multipleFieldFilters="0" chartFormat="219">
  <location ref="K4:L6" firstHeaderRow="1" firstDataRow="1" firstDataCol="1" rowPageCount="2" colPageCount="1"/>
  <pivotFields count="58">
    <pivotField showAll="0"/>
    <pivotField axis="axisPage" showAll="0">
      <items count="8">
        <item x="0"/>
        <item h="1" x="1"/>
        <item x="2"/>
        <item h="1" m="1" x="4"/>
        <item h="1" m="1" x="6"/>
        <item h="1" m="1" x="5"/>
        <item h="1" x="3"/>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2"/>
        <item x="0"/>
        <item x="1"/>
        <item m="1" x="3"/>
        <item t="default"/>
      </items>
    </pivotField>
    <pivotField showAll="0">
      <items count="6">
        <item x="1"/>
        <item x="0"/>
        <item m="1" x="3"/>
        <item x="2"/>
        <item m="1" x="4"/>
        <item t="default"/>
      </items>
    </pivotField>
    <pivotField showAll="0">
      <items count="58">
        <item m="1" x="26"/>
        <item m="1" x="14"/>
        <item m="1" x="48"/>
        <item m="1" x="45"/>
        <item m="1" x="16"/>
        <item m="1" x="49"/>
        <item m="1" x="5"/>
        <item m="1" x="47"/>
        <item m="1" x="33"/>
        <item m="1" x="38"/>
        <item m="1" x="19"/>
        <item m="1" x="4"/>
        <item m="1" x="21"/>
        <item m="1" x="39"/>
        <item m="1" x="52"/>
        <item m="1" x="6"/>
        <item m="1" x="29"/>
        <item m="1" x="12"/>
        <item m="1" x="3"/>
        <item m="1" x="15"/>
        <item m="1" x="36"/>
        <item m="1" x="51"/>
        <item m="1" x="9"/>
        <item m="1" x="44"/>
        <item m="1" x="17"/>
        <item m="1" x="27"/>
        <item m="1" x="18"/>
        <item m="1" x="28"/>
        <item m="1" x="2"/>
        <item m="1" x="34"/>
        <item m="1" x="56"/>
        <item m="1" x="20"/>
        <item m="1" x="46"/>
        <item m="1" x="8"/>
        <item m="1" x="10"/>
        <item m="1" x="31"/>
        <item m="1"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m="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2">
    <i>
      <x v="1"/>
    </i>
    <i>
      <x v="2"/>
    </i>
  </rowItems>
  <colItems count="1">
    <i/>
  </colItems>
  <pageFields count="2">
    <pageField fld="56" hier="-1"/>
    <pageField fld="1" hier="-1"/>
  </pageFields>
  <dataFields count="1">
    <dataField name="Count of tID" fld="3" subtotal="count" baseField="0" baseItem="0"/>
  </dataFields>
  <chartFormats count="15">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 chart="218" format="19" series="1">
      <pivotArea type="data" outline="0" fieldPosition="0">
        <references count="1">
          <reference field="4294967294" count="1" selected="0">
            <x v="0"/>
          </reference>
        </references>
      </pivotArea>
    </chartFormat>
    <chartFormat chart="218" format="20">
      <pivotArea type="data" outline="0" fieldPosition="0">
        <references count="2">
          <reference field="4294967294" count="1" selected="0">
            <x v="0"/>
          </reference>
          <reference field="13" count="1" selected="0">
            <x v="1"/>
          </reference>
        </references>
      </pivotArea>
    </chartFormat>
    <chartFormat chart="218" format="21">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1" s="1"/>
        <i x="0" s="1"/>
        <i x="2" s="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57">
        <i x="0" s="1"/>
        <i x="26" s="1" nd="1"/>
        <i x="14" s="1" nd="1"/>
        <i x="48" s="1" nd="1"/>
        <i x="45" s="1" nd="1"/>
        <i x="16" s="1" nd="1"/>
        <i x="49" s="1" nd="1"/>
        <i x="5" s="1" nd="1"/>
        <i x="47" s="1" nd="1"/>
        <i x="33" s="1" nd="1"/>
        <i x="38" s="1" nd="1"/>
        <i x="19" s="1" nd="1"/>
        <i x="4" s="1" nd="1"/>
        <i x="21" s="1" nd="1"/>
        <i x="39" s="1" nd="1"/>
        <i x="52" s="1" nd="1"/>
        <i x="6" s="1" nd="1"/>
        <i x="29" s="1" nd="1"/>
        <i x="12" s="1" nd="1"/>
        <i x="3" s="1" nd="1"/>
        <i x="15" s="1" nd="1"/>
        <i x="36" s="1" nd="1"/>
        <i x="51" s="1" nd="1"/>
        <i x="9" s="1" nd="1"/>
        <i x="44" s="1" nd="1"/>
        <i x="17" s="1" nd="1"/>
        <i x="27" s="1" nd="1"/>
        <i x="18" s="1" nd="1"/>
        <i x="28" s="1" nd="1"/>
        <i x="2" s="1" nd="1"/>
        <i x="34" s="1" nd="1"/>
        <i x="56" s="1" nd="1"/>
        <i x="20" s="1" nd="1"/>
        <i x="46" s="1" nd="1"/>
        <i x="8" s="1" nd="1"/>
        <i x="10" s="1" nd="1"/>
        <i x="31" s="1" nd="1"/>
        <i x="1" s="1" nd="1"/>
        <i x="41" s="1" nd="1"/>
        <i x="43" s="1" nd="1"/>
        <i x="53" s="1" nd="1"/>
        <i x="11" s="1" nd="1"/>
        <i x="32" s="1" nd="1"/>
        <i x="50" s="1" nd="1"/>
        <i x="25" s="1" nd="1"/>
        <i x="55" s="1" nd="1"/>
        <i x="13" s="1" nd="1"/>
        <i x="54" s="1" nd="1"/>
        <i x="37" s="1" nd="1"/>
        <i x="22" s="1" nd="1"/>
        <i x="42" s="1" nd="1"/>
        <i x="23" s="1" nd="1"/>
        <i x="30" s="1" nd="1"/>
        <i x="35" s="1" nd="1"/>
        <i x="24" s="1" nd="1"/>
        <i x="7" s="1" nd="1"/>
        <i x="4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1" xr10:uid="{FB6A98C9-3734-4191-B45B-8260F8BCD8F4}" cache="Slicer_Priority" caption="Priority" style="SlicerStyleLight2" rowHeight="241300"/>
  <slicer name="Status 1" xr10:uid="{57203AEE-6B96-4500-AACA-92B915914B69}" cache="Slicer_Status" caption="Status" style="SlicerStyleLight6" rowHeight="241300"/>
  <slicer name="Resource 1" xr10:uid="{5FA1B657-0ED3-4937-8F21-235E7946618B}" cache="Slicer_Resource" caption="Resource" style="SlicerStyleLigh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31A8C6B-C9BD-4A2F-AA01-86FCD6E5A4AB}" name="DashboardTable" displayName="DashboardTable" ref="A1:BE13" totalsRowShown="0">
  <autoFilter ref="A1:BE13" xr:uid="{931A8C6B-C9BD-4A2F-AA01-86FCD6E5A4AB}"/>
  <tableColumns count="57">
    <tableColumn id="1" xr3:uid="{3682CA8F-EA36-4866-9EFF-A8B015AD1F10}" name="ProjectID"/>
    <tableColumn id="2" xr3:uid="{DA7C4392-399E-4EAA-984D-83FAE5DA82D4}" name="dType"/>
    <tableColumn id="3" xr3:uid="{166347D8-0FB3-4A1C-9100-1A2796B7FFD1}" name="GEType"/>
    <tableColumn id="4" xr3:uid="{222E5527-73B5-4678-8EC3-A4D15237E6A4}" name="TID"/>
    <tableColumn id="5" xr3:uid="{CB69AC78-30AB-4A19-8E64-B5BCE07C34C9}" name="Dependency"/>
    <tableColumn id="6" xr3:uid="{640B236B-6975-4623-9202-019E8865E5C4}" name="Dependents"/>
    <tableColumn id="7" xr3:uid="{88911021-45D2-4E27-AC0E-48BE69AAEEF5}" name="StartConstrain"/>
    <tableColumn id="8" xr3:uid="{3E2D2286-56A3-490B-A597-4C26831BF04A}" name="EndConstrain"/>
    <tableColumn id="9" xr3:uid="{7ED2FADD-1041-4FB1-BE40-FBC44E01D237}" name="TIL"/>
    <tableColumn id="10" xr3:uid="{7E4F6BB9-09B2-4FEB-992C-C62F52B769F6}" name="SS"/>
    <tableColumn id="11" xr3:uid="{3B1A997F-75BF-4C58-AC75-7004CD40AD6C}" name="TaskIcon"/>
    <tableColumn id="12" xr3:uid="{32717013-0D52-461B-A138-238D31666AB8}" name="WBS"/>
    <tableColumn id="13" xr3:uid="{9D5546C0-DE4E-4E3E-8E99-AC14A877B592}" name="Task"/>
    <tableColumn id="14" xr3:uid="{285A72F6-A39A-420C-9A60-6465C5B39E73}" name="Priority"/>
    <tableColumn id="15" xr3:uid="{3CC7A5C6-6BEE-4569-8B5F-C7A1FD8F3316}" name="Status"/>
    <tableColumn id="16" xr3:uid="{A6A83C2F-0F91-46FA-907F-63ED311B1F40}" name="Resource"/>
    <tableColumn id="17" xr3:uid="{7CD47E36-456C-4A72-AB29-3F92F6CF3207}" name="ResourceCost"/>
    <tableColumn id="18" xr3:uid="{D126A9DE-AA6B-4AF5-A0EC-DC22B22FD723}" name="BSD"/>
    <tableColumn id="19" xr3:uid="{4925D499-9C57-4CAD-B0B7-FE566FED3298}" name="BED"/>
    <tableColumn id="20" xr3:uid="{035E026F-A37D-46A6-B455-3E0E0DEFA4E0}" name="BD"/>
    <tableColumn id="21" xr3:uid="{1EF89B8A-5B05-4285-B747-DCF18D9AD2B5}" name="ESD" dataDxfId="3"/>
    <tableColumn id="22" xr3:uid="{B337FF57-3FF2-4D08-9B4C-BBBF2C1E29D3}" name="EED" dataDxfId="2"/>
    <tableColumn id="23" xr3:uid="{CFA08A97-FEA2-4CF3-B1F3-A813C2E382DC}" name="ED"/>
    <tableColumn id="24" xr3:uid="{7C5D7993-0FA7-4AD6-A1C6-A8878F7C710A}" name="WBSPredecessors"/>
    <tableColumn id="25" xr3:uid="{30243583-042B-45FC-BD35-A98F2617984D}" name="WBSSuccessors"/>
    <tableColumn id="26" xr3:uid="{33788EA5-7B8F-438F-9393-DB28F0B6F29F}" name="Work"/>
    <tableColumn id="27" xr3:uid="{48B99C0C-23B1-4977-AD51-11407714A2FC}" name="Done"/>
    <tableColumn id="28" xr3:uid="{B4163CD6-5CFA-40A4-88ED-B82A8A0616B2}" name="PercentageCompleted"/>
    <tableColumn id="29" xr3:uid="{29DA05D1-DAF9-423C-BF65-31E5700145CC}" name="ASD"/>
    <tableColumn id="30" xr3:uid="{DBF6C1B3-7EE8-4E46-ACD7-7764C5C07EEB}" name="AED"/>
    <tableColumn id="31" xr3:uid="{4D0DDF55-C9B9-4F9A-A6AD-73BAE025A743}" name="AD"/>
    <tableColumn id="32" xr3:uid="{3984D353-F3A3-4F29-93C5-1AED1D5A9863}" name="BCS"/>
    <tableColumn id="33" xr3:uid="{0A35C62F-9A9C-4D48-B11E-C73895693448}" name="ECS"/>
    <tableColumn id="34" xr3:uid="{E46EDD36-8E4D-43CF-872D-633FDE55DD47}" name="ACS"/>
    <tableColumn id="35" xr3:uid="{5C287785-F75C-45B1-A024-3C24893BDA15}" name="Notes"/>
    <tableColumn id="36" xr3:uid="{CD49227F-04EB-432F-8D51-5FFFD885B8A4}" name="Custom 1"/>
    <tableColumn id="37" xr3:uid="{33C71D4C-A409-4E24-810D-489D8130671C}" name="Custom 2"/>
    <tableColumn id="38" xr3:uid="{B4F9AC3F-15AB-4A53-AB5D-A1414911CD3B}" name="Custom 3"/>
    <tableColumn id="39" xr3:uid="{2F30C69B-59BB-4D4F-B2AD-8EF2EA483939}" name="Custom 4"/>
    <tableColumn id="40" xr3:uid="{650D4BAC-4144-456F-9D29-9079AE54F020}" name="Custom 5"/>
    <tableColumn id="41" xr3:uid="{E8EC288F-F71D-4D75-9B23-93EBB28D3B41}" name="Custom 6"/>
    <tableColumn id="42" xr3:uid="{1E58A352-CCF6-4CDC-8A76-D769CE2C2471}" name="Custom 7"/>
    <tableColumn id="43" xr3:uid="{BFD2AFC2-EE54-4392-8C18-4CC898320071}" name="Custom 8"/>
    <tableColumn id="44" xr3:uid="{0C65FB21-823A-4E2C-BD96-81BA0E3DD3EA}" name="Custom 9"/>
    <tableColumn id="45" xr3:uid="{B0C2F510-36A0-41B9-889B-71A46BE202BF}" name="Custom 10"/>
    <tableColumn id="46" xr3:uid="{DCB1EB7D-CD67-415F-B7E8-1EDBC6A95C13}" name="Custom 11"/>
    <tableColumn id="47" xr3:uid="{BF352924-089B-4773-B5C6-D52B2B13E473}" name="Custom 12"/>
    <tableColumn id="48" xr3:uid="{C40ED099-B74C-4EF4-9F5A-751B9EA590CA}" name="Custom 13"/>
    <tableColumn id="49" xr3:uid="{467D8EBC-FAF7-404E-A63E-C08A26710901}" name="Custom 14"/>
    <tableColumn id="50" xr3:uid="{0AA6EE3B-AECE-438B-A1B2-B79EB4E63240}" name="Custom 15"/>
    <tableColumn id="51" xr3:uid="{AF44E50E-246A-4B96-91C8-B2182C2DA773}" name="Custom 16"/>
    <tableColumn id="52" xr3:uid="{4301D17F-E7E4-4516-AEB4-5CDDB620E24D}" name="Custom 17"/>
    <tableColumn id="53" xr3:uid="{9908BE03-5370-4D82-A49E-1D5ECCE8F952}" name="Custom 18"/>
    <tableColumn id="54" xr3:uid="{404DF935-43E8-40B0-A428-BA4115D2F398}" name="Custom 19"/>
    <tableColumn id="55" xr3:uid="{9A82B13A-91AB-43AF-A1AE-6C3E465B5ABB}" name="Custom 20"/>
    <tableColumn id="56" xr3:uid="{CD897871-93CC-44AD-AF12-8380D065A42F}" name="LC"/>
    <tableColumn id="57" xr3:uid="{4C05266B-8B0E-4CB9-9687-448602E00BA3}" name="ProjectFilter">
      <calculatedColumnFormula>DashboardTable[[#This Row],[ProjectID]]='Project Dashboard'!$P$2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3" xr10:uid="{98507A36-E266-4DD1-A817-87A7CE5F6ED5}" cache="NativeTimeline_EED" caption="Task Due Date" level="2" selectionLevel="2" scrollPosition="2025-01-01T00:00:00" style="TimeSlicerStyleLight6"/>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5-01-01T00:00:00" style="TimeSlicerStyleLight6"/>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support.microsoft.com/en-us/office/enable-or-disable-macros-in-microsoft-365-files-12b036fd-d140-4e74-b45e-16fed1a7e5c6" TargetMode="External"/><Relationship Id="rId1" Type="http://schemas.openxmlformats.org/officeDocument/2006/relationships/hyperlink" Target="https://www.ganttexcel.com/documentation/enable-macros/?utm_source=XLCpcEnableMacros&amp;utm_medium=524813655294864013771059744140" TargetMode="Externa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microsoft.com/office/2011/relationships/timeline" Target="../timelines/timeline2.xml"/><Relationship Id="rId5" Type="http://schemas.microsoft.com/office/2007/relationships/slicer" Target="../slicers/slicer2.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4BA8-CF11-4E6B-A339-B9830C5076EB}">
  <sheetPr codeName="Sheet1">
    <outlinePr summaryBelow="0"/>
  </sheetPr>
  <dimension ref="A1:DB31"/>
  <sheetViews>
    <sheetView showGridLines="0" showRowColHeaders="0" tabSelected="1" topLeftCell="H6" zoomScaleNormal="100" workbookViewId="0">
      <selection activeCell="K10" sqref="K10"/>
    </sheetView>
  </sheetViews>
  <sheetFormatPr defaultColWidth="0" defaultRowHeight="15" x14ac:dyDescent="0.25"/>
  <cols>
    <col min="1" max="7" width="0" style="111" hidden="1" customWidth="1"/>
    <col min="8" max="9" width="2.7109375" style="111" customWidth="1"/>
    <col min="10" max="10" width="4.5703125" style="129" bestFit="1" customWidth="1"/>
    <col min="11" max="11" width="45.7109375" style="113" customWidth="1"/>
    <col min="12" max="12" width="10.7109375" style="115" customWidth="1"/>
    <col min="13" max="13" width="10.7109375" style="111" hidden="1" customWidth="1"/>
    <col min="14" max="14" width="15.7109375" style="113" customWidth="1"/>
    <col min="15" max="18" width="15.7109375" style="114" hidden="1" customWidth="1"/>
    <col min="19" max="20" width="15.7109375" style="114" customWidth="1"/>
    <col min="21" max="21" width="10.7109375" style="114" customWidth="1"/>
    <col min="22" max="23" width="15.7109375" style="113" hidden="1" customWidth="1"/>
    <col min="24" max="24" width="15.7109375" style="114" hidden="1" customWidth="1"/>
    <col min="25" max="25" width="5.7109375" style="111" customWidth="1"/>
    <col min="26" max="26" width="10.7109375" style="112" customWidth="1"/>
    <col min="27" max="32" width="15.7109375" style="114" hidden="1" customWidth="1"/>
    <col min="33" max="57" width="15.7109375" style="111" hidden="1" customWidth="1"/>
    <col min="58" max="60" width="15.7109375" style="116" hidden="1" customWidth="1"/>
    <col min="61" max="61" width="2.7109375" style="111" customWidth="1"/>
    <col min="62" max="96" width="3.7109375" customWidth="1"/>
    <col min="97" max="97" width="2.7109375" customWidth="1"/>
    <col min="98" max="16384" width="10.7109375" hidden="1"/>
  </cols>
  <sheetData>
    <row r="1" spans="1:106" hidden="1" x14ac:dyDescent="0.25">
      <c r="A1" s="111" t="s">
        <v>222</v>
      </c>
      <c r="B1" s="111" t="s">
        <v>214</v>
      </c>
      <c r="C1" s="111" t="s">
        <v>215</v>
      </c>
      <c r="D1" s="111" t="s">
        <v>216</v>
      </c>
      <c r="E1" s="111" t="s">
        <v>217</v>
      </c>
      <c r="F1" s="111" t="s">
        <v>218</v>
      </c>
      <c r="G1" s="111" t="s">
        <v>152</v>
      </c>
      <c r="H1" s="111" t="s">
        <v>153</v>
      </c>
      <c r="I1" s="111" t="s">
        <v>219</v>
      </c>
      <c r="J1" s="129" t="s">
        <v>26</v>
      </c>
      <c r="K1" s="113" t="s">
        <v>25</v>
      </c>
      <c r="L1" s="115" t="s">
        <v>132</v>
      </c>
      <c r="M1" s="111" t="s">
        <v>133</v>
      </c>
      <c r="N1" s="113" t="s">
        <v>213</v>
      </c>
      <c r="O1" s="114" t="s">
        <v>220</v>
      </c>
      <c r="P1" s="114" t="s">
        <v>24</v>
      </c>
      <c r="Q1" s="114" t="s">
        <v>23</v>
      </c>
      <c r="R1" s="114" t="s">
        <v>22</v>
      </c>
      <c r="S1" s="114" t="s">
        <v>21</v>
      </c>
      <c r="T1" s="114" t="s">
        <v>19</v>
      </c>
      <c r="U1" s="114" t="s">
        <v>17</v>
      </c>
      <c r="V1" s="113" t="s">
        <v>227</v>
      </c>
      <c r="W1" s="113" t="s">
        <v>228</v>
      </c>
      <c r="X1" s="114" t="s">
        <v>211</v>
      </c>
      <c r="Y1" s="111" t="s">
        <v>221</v>
      </c>
      <c r="Z1" s="112" t="s">
        <v>16</v>
      </c>
      <c r="AA1" s="114" t="s">
        <v>20</v>
      </c>
      <c r="AB1" s="114" t="s">
        <v>18</v>
      </c>
      <c r="AC1" s="114" t="s">
        <v>15</v>
      </c>
      <c r="AD1" s="114" t="s">
        <v>14</v>
      </c>
      <c r="AE1" s="114" t="s">
        <v>13</v>
      </c>
      <c r="AF1" s="114" t="s">
        <v>12</v>
      </c>
      <c r="AG1" s="111" t="s">
        <v>11</v>
      </c>
      <c r="AH1" s="111" t="s">
        <v>277</v>
      </c>
      <c r="AI1" s="111" t="s">
        <v>279</v>
      </c>
      <c r="AJ1" s="111" t="s">
        <v>281</v>
      </c>
      <c r="AK1" s="111" t="s">
        <v>283</v>
      </c>
      <c r="AL1" s="111" t="s">
        <v>160</v>
      </c>
      <c r="AM1" s="111" t="s">
        <v>161</v>
      </c>
      <c r="AN1" s="111" t="s">
        <v>162</v>
      </c>
      <c r="AO1" s="111" t="s">
        <v>163</v>
      </c>
      <c r="AP1" s="111" t="s">
        <v>164</v>
      </c>
      <c r="AQ1" s="111" t="s">
        <v>165</v>
      </c>
      <c r="AR1" s="111" t="s">
        <v>166</v>
      </c>
      <c r="AS1" s="111" t="s">
        <v>167</v>
      </c>
      <c r="AT1" s="111" t="s">
        <v>168</v>
      </c>
      <c r="AU1" s="111" t="s">
        <v>169</v>
      </c>
      <c r="AV1" s="111" t="s">
        <v>170</v>
      </c>
      <c r="AW1" s="111" t="s">
        <v>171</v>
      </c>
      <c r="AX1" s="111" t="s">
        <v>172</v>
      </c>
      <c r="AY1" s="111" t="s">
        <v>173</v>
      </c>
      <c r="AZ1" s="111" t="s">
        <v>174</v>
      </c>
      <c r="BA1" s="111" t="s">
        <v>175</v>
      </c>
      <c r="BB1" s="111" t="s">
        <v>176</v>
      </c>
      <c r="BC1" s="111" t="s">
        <v>177</v>
      </c>
      <c r="BD1" s="111" t="s">
        <v>178</v>
      </c>
      <c r="BE1" s="111" t="s">
        <v>179</v>
      </c>
      <c r="BF1" s="116" t="s">
        <v>285</v>
      </c>
      <c r="BG1" s="116" t="s">
        <v>286</v>
      </c>
      <c r="BH1" s="116" t="s">
        <v>287</v>
      </c>
      <c r="BI1" s="111" t="s">
        <v>154</v>
      </c>
      <c r="BJ1" t="s">
        <v>288</v>
      </c>
      <c r="CR1" t="s">
        <v>289</v>
      </c>
      <c r="CS1" t="s">
        <v>290</v>
      </c>
    </row>
    <row r="2" spans="1:106" hidden="1" x14ac:dyDescent="0.25">
      <c r="A2" s="111" t="s">
        <v>262</v>
      </c>
      <c r="B2" s="111" t="s">
        <v>262</v>
      </c>
      <c r="C2" s="111" t="s">
        <v>262</v>
      </c>
      <c r="D2" s="111" t="s">
        <v>262</v>
      </c>
      <c r="E2" s="111" t="s">
        <v>262</v>
      </c>
      <c r="F2" s="111" t="s">
        <v>262</v>
      </c>
      <c r="G2" s="111" t="s">
        <v>262</v>
      </c>
      <c r="H2" s="111" t="s">
        <v>291</v>
      </c>
      <c r="I2" s="111" t="s">
        <v>262</v>
      </c>
      <c r="J2" s="129" t="s">
        <v>262</v>
      </c>
      <c r="K2" s="113" t="s">
        <v>262</v>
      </c>
      <c r="L2" s="115" t="s">
        <v>262</v>
      </c>
      <c r="M2" s="111" t="s">
        <v>262</v>
      </c>
      <c r="N2" s="113" t="s">
        <v>262</v>
      </c>
      <c r="O2" s="114" t="s">
        <v>262</v>
      </c>
      <c r="P2" s="114" t="s">
        <v>262</v>
      </c>
      <c r="Q2" s="114" t="s">
        <v>262</v>
      </c>
      <c r="R2" s="114" t="s">
        <v>262</v>
      </c>
      <c r="S2" s="114" t="s">
        <v>262</v>
      </c>
      <c r="T2" s="114" t="s">
        <v>262</v>
      </c>
      <c r="U2" s="114" t="s">
        <v>262</v>
      </c>
      <c r="V2" s="113" t="s">
        <v>262</v>
      </c>
      <c r="W2" s="113" t="s">
        <v>262</v>
      </c>
      <c r="X2" s="114" t="s">
        <v>262</v>
      </c>
      <c r="Y2" s="111" t="s">
        <v>262</v>
      </c>
      <c r="Z2" s="112" t="s">
        <v>262</v>
      </c>
      <c r="AA2" s="114" t="s">
        <v>262</v>
      </c>
      <c r="AB2" s="114" t="s">
        <v>262</v>
      </c>
      <c r="AC2" s="114" t="s">
        <v>262</v>
      </c>
      <c r="AD2" s="114" t="s">
        <v>262</v>
      </c>
      <c r="AE2" s="114" t="s">
        <v>262</v>
      </c>
      <c r="AF2" s="114" t="s">
        <v>262</v>
      </c>
      <c r="AG2" s="111" t="s">
        <v>262</v>
      </c>
      <c r="AH2" s="111" t="s">
        <v>262</v>
      </c>
      <c r="AI2" s="111" t="s">
        <v>262</v>
      </c>
      <c r="AJ2" s="111" t="s">
        <v>262</v>
      </c>
      <c r="AK2" s="111" t="s">
        <v>262</v>
      </c>
      <c r="AL2" s="111" t="s">
        <v>160</v>
      </c>
      <c r="AM2" s="111" t="s">
        <v>161</v>
      </c>
      <c r="AN2" s="111" t="s">
        <v>162</v>
      </c>
      <c r="AO2" s="111" t="s">
        <v>163</v>
      </c>
      <c r="AP2" s="111" t="s">
        <v>164</v>
      </c>
      <c r="AQ2" s="111" t="s">
        <v>165</v>
      </c>
      <c r="AR2" s="111" t="s">
        <v>166</v>
      </c>
      <c r="AS2" s="111" t="s">
        <v>167</v>
      </c>
      <c r="AT2" s="111" t="s">
        <v>168</v>
      </c>
      <c r="AU2" s="111" t="s">
        <v>169</v>
      </c>
      <c r="AV2" s="111" t="s">
        <v>170</v>
      </c>
      <c r="AW2" s="111" t="s">
        <v>171</v>
      </c>
      <c r="AX2" s="111" t="s">
        <v>172</v>
      </c>
      <c r="AY2" s="111" t="s">
        <v>173</v>
      </c>
      <c r="AZ2" s="111" t="s">
        <v>174</v>
      </c>
      <c r="BA2" s="111" t="s">
        <v>175</v>
      </c>
      <c r="BB2" s="111" t="s">
        <v>176</v>
      </c>
      <c r="BC2" s="111" t="s">
        <v>177</v>
      </c>
      <c r="BD2" s="111" t="s">
        <v>178</v>
      </c>
      <c r="BE2" s="111" t="s">
        <v>179</v>
      </c>
      <c r="BF2" s="116" t="s">
        <v>262</v>
      </c>
      <c r="BG2" s="116" t="s">
        <v>262</v>
      </c>
      <c r="BH2" s="116" t="s">
        <v>262</v>
      </c>
      <c r="BI2" s="111" t="s">
        <v>262</v>
      </c>
    </row>
    <row r="3" spans="1:106" hidden="1" x14ac:dyDescent="0.25"/>
    <row r="4" spans="1:106" hidden="1" x14ac:dyDescent="0.25"/>
    <row r="5" spans="1:106" hidden="1" x14ac:dyDescent="0.25"/>
    <row r="6" spans="1:106" ht="30" customHeight="1" x14ac:dyDescent="0.25">
      <c r="H6" s="151"/>
      <c r="I6" s="151"/>
      <c r="J6" s="152" t="s">
        <v>324</v>
      </c>
      <c r="K6" s="153"/>
      <c r="L6" s="153"/>
      <c r="M6" s="153"/>
      <c r="N6" s="153"/>
      <c r="O6" s="153"/>
      <c r="P6" s="153"/>
      <c r="Q6" s="153"/>
      <c r="R6" s="153"/>
      <c r="S6" s="153"/>
      <c r="T6" s="153"/>
      <c r="U6" s="153"/>
      <c r="V6" s="153"/>
      <c r="W6" s="153"/>
      <c r="X6" s="153"/>
      <c r="Y6" s="153"/>
      <c r="Z6" s="154"/>
      <c r="AA6" s="153"/>
      <c r="AB6" s="153"/>
      <c r="AC6" s="153"/>
      <c r="AD6" s="153"/>
      <c r="AE6" s="153"/>
      <c r="AF6" s="153"/>
      <c r="AG6" s="153"/>
      <c r="AH6" s="153"/>
      <c r="AI6" s="153"/>
      <c r="AJ6" s="153"/>
      <c r="AK6" s="153"/>
      <c r="AL6" s="153"/>
      <c r="AM6" s="153"/>
      <c r="AN6" s="153"/>
      <c r="AO6" s="153"/>
      <c r="AP6" s="153"/>
      <c r="AQ6" s="153"/>
      <c r="AR6" s="153"/>
      <c r="AS6" s="153"/>
      <c r="AT6" s="153"/>
      <c r="AU6" s="153"/>
      <c r="AV6" s="153"/>
      <c r="AW6" s="153"/>
      <c r="AX6" s="153"/>
      <c r="AY6" s="153"/>
      <c r="AZ6" s="153"/>
      <c r="BA6" s="153"/>
      <c r="BB6" s="153"/>
      <c r="BC6" s="153"/>
      <c r="BD6" s="153"/>
      <c r="BE6" s="153"/>
      <c r="BF6" s="155"/>
      <c r="BG6" s="155"/>
      <c r="BH6" s="155"/>
      <c r="BI6" s="156" t="s">
        <v>334</v>
      </c>
      <c r="BJ6" s="143">
        <v>45719</v>
      </c>
      <c r="BK6" s="143">
        <v>45720</v>
      </c>
      <c r="BL6" s="143">
        <v>45721</v>
      </c>
      <c r="BM6" s="143">
        <v>45722</v>
      </c>
      <c r="BN6" s="143">
        <v>45723</v>
      </c>
      <c r="BO6" s="143">
        <v>45724</v>
      </c>
      <c r="BP6" s="143">
        <v>45725</v>
      </c>
      <c r="BQ6" s="143">
        <v>45726</v>
      </c>
      <c r="BR6" s="143">
        <v>45727</v>
      </c>
      <c r="BS6" s="143">
        <v>45728</v>
      </c>
      <c r="BT6" s="143">
        <v>45729</v>
      </c>
      <c r="BU6" s="143">
        <v>45730</v>
      </c>
      <c r="BV6" s="143">
        <v>45731</v>
      </c>
      <c r="BW6" s="143">
        <v>45732</v>
      </c>
      <c r="BX6" s="143">
        <v>45733</v>
      </c>
      <c r="BY6" s="143">
        <v>45734</v>
      </c>
      <c r="BZ6" s="143">
        <v>45735</v>
      </c>
      <c r="CA6" s="143">
        <v>45736</v>
      </c>
      <c r="CB6" s="143">
        <v>45737</v>
      </c>
      <c r="CC6" s="143">
        <v>45738</v>
      </c>
      <c r="CD6" s="143">
        <v>45739</v>
      </c>
      <c r="CE6" s="143">
        <v>45740</v>
      </c>
      <c r="CF6" s="143">
        <v>45741</v>
      </c>
      <c r="CG6" s="143">
        <v>45742</v>
      </c>
      <c r="CH6" s="143">
        <v>45743</v>
      </c>
      <c r="CI6" s="143">
        <v>45744</v>
      </c>
      <c r="CJ6" s="143">
        <v>45745</v>
      </c>
      <c r="CK6" s="143">
        <v>45746</v>
      </c>
      <c r="CL6" s="143">
        <v>45747</v>
      </c>
      <c r="CM6" s="143">
        <v>45748</v>
      </c>
      <c r="CN6" s="143">
        <v>45749</v>
      </c>
      <c r="CO6" s="143">
        <v>45750</v>
      </c>
      <c r="CP6" s="143">
        <v>45751</v>
      </c>
      <c r="CQ6" s="143">
        <v>45752</v>
      </c>
      <c r="CR6" s="143">
        <v>45753</v>
      </c>
      <c r="CS6" s="143"/>
    </row>
    <row r="7" spans="1:106" x14ac:dyDescent="0.25">
      <c r="J7" s="157" t="s">
        <v>297</v>
      </c>
      <c r="K7" s="147"/>
      <c r="L7" s="148"/>
      <c r="M7" s="147"/>
      <c r="N7" s="147"/>
      <c r="O7" s="147"/>
      <c r="P7" s="147"/>
      <c r="Q7" s="147"/>
      <c r="R7" s="147"/>
      <c r="S7" s="147"/>
      <c r="T7" s="147"/>
      <c r="U7" s="147"/>
      <c r="V7" s="147"/>
      <c r="W7" s="147"/>
      <c r="X7" s="147"/>
      <c r="Y7" s="147"/>
      <c r="Z7" s="149"/>
      <c r="AA7" s="147"/>
      <c r="AB7" s="147"/>
      <c r="AC7" s="147"/>
      <c r="AD7" s="147"/>
      <c r="AE7" s="147"/>
      <c r="AF7" s="147"/>
      <c r="AG7" s="147"/>
      <c r="AH7" s="147"/>
      <c r="AI7" s="147"/>
      <c r="AJ7" s="147"/>
      <c r="AK7" s="147"/>
      <c r="AL7" s="147"/>
      <c r="AM7" s="147"/>
      <c r="AN7" s="147"/>
      <c r="AO7" s="147"/>
      <c r="AP7" s="147"/>
      <c r="AQ7" s="147"/>
      <c r="AR7" s="147"/>
      <c r="AS7" s="147"/>
      <c r="AT7" s="147"/>
      <c r="AU7" s="147"/>
      <c r="AV7" s="147"/>
      <c r="AW7" s="147"/>
      <c r="AX7" s="147"/>
      <c r="AY7" s="147"/>
      <c r="AZ7" s="147"/>
      <c r="BA7" s="147"/>
      <c r="BB7" s="147"/>
      <c r="BC7" s="147"/>
      <c r="BD7" s="147"/>
      <c r="BE7" s="147"/>
      <c r="BF7" s="150"/>
      <c r="BG7" s="150"/>
      <c r="BH7" s="150"/>
      <c r="BJ7" s="144" t="s">
        <v>296</v>
      </c>
      <c r="BK7" s="144"/>
      <c r="BL7" s="144"/>
      <c r="BM7" s="144"/>
      <c r="BN7" s="144"/>
      <c r="BO7" s="144"/>
      <c r="BP7" s="144"/>
      <c r="BQ7" s="145" t="s">
        <v>298</v>
      </c>
      <c r="BR7" s="145"/>
      <c r="BS7" s="145"/>
      <c r="BT7" s="145"/>
      <c r="BU7" s="145"/>
      <c r="BV7" s="145"/>
      <c r="BW7" s="145"/>
      <c r="BX7" s="144" t="s">
        <v>299</v>
      </c>
      <c r="BY7" s="144"/>
      <c r="BZ7" s="144"/>
      <c r="CA7" s="144"/>
      <c r="CB7" s="144"/>
      <c r="CC7" s="144"/>
      <c r="CD7" s="144"/>
      <c r="CE7" s="145" t="s">
        <v>337</v>
      </c>
      <c r="CF7" s="145"/>
      <c r="CG7" s="145"/>
      <c r="CH7" s="145"/>
      <c r="CI7" s="145"/>
      <c r="CJ7" s="145"/>
      <c r="CK7" s="145"/>
      <c r="CL7" s="144" t="s">
        <v>338</v>
      </c>
      <c r="CM7" s="144"/>
      <c r="CN7" s="144"/>
      <c r="CO7" s="144"/>
      <c r="CP7" s="144"/>
      <c r="CQ7" s="144"/>
      <c r="CR7" s="144"/>
    </row>
    <row r="8" spans="1:106" x14ac:dyDescent="0.25">
      <c r="H8" s="159"/>
      <c r="I8" s="159"/>
      <c r="J8" s="160"/>
      <c r="K8" s="161"/>
      <c r="L8" s="162"/>
      <c r="M8" s="161"/>
      <c r="N8" s="161"/>
      <c r="O8" s="161"/>
      <c r="P8" s="161"/>
      <c r="Q8" s="161"/>
      <c r="R8" s="161"/>
      <c r="S8" s="161"/>
      <c r="T8" s="161"/>
      <c r="U8" s="161"/>
      <c r="V8" s="161"/>
      <c r="W8" s="161"/>
      <c r="X8" s="161"/>
      <c r="Y8" s="161"/>
      <c r="Z8" s="163"/>
      <c r="AA8" s="161"/>
      <c r="AB8" s="161"/>
      <c r="AC8" s="161"/>
      <c r="AD8" s="161"/>
      <c r="AE8" s="161"/>
      <c r="AF8" s="161"/>
      <c r="AG8" s="161"/>
      <c r="AH8" s="161"/>
      <c r="AI8" s="161"/>
      <c r="AJ8" s="161"/>
      <c r="AK8" s="161"/>
      <c r="AL8" s="161"/>
      <c r="AM8" s="161"/>
      <c r="AN8" s="161"/>
      <c r="AO8" s="161"/>
      <c r="AP8" s="161"/>
      <c r="AQ8" s="161"/>
      <c r="AR8" s="161"/>
      <c r="AS8" s="161"/>
      <c r="AT8" s="161"/>
      <c r="AU8" s="161"/>
      <c r="AV8" s="161"/>
      <c r="AW8" s="161"/>
      <c r="AX8" s="161"/>
      <c r="AY8" s="161"/>
      <c r="AZ8" s="161"/>
      <c r="BA8" s="161"/>
      <c r="BB8" s="161"/>
      <c r="BC8" s="161"/>
      <c r="BD8" s="161"/>
      <c r="BE8" s="161"/>
      <c r="BF8" s="164"/>
      <c r="BG8" s="164"/>
      <c r="BH8" s="164"/>
      <c r="BI8" s="165"/>
      <c r="BJ8" s="166">
        <v>3</v>
      </c>
      <c r="BK8" s="166">
        <v>4</v>
      </c>
      <c r="BL8" s="166">
        <v>5</v>
      </c>
      <c r="BM8" s="166">
        <v>6</v>
      </c>
      <c r="BN8" s="166">
        <v>7</v>
      </c>
      <c r="BO8" s="166">
        <v>8</v>
      </c>
      <c r="BP8" s="166">
        <v>9</v>
      </c>
      <c r="BQ8" s="166">
        <v>10</v>
      </c>
      <c r="BR8" s="166">
        <v>11</v>
      </c>
      <c r="BS8" s="166">
        <v>12</v>
      </c>
      <c r="BT8" s="166">
        <v>13</v>
      </c>
      <c r="BU8" s="166">
        <v>14</v>
      </c>
      <c r="BV8" s="166">
        <v>15</v>
      </c>
      <c r="BW8" s="166">
        <v>16</v>
      </c>
      <c r="BX8" s="166">
        <v>17</v>
      </c>
      <c r="BY8" s="166">
        <v>18</v>
      </c>
      <c r="BZ8" s="166">
        <v>19</v>
      </c>
      <c r="CA8" s="166">
        <v>20</v>
      </c>
      <c r="CB8" s="166">
        <v>21</v>
      </c>
      <c r="CC8" s="166">
        <v>22</v>
      </c>
      <c r="CD8" s="166">
        <v>23</v>
      </c>
      <c r="CE8" s="166">
        <v>24</v>
      </c>
      <c r="CF8" s="166">
        <v>25</v>
      </c>
      <c r="CG8" s="166">
        <v>26</v>
      </c>
      <c r="CH8" s="166">
        <v>27</v>
      </c>
      <c r="CI8" s="166">
        <v>28</v>
      </c>
      <c r="CJ8" s="166">
        <v>29</v>
      </c>
      <c r="CK8" s="166">
        <v>30</v>
      </c>
      <c r="CL8" s="166">
        <v>31</v>
      </c>
      <c r="CM8" s="166">
        <v>1</v>
      </c>
      <c r="CN8" s="166">
        <v>2</v>
      </c>
      <c r="CO8" s="166">
        <v>3</v>
      </c>
      <c r="CP8" s="166">
        <v>4</v>
      </c>
      <c r="CQ8" s="166">
        <v>5</v>
      </c>
      <c r="CR8" s="166">
        <v>6</v>
      </c>
      <c r="CS8" s="118"/>
    </row>
    <row r="9" spans="1:106" ht="24" customHeight="1" x14ac:dyDescent="0.25">
      <c r="A9" s="111" t="s">
        <v>222</v>
      </c>
      <c r="B9" s="111" t="s">
        <v>214</v>
      </c>
      <c r="C9" s="111" t="s">
        <v>215</v>
      </c>
      <c r="D9" s="111" t="s">
        <v>216</v>
      </c>
      <c r="E9" s="111" t="s">
        <v>217</v>
      </c>
      <c r="F9" s="111" t="s">
        <v>218</v>
      </c>
      <c r="H9" s="132"/>
      <c r="I9" s="132"/>
      <c r="J9" s="133" t="s">
        <v>26</v>
      </c>
      <c r="K9" s="132" t="s">
        <v>25</v>
      </c>
      <c r="L9" s="132" t="s">
        <v>132</v>
      </c>
      <c r="M9" s="132" t="s">
        <v>133</v>
      </c>
      <c r="N9" s="132" t="s">
        <v>213</v>
      </c>
      <c r="O9" s="132" t="s">
        <v>263</v>
      </c>
      <c r="P9" s="132" t="s">
        <v>264</v>
      </c>
      <c r="Q9" s="132" t="s">
        <v>265</v>
      </c>
      <c r="R9" s="132" t="s">
        <v>266</v>
      </c>
      <c r="S9" s="132" t="s">
        <v>267</v>
      </c>
      <c r="T9" s="132" t="s">
        <v>268</v>
      </c>
      <c r="U9" s="132" t="s">
        <v>269</v>
      </c>
      <c r="V9" s="132" t="s">
        <v>270</v>
      </c>
      <c r="W9" s="132" t="s">
        <v>271</v>
      </c>
      <c r="X9" s="132" t="s">
        <v>211</v>
      </c>
      <c r="Y9" s="132" t="s">
        <v>221</v>
      </c>
      <c r="Z9" s="134" t="s">
        <v>272</v>
      </c>
      <c r="AA9" s="132" t="s">
        <v>273</v>
      </c>
      <c r="AB9" s="132" t="s">
        <v>274</v>
      </c>
      <c r="AC9" s="132" t="s">
        <v>275</v>
      </c>
      <c r="AD9" s="132" t="s">
        <v>180</v>
      </c>
      <c r="AE9" s="132" t="s">
        <v>276</v>
      </c>
      <c r="AF9" s="132" t="s">
        <v>181</v>
      </c>
      <c r="AG9" s="132" t="s">
        <v>11</v>
      </c>
      <c r="AH9" s="132" t="s">
        <v>278</v>
      </c>
      <c r="AI9" s="132" t="s">
        <v>280</v>
      </c>
      <c r="AJ9" s="132" t="s">
        <v>282</v>
      </c>
      <c r="AK9" s="132" t="s">
        <v>284</v>
      </c>
      <c r="AL9" s="132" t="s">
        <v>160</v>
      </c>
      <c r="AM9" s="132" t="s">
        <v>161</v>
      </c>
      <c r="AN9" s="132" t="s">
        <v>162</v>
      </c>
      <c r="AO9" s="132" t="s">
        <v>163</v>
      </c>
      <c r="AP9" s="132" t="s">
        <v>164</v>
      </c>
      <c r="AQ9" s="132" t="s">
        <v>165</v>
      </c>
      <c r="AR9" s="132" t="s">
        <v>166</v>
      </c>
      <c r="AS9" s="132" t="s">
        <v>167</v>
      </c>
      <c r="AT9" s="132" t="s">
        <v>168</v>
      </c>
      <c r="AU9" s="132" t="s">
        <v>169</v>
      </c>
      <c r="AV9" s="132" t="s">
        <v>170</v>
      </c>
      <c r="AW9" s="132" t="s">
        <v>171</v>
      </c>
      <c r="AX9" s="132" t="s">
        <v>172</v>
      </c>
      <c r="AY9" s="132" t="s">
        <v>173</v>
      </c>
      <c r="AZ9" s="132" t="s">
        <v>174</v>
      </c>
      <c r="BA9" s="132" t="s">
        <v>175</v>
      </c>
      <c r="BB9" s="132" t="s">
        <v>176</v>
      </c>
      <c r="BC9" s="132" t="s">
        <v>177</v>
      </c>
      <c r="BD9" s="132" t="s">
        <v>178</v>
      </c>
      <c r="BE9" s="132" t="s">
        <v>179</v>
      </c>
      <c r="BF9" s="135" t="s">
        <v>285</v>
      </c>
      <c r="BG9" s="135" t="s">
        <v>286</v>
      </c>
      <c r="BH9" s="135" t="s">
        <v>287</v>
      </c>
      <c r="BI9" s="136"/>
      <c r="BJ9" s="137" t="s">
        <v>232</v>
      </c>
      <c r="BK9" s="137" t="s">
        <v>155</v>
      </c>
      <c r="BL9" s="137" t="s">
        <v>294</v>
      </c>
      <c r="BM9" s="137" t="s">
        <v>155</v>
      </c>
      <c r="BN9" s="137" t="s">
        <v>295</v>
      </c>
      <c r="BO9" s="138" t="s">
        <v>182</v>
      </c>
      <c r="BP9" s="138" t="s">
        <v>182</v>
      </c>
      <c r="BQ9" s="137" t="s">
        <v>232</v>
      </c>
      <c r="BR9" s="137" t="s">
        <v>155</v>
      </c>
      <c r="BS9" s="137" t="s">
        <v>294</v>
      </c>
      <c r="BT9" s="137" t="s">
        <v>155</v>
      </c>
      <c r="BU9" s="137" t="s">
        <v>295</v>
      </c>
      <c r="BV9" s="138" t="s">
        <v>182</v>
      </c>
      <c r="BW9" s="138" t="s">
        <v>182</v>
      </c>
      <c r="BX9" s="137" t="s">
        <v>232</v>
      </c>
      <c r="BY9" s="137" t="s">
        <v>155</v>
      </c>
      <c r="BZ9" s="137" t="s">
        <v>294</v>
      </c>
      <c r="CA9" s="137" t="s">
        <v>155</v>
      </c>
      <c r="CB9" s="137" t="s">
        <v>295</v>
      </c>
      <c r="CC9" s="138" t="s">
        <v>182</v>
      </c>
      <c r="CD9" s="138" t="s">
        <v>182</v>
      </c>
      <c r="CE9" s="137" t="s">
        <v>232</v>
      </c>
      <c r="CF9" s="137" t="s">
        <v>155</v>
      </c>
      <c r="CG9" s="137" t="s">
        <v>294</v>
      </c>
      <c r="CH9" s="137" t="s">
        <v>155</v>
      </c>
      <c r="CI9" s="137" t="s">
        <v>295</v>
      </c>
      <c r="CJ9" s="138" t="s">
        <v>182</v>
      </c>
      <c r="CK9" s="138" t="s">
        <v>182</v>
      </c>
      <c r="CL9" s="137" t="s">
        <v>232</v>
      </c>
      <c r="CM9" s="137" t="s">
        <v>155</v>
      </c>
      <c r="CN9" s="137" t="s">
        <v>294</v>
      </c>
      <c r="CO9" s="137" t="s">
        <v>155</v>
      </c>
      <c r="CP9" s="137" t="s">
        <v>295</v>
      </c>
      <c r="CQ9" s="138" t="s">
        <v>182</v>
      </c>
      <c r="CR9" s="138" t="s">
        <v>182</v>
      </c>
      <c r="CS9" s="118"/>
    </row>
    <row r="10" spans="1:106" s="117" customFormat="1" ht="18" customHeight="1" x14ac:dyDescent="0.25">
      <c r="A10" s="111" t="s">
        <v>155</v>
      </c>
      <c r="B10" s="111">
        <v>1</v>
      </c>
      <c r="C10" s="111"/>
      <c r="D10" s="111"/>
      <c r="E10" s="111"/>
      <c r="F10" s="111"/>
      <c r="G10" s="111">
        <v>0</v>
      </c>
      <c r="H10" s="201"/>
      <c r="I10" s="177" t="s">
        <v>157</v>
      </c>
      <c r="J10" s="178" t="s">
        <v>300</v>
      </c>
      <c r="K10" s="180" t="s">
        <v>302</v>
      </c>
      <c r="L10" s="216" t="s">
        <v>316</v>
      </c>
      <c r="M10" s="179" t="s">
        <v>315</v>
      </c>
      <c r="N10" s="180"/>
      <c r="O10" s="181"/>
      <c r="P10" s="182"/>
      <c r="Q10" s="182"/>
      <c r="R10" s="183"/>
      <c r="S10" s="182">
        <v>45710</v>
      </c>
      <c r="T10" s="182">
        <v>45723</v>
      </c>
      <c r="U10" s="183">
        <v>10</v>
      </c>
      <c r="V10" s="180"/>
      <c r="W10" s="180"/>
      <c r="X10" s="183"/>
      <c r="Y10" s="184">
        <v>0</v>
      </c>
      <c r="Z10" s="185">
        <v>0.9</v>
      </c>
      <c r="AA10" s="182"/>
      <c r="AB10" s="182"/>
      <c r="AC10" s="183"/>
      <c r="AD10" s="181"/>
      <c r="AE10" s="181"/>
      <c r="AF10" s="181"/>
      <c r="AG10" s="180"/>
      <c r="AH10" s="180"/>
      <c r="AI10" s="180"/>
      <c r="AJ10" s="180"/>
      <c r="AK10" s="180"/>
      <c r="AL10" s="180"/>
      <c r="AM10" s="180"/>
      <c r="AN10" s="180"/>
      <c r="AO10" s="180"/>
      <c r="AP10" s="180"/>
      <c r="AQ10" s="180"/>
      <c r="AR10" s="180"/>
      <c r="AS10" s="180"/>
      <c r="AT10" s="180"/>
      <c r="AU10" s="180"/>
      <c r="AV10" s="180"/>
      <c r="AW10" s="180"/>
      <c r="AX10" s="180"/>
      <c r="AY10" s="180"/>
      <c r="AZ10" s="180"/>
      <c r="BA10" s="180"/>
      <c r="BB10" s="180"/>
      <c r="BC10" s="180"/>
      <c r="BD10" s="180"/>
      <c r="BE10" s="180"/>
      <c r="BF10" s="186" t="s">
        <v>339</v>
      </c>
      <c r="BG10" s="186"/>
      <c r="BH10" s="186"/>
      <c r="BI10" s="180"/>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18"/>
      <c r="CT10"/>
      <c r="CU10"/>
      <c r="CV10"/>
      <c r="CW10"/>
      <c r="CX10"/>
      <c r="CY10"/>
      <c r="CZ10"/>
      <c r="DA10"/>
      <c r="DB10"/>
    </row>
    <row r="11" spans="1:106" s="117" customFormat="1" ht="18" customHeight="1" x14ac:dyDescent="0.25">
      <c r="A11" s="111" t="s">
        <v>155</v>
      </c>
      <c r="B11" s="111">
        <v>2</v>
      </c>
      <c r="C11" s="111"/>
      <c r="D11" s="111" t="s">
        <v>326</v>
      </c>
      <c r="E11" s="111"/>
      <c r="F11" s="111"/>
      <c r="G11" s="111">
        <v>0</v>
      </c>
      <c r="H11" s="167"/>
      <c r="I11" s="168" t="s">
        <v>157</v>
      </c>
      <c r="J11" s="130" t="s">
        <v>301</v>
      </c>
      <c r="K11" s="120" t="s">
        <v>303</v>
      </c>
      <c r="L11" s="121" t="s">
        <v>156</v>
      </c>
      <c r="M11" s="122" t="s">
        <v>55</v>
      </c>
      <c r="N11" s="120"/>
      <c r="O11" s="123"/>
      <c r="P11" s="124"/>
      <c r="Q11" s="124"/>
      <c r="R11" s="125"/>
      <c r="S11" s="124">
        <v>45711</v>
      </c>
      <c r="T11" s="124">
        <v>45712</v>
      </c>
      <c r="U11" s="125">
        <v>1</v>
      </c>
      <c r="V11" s="120"/>
      <c r="W11" s="120" t="s">
        <v>328</v>
      </c>
      <c r="X11" s="125"/>
      <c r="Y11" s="126">
        <v>100</v>
      </c>
      <c r="Z11" s="127">
        <v>1</v>
      </c>
      <c r="AA11" s="124"/>
      <c r="AB11" s="124"/>
      <c r="AC11" s="125"/>
      <c r="AD11" s="123"/>
      <c r="AE11" s="123"/>
      <c r="AF11" s="123"/>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8"/>
      <c r="BG11" s="128"/>
      <c r="BH11" s="128"/>
      <c r="BI11" s="120"/>
      <c r="BJ11" s="176"/>
      <c r="BK11" s="176"/>
      <c r="BL11" s="176"/>
      <c r="BM11" s="176"/>
      <c r="BN11" s="176"/>
      <c r="BO11" s="176"/>
      <c r="BP11" s="176"/>
      <c r="BQ11" s="176"/>
      <c r="BR11" s="176"/>
      <c r="BS11" s="176"/>
      <c r="BT11" s="176"/>
      <c r="BU11" s="176"/>
      <c r="BV11" s="176"/>
      <c r="BW11" s="176"/>
      <c r="BX11" s="176"/>
      <c r="BY11" s="176"/>
      <c r="BZ11" s="176"/>
      <c r="CA11" s="176"/>
      <c r="CB11" s="176"/>
      <c r="CC11" s="176"/>
      <c r="CD11" s="176"/>
      <c r="CE11" s="176"/>
      <c r="CF11" s="176"/>
      <c r="CG11" s="176"/>
      <c r="CH11" s="176"/>
      <c r="CI11" s="176"/>
      <c r="CJ11" s="176"/>
      <c r="CK11" s="176"/>
      <c r="CL11" s="176"/>
      <c r="CM11" s="176"/>
      <c r="CN11" s="176"/>
      <c r="CO11" s="176"/>
      <c r="CP11" s="176"/>
      <c r="CQ11" s="176"/>
      <c r="CR11" s="176"/>
      <c r="CS11"/>
      <c r="CT11"/>
      <c r="CU11"/>
      <c r="CV11"/>
      <c r="CW11"/>
      <c r="CX11"/>
      <c r="CY11"/>
      <c r="CZ11"/>
      <c r="DA11"/>
      <c r="DB11"/>
    </row>
    <row r="12" spans="1:106" s="117" customFormat="1" ht="18" customHeight="1" x14ac:dyDescent="0.25">
      <c r="A12" s="111" t="s">
        <v>155</v>
      </c>
      <c r="B12" s="111">
        <v>3</v>
      </c>
      <c r="C12" s="111"/>
      <c r="D12" s="111"/>
      <c r="E12" s="111"/>
      <c r="F12" s="111"/>
      <c r="G12" s="111">
        <v>0</v>
      </c>
      <c r="H12" s="131"/>
      <c r="I12" s="119" t="s">
        <v>157</v>
      </c>
      <c r="J12" s="169" t="s">
        <v>305</v>
      </c>
      <c r="K12" s="170" t="s">
        <v>304</v>
      </c>
      <c r="L12" s="121" t="s">
        <v>156</v>
      </c>
      <c r="M12" s="171" t="s">
        <v>315</v>
      </c>
      <c r="N12" s="170"/>
      <c r="O12" s="172"/>
      <c r="P12" s="173"/>
      <c r="Q12" s="173"/>
      <c r="R12" s="174"/>
      <c r="S12" s="173">
        <v>45711</v>
      </c>
      <c r="T12" s="173">
        <v>45712</v>
      </c>
      <c r="U12" s="174">
        <v>2</v>
      </c>
      <c r="V12" s="170"/>
      <c r="W12" s="170"/>
      <c r="X12" s="174"/>
      <c r="Y12" s="126">
        <v>0</v>
      </c>
      <c r="Z12" s="175">
        <v>2.5000000000000001E-2</v>
      </c>
      <c r="AA12" s="173"/>
      <c r="AB12" s="173"/>
      <c r="AC12" s="174"/>
      <c r="AD12" s="172"/>
      <c r="AE12" s="172"/>
      <c r="AF12" s="172"/>
      <c r="AG12" s="170"/>
      <c r="AH12" s="120"/>
      <c r="AI12" s="120"/>
      <c r="AJ12" s="120"/>
      <c r="AK12" s="120"/>
      <c r="AL12" s="120"/>
      <c r="AM12" s="120"/>
      <c r="AN12" s="120"/>
      <c r="AO12" s="120"/>
      <c r="AP12" s="120"/>
      <c r="AQ12" s="120"/>
      <c r="AR12" s="120"/>
      <c r="AS12" s="120"/>
      <c r="AT12" s="120"/>
      <c r="AU12" s="120"/>
      <c r="AV12" s="120"/>
      <c r="AW12" s="120"/>
      <c r="AX12" s="120"/>
      <c r="AY12" s="120"/>
      <c r="AZ12" s="120"/>
      <c r="BA12" s="120"/>
      <c r="BB12" s="120"/>
      <c r="BC12" s="120"/>
      <c r="BD12" s="120"/>
      <c r="BE12" s="120"/>
      <c r="BF12" s="128"/>
      <c r="BG12" s="128"/>
      <c r="BH12" s="128"/>
      <c r="BI12" s="120"/>
      <c r="BJ12" s="176"/>
      <c r="BK12" s="176"/>
      <c r="BL12" s="176"/>
      <c r="BM12" s="176"/>
      <c r="BN12" s="176"/>
      <c r="BO12" s="176"/>
      <c r="BP12" s="176"/>
      <c r="BQ12" s="176"/>
      <c r="BR12" s="176"/>
      <c r="BS12" s="176"/>
      <c r="BT12" s="176"/>
      <c r="BU12" s="176"/>
      <c r="BV12" s="176"/>
      <c r="BW12" s="176"/>
      <c r="BX12" s="176"/>
      <c r="BY12" s="176"/>
      <c r="BZ12" s="176"/>
      <c r="CA12" s="176"/>
      <c r="CB12" s="176"/>
      <c r="CC12" s="176"/>
      <c r="CD12" s="176"/>
      <c r="CE12" s="176"/>
      <c r="CF12" s="176"/>
      <c r="CG12" s="176"/>
      <c r="CH12" s="176"/>
      <c r="CI12" s="176"/>
      <c r="CJ12" s="176"/>
      <c r="CK12" s="176"/>
      <c r="CL12" s="176"/>
      <c r="CM12" s="176"/>
      <c r="CN12" s="176"/>
      <c r="CO12" s="176"/>
      <c r="CP12" s="176"/>
      <c r="CQ12" s="176"/>
      <c r="CR12" s="176"/>
      <c r="CS12"/>
      <c r="CT12"/>
      <c r="CU12"/>
      <c r="CV12"/>
      <c r="CW12"/>
      <c r="CX12"/>
      <c r="CY12"/>
      <c r="CZ12"/>
      <c r="DA12"/>
      <c r="DB12"/>
    </row>
    <row r="13" spans="1:106" s="117" customFormat="1" ht="18" customHeight="1" x14ac:dyDescent="0.25">
      <c r="A13" s="111" t="s">
        <v>155</v>
      </c>
      <c r="B13" s="111">
        <v>12</v>
      </c>
      <c r="C13" s="111"/>
      <c r="D13" s="111"/>
      <c r="E13" s="111"/>
      <c r="F13" s="111"/>
      <c r="G13" s="111">
        <v>1</v>
      </c>
      <c r="H13" s="139"/>
      <c r="I13" s="119" t="s">
        <v>157</v>
      </c>
      <c r="J13" s="130" t="s">
        <v>325</v>
      </c>
      <c r="K13" s="146" t="s">
        <v>336</v>
      </c>
      <c r="L13" s="121" t="s">
        <v>156</v>
      </c>
      <c r="M13" s="122" t="s">
        <v>57</v>
      </c>
      <c r="N13" s="120"/>
      <c r="O13" s="123"/>
      <c r="P13" s="124"/>
      <c r="Q13" s="124"/>
      <c r="R13" s="125"/>
      <c r="S13" s="124">
        <v>45711</v>
      </c>
      <c r="T13" s="124">
        <v>45712</v>
      </c>
      <c r="U13" s="125">
        <v>1</v>
      </c>
      <c r="V13" s="120"/>
      <c r="W13" s="120"/>
      <c r="X13" s="125"/>
      <c r="Y13" s="126">
        <v>0</v>
      </c>
      <c r="Z13" s="127">
        <v>0</v>
      </c>
      <c r="AA13" s="124"/>
      <c r="AB13" s="124"/>
      <c r="AC13" s="125"/>
      <c r="AD13" s="123"/>
      <c r="AE13" s="123"/>
      <c r="AF13" s="123"/>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8"/>
      <c r="BG13" s="128"/>
      <c r="BH13" s="128"/>
      <c r="BI13" s="120"/>
      <c r="BJ13" s="176"/>
      <c r="BK13" s="176"/>
      <c r="BL13" s="176"/>
      <c r="BM13" s="176"/>
      <c r="BN13" s="176"/>
      <c r="BO13" s="176"/>
      <c r="BP13" s="176"/>
      <c r="BQ13" s="176"/>
      <c r="BR13" s="176"/>
      <c r="BS13" s="176"/>
      <c r="BT13" s="176"/>
      <c r="BU13" s="176"/>
      <c r="BV13" s="176"/>
      <c r="BW13" s="176"/>
      <c r="BX13" s="176"/>
      <c r="BY13" s="176"/>
      <c r="BZ13" s="176"/>
      <c r="CA13" s="176"/>
      <c r="CB13" s="176"/>
      <c r="CC13" s="176"/>
      <c r="CD13" s="176"/>
      <c r="CE13" s="176"/>
      <c r="CF13" s="176"/>
      <c r="CG13" s="176"/>
      <c r="CH13" s="176"/>
      <c r="CI13" s="176"/>
      <c r="CJ13" s="176"/>
      <c r="CK13" s="176"/>
      <c r="CL13" s="176"/>
      <c r="CM13" s="176"/>
      <c r="CN13" s="176"/>
      <c r="CO13" s="176"/>
      <c r="CP13" s="176"/>
      <c r="CQ13" s="176"/>
      <c r="CR13" s="176"/>
      <c r="CS13"/>
      <c r="CT13"/>
      <c r="CU13"/>
      <c r="CV13"/>
      <c r="CW13"/>
      <c r="CX13"/>
      <c r="CY13"/>
      <c r="CZ13"/>
      <c r="DA13"/>
      <c r="DB13"/>
    </row>
    <row r="14" spans="1:106" s="117" customFormat="1" ht="18" customHeight="1" x14ac:dyDescent="0.25">
      <c r="A14" s="111" t="s">
        <v>155</v>
      </c>
      <c r="B14" s="111">
        <v>4</v>
      </c>
      <c r="C14" s="111"/>
      <c r="D14" s="111"/>
      <c r="E14" s="111"/>
      <c r="F14" s="111"/>
      <c r="G14" s="111">
        <v>1</v>
      </c>
      <c r="H14" s="217"/>
      <c r="I14" s="214" t="s">
        <v>157</v>
      </c>
      <c r="J14" s="202" t="s">
        <v>335</v>
      </c>
      <c r="K14" s="215" t="s">
        <v>303</v>
      </c>
      <c r="L14" s="204" t="s">
        <v>156</v>
      </c>
      <c r="M14" s="205" t="s">
        <v>315</v>
      </c>
      <c r="N14" s="203"/>
      <c r="O14" s="206"/>
      <c r="P14" s="207"/>
      <c r="Q14" s="207"/>
      <c r="R14" s="208"/>
      <c r="S14" s="207">
        <v>45711</v>
      </c>
      <c r="T14" s="207">
        <v>45712</v>
      </c>
      <c r="U14" s="208">
        <v>1</v>
      </c>
      <c r="V14" s="203"/>
      <c r="W14" s="203"/>
      <c r="X14" s="208"/>
      <c r="Y14" s="209">
        <v>0</v>
      </c>
      <c r="Z14" s="210">
        <v>0.05</v>
      </c>
      <c r="AA14" s="207"/>
      <c r="AB14" s="207"/>
      <c r="AC14" s="208"/>
      <c r="AD14" s="206"/>
      <c r="AE14" s="206"/>
      <c r="AF14" s="206"/>
      <c r="AG14" s="203"/>
      <c r="AH14" s="203"/>
      <c r="AI14" s="203"/>
      <c r="AJ14" s="203"/>
      <c r="AK14" s="203"/>
      <c r="AL14" s="203"/>
      <c r="AM14" s="203"/>
      <c r="AN14" s="203"/>
      <c r="AO14" s="203"/>
      <c r="AP14" s="203"/>
      <c r="AQ14" s="203"/>
      <c r="AR14" s="203"/>
      <c r="AS14" s="203"/>
      <c r="AT14" s="203"/>
      <c r="AU14" s="203"/>
      <c r="AV14" s="203"/>
      <c r="AW14" s="203"/>
      <c r="AX14" s="203"/>
      <c r="AY14" s="203"/>
      <c r="AZ14" s="203"/>
      <c r="BA14" s="203"/>
      <c r="BB14" s="203"/>
      <c r="BC14" s="203"/>
      <c r="BD14" s="203"/>
      <c r="BE14" s="203"/>
      <c r="BF14" s="211"/>
      <c r="BG14" s="211"/>
      <c r="BH14" s="211"/>
      <c r="BI14" s="203"/>
      <c r="BJ14" s="212"/>
      <c r="BK14" s="212"/>
      <c r="BL14" s="212"/>
      <c r="BM14" s="212"/>
      <c r="BN14" s="212"/>
      <c r="BO14" s="212"/>
      <c r="BP14" s="212"/>
      <c r="BQ14" s="212"/>
      <c r="BR14" s="212"/>
      <c r="BS14" s="212"/>
      <c r="BT14" s="212"/>
      <c r="BU14" s="212"/>
      <c r="BV14" s="212"/>
      <c r="BW14" s="212"/>
      <c r="BX14" s="212"/>
      <c r="BY14" s="212"/>
      <c r="BZ14" s="212"/>
      <c r="CA14" s="212"/>
      <c r="CB14" s="212"/>
      <c r="CC14" s="212"/>
      <c r="CD14" s="212"/>
      <c r="CE14" s="212"/>
      <c r="CF14" s="212"/>
      <c r="CG14" s="212"/>
      <c r="CH14" s="212"/>
      <c r="CI14" s="212"/>
      <c r="CJ14" s="212"/>
      <c r="CK14" s="212"/>
      <c r="CL14" s="212"/>
      <c r="CM14" s="212"/>
      <c r="CN14" s="212"/>
      <c r="CO14" s="212"/>
      <c r="CP14" s="212"/>
      <c r="CQ14" s="212"/>
      <c r="CR14" s="212"/>
      <c r="CS14"/>
      <c r="CT14"/>
      <c r="CU14"/>
      <c r="CV14"/>
      <c r="CW14"/>
      <c r="CX14"/>
      <c r="CY14"/>
      <c r="CZ14"/>
      <c r="DA14"/>
      <c r="DB14"/>
    </row>
    <row r="15" spans="1:106" s="117" customFormat="1" ht="18" customHeight="1" x14ac:dyDescent="0.25">
      <c r="A15" s="111" t="s">
        <v>155</v>
      </c>
      <c r="B15" s="111">
        <v>5</v>
      </c>
      <c r="C15" s="111" t="s">
        <v>327</v>
      </c>
      <c r="D15" s="111"/>
      <c r="E15" s="111">
        <v>45713</v>
      </c>
      <c r="F15" s="111"/>
      <c r="G15" s="111">
        <v>0</v>
      </c>
      <c r="H15" s="188"/>
      <c r="I15" s="189" t="s">
        <v>157</v>
      </c>
      <c r="J15" s="190" t="s">
        <v>306</v>
      </c>
      <c r="K15" s="193" t="s">
        <v>307</v>
      </c>
      <c r="L15" s="191" t="s">
        <v>156</v>
      </c>
      <c r="M15" s="192" t="s">
        <v>315</v>
      </c>
      <c r="N15" s="193"/>
      <c r="O15" s="194"/>
      <c r="P15" s="195">
        <v>45711</v>
      </c>
      <c r="Q15" s="195">
        <v>45713</v>
      </c>
      <c r="R15" s="196">
        <v>2</v>
      </c>
      <c r="S15" s="195">
        <v>45713</v>
      </c>
      <c r="T15" s="195">
        <v>45715</v>
      </c>
      <c r="U15" s="196">
        <v>3</v>
      </c>
      <c r="V15" s="193" t="s">
        <v>329</v>
      </c>
      <c r="W15" s="193"/>
      <c r="X15" s="196"/>
      <c r="Y15" s="197">
        <v>0</v>
      </c>
      <c r="Z15" s="198">
        <v>0.44</v>
      </c>
      <c r="AA15" s="195">
        <v>45711</v>
      </c>
      <c r="AB15" s="195">
        <v>45714</v>
      </c>
      <c r="AC15" s="196">
        <v>3</v>
      </c>
      <c r="AD15" s="194"/>
      <c r="AE15" s="194"/>
      <c r="AF15" s="194"/>
      <c r="AG15" s="193"/>
      <c r="AH15" s="193"/>
      <c r="AI15" s="193"/>
      <c r="AJ15" s="193"/>
      <c r="AK15" s="213"/>
      <c r="AL15" s="193"/>
      <c r="AM15" s="193"/>
      <c r="AN15" s="193"/>
      <c r="AO15" s="193"/>
      <c r="AP15" s="193"/>
      <c r="AQ15" s="193"/>
      <c r="AR15" s="193"/>
      <c r="AS15" s="193"/>
      <c r="AT15" s="193"/>
      <c r="AU15" s="193"/>
      <c r="AV15" s="193"/>
      <c r="AW15" s="193"/>
      <c r="AX15" s="193"/>
      <c r="AY15" s="193"/>
      <c r="AZ15" s="193"/>
      <c r="BA15" s="193"/>
      <c r="BB15" s="193"/>
      <c r="BC15" s="193"/>
      <c r="BD15" s="193"/>
      <c r="BE15" s="193"/>
      <c r="BF15" s="199"/>
      <c r="BG15" s="199"/>
      <c r="BH15" s="199"/>
      <c r="BI15" s="193"/>
      <c r="BJ15" s="200"/>
      <c r="BK15" s="200"/>
      <c r="BL15" s="200"/>
      <c r="BM15" s="200"/>
      <c r="BN15" s="200"/>
      <c r="BO15" s="200"/>
      <c r="BP15" s="200"/>
      <c r="BQ15" s="200"/>
      <c r="BR15" s="200"/>
      <c r="BS15" s="200"/>
      <c r="BT15" s="200"/>
      <c r="BU15" s="200"/>
      <c r="BV15" s="200"/>
      <c r="BW15" s="200"/>
      <c r="BX15" s="200"/>
      <c r="BY15" s="200"/>
      <c r="BZ15" s="200"/>
      <c r="CA15" s="200"/>
      <c r="CB15" s="200"/>
      <c r="CC15" s="200"/>
      <c r="CD15" s="200"/>
      <c r="CE15" s="200"/>
      <c r="CF15" s="200"/>
      <c r="CG15" s="200"/>
      <c r="CH15" s="200"/>
      <c r="CI15" s="200"/>
      <c r="CJ15" s="200"/>
      <c r="CK15" s="200"/>
      <c r="CL15" s="200"/>
      <c r="CM15" s="200"/>
      <c r="CN15" s="200"/>
      <c r="CO15" s="200"/>
      <c r="CP15" s="200"/>
      <c r="CQ15" s="200"/>
      <c r="CR15" s="200"/>
      <c r="CS15"/>
      <c r="CT15"/>
      <c r="CU15"/>
      <c r="CV15"/>
      <c r="CW15"/>
      <c r="CX15"/>
      <c r="CY15"/>
      <c r="CZ15"/>
      <c r="DA15"/>
      <c r="DB15"/>
    </row>
    <row r="16" spans="1:106" s="117" customFormat="1" ht="18" customHeight="1" x14ac:dyDescent="0.25">
      <c r="A16" s="111" t="s">
        <v>155</v>
      </c>
      <c r="B16" s="111">
        <v>6</v>
      </c>
      <c r="C16" s="111"/>
      <c r="D16" s="111"/>
      <c r="E16" s="111"/>
      <c r="F16" s="111"/>
      <c r="G16" s="111">
        <v>0</v>
      </c>
      <c r="H16" s="167"/>
      <c r="I16" s="168" t="s">
        <v>157</v>
      </c>
      <c r="J16" s="130" t="s">
        <v>308</v>
      </c>
      <c r="K16" s="120" t="s">
        <v>307</v>
      </c>
      <c r="L16" s="121" t="s">
        <v>156</v>
      </c>
      <c r="M16" s="122" t="s">
        <v>55</v>
      </c>
      <c r="N16" s="120"/>
      <c r="O16" s="123"/>
      <c r="P16" s="124"/>
      <c r="Q16" s="124"/>
      <c r="R16" s="125"/>
      <c r="S16" s="124">
        <v>45711</v>
      </c>
      <c r="T16" s="124">
        <v>45712</v>
      </c>
      <c r="U16" s="125">
        <v>1</v>
      </c>
      <c r="V16" s="120"/>
      <c r="W16" s="120"/>
      <c r="X16" s="125"/>
      <c r="Y16" s="126">
        <v>100</v>
      </c>
      <c r="Z16" s="127">
        <v>1</v>
      </c>
      <c r="AA16" s="124"/>
      <c r="AB16" s="124"/>
      <c r="AC16" s="125"/>
      <c r="AD16" s="123"/>
      <c r="AE16" s="123"/>
      <c r="AF16" s="123"/>
      <c r="AG16" s="120"/>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8"/>
      <c r="BG16" s="128"/>
      <c r="BH16" s="128"/>
      <c r="BI16" s="120"/>
      <c r="BJ16" s="176"/>
      <c r="BK16" s="176"/>
      <c r="BL16" s="176"/>
      <c r="BM16" s="176"/>
      <c r="BN16" s="176"/>
      <c r="BO16" s="176"/>
      <c r="BP16" s="176"/>
      <c r="BQ16" s="176"/>
      <c r="BR16" s="176"/>
      <c r="BS16" s="176"/>
      <c r="BT16" s="176"/>
      <c r="BU16" s="176"/>
      <c r="BV16" s="176"/>
      <c r="BW16" s="176"/>
      <c r="BX16" s="176"/>
      <c r="BY16" s="176"/>
      <c r="BZ16" s="176"/>
      <c r="CA16" s="176"/>
      <c r="CB16" s="176"/>
      <c r="CC16" s="176"/>
      <c r="CD16" s="176"/>
      <c r="CE16" s="176"/>
      <c r="CF16" s="176"/>
      <c r="CG16" s="176"/>
      <c r="CH16" s="176"/>
      <c r="CI16" s="176"/>
      <c r="CJ16" s="176"/>
      <c r="CK16" s="176"/>
      <c r="CL16" s="176"/>
      <c r="CM16" s="176"/>
      <c r="CN16" s="176"/>
      <c r="CO16" s="176"/>
      <c r="CP16" s="176"/>
      <c r="CQ16" s="176"/>
      <c r="CR16" s="176"/>
      <c r="CS16"/>
      <c r="CT16"/>
      <c r="CU16"/>
      <c r="CV16"/>
      <c r="CW16"/>
      <c r="CX16"/>
      <c r="CY16"/>
      <c r="CZ16"/>
      <c r="DA16"/>
      <c r="DB16"/>
    </row>
    <row r="17" spans="1:106" s="117" customFormat="1" ht="18" customHeight="1" x14ac:dyDescent="0.25">
      <c r="A17" s="111" t="s">
        <v>155</v>
      </c>
      <c r="B17" s="111">
        <v>7</v>
      </c>
      <c r="C17" s="111"/>
      <c r="D17" s="111"/>
      <c r="E17" s="111"/>
      <c r="F17" s="111"/>
      <c r="G17" s="111">
        <v>0</v>
      </c>
      <c r="H17" s="201"/>
      <c r="I17" s="177" t="s">
        <v>157</v>
      </c>
      <c r="J17" s="178" t="s">
        <v>309</v>
      </c>
      <c r="K17" s="180" t="s">
        <v>310</v>
      </c>
      <c r="L17" s="237" t="s">
        <v>156</v>
      </c>
      <c r="M17" s="179" t="s">
        <v>315</v>
      </c>
      <c r="N17" s="180"/>
      <c r="O17" s="181"/>
      <c r="P17" s="182"/>
      <c r="Q17" s="182"/>
      <c r="R17" s="183"/>
      <c r="S17" s="182">
        <v>45711</v>
      </c>
      <c r="T17" s="182">
        <v>45712</v>
      </c>
      <c r="U17" s="183">
        <v>1</v>
      </c>
      <c r="V17" s="180"/>
      <c r="W17" s="180"/>
      <c r="X17" s="183"/>
      <c r="Y17" s="184">
        <v>0</v>
      </c>
      <c r="Z17" s="185">
        <v>0.02</v>
      </c>
      <c r="AA17" s="182"/>
      <c r="AB17" s="182"/>
      <c r="AC17" s="183"/>
      <c r="AD17" s="181"/>
      <c r="AE17" s="181"/>
      <c r="AF17" s="181"/>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6"/>
      <c r="BG17" s="186"/>
      <c r="BH17" s="186"/>
      <c r="BI17" s="180"/>
      <c r="BJ17" s="187"/>
      <c r="BK17" s="187"/>
      <c r="BL17" s="187"/>
      <c r="BM17" s="187"/>
      <c r="BN17" s="187"/>
      <c r="BO17" s="187"/>
      <c r="BP17" s="187"/>
      <c r="BQ17" s="187"/>
      <c r="BR17" s="187"/>
      <c r="BS17" s="187"/>
      <c r="BT17" s="187"/>
      <c r="BU17" s="187"/>
      <c r="BV17" s="187"/>
      <c r="BW17" s="187"/>
      <c r="BX17" s="187"/>
      <c r="BY17" s="187"/>
      <c r="BZ17" s="187"/>
      <c r="CA17" s="187"/>
      <c r="CB17" s="187"/>
      <c r="CC17" s="187"/>
      <c r="CD17" s="187"/>
      <c r="CE17" s="187"/>
      <c r="CF17" s="187"/>
      <c r="CG17" s="187"/>
      <c r="CH17" s="187"/>
      <c r="CI17" s="187"/>
      <c r="CJ17" s="187"/>
      <c r="CK17" s="187"/>
      <c r="CL17" s="187"/>
      <c r="CM17" s="187"/>
      <c r="CN17" s="187"/>
      <c r="CO17" s="187"/>
      <c r="CP17" s="187"/>
      <c r="CQ17" s="187"/>
      <c r="CR17" s="187"/>
      <c r="CS17"/>
      <c r="CT17"/>
      <c r="CU17"/>
      <c r="CV17"/>
      <c r="CW17"/>
      <c r="CX17"/>
      <c r="CY17"/>
      <c r="CZ17"/>
      <c r="DA17"/>
      <c r="DB17"/>
    </row>
    <row r="18" spans="1:106" s="117" customFormat="1" ht="18" customHeight="1" x14ac:dyDescent="0.25">
      <c r="A18" s="111" t="s">
        <v>155</v>
      </c>
      <c r="B18" s="111">
        <v>8</v>
      </c>
      <c r="C18" s="111"/>
      <c r="D18" s="111"/>
      <c r="E18" s="111"/>
      <c r="F18" s="111"/>
      <c r="G18" s="111">
        <v>0</v>
      </c>
      <c r="H18" s="238"/>
      <c r="I18" s="239" t="s">
        <v>157</v>
      </c>
      <c r="J18" s="240" t="s">
        <v>311</v>
      </c>
      <c r="K18" s="241" t="s">
        <v>310</v>
      </c>
      <c r="L18" s="242" t="s">
        <v>156</v>
      </c>
      <c r="M18" s="243" t="s">
        <v>55</v>
      </c>
      <c r="N18" s="241"/>
      <c r="O18" s="244"/>
      <c r="P18" s="245"/>
      <c r="Q18" s="245"/>
      <c r="R18" s="246"/>
      <c r="S18" s="245">
        <v>45711</v>
      </c>
      <c r="T18" s="245">
        <v>45712</v>
      </c>
      <c r="U18" s="246">
        <v>1</v>
      </c>
      <c r="V18" s="241"/>
      <c r="W18" s="241"/>
      <c r="X18" s="246"/>
      <c r="Y18" s="247">
        <v>100</v>
      </c>
      <c r="Z18" s="248">
        <v>1</v>
      </c>
      <c r="AA18" s="245"/>
      <c r="AB18" s="245"/>
      <c r="AC18" s="246"/>
      <c r="AD18" s="244"/>
      <c r="AE18" s="244"/>
      <c r="AF18" s="244"/>
      <c r="AG18" s="241"/>
      <c r="AH18" s="241"/>
      <c r="AI18" s="241"/>
      <c r="AJ18" s="241"/>
      <c r="AK18" s="241"/>
      <c r="AL18" s="241"/>
      <c r="AM18" s="241"/>
      <c r="AN18" s="241"/>
      <c r="AO18" s="241"/>
      <c r="AP18" s="241"/>
      <c r="AQ18" s="241"/>
      <c r="AR18" s="241"/>
      <c r="AS18" s="241"/>
      <c r="AT18" s="241"/>
      <c r="AU18" s="241"/>
      <c r="AV18" s="241"/>
      <c r="AW18" s="241"/>
      <c r="AX18" s="241"/>
      <c r="AY18" s="241"/>
      <c r="AZ18" s="241"/>
      <c r="BA18" s="241"/>
      <c r="BB18" s="241"/>
      <c r="BC18" s="241"/>
      <c r="BD18" s="241"/>
      <c r="BE18" s="241"/>
      <c r="BF18" s="249"/>
      <c r="BG18" s="249"/>
      <c r="BH18" s="249"/>
      <c r="BI18" s="241"/>
      <c r="BJ18" s="250"/>
      <c r="BK18" s="250"/>
      <c r="BL18" s="250"/>
      <c r="BM18" s="250"/>
      <c r="BN18" s="250"/>
      <c r="BO18" s="250"/>
      <c r="BP18" s="250"/>
      <c r="BQ18" s="250"/>
      <c r="BR18" s="250"/>
      <c r="BS18" s="250"/>
      <c r="BT18" s="250"/>
      <c r="BU18" s="250"/>
      <c r="BV18" s="250"/>
      <c r="BW18" s="250"/>
      <c r="BX18" s="250"/>
      <c r="BY18" s="250"/>
      <c r="BZ18" s="250"/>
      <c r="CA18" s="250"/>
      <c r="CB18" s="250"/>
      <c r="CC18" s="250"/>
      <c r="CD18" s="250"/>
      <c r="CE18" s="250"/>
      <c r="CF18" s="250"/>
      <c r="CG18" s="250"/>
      <c r="CH18" s="250"/>
      <c r="CI18" s="250"/>
      <c r="CJ18" s="250"/>
      <c r="CK18" s="250"/>
      <c r="CL18" s="250"/>
      <c r="CM18" s="250"/>
      <c r="CN18" s="250"/>
      <c r="CO18" s="250"/>
      <c r="CP18" s="250"/>
      <c r="CQ18" s="250"/>
      <c r="CR18" s="250"/>
      <c r="CS18"/>
      <c r="CT18"/>
      <c r="CU18"/>
      <c r="CV18"/>
      <c r="CW18"/>
      <c r="CX18"/>
      <c r="CY18"/>
      <c r="CZ18"/>
      <c r="DA18"/>
      <c r="DB18"/>
    </row>
    <row r="19" spans="1:106" s="117" customFormat="1" ht="18" customHeight="1" x14ac:dyDescent="0.25">
      <c r="A19" s="111" t="s">
        <v>155</v>
      </c>
      <c r="B19" s="111">
        <v>9</v>
      </c>
      <c r="C19" s="111"/>
      <c r="D19" s="111"/>
      <c r="E19" s="111"/>
      <c r="F19" s="111"/>
      <c r="G19" s="111">
        <v>0</v>
      </c>
      <c r="H19" s="217"/>
      <c r="I19" s="214" t="s">
        <v>157</v>
      </c>
      <c r="J19" s="202" t="s">
        <v>312</v>
      </c>
      <c r="K19" s="203" t="s">
        <v>310</v>
      </c>
      <c r="L19" s="204" t="s">
        <v>156</v>
      </c>
      <c r="M19" s="205" t="s">
        <v>315</v>
      </c>
      <c r="N19" s="203"/>
      <c r="O19" s="206"/>
      <c r="P19" s="207"/>
      <c r="Q19" s="207"/>
      <c r="R19" s="208"/>
      <c r="S19" s="207">
        <v>45711</v>
      </c>
      <c r="T19" s="207">
        <v>45712</v>
      </c>
      <c r="U19" s="208">
        <v>1</v>
      </c>
      <c r="V19" s="203"/>
      <c r="W19" s="203"/>
      <c r="X19" s="208"/>
      <c r="Y19" s="209">
        <v>0</v>
      </c>
      <c r="Z19" s="210">
        <v>0.12</v>
      </c>
      <c r="AA19" s="207"/>
      <c r="AB19" s="207"/>
      <c r="AC19" s="208"/>
      <c r="AD19" s="206"/>
      <c r="AE19" s="206"/>
      <c r="AF19" s="206"/>
      <c r="AG19" s="203"/>
      <c r="AH19" s="203"/>
      <c r="AI19" s="203"/>
      <c r="AJ19" s="203"/>
      <c r="AK19" s="203"/>
      <c r="AL19" s="203"/>
      <c r="AM19" s="203"/>
      <c r="AN19" s="203"/>
      <c r="AO19" s="203"/>
      <c r="AP19" s="203"/>
      <c r="AQ19" s="203"/>
      <c r="AR19" s="203"/>
      <c r="AS19" s="203"/>
      <c r="AT19" s="203"/>
      <c r="AU19" s="203"/>
      <c r="AV19" s="203"/>
      <c r="AW19" s="203"/>
      <c r="AX19" s="203"/>
      <c r="AY19" s="203"/>
      <c r="AZ19" s="203"/>
      <c r="BA19" s="203"/>
      <c r="BB19" s="203"/>
      <c r="BC19" s="203"/>
      <c r="BD19" s="203"/>
      <c r="BE19" s="203"/>
      <c r="BF19" s="211"/>
      <c r="BG19" s="211"/>
      <c r="BH19" s="211"/>
      <c r="BI19" s="203"/>
      <c r="BJ19" s="212"/>
      <c r="BK19" s="212"/>
      <c r="BL19" s="212"/>
      <c r="BM19" s="212"/>
      <c r="BN19" s="212"/>
      <c r="BO19" s="212"/>
      <c r="BP19" s="212"/>
      <c r="BQ19" s="212"/>
      <c r="BR19" s="212"/>
      <c r="BS19" s="212"/>
      <c r="BT19" s="212"/>
      <c r="BU19" s="212"/>
      <c r="BV19" s="212"/>
      <c r="BW19" s="212"/>
      <c r="BX19" s="212"/>
      <c r="BY19" s="212"/>
      <c r="BZ19" s="212"/>
      <c r="CA19" s="212"/>
      <c r="CB19" s="212"/>
      <c r="CC19" s="212"/>
      <c r="CD19" s="212"/>
      <c r="CE19" s="212"/>
      <c r="CF19" s="212"/>
      <c r="CG19" s="212"/>
      <c r="CH19" s="212"/>
      <c r="CI19" s="212"/>
      <c r="CJ19" s="212"/>
      <c r="CK19" s="212"/>
      <c r="CL19" s="212"/>
      <c r="CM19" s="212"/>
      <c r="CN19" s="212"/>
      <c r="CO19" s="212"/>
      <c r="CP19" s="212"/>
      <c r="CQ19" s="212"/>
      <c r="CR19" s="212"/>
      <c r="CS19"/>
      <c r="CT19"/>
      <c r="CU19"/>
      <c r="CV19"/>
      <c r="CW19"/>
      <c r="CX19"/>
      <c r="CY19"/>
      <c r="CZ19"/>
      <c r="DA19"/>
      <c r="DB19"/>
    </row>
    <row r="20" spans="1:106" s="117" customFormat="1" ht="18" customHeight="1" x14ac:dyDescent="0.25">
      <c r="A20" s="111" t="s">
        <v>155</v>
      </c>
      <c r="B20" s="111">
        <v>10</v>
      </c>
      <c r="C20" s="111"/>
      <c r="D20" s="111"/>
      <c r="E20" s="111"/>
      <c r="F20" s="111"/>
      <c r="G20" s="111">
        <v>0</v>
      </c>
      <c r="H20" s="139"/>
      <c r="I20" s="119" t="s">
        <v>157</v>
      </c>
      <c r="J20" s="130" t="s">
        <v>122</v>
      </c>
      <c r="K20" s="120" t="s">
        <v>313</v>
      </c>
      <c r="L20" s="121" t="s">
        <v>156</v>
      </c>
      <c r="M20" s="122" t="s">
        <v>57</v>
      </c>
      <c r="N20" s="120"/>
      <c r="O20" s="123"/>
      <c r="P20" s="124"/>
      <c r="Q20" s="124"/>
      <c r="R20" s="125"/>
      <c r="S20" s="124">
        <v>45711</v>
      </c>
      <c r="T20" s="124">
        <v>45712</v>
      </c>
      <c r="U20" s="125">
        <v>1</v>
      </c>
      <c r="V20" s="120"/>
      <c r="W20" s="120"/>
      <c r="X20" s="125"/>
      <c r="Y20" s="126">
        <v>0</v>
      </c>
      <c r="Z20" s="127">
        <v>0</v>
      </c>
      <c r="AA20" s="124"/>
      <c r="AB20" s="124"/>
      <c r="AC20" s="125"/>
      <c r="AD20" s="123"/>
      <c r="AE20" s="123"/>
      <c r="AF20" s="123"/>
      <c r="AG20" s="120"/>
      <c r="AH20" s="120"/>
      <c r="AI20" s="120"/>
      <c r="AJ20" s="120"/>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8"/>
      <c r="BG20" s="128"/>
      <c r="BH20" s="128"/>
      <c r="BI20" s="120"/>
      <c r="BJ20" s="176"/>
      <c r="BK20" s="176"/>
      <c r="BL20" s="176"/>
      <c r="BM20" s="176"/>
      <c r="BN20" s="176"/>
      <c r="BO20" s="176"/>
      <c r="BP20" s="176"/>
      <c r="BQ20" s="176"/>
      <c r="BR20" s="176"/>
      <c r="BS20" s="176"/>
      <c r="BT20" s="176"/>
      <c r="BU20" s="176"/>
      <c r="BV20" s="176"/>
      <c r="BW20" s="176"/>
      <c r="BX20" s="176"/>
      <c r="BY20" s="176"/>
      <c r="BZ20" s="176"/>
      <c r="CA20" s="176"/>
      <c r="CB20" s="176"/>
      <c r="CC20" s="176"/>
      <c r="CD20" s="176"/>
      <c r="CE20" s="176"/>
      <c r="CF20" s="176"/>
      <c r="CG20" s="176"/>
      <c r="CH20" s="176"/>
      <c r="CI20" s="176"/>
      <c r="CJ20" s="176"/>
      <c r="CK20" s="176"/>
      <c r="CL20" s="176"/>
      <c r="CM20" s="176"/>
      <c r="CN20" s="176"/>
      <c r="CO20" s="176"/>
      <c r="CP20" s="176"/>
      <c r="CQ20" s="176"/>
      <c r="CR20" s="176"/>
      <c r="CS20"/>
      <c r="CT20"/>
      <c r="CU20"/>
      <c r="CV20"/>
      <c r="CW20"/>
      <c r="CX20"/>
      <c r="CY20"/>
      <c r="CZ20"/>
      <c r="DA20"/>
      <c r="DB20"/>
    </row>
    <row r="21" spans="1:106" s="117" customFormat="1" ht="18" customHeight="1" x14ac:dyDescent="0.25">
      <c r="A21" s="111" t="s">
        <v>232</v>
      </c>
      <c r="B21" s="111">
        <v>11</v>
      </c>
      <c r="C21" s="111"/>
      <c r="D21" s="111"/>
      <c r="E21" s="111"/>
      <c r="F21" s="111"/>
      <c r="G21" s="111">
        <v>0</v>
      </c>
      <c r="H21" s="139"/>
      <c r="I21" s="254" t="s">
        <v>157</v>
      </c>
      <c r="J21" s="130" t="s">
        <v>314</v>
      </c>
      <c r="K21" s="120" t="s">
        <v>317</v>
      </c>
      <c r="L21" s="255" t="s">
        <v>318</v>
      </c>
      <c r="M21" s="122" t="s">
        <v>57</v>
      </c>
      <c r="N21" s="120"/>
      <c r="O21" s="123"/>
      <c r="P21" s="124"/>
      <c r="Q21" s="124"/>
      <c r="R21" s="125"/>
      <c r="S21" s="124">
        <v>45711</v>
      </c>
      <c r="T21" s="124">
        <v>45711</v>
      </c>
      <c r="U21" s="125">
        <v>0</v>
      </c>
      <c r="V21" s="120"/>
      <c r="W21" s="120"/>
      <c r="X21" s="125"/>
      <c r="Y21" s="126">
        <v>0</v>
      </c>
      <c r="Z21" s="127">
        <v>0</v>
      </c>
      <c r="AA21" s="124"/>
      <c r="AB21" s="124"/>
      <c r="AC21" s="125"/>
      <c r="AD21" s="123"/>
      <c r="AE21" s="123"/>
      <c r="AF21" s="123"/>
      <c r="AG21" s="120"/>
      <c r="AH21" s="120"/>
      <c r="AI21" s="120"/>
      <c r="AJ21" s="120"/>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8"/>
      <c r="BG21" s="128"/>
      <c r="BH21" s="128"/>
      <c r="BI21" s="120"/>
      <c r="BJ21" s="176"/>
      <c r="BK21" s="176"/>
      <c r="BL21" s="176"/>
      <c r="BM21" s="176"/>
      <c r="BN21" s="176"/>
      <c r="BO21" s="176"/>
      <c r="BP21" s="176"/>
      <c r="BQ21" s="176"/>
      <c r="BR21" s="176"/>
      <c r="BS21" s="176"/>
      <c r="BT21" s="176"/>
      <c r="BU21" s="176"/>
      <c r="BV21" s="176"/>
      <c r="BW21" s="176"/>
      <c r="BX21" s="176"/>
      <c r="BY21" s="176"/>
      <c r="BZ21" s="176"/>
      <c r="CA21" s="176"/>
      <c r="CB21" s="176"/>
      <c r="CC21" s="176"/>
      <c r="CD21" s="176"/>
      <c r="CE21" s="176"/>
      <c r="CF21" s="176"/>
      <c r="CG21" s="176"/>
      <c r="CH21" s="176"/>
      <c r="CI21" s="176"/>
      <c r="CJ21" s="176"/>
      <c r="CK21" s="176"/>
      <c r="CL21" s="176"/>
      <c r="CM21" s="176"/>
      <c r="CN21" s="176"/>
      <c r="CO21" s="176"/>
      <c r="CP21" s="176"/>
      <c r="CQ21" s="176"/>
      <c r="CR21" s="176"/>
      <c r="CS21" s="118"/>
      <c r="CT21"/>
      <c r="CU21"/>
      <c r="CV21"/>
      <c r="CW21"/>
      <c r="CX21"/>
      <c r="CY21"/>
      <c r="CZ21"/>
      <c r="DA21"/>
      <c r="DB21"/>
    </row>
    <row r="22" spans="1:106" x14ac:dyDescent="0.25">
      <c r="A22" s="229"/>
      <c r="B22" s="229"/>
      <c r="C22" s="229"/>
      <c r="D22" s="229"/>
      <c r="E22" s="229"/>
      <c r="F22" s="229"/>
      <c r="G22" s="229"/>
      <c r="H22" s="229"/>
      <c r="I22" s="229"/>
      <c r="J22" s="230"/>
      <c r="K22" s="253" t="s">
        <v>293</v>
      </c>
      <c r="L22" s="232"/>
      <c r="M22" s="229"/>
      <c r="N22" s="231"/>
      <c r="O22" s="233"/>
      <c r="P22" s="252"/>
      <c r="Q22" s="252"/>
      <c r="R22" s="233"/>
      <c r="S22" s="252"/>
      <c r="T22" s="252"/>
      <c r="U22" s="233"/>
      <c r="V22" s="231"/>
      <c r="W22" s="231"/>
      <c r="X22" s="233"/>
      <c r="Y22" s="229"/>
      <c r="Z22" s="234"/>
      <c r="AA22" s="252"/>
      <c r="AB22" s="252"/>
      <c r="AC22" s="233"/>
      <c r="AD22" s="233"/>
      <c r="AE22" s="233"/>
      <c r="AF22" s="233"/>
      <c r="AG22" s="229"/>
      <c r="AH22" s="229"/>
      <c r="AI22" s="229"/>
      <c r="AJ22" s="229"/>
      <c r="AK22" s="229"/>
      <c r="AL22" s="229"/>
      <c r="AM22" s="229"/>
      <c r="AN22" s="229"/>
      <c r="AO22" s="229"/>
      <c r="AP22" s="229"/>
      <c r="AQ22" s="229"/>
      <c r="AR22" s="229"/>
      <c r="AS22" s="229"/>
      <c r="AT22" s="229"/>
      <c r="AU22" s="229"/>
      <c r="AV22" s="229"/>
      <c r="AW22" s="229"/>
      <c r="AX22" s="229"/>
      <c r="AY22" s="229"/>
      <c r="AZ22" s="229"/>
      <c r="BA22" s="229"/>
      <c r="BB22" s="229"/>
      <c r="BC22" s="229"/>
      <c r="BD22" s="229"/>
      <c r="BE22" s="229"/>
      <c r="BF22" s="235"/>
      <c r="BG22" s="235"/>
      <c r="BH22" s="235"/>
      <c r="BI22" s="229"/>
      <c r="BJ22" s="236"/>
      <c r="BK22" s="236"/>
      <c r="BL22" s="236"/>
      <c r="BM22" s="236"/>
      <c r="BN22" s="236"/>
      <c r="BO22" s="236"/>
      <c r="BP22" s="236"/>
      <c r="BQ22" s="236"/>
      <c r="BR22" s="236"/>
      <c r="BS22" s="236"/>
      <c r="BT22" s="236"/>
      <c r="BU22" s="236"/>
      <c r="BV22" s="236"/>
      <c r="BW22" s="236"/>
      <c r="BX22" s="236"/>
      <c r="BY22" s="236"/>
      <c r="BZ22" s="236"/>
      <c r="CA22" s="236"/>
      <c r="CB22" s="236"/>
      <c r="CC22" s="236"/>
      <c r="CD22" s="236"/>
      <c r="CE22" s="236"/>
      <c r="CF22" s="236"/>
      <c r="CG22" s="236"/>
      <c r="CH22" s="236"/>
      <c r="CI22" s="236"/>
      <c r="CJ22" s="236"/>
      <c r="CK22" s="236"/>
      <c r="CL22" s="236"/>
      <c r="CM22" s="236"/>
      <c r="CN22" s="236"/>
      <c r="CO22" s="236"/>
      <c r="CP22" s="236"/>
      <c r="CQ22" s="236"/>
      <c r="CR22" s="236"/>
      <c r="CS22" s="236"/>
    </row>
    <row r="23" spans="1:106" x14ac:dyDescent="0.25">
      <c r="P23" s="158"/>
      <c r="Q23" s="158"/>
      <c r="S23" s="158"/>
      <c r="T23" s="158"/>
      <c r="AA23" s="158"/>
      <c r="AB23" s="158"/>
    </row>
    <row r="26" spans="1:106" s="236" customFormat="1" x14ac:dyDescent="0.25">
      <c r="A26" s="229"/>
      <c r="B26" s="229"/>
      <c r="C26" s="229"/>
      <c r="D26" s="229"/>
      <c r="E26" s="229"/>
      <c r="F26" s="229"/>
      <c r="G26" s="229"/>
      <c r="H26" s="229"/>
      <c r="I26" s="229"/>
      <c r="J26" s="230"/>
      <c r="K26" s="231"/>
      <c r="L26" s="232"/>
      <c r="M26" s="229"/>
      <c r="N26" s="231"/>
      <c r="O26" s="233"/>
      <c r="P26" s="233"/>
      <c r="Q26" s="233"/>
      <c r="R26" s="233"/>
      <c r="S26" s="233"/>
      <c r="T26" s="233"/>
      <c r="U26" s="233"/>
      <c r="V26" s="231"/>
      <c r="W26" s="231"/>
      <c r="X26" s="233"/>
      <c r="Y26" s="229"/>
      <c r="Z26" s="234"/>
      <c r="AA26" s="233"/>
      <c r="AB26" s="233"/>
      <c r="AC26" s="233"/>
      <c r="AD26" s="233"/>
      <c r="AE26" s="233"/>
      <c r="AF26" s="233"/>
      <c r="AG26" s="229"/>
      <c r="AH26" s="229"/>
      <c r="AI26" s="229"/>
      <c r="AJ26" s="229"/>
      <c r="AK26" s="229"/>
      <c r="AL26" s="229"/>
      <c r="AM26" s="229"/>
      <c r="AN26" s="229"/>
      <c r="AO26" s="229"/>
      <c r="AP26" s="229"/>
      <c r="AQ26" s="229"/>
      <c r="AR26" s="229"/>
      <c r="AS26" s="229"/>
      <c r="AT26" s="229"/>
      <c r="AU26" s="229"/>
      <c r="AV26" s="229"/>
      <c r="AW26" s="229"/>
      <c r="AX26" s="229"/>
      <c r="AY26" s="229"/>
      <c r="AZ26" s="229"/>
      <c r="BA26" s="229"/>
      <c r="BB26" s="229"/>
      <c r="BC26" s="229"/>
      <c r="BD26" s="229"/>
      <c r="BE26" s="229"/>
      <c r="BF26" s="235"/>
      <c r="BG26" s="235"/>
      <c r="BH26" s="235"/>
      <c r="BI26" s="229"/>
    </row>
    <row r="28" spans="1:106" s="236" customFormat="1" x14ac:dyDescent="0.25">
      <c r="A28" s="229"/>
      <c r="B28" s="229"/>
      <c r="C28" s="229"/>
      <c r="D28" s="229"/>
      <c r="E28" s="229"/>
      <c r="F28" s="229"/>
      <c r="G28" s="229"/>
      <c r="H28" s="229"/>
      <c r="I28" s="229"/>
      <c r="J28" s="230"/>
      <c r="K28" s="231"/>
      <c r="L28" s="232"/>
      <c r="M28" s="229"/>
      <c r="N28" s="231"/>
      <c r="O28" s="233"/>
      <c r="P28" s="233"/>
      <c r="Q28" s="233"/>
      <c r="R28" s="233"/>
      <c r="S28" s="233"/>
      <c r="T28" s="233"/>
      <c r="U28" s="233"/>
      <c r="V28" s="231"/>
      <c r="W28" s="231"/>
      <c r="X28" s="233"/>
      <c r="Y28" s="229"/>
      <c r="Z28" s="234"/>
      <c r="AA28" s="233"/>
      <c r="AB28" s="233"/>
      <c r="AC28" s="233"/>
      <c r="AD28" s="233"/>
      <c r="AE28" s="233"/>
      <c r="AF28" s="233"/>
      <c r="AG28" s="229"/>
      <c r="AH28" s="229"/>
      <c r="AI28" s="229"/>
      <c r="AJ28" s="229"/>
      <c r="AK28" s="229"/>
      <c r="AL28" s="229"/>
      <c r="AM28" s="229"/>
      <c r="AN28" s="229"/>
      <c r="AO28" s="229"/>
      <c r="AP28" s="229"/>
      <c r="AQ28" s="229"/>
      <c r="AR28" s="229"/>
      <c r="AS28" s="229"/>
      <c r="AT28" s="229"/>
      <c r="AU28" s="229"/>
      <c r="AV28" s="229"/>
      <c r="AW28" s="229"/>
      <c r="AX28" s="229"/>
      <c r="AY28" s="229"/>
      <c r="AZ28" s="229"/>
      <c r="BA28" s="229"/>
      <c r="BB28" s="229"/>
      <c r="BC28" s="229"/>
      <c r="BD28" s="229"/>
      <c r="BE28" s="229"/>
      <c r="BF28" s="235"/>
      <c r="BG28" s="235"/>
      <c r="BH28" s="235"/>
      <c r="BI28" s="229"/>
    </row>
    <row r="31" spans="1:106" s="236" customFormat="1" x14ac:dyDescent="0.25">
      <c r="A31" s="229"/>
      <c r="B31" s="229"/>
      <c r="C31" s="229"/>
      <c r="D31" s="229"/>
      <c r="E31" s="229"/>
      <c r="F31" s="229"/>
      <c r="G31" s="229"/>
      <c r="H31" s="229"/>
      <c r="I31" s="229"/>
      <c r="J31" s="230"/>
      <c r="K31" s="231"/>
      <c r="L31" s="232"/>
      <c r="M31" s="229"/>
      <c r="N31" s="231"/>
      <c r="O31" s="233"/>
      <c r="P31" s="233"/>
      <c r="Q31" s="233"/>
      <c r="R31" s="233"/>
      <c r="S31" s="233"/>
      <c r="T31" s="233"/>
      <c r="U31" s="233"/>
      <c r="V31" s="231"/>
      <c r="W31" s="231"/>
      <c r="X31" s="233"/>
      <c r="Y31" s="229"/>
      <c r="Z31" s="234"/>
      <c r="AA31" s="233"/>
      <c r="AB31" s="233"/>
      <c r="AC31" s="233"/>
      <c r="AD31" s="233"/>
      <c r="AE31" s="233"/>
      <c r="AF31" s="233"/>
      <c r="AG31" s="229"/>
      <c r="AH31" s="229"/>
      <c r="AI31" s="229"/>
      <c r="AJ31" s="229"/>
      <c r="AK31" s="229"/>
      <c r="AL31" s="229"/>
      <c r="AM31" s="229"/>
      <c r="AN31" s="229"/>
      <c r="AO31" s="229"/>
      <c r="AP31" s="229"/>
      <c r="AQ31" s="229"/>
      <c r="AR31" s="229"/>
      <c r="AS31" s="229"/>
      <c r="AT31" s="229"/>
      <c r="AU31" s="229"/>
      <c r="AV31" s="229"/>
      <c r="AW31" s="229"/>
      <c r="AX31" s="229"/>
      <c r="AY31" s="229"/>
      <c r="AZ31" s="229"/>
      <c r="BA31" s="229"/>
      <c r="BB31" s="229"/>
      <c r="BC31" s="229"/>
      <c r="BD31" s="229"/>
      <c r="BE31" s="229"/>
      <c r="BF31" s="235"/>
      <c r="BG31" s="235"/>
      <c r="BH31" s="235"/>
      <c r="BI31" s="229"/>
    </row>
  </sheetData>
  <conditionalFormatting sqref="Z10:Z21">
    <cfRule type="dataBar" priority="11">
      <dataBar>
        <cfvo type="min"/>
        <cfvo type="max"/>
        <color rgb="FF92D050"/>
      </dataBar>
      <extLst>
        <ext xmlns:x14="http://schemas.microsoft.com/office/spreadsheetml/2009/9/main" uri="{B025F937-C7B1-47D3-B67F-A62EFF666E3E}">
          <x14:id>{408CC983-069C-420C-97A3-522595C4ED2A}</x14:id>
        </ext>
      </extLst>
    </cfRule>
  </conditionalFormatting>
  <pageMargins left="0.7" right="0.7" top="0.75" bottom="0.75" header="0.3" footer="0.3"/>
  <ignoredErrors>
    <ignoredError sqref="J10:J21" numberStoredAsText="1"/>
  </ignoredErrors>
  <drawing r:id="rId1"/>
  <extLst>
    <ext xmlns:x14="http://schemas.microsoft.com/office/spreadsheetml/2009/9/main" uri="{78C0D931-6437-407d-A8EE-F0AAD7539E65}">
      <x14:conditionalFormattings>
        <x14:conditionalFormatting xmlns:xm="http://schemas.microsoft.com/office/excel/2006/main">
          <x14:cfRule type="dataBar" id="{408CC983-069C-420C-97A3-522595C4ED2A}">
            <x14:dataBar minLength="0" maxLength="100" negativeBarColorSameAsPositive="1" axisPosition="none">
              <x14:cfvo type="autoMin"/>
              <x14:cfvo type="autoMax"/>
            </x14:dataBar>
          </x14:cfRule>
          <xm:sqref>Z10:Z21</xm:sqref>
        </x14:conditionalFormatting>
        <x14:conditionalFormatting xmlns:xm="http://schemas.microsoft.com/office/excel/2006/main">
          <x14:cfRule type="iconSet" priority="12" id="{6967BC62-EF3A-4C61-BB9E-823795623D8D}">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Y10:Y21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7889A-30E2-4696-A22C-1E122E89CFDB}">
  <sheetPr codeName="GDT1"/>
  <dimension ref="A1:BA62"/>
  <sheetViews>
    <sheetView showGridLines="0" showRowColHeaders="0" zoomScaleNormal="100" workbookViewId="0">
      <selection activeCell="B2" sqref="B2:E2"/>
    </sheetView>
  </sheetViews>
  <sheetFormatPr defaultColWidth="0" defaultRowHeight="15" x14ac:dyDescent="0.25"/>
  <cols>
    <col min="1" max="1" width="1" customWidth="1"/>
    <col min="2" max="13" width="15.7109375" customWidth="1"/>
    <col min="14" max="15" width="15.7109375" hidden="1" customWidth="1"/>
    <col min="16" max="16" width="6.28515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7109375" hidden="1" customWidth="1"/>
    <col min="23" max="23" width="10.28515625" hidden="1" customWidth="1"/>
    <col min="24" max="24" width="9.7109375" hidden="1" customWidth="1"/>
    <col min="25" max="25" width="10.28515625" hidden="1" customWidth="1"/>
    <col min="26" max="26" width="6" hidden="1" customWidth="1"/>
    <col min="27" max="27" width="10.42578125" hidden="1" customWidth="1"/>
    <col min="28" max="28" width="9.7109375" hidden="1" customWidth="1"/>
    <col min="29" max="30" width="6.28515625" hidden="1" customWidth="1"/>
    <col min="31" max="16384" width="6" hidden="1"/>
  </cols>
  <sheetData>
    <row r="1" spans="1:53" s="2" customFormat="1" ht="11.25" customHeight="1" x14ac:dyDescent="0.25">
      <c r="A1" s="45" t="s">
        <v>320</v>
      </c>
      <c r="B1" s="45"/>
      <c r="C1" s="24"/>
      <c r="D1" s="24"/>
      <c r="E1" s="24"/>
      <c r="F1" s="24"/>
      <c r="G1" s="24"/>
      <c r="H1" s="24"/>
      <c r="I1" s="39"/>
      <c r="J1" s="39"/>
      <c r="K1" s="39"/>
      <c r="L1" s="39"/>
      <c r="M1" s="39"/>
      <c r="N1" s="39"/>
      <c r="O1" s="39"/>
      <c r="P1" s="46" t="s">
        <v>184</v>
      </c>
      <c r="Q1" s="46" t="s">
        <v>185</v>
      </c>
      <c r="R1" s="46" t="s">
        <v>186</v>
      </c>
      <c r="S1" s="46" t="s">
        <v>8</v>
      </c>
      <c r="T1" s="46" t="s">
        <v>187</v>
      </c>
      <c r="U1" s="46" t="s">
        <v>212</v>
      </c>
      <c r="V1" s="46" t="s">
        <v>189</v>
      </c>
      <c r="W1" s="100" t="s">
        <v>189</v>
      </c>
      <c r="X1" s="101" t="s">
        <v>188</v>
      </c>
      <c r="Y1" s="102" t="s">
        <v>190</v>
      </c>
      <c r="Z1" s="46" t="s">
        <v>191</v>
      </c>
      <c r="AA1" s="46" t="s">
        <v>192</v>
      </c>
      <c r="AB1" s="46" t="s">
        <v>193</v>
      </c>
      <c r="AC1" s="46" t="s">
        <v>2</v>
      </c>
      <c r="AD1" s="103" t="s">
        <v>194</v>
      </c>
      <c r="AE1" s="104" t="s">
        <v>195</v>
      </c>
      <c r="AF1" s="101" t="s">
        <v>196</v>
      </c>
      <c r="AG1" s="105" t="s">
        <v>197</v>
      </c>
      <c r="AH1" s="103" t="s">
        <v>229</v>
      </c>
      <c r="AI1" s="102" t="s">
        <v>230</v>
      </c>
      <c r="AJ1" s="105" t="s">
        <v>231</v>
      </c>
      <c r="AK1" s="46"/>
      <c r="AL1" s="46"/>
      <c r="AM1" s="46"/>
      <c r="AN1" s="46"/>
      <c r="AO1" s="46"/>
      <c r="AP1" s="46"/>
      <c r="AQ1" s="46"/>
      <c r="AR1" s="46"/>
      <c r="AS1" s="46" t="s">
        <v>223</v>
      </c>
      <c r="AT1" s="46" t="s">
        <v>224</v>
      </c>
      <c r="AU1" s="46"/>
      <c r="AV1" s="46"/>
      <c r="AW1" s="46"/>
      <c r="AX1" s="46" t="s">
        <v>202</v>
      </c>
      <c r="AY1" s="46" t="s">
        <v>209</v>
      </c>
      <c r="AZ1" s="46" t="s">
        <v>210</v>
      </c>
    </row>
    <row r="2" spans="1:53" s="2" customFormat="1" ht="20.25" thickBot="1" x14ac:dyDescent="0.35">
      <c r="A2" s="36"/>
      <c r="B2" s="219" t="s">
        <v>324</v>
      </c>
      <c r="C2" s="219"/>
      <c r="D2" s="219"/>
      <c r="E2" s="219"/>
      <c r="F2" s="35"/>
      <c r="G2" s="35"/>
      <c r="H2" s="36"/>
      <c r="I2" s="37"/>
      <c r="J2" s="37"/>
      <c r="K2" s="37"/>
      <c r="L2" s="37"/>
      <c r="M2" s="38"/>
      <c r="N2" s="38"/>
      <c r="O2" s="37"/>
      <c r="P2" s="46">
        <v>1</v>
      </c>
      <c r="Q2" s="46" t="s">
        <v>198</v>
      </c>
      <c r="R2" s="46" t="s">
        <v>198</v>
      </c>
      <c r="S2" s="142"/>
      <c r="T2" s="49">
        <v>0.45300000000000001</v>
      </c>
      <c r="U2" s="47">
        <v>0</v>
      </c>
      <c r="V2" s="47">
        <v>0</v>
      </c>
      <c r="W2" s="47">
        <v>0</v>
      </c>
      <c r="X2" s="47">
        <v>0</v>
      </c>
      <c r="Y2" s="47">
        <v>0</v>
      </c>
      <c r="Z2" s="46" t="s">
        <v>7</v>
      </c>
      <c r="AA2" s="48">
        <v>45710</v>
      </c>
      <c r="AB2" s="48">
        <v>45723</v>
      </c>
      <c r="AC2" s="46">
        <v>10</v>
      </c>
      <c r="AD2" s="46">
        <v>3</v>
      </c>
      <c r="AE2" s="46">
        <v>5</v>
      </c>
      <c r="AF2" s="46">
        <v>2</v>
      </c>
      <c r="AG2" s="46">
        <v>0</v>
      </c>
      <c r="AH2" s="46"/>
      <c r="AI2" s="46"/>
      <c r="AJ2" s="46"/>
      <c r="AK2" s="46"/>
      <c r="AL2" s="46"/>
      <c r="AM2" s="46"/>
      <c r="AN2" s="46"/>
      <c r="AO2" s="46"/>
      <c r="AP2" s="46"/>
      <c r="AQ2" s="46"/>
      <c r="AR2" s="46"/>
      <c r="AS2" s="141">
        <v>0</v>
      </c>
      <c r="AT2" s="141">
        <v>0</v>
      </c>
      <c r="AU2" s="46"/>
      <c r="AV2" s="46" t="str">
        <f>IF($AX$2=0,"Planned",IF($AX$2=1,"Completed","In-Progress"))</f>
        <v>In-Progress</v>
      </c>
      <c r="AW2" s="46"/>
      <c r="AX2" s="49">
        <f>T2</f>
        <v>0.45300000000000001</v>
      </c>
      <c r="AY2" s="49">
        <f>1-AX2</f>
        <v>0.54699999999999993</v>
      </c>
      <c r="AZ2" s="50">
        <f>IFERROR((Y2-U2)/U2,0)</f>
        <v>0</v>
      </c>
      <c r="BA2" s="42" t="str">
        <f>IF(AZ2&gt;0,TEXT(AZ2,"##%") &amp; " Over Target","")</f>
        <v/>
      </c>
    </row>
    <row r="3" spans="1:53" s="2" customFormat="1" ht="15" customHeight="1" thickTop="1" x14ac:dyDescent="0.25">
      <c r="A3" s="51"/>
      <c r="B3" s="220" t="s">
        <v>10</v>
      </c>
      <c r="C3" s="220"/>
      <c r="D3" s="220"/>
      <c r="E3" s="220"/>
      <c r="F3"/>
      <c r="G3"/>
      <c r="H3"/>
      <c r="P3" s="46">
        <v>0</v>
      </c>
      <c r="Q3" s="46" t="s">
        <v>199</v>
      </c>
      <c r="R3" s="46" t="s">
        <v>199</v>
      </c>
      <c r="S3" s="46"/>
      <c r="T3" s="49">
        <v>0.45300000000000001</v>
      </c>
      <c r="U3" s="47">
        <v>0</v>
      </c>
      <c r="V3" s="47">
        <v>0</v>
      </c>
      <c r="W3" s="47">
        <v>0</v>
      </c>
      <c r="X3" s="47">
        <v>0</v>
      </c>
      <c r="Y3" s="47">
        <v>0</v>
      </c>
      <c r="Z3" s="46" t="s">
        <v>7</v>
      </c>
      <c r="AA3" s="48">
        <v>45710</v>
      </c>
      <c r="AB3" s="48">
        <v>45723</v>
      </c>
      <c r="AC3" s="46">
        <v>10</v>
      </c>
      <c r="AD3" s="46">
        <v>3</v>
      </c>
      <c r="AE3" s="46">
        <v>5</v>
      </c>
      <c r="AF3" s="46">
        <v>2</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9</v>
      </c>
      <c r="E4" s="30" t="str">
        <f>AV2</f>
        <v>In-Progress</v>
      </c>
      <c r="F4" s="6"/>
      <c r="G4"/>
      <c r="H4"/>
      <c r="P4" s="46">
        <v>1</v>
      </c>
      <c r="Q4" s="46" t="s">
        <v>200</v>
      </c>
      <c r="R4" s="46" t="s">
        <v>324</v>
      </c>
      <c r="S4" s="46"/>
      <c r="T4" s="49">
        <v>0.45300000000000001</v>
      </c>
      <c r="U4" s="47">
        <v>0</v>
      </c>
      <c r="V4" s="47">
        <v>0</v>
      </c>
      <c r="W4" s="47">
        <v>0</v>
      </c>
      <c r="X4" s="47">
        <v>0</v>
      </c>
      <c r="Y4" s="47">
        <v>0</v>
      </c>
      <c r="Z4" s="46" t="s">
        <v>7</v>
      </c>
      <c r="AA4" s="48">
        <v>45710</v>
      </c>
      <c r="AB4" s="48">
        <v>45723</v>
      </c>
      <c r="AC4" s="46">
        <v>10</v>
      </c>
      <c r="AD4" s="46">
        <v>3</v>
      </c>
      <c r="AE4" s="46">
        <v>5</v>
      </c>
      <c r="AF4" s="46">
        <v>2</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8</v>
      </c>
      <c r="E5" s="109" t="str">
        <f>IF(S2 = "","",S2)</f>
        <v/>
      </c>
      <c r="F5" s="6"/>
      <c r="G5"/>
      <c r="H5"/>
    </row>
    <row r="6" spans="1:53" s="2" customFormat="1" ht="15" customHeight="1" x14ac:dyDescent="0.25">
      <c r="A6"/>
      <c r="B6"/>
      <c r="C6"/>
      <c r="D6" s="31" t="s">
        <v>6</v>
      </c>
      <c r="E6" s="32">
        <f>AA2</f>
        <v>45710</v>
      </c>
      <c r="F6" s="5"/>
      <c r="G6"/>
      <c r="H6"/>
    </row>
    <row r="7" spans="1:53" s="2" customFormat="1" ht="15" customHeight="1" x14ac:dyDescent="0.25">
      <c r="A7"/>
      <c r="B7"/>
      <c r="C7"/>
      <c r="D7" s="31" t="s">
        <v>4</v>
      </c>
      <c r="E7" s="32">
        <f>AB2</f>
        <v>45723</v>
      </c>
      <c r="F7" s="5"/>
      <c r="G7"/>
      <c r="H7"/>
    </row>
    <row r="8" spans="1:53" s="2" customFormat="1" ht="15" customHeight="1" x14ac:dyDescent="0.25">
      <c r="A8"/>
      <c r="B8"/>
      <c r="C8"/>
      <c r="D8" s="43"/>
      <c r="E8" s="44"/>
      <c r="F8" s="4"/>
      <c r="G8"/>
      <c r="H8"/>
    </row>
    <row r="9" spans="1:53" s="2" customFormat="1" ht="15" customHeight="1" x14ac:dyDescent="0.25">
      <c r="A9"/>
      <c r="B9" s="221"/>
      <c r="C9" s="221"/>
      <c r="D9" s="29" t="s">
        <v>2</v>
      </c>
      <c r="E9" s="33">
        <f>AC2</f>
        <v>10</v>
      </c>
      <c r="F9" s="4"/>
      <c r="G9"/>
      <c r="H9"/>
    </row>
    <row r="10" spans="1:53" s="2" customFormat="1" ht="15" customHeight="1" x14ac:dyDescent="0.25">
      <c r="A10"/>
      <c r="B10"/>
      <c r="C10"/>
      <c r="D10" s="31" t="s">
        <v>55</v>
      </c>
      <c r="E10" s="33">
        <f>AD2</f>
        <v>3</v>
      </c>
      <c r="F10" s="4"/>
      <c r="G10"/>
      <c r="H10"/>
    </row>
    <row r="11" spans="1:53" s="2" customFormat="1" ht="15" customHeight="1" x14ac:dyDescent="0.25">
      <c r="A11"/>
      <c r="B11"/>
      <c r="C11"/>
      <c r="D11" s="31" t="s">
        <v>56</v>
      </c>
      <c r="E11" s="33">
        <f>AE2</f>
        <v>5</v>
      </c>
      <c r="F11" s="4"/>
      <c r="G11"/>
      <c r="H11"/>
    </row>
    <row r="12" spans="1:53" s="2" customFormat="1" ht="15" customHeight="1" x14ac:dyDescent="0.25">
      <c r="A12"/>
      <c r="B12"/>
      <c r="C12"/>
      <c r="D12" s="31" t="s">
        <v>57</v>
      </c>
      <c r="E12" s="33">
        <f>AF2</f>
        <v>2</v>
      </c>
      <c r="F12" s="3"/>
      <c r="G12"/>
      <c r="H12"/>
    </row>
    <row r="13" spans="1:53" s="2" customFormat="1" ht="15" customHeight="1" x14ac:dyDescent="0.25">
      <c r="A13"/>
      <c r="B13"/>
      <c r="C13"/>
      <c r="D13" s="31" t="s">
        <v>58</v>
      </c>
      <c r="E13" s="34">
        <f>AG2</f>
        <v>0</v>
      </c>
      <c r="F13" s="3"/>
      <c r="G13"/>
      <c r="H13"/>
    </row>
    <row r="14" spans="1:53" s="2" customFormat="1" ht="15" customHeight="1" x14ac:dyDescent="0.25">
      <c r="A14"/>
      <c r="B14"/>
      <c r="C14"/>
      <c r="D14" s="28"/>
      <c r="E14" s="27"/>
      <c r="F14" s="3"/>
      <c r="G14"/>
      <c r="H14"/>
    </row>
    <row r="15" spans="1:53" s="2" customFormat="1" ht="15.75" x14ac:dyDescent="0.25">
      <c r="A15"/>
      <c r="B15" s="222"/>
      <c r="C15" s="222"/>
      <c r="D15" s="222"/>
      <c r="E15" s="222"/>
      <c r="F15" s="41"/>
      <c r="G15"/>
      <c r="H15"/>
    </row>
    <row r="16" spans="1:53" s="7" customFormat="1" ht="15" customHeight="1" x14ac:dyDescent="0.25">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223" t="str">
        <f>BA2</f>
        <v/>
      </c>
      <c r="E18" s="223"/>
      <c r="F18"/>
      <c r="G18"/>
      <c r="H18"/>
    </row>
    <row r="19" spans="1:8" s="2" customFormat="1" ht="15" customHeight="1" x14ac:dyDescent="0.25">
      <c r="A19"/>
      <c r="B19"/>
      <c r="C19"/>
      <c r="D19"/>
      <c r="E19"/>
      <c r="F19"/>
      <c r="G19"/>
      <c r="H19"/>
    </row>
    <row r="20" spans="1:8" s="2" customFormat="1" ht="15" customHeight="1" x14ac:dyDescent="0.25">
      <c r="A20"/>
      <c r="B20" s="218"/>
      <c r="C20" s="218"/>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2:E2"/>
    <mergeCell ref="B3:E3"/>
    <mergeCell ref="B9:C9"/>
    <mergeCell ref="B15:E15"/>
    <mergeCell ref="D18:E18"/>
  </mergeCells>
  <conditionalFormatting sqref="E13:E14">
    <cfRule type="cellIs" dxfId="1" priority="1" operator="greaterThan">
      <formula>0</formula>
    </cfRule>
  </conditionalFormatting>
  <dataValidations count="1">
    <dataValidation type="list" allowBlank="1" showInputMessage="1" showErrorMessage="1" sqref="B2" xr:uid="{EAA6C315-83D6-4314-9F3B-AA75249C8BE6}">
      <formula1>$R$3:$R$4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heetViews>
  <sheetFormatPr defaultColWidth="10.7109375" defaultRowHeight="15" x14ac:dyDescent="0.25"/>
  <cols>
    <col min="1" max="1" width="9.28515625" customWidth="1"/>
    <col min="2" max="2" width="1" customWidth="1"/>
    <col min="3" max="3" width="6.28515625" customWidth="1"/>
    <col min="4" max="4" width="1.28515625" customWidth="1"/>
    <col min="5" max="18" width="9.28515625" customWidth="1"/>
    <col min="19" max="19" width="8.28515625" customWidth="1"/>
    <col min="20" max="21" width="9.28515625" customWidth="1"/>
    <col min="22" max="22" width="2" customWidth="1"/>
    <col min="23" max="23" width="0.7109375" customWidth="1"/>
    <col min="24" max="61" width="9.28515625" customWidth="1"/>
  </cols>
  <sheetData>
    <row r="2" spans="2:23 15055:15056" ht="5.25" customHeight="1" x14ac:dyDescent="0.25">
      <c r="B2" s="9"/>
      <c r="C2" s="9" t="s">
        <v>1</v>
      </c>
      <c r="D2" s="9"/>
      <c r="E2" s="9"/>
      <c r="F2" s="9"/>
      <c r="G2" s="9"/>
      <c r="H2" s="9"/>
      <c r="I2" s="9"/>
      <c r="J2" s="9"/>
      <c r="K2" s="9"/>
      <c r="L2" s="9"/>
      <c r="M2" s="9"/>
      <c r="N2" s="9"/>
      <c r="O2" s="9"/>
      <c r="P2" s="9"/>
      <c r="Q2" s="9"/>
      <c r="R2" s="9"/>
      <c r="S2" s="9"/>
      <c r="T2" s="9"/>
      <c r="U2" s="9"/>
      <c r="V2" s="9"/>
      <c r="W2" s="9"/>
    </row>
    <row r="3" spans="2:23 15055:15056" ht="15" customHeight="1" x14ac:dyDescent="0.25">
      <c r="B3" s="9"/>
      <c r="C3" s="1"/>
      <c r="D3" s="1"/>
      <c r="E3" s="1"/>
      <c r="F3" s="1"/>
      <c r="G3" s="1"/>
      <c r="H3" s="1"/>
      <c r="I3" s="1"/>
      <c r="J3" s="1"/>
      <c r="K3" s="1"/>
      <c r="L3" s="1"/>
      <c r="M3" s="1"/>
      <c r="N3" s="1"/>
      <c r="O3" s="1"/>
      <c r="P3" s="1"/>
      <c r="Q3" s="1"/>
      <c r="R3" s="1"/>
      <c r="S3" s="1"/>
      <c r="T3" s="1"/>
      <c r="U3" s="10"/>
      <c r="V3" s="11"/>
      <c r="W3" s="9"/>
      <c r="VGA3" s="12" t="s">
        <v>72</v>
      </c>
      <c r="VGB3" s="12" t="s">
        <v>73</v>
      </c>
    </row>
    <row r="4" spans="2:23 15055:15056" ht="15" customHeight="1" x14ac:dyDescent="0.25">
      <c r="B4" s="9"/>
      <c r="C4" s="1"/>
      <c r="D4" s="1"/>
      <c r="H4" s="227" t="s">
        <v>333</v>
      </c>
      <c r="I4" s="228"/>
      <c r="J4" s="228"/>
      <c r="K4" s="228"/>
      <c r="L4" s="228"/>
      <c r="M4" s="228"/>
      <c r="N4" s="228"/>
      <c r="O4" s="228"/>
      <c r="P4" s="228"/>
      <c r="Q4" s="228"/>
      <c r="R4" s="228"/>
      <c r="S4" s="228"/>
      <c r="T4" s="1"/>
      <c r="U4" s="1"/>
      <c r="V4" s="1"/>
      <c r="W4" s="9"/>
    </row>
    <row r="5" spans="2:23 15055:15056" ht="15" customHeight="1" x14ac:dyDescent="0.55000000000000004">
      <c r="B5" s="9"/>
      <c r="C5" s="1"/>
      <c r="D5" s="1" t="s">
        <v>245</v>
      </c>
      <c r="G5" s="23"/>
      <c r="H5" s="228"/>
      <c r="I5" s="228"/>
      <c r="J5" s="228"/>
      <c r="K5" s="228"/>
      <c r="L5" s="228"/>
      <c r="M5" s="228"/>
      <c r="N5" s="228"/>
      <c r="O5" s="228"/>
      <c r="P5" s="228"/>
      <c r="Q5" s="228"/>
      <c r="R5" s="228"/>
      <c r="S5" s="228"/>
      <c r="W5" s="9"/>
    </row>
    <row r="6" spans="2:23 15055:15056" ht="35.65" customHeight="1" x14ac:dyDescent="0.25">
      <c r="B6" s="9"/>
      <c r="C6" s="1"/>
      <c r="D6" s="1"/>
      <c r="K6" s="13"/>
      <c r="L6" s="13"/>
      <c r="M6" s="13"/>
      <c r="N6" s="13"/>
      <c r="O6" s="13"/>
      <c r="P6" s="13"/>
      <c r="Q6" s="1"/>
      <c r="R6" s="1"/>
      <c r="S6" s="14"/>
      <c r="T6" s="1"/>
      <c r="U6" s="1"/>
      <c r="V6" s="1"/>
      <c r="W6" s="9"/>
    </row>
    <row r="7" spans="2:23 15055:15056" ht="15" customHeight="1" x14ac:dyDescent="0.25">
      <c r="B7" s="9"/>
      <c r="C7" s="15" t="s">
        <v>244</v>
      </c>
      <c r="D7" s="1"/>
      <c r="K7" s="13"/>
      <c r="L7" s="13"/>
      <c r="M7" s="13"/>
      <c r="N7" s="13"/>
      <c r="O7" s="13"/>
      <c r="P7" s="13"/>
      <c r="Q7" s="1"/>
      <c r="R7" s="1"/>
      <c r="S7" s="14"/>
      <c r="T7" s="1"/>
      <c r="U7" s="1"/>
      <c r="V7" s="1"/>
      <c r="W7" s="9"/>
    </row>
    <row r="8" spans="2:23 15055:15056" ht="4.1500000000000004" customHeight="1" x14ac:dyDescent="0.25">
      <c r="B8" s="9"/>
      <c r="C8" s="9"/>
      <c r="D8" s="9"/>
      <c r="E8" s="9"/>
      <c r="F8" s="9"/>
      <c r="G8" s="9"/>
      <c r="H8" s="9"/>
      <c r="I8" s="9"/>
      <c r="J8" s="9"/>
      <c r="K8" s="16"/>
      <c r="L8" s="16"/>
      <c r="M8" s="16"/>
      <c r="N8" s="16"/>
      <c r="O8" s="16"/>
      <c r="P8" s="16"/>
      <c r="Q8" s="9"/>
      <c r="R8" s="9"/>
      <c r="S8" s="17"/>
      <c r="T8" s="9"/>
      <c r="U8" s="9"/>
      <c r="V8" s="9"/>
      <c r="W8" s="9"/>
    </row>
    <row r="9" spans="2:23 15055:15056" ht="45.75" customHeight="1" x14ac:dyDescent="0.25">
      <c r="B9" s="9"/>
      <c r="G9" s="226" t="s">
        <v>0</v>
      </c>
      <c r="H9" s="226"/>
      <c r="I9" s="226"/>
      <c r="J9" s="226"/>
      <c r="K9" s="226"/>
      <c r="L9" s="226"/>
      <c r="M9" s="226"/>
      <c r="N9" s="226"/>
      <c r="O9" s="226"/>
      <c r="P9" s="226"/>
      <c r="Q9" s="226"/>
      <c r="R9" s="226"/>
      <c r="S9" s="226"/>
      <c r="W9" s="9"/>
    </row>
    <row r="10" spans="2:23 15055:15056" ht="15" customHeight="1" x14ac:dyDescent="0.3">
      <c r="B10" s="9"/>
      <c r="C10">
        <v>1</v>
      </c>
      <c r="D10" s="18">
        <v>1</v>
      </c>
      <c r="E10" s="19" t="s">
        <v>79</v>
      </c>
      <c r="F10" s="1"/>
      <c r="G10" s="226"/>
      <c r="H10" s="226"/>
      <c r="I10" s="226"/>
      <c r="J10" s="226"/>
      <c r="K10" s="226"/>
      <c r="L10" s="226"/>
      <c r="M10" s="226"/>
      <c r="N10" s="226"/>
      <c r="O10" s="226"/>
      <c r="P10" s="226"/>
      <c r="Q10" s="226"/>
      <c r="R10" s="226"/>
      <c r="S10" s="226"/>
      <c r="T10" s="20"/>
      <c r="U10" s="20"/>
      <c r="V10" s="20"/>
      <c r="W10" s="9"/>
    </row>
    <row r="11" spans="2:23 15055:15056" ht="15" customHeight="1" x14ac:dyDescent="0.25">
      <c r="B11" s="9"/>
      <c r="E11" s="224" t="s">
        <v>69</v>
      </c>
      <c r="F11" s="224"/>
      <c r="G11" s="224"/>
      <c r="H11" s="224"/>
      <c r="I11" s="224"/>
      <c r="W11" s="9"/>
    </row>
    <row r="12" spans="2:23 15055:15056" ht="15" customHeight="1" x14ac:dyDescent="0.25">
      <c r="B12" s="9"/>
      <c r="W12" s="9"/>
    </row>
    <row r="13" spans="2:23 15055:15056" ht="15" customHeight="1" x14ac:dyDescent="0.3">
      <c r="B13" s="9"/>
      <c r="E13" s="19"/>
      <c r="W13" s="9"/>
    </row>
    <row r="14" spans="2:23 15055:15056" ht="15" customHeight="1" x14ac:dyDescent="0.25">
      <c r="B14" s="9"/>
      <c r="W14" s="9"/>
    </row>
    <row r="15" spans="2:23 15055:15056" ht="15" customHeight="1" x14ac:dyDescent="0.25">
      <c r="B15" s="9"/>
      <c r="W15" s="9"/>
    </row>
    <row r="16" spans="2:23 15055:15056" ht="15" customHeight="1" x14ac:dyDescent="0.25">
      <c r="B16" s="9"/>
      <c r="W16" s="9"/>
    </row>
    <row r="17" spans="2:23" ht="15" customHeight="1" x14ac:dyDescent="0.25">
      <c r="B17" s="9"/>
      <c r="W17" s="9"/>
    </row>
    <row r="18" spans="2:23" ht="15" customHeight="1" x14ac:dyDescent="0.25">
      <c r="B18" s="9"/>
      <c r="W18" s="9"/>
    </row>
    <row r="19" spans="2:23" ht="15" customHeight="1" x14ac:dyDescent="0.25">
      <c r="B19" s="9"/>
      <c r="W19" s="9"/>
    </row>
    <row r="20" spans="2:23" ht="15" customHeight="1" x14ac:dyDescent="0.25">
      <c r="B20" s="9"/>
      <c r="W20" s="9"/>
    </row>
    <row r="21" spans="2:23" ht="15" customHeight="1" x14ac:dyDescent="0.25">
      <c r="B21" s="9"/>
      <c r="W21" s="9"/>
    </row>
    <row r="22" spans="2:23" ht="15" customHeight="1" x14ac:dyDescent="0.25">
      <c r="B22" s="9"/>
      <c r="E22" s="224"/>
      <c r="F22" s="225"/>
      <c r="G22" s="225"/>
      <c r="H22" s="225"/>
      <c r="W22" s="9"/>
    </row>
    <row r="23" spans="2:23" ht="15" customHeight="1" x14ac:dyDescent="0.25">
      <c r="B23" s="9"/>
      <c r="E23" s="224"/>
      <c r="F23" s="225"/>
      <c r="G23" s="225"/>
      <c r="H23" s="225"/>
      <c r="W23" s="9"/>
    </row>
    <row r="24" spans="2:23" ht="15" customHeight="1" x14ac:dyDescent="0.25">
      <c r="B24" s="9"/>
      <c r="W24" s="9"/>
    </row>
    <row r="25" spans="2:23" ht="3.75" customHeight="1" x14ac:dyDescent="0.25">
      <c r="B25" s="9"/>
      <c r="C25" s="9"/>
      <c r="D25" s="9"/>
      <c r="E25" s="9"/>
      <c r="F25" s="9"/>
      <c r="G25" s="9"/>
      <c r="H25" s="9"/>
      <c r="I25" s="9"/>
      <c r="J25" s="9"/>
      <c r="K25" s="9"/>
      <c r="L25" s="9"/>
      <c r="M25" s="9"/>
      <c r="N25" s="9"/>
      <c r="O25" s="9"/>
      <c r="P25" s="9"/>
      <c r="Q25" s="9"/>
      <c r="R25" s="9"/>
      <c r="S25" s="9"/>
      <c r="T25" s="9"/>
      <c r="U25" s="9"/>
      <c r="V25" s="9"/>
      <c r="W25" s="9"/>
    </row>
    <row r="26" spans="2:23" ht="15" customHeight="1" x14ac:dyDescent="0.25"/>
    <row r="31" spans="2:23" x14ac:dyDescent="0.25">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DBB87CE2-2596-41FC-991B-B2DE17DFEEB0}"/>
    <hyperlink ref="E11:I11" r:id="rId2" tooltip="Enable Macros" display="Click here for help to Enable Macros" xr:uid="{B7A59A67-205C-45AB-88BF-715F68D1CB63}"/>
  </hyperlinks>
  <pageMargins left="0.7" right="0.7" top="0.75" bottom="0.75" header="0.3" footer="0.3"/>
  <pageSetup paperSize="9"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13"/>
  <sheetViews>
    <sheetView workbookViewId="0"/>
  </sheetViews>
  <sheetFormatPr defaultRowHeight="15" x14ac:dyDescent="0.25"/>
  <cols>
    <col min="1" max="4" width="12.7109375" customWidth="1"/>
    <col min="5" max="5" width="15" customWidth="1"/>
    <col min="6" max="6" width="14.7109375" customWidth="1"/>
    <col min="7" max="7" width="16.42578125" customWidth="1"/>
    <col min="8" max="8" width="15.5703125" customWidth="1"/>
    <col min="9" max="16" width="12.7109375" customWidth="1"/>
    <col min="17" max="17" width="15.28515625" customWidth="1"/>
    <col min="18" max="23" width="12.7109375" customWidth="1"/>
    <col min="24" max="24" width="19" customWidth="1"/>
    <col min="25" max="26" width="23" customWidth="1"/>
    <col min="27" max="27" width="12.7109375" customWidth="1"/>
    <col min="28" max="28" width="23" customWidth="1"/>
    <col min="29" max="49" width="12.7109375" customWidth="1"/>
    <col min="50" max="55" width="12.28515625" customWidth="1"/>
    <col min="56" max="56" width="13.140625" customWidth="1"/>
    <col min="57" max="57" width="13.28515625" customWidth="1"/>
    <col min="58" max="58" width="13.42578125" customWidth="1"/>
    <col min="59" max="59" width="13.140625" customWidth="1"/>
    <col min="60" max="60" width="13.28515625" customWidth="1"/>
    <col min="61" max="62" width="13.42578125" customWidth="1"/>
  </cols>
  <sheetData>
    <row r="1" spans="1:57" x14ac:dyDescent="0.25">
      <c r="A1" t="s">
        <v>158</v>
      </c>
      <c r="B1" t="s">
        <v>159</v>
      </c>
      <c r="C1" t="s">
        <v>222</v>
      </c>
      <c r="D1" t="s">
        <v>214</v>
      </c>
      <c r="E1" t="s">
        <v>215</v>
      </c>
      <c r="F1" t="s">
        <v>216</v>
      </c>
      <c r="G1" t="s">
        <v>217</v>
      </c>
      <c r="H1" t="s">
        <v>218</v>
      </c>
      <c r="I1" t="s">
        <v>152</v>
      </c>
      <c r="J1" t="s">
        <v>153</v>
      </c>
      <c r="K1" t="s">
        <v>219</v>
      </c>
      <c r="L1" t="s">
        <v>26</v>
      </c>
      <c r="M1" t="s">
        <v>25</v>
      </c>
      <c r="N1" t="s">
        <v>132</v>
      </c>
      <c r="O1" t="s">
        <v>133</v>
      </c>
      <c r="P1" t="s">
        <v>213</v>
      </c>
      <c r="Q1" t="s">
        <v>220</v>
      </c>
      <c r="R1" t="s">
        <v>24</v>
      </c>
      <c r="S1" t="s">
        <v>23</v>
      </c>
      <c r="T1" t="s">
        <v>22</v>
      </c>
      <c r="U1" t="s">
        <v>21</v>
      </c>
      <c r="V1" t="s">
        <v>19</v>
      </c>
      <c r="W1" t="s">
        <v>17</v>
      </c>
      <c r="X1" t="s">
        <v>227</v>
      </c>
      <c r="Y1" t="s">
        <v>228</v>
      </c>
      <c r="Z1" t="s">
        <v>211</v>
      </c>
      <c r="AA1" t="s">
        <v>221</v>
      </c>
      <c r="AB1" t="s">
        <v>16</v>
      </c>
      <c r="AC1" t="s">
        <v>20</v>
      </c>
      <c r="AD1" t="s">
        <v>18</v>
      </c>
      <c r="AE1" t="s">
        <v>15</v>
      </c>
      <c r="AF1" t="s">
        <v>14</v>
      </c>
      <c r="AG1" t="s">
        <v>13</v>
      </c>
      <c r="AH1" t="s">
        <v>12</v>
      </c>
      <c r="AI1" t="s">
        <v>11</v>
      </c>
      <c r="AJ1" t="s">
        <v>160</v>
      </c>
      <c r="AK1" t="s">
        <v>161</v>
      </c>
      <c r="AL1" t="s">
        <v>162</v>
      </c>
      <c r="AM1" t="s">
        <v>163</v>
      </c>
      <c r="AN1" t="s">
        <v>164</v>
      </c>
      <c r="AO1" t="s">
        <v>165</v>
      </c>
      <c r="AP1" t="s">
        <v>166</v>
      </c>
      <c r="AQ1" t="s">
        <v>167</v>
      </c>
      <c r="AR1" t="s">
        <v>168</v>
      </c>
      <c r="AS1" t="s">
        <v>169</v>
      </c>
      <c r="AT1" t="s">
        <v>170</v>
      </c>
      <c r="AU1" t="s">
        <v>171</v>
      </c>
      <c r="AV1" t="s">
        <v>172</v>
      </c>
      <c r="AW1" t="s">
        <v>173</v>
      </c>
      <c r="AX1" t="s">
        <v>174</v>
      </c>
      <c r="AY1" t="s">
        <v>175</v>
      </c>
      <c r="AZ1" t="s">
        <v>176</v>
      </c>
      <c r="BA1" t="s">
        <v>177</v>
      </c>
      <c r="BB1" t="s">
        <v>178</v>
      </c>
      <c r="BC1" t="s">
        <v>179</v>
      </c>
      <c r="BD1" t="s">
        <v>154</v>
      </c>
      <c r="BE1" t="s">
        <v>203</v>
      </c>
    </row>
    <row r="2" spans="1:57" x14ac:dyDescent="0.25">
      <c r="A2">
        <v>1</v>
      </c>
      <c r="B2" t="s">
        <v>155</v>
      </c>
      <c r="C2" t="s">
        <v>155</v>
      </c>
      <c r="D2">
        <v>1</v>
      </c>
      <c r="I2">
        <v>0</v>
      </c>
      <c r="K2" t="s">
        <v>157</v>
      </c>
      <c r="L2">
        <v>1</v>
      </c>
      <c r="M2" t="s">
        <v>302</v>
      </c>
      <c r="N2" t="s">
        <v>316</v>
      </c>
      <c r="O2" t="s">
        <v>242</v>
      </c>
      <c r="U2" s="22">
        <v>45710</v>
      </c>
      <c r="V2" s="22">
        <v>45723</v>
      </c>
      <c r="W2">
        <v>10</v>
      </c>
      <c r="AA2">
        <v>0</v>
      </c>
      <c r="AB2">
        <v>0.9</v>
      </c>
      <c r="BE2" t="b">
        <f>DashboardTable[[#This Row],[ProjectID]]='Project Dashboard'!$P$2</f>
        <v>1</v>
      </c>
    </row>
    <row r="3" spans="1:57" x14ac:dyDescent="0.25">
      <c r="A3">
        <v>1</v>
      </c>
      <c r="B3" t="s">
        <v>155</v>
      </c>
      <c r="C3" t="s">
        <v>155</v>
      </c>
      <c r="D3">
        <v>2</v>
      </c>
      <c r="F3" t="s">
        <v>326</v>
      </c>
      <c r="I3">
        <v>0</v>
      </c>
      <c r="K3" t="s">
        <v>157</v>
      </c>
      <c r="L3">
        <v>2</v>
      </c>
      <c r="M3" t="s">
        <v>303</v>
      </c>
      <c r="N3" t="s">
        <v>156</v>
      </c>
      <c r="O3" t="s">
        <v>55</v>
      </c>
      <c r="U3" s="22">
        <v>45711</v>
      </c>
      <c r="V3" s="22">
        <v>45712</v>
      </c>
      <c r="W3">
        <v>1</v>
      </c>
      <c r="AA3">
        <v>100</v>
      </c>
      <c r="AB3">
        <v>1</v>
      </c>
      <c r="BE3" t="b">
        <f>DashboardTable[[#This Row],[ProjectID]]='Project Dashboard'!$P$2</f>
        <v>1</v>
      </c>
    </row>
    <row r="4" spans="1:57" x14ac:dyDescent="0.25">
      <c r="A4">
        <v>1</v>
      </c>
      <c r="B4" t="s">
        <v>330</v>
      </c>
      <c r="C4" t="s">
        <v>155</v>
      </c>
      <c r="D4">
        <v>3</v>
      </c>
      <c r="I4">
        <v>0</v>
      </c>
      <c r="K4" t="s">
        <v>157</v>
      </c>
      <c r="L4">
        <v>3</v>
      </c>
      <c r="M4" t="s">
        <v>304</v>
      </c>
      <c r="N4" t="s">
        <v>156</v>
      </c>
      <c r="O4" t="s">
        <v>242</v>
      </c>
      <c r="U4" s="22">
        <v>45711</v>
      </c>
      <c r="V4" s="22">
        <v>45712</v>
      </c>
      <c r="W4">
        <v>2</v>
      </c>
      <c r="AA4">
        <v>0</v>
      </c>
      <c r="AB4">
        <v>2.5000000000000001E-2</v>
      </c>
      <c r="BE4" t="b">
        <f>DashboardTable[[#This Row],[ProjectID]]='Project Dashboard'!$P$2</f>
        <v>1</v>
      </c>
    </row>
    <row r="5" spans="1:57" x14ac:dyDescent="0.25">
      <c r="A5">
        <v>1</v>
      </c>
      <c r="B5" t="s">
        <v>331</v>
      </c>
      <c r="C5" t="s">
        <v>155</v>
      </c>
      <c r="D5">
        <v>12</v>
      </c>
      <c r="I5">
        <v>1</v>
      </c>
      <c r="K5" t="s">
        <v>157</v>
      </c>
      <c r="L5">
        <v>3.1</v>
      </c>
      <c r="M5" t="s">
        <v>336</v>
      </c>
      <c r="N5" t="s">
        <v>156</v>
      </c>
      <c r="O5" t="s">
        <v>57</v>
      </c>
      <c r="U5" s="22">
        <v>45711</v>
      </c>
      <c r="V5" s="22">
        <v>45712</v>
      </c>
      <c r="W5">
        <v>1</v>
      </c>
      <c r="AA5">
        <v>0</v>
      </c>
      <c r="AB5">
        <v>0</v>
      </c>
      <c r="BE5" t="b">
        <f>DashboardTable[[#This Row],[ProjectID]]='Project Dashboard'!$P$2</f>
        <v>1</v>
      </c>
    </row>
    <row r="6" spans="1:57" x14ac:dyDescent="0.25">
      <c r="A6">
        <v>1</v>
      </c>
      <c r="B6" t="s">
        <v>331</v>
      </c>
      <c r="C6" t="s">
        <v>155</v>
      </c>
      <c r="D6">
        <v>4</v>
      </c>
      <c r="I6">
        <v>1</v>
      </c>
      <c r="K6" t="s">
        <v>157</v>
      </c>
      <c r="L6">
        <v>3.2</v>
      </c>
      <c r="M6" t="s">
        <v>303</v>
      </c>
      <c r="N6" t="s">
        <v>156</v>
      </c>
      <c r="O6" t="s">
        <v>242</v>
      </c>
      <c r="U6" s="22">
        <v>45711</v>
      </c>
      <c r="V6" s="22">
        <v>45712</v>
      </c>
      <c r="W6">
        <v>1</v>
      </c>
      <c r="AA6">
        <v>0</v>
      </c>
      <c r="AB6">
        <v>0.05</v>
      </c>
      <c r="BE6" t="b">
        <f>DashboardTable[[#This Row],[ProjectID]]='Project Dashboard'!$P$2</f>
        <v>1</v>
      </c>
    </row>
    <row r="7" spans="1:57" x14ac:dyDescent="0.25">
      <c r="A7">
        <v>1</v>
      </c>
      <c r="B7" t="s">
        <v>155</v>
      </c>
      <c r="C7" t="s">
        <v>155</v>
      </c>
      <c r="D7">
        <v>5</v>
      </c>
      <c r="E7" t="s">
        <v>327</v>
      </c>
      <c r="G7">
        <v>45713</v>
      </c>
      <c r="I7">
        <v>0</v>
      </c>
      <c r="K7" t="s">
        <v>157</v>
      </c>
      <c r="L7">
        <v>4</v>
      </c>
      <c r="M7" t="s">
        <v>307</v>
      </c>
      <c r="N7" t="s">
        <v>156</v>
      </c>
      <c r="O7" t="s">
        <v>242</v>
      </c>
      <c r="R7" s="22">
        <v>45711</v>
      </c>
      <c r="S7" s="22">
        <v>45713</v>
      </c>
      <c r="T7">
        <v>2</v>
      </c>
      <c r="U7" s="22">
        <v>45713</v>
      </c>
      <c r="V7" s="22">
        <v>45715</v>
      </c>
      <c r="W7">
        <v>3</v>
      </c>
      <c r="AA7">
        <v>0</v>
      </c>
      <c r="AB7">
        <v>0.44</v>
      </c>
      <c r="AC7" s="22">
        <v>45711</v>
      </c>
      <c r="AD7" s="22">
        <v>45714</v>
      </c>
      <c r="AE7">
        <v>3</v>
      </c>
      <c r="BE7" t="b">
        <f>DashboardTable[[#This Row],[ProjectID]]='Project Dashboard'!$P$2</f>
        <v>1</v>
      </c>
    </row>
    <row r="8" spans="1:57" x14ac:dyDescent="0.25">
      <c r="A8">
        <v>1</v>
      </c>
      <c r="B8" t="s">
        <v>155</v>
      </c>
      <c r="C8" t="s">
        <v>155</v>
      </c>
      <c r="D8">
        <v>6</v>
      </c>
      <c r="I8">
        <v>0</v>
      </c>
      <c r="K8" t="s">
        <v>157</v>
      </c>
      <c r="L8">
        <v>5</v>
      </c>
      <c r="M8" t="s">
        <v>307</v>
      </c>
      <c r="N8" t="s">
        <v>156</v>
      </c>
      <c r="O8" t="s">
        <v>55</v>
      </c>
      <c r="U8" s="22">
        <v>45711</v>
      </c>
      <c r="V8" s="22">
        <v>45712</v>
      </c>
      <c r="W8">
        <v>1</v>
      </c>
      <c r="AA8">
        <v>100</v>
      </c>
      <c r="AB8">
        <v>1</v>
      </c>
      <c r="BE8" t="b">
        <f>DashboardTable[[#This Row],[ProjectID]]='Project Dashboard'!$P$2</f>
        <v>1</v>
      </c>
    </row>
    <row r="9" spans="1:57" x14ac:dyDescent="0.25">
      <c r="A9">
        <v>1</v>
      </c>
      <c r="B9" t="s">
        <v>155</v>
      </c>
      <c r="C9" t="s">
        <v>155</v>
      </c>
      <c r="D9">
        <v>7</v>
      </c>
      <c r="I9">
        <v>0</v>
      </c>
      <c r="K9" t="s">
        <v>157</v>
      </c>
      <c r="L9">
        <v>6</v>
      </c>
      <c r="M9" t="s">
        <v>310</v>
      </c>
      <c r="N9" t="s">
        <v>156</v>
      </c>
      <c r="O9" t="s">
        <v>242</v>
      </c>
      <c r="U9" s="22">
        <v>45711</v>
      </c>
      <c r="V9" s="22">
        <v>45712</v>
      </c>
      <c r="W9">
        <v>1</v>
      </c>
      <c r="AA9">
        <v>0</v>
      </c>
      <c r="AB9">
        <v>0.02</v>
      </c>
      <c r="BE9" t="b">
        <f>DashboardTable[[#This Row],[ProjectID]]='Project Dashboard'!$P$2</f>
        <v>1</v>
      </c>
    </row>
    <row r="10" spans="1:57" x14ac:dyDescent="0.25">
      <c r="A10">
        <v>1</v>
      </c>
      <c r="B10" t="s">
        <v>155</v>
      </c>
      <c r="C10" t="s">
        <v>155</v>
      </c>
      <c r="D10">
        <v>8</v>
      </c>
      <c r="I10">
        <v>0</v>
      </c>
      <c r="K10" t="s">
        <v>157</v>
      </c>
      <c r="L10">
        <v>7</v>
      </c>
      <c r="M10" t="s">
        <v>310</v>
      </c>
      <c r="N10" t="s">
        <v>156</v>
      </c>
      <c r="O10" t="s">
        <v>55</v>
      </c>
      <c r="U10" s="22">
        <v>45711</v>
      </c>
      <c r="V10" s="22">
        <v>45712</v>
      </c>
      <c r="W10">
        <v>1</v>
      </c>
      <c r="AA10">
        <v>100</v>
      </c>
      <c r="AB10">
        <v>1</v>
      </c>
      <c r="BE10" t="b">
        <f>DashboardTable[[#This Row],[ProjectID]]='Project Dashboard'!$P$2</f>
        <v>1</v>
      </c>
    </row>
    <row r="11" spans="1:57" x14ac:dyDescent="0.25">
      <c r="A11">
        <v>1</v>
      </c>
      <c r="B11" t="s">
        <v>155</v>
      </c>
      <c r="C11" t="s">
        <v>155</v>
      </c>
      <c r="D11">
        <v>9</v>
      </c>
      <c r="I11">
        <v>0</v>
      </c>
      <c r="K11" t="s">
        <v>157</v>
      </c>
      <c r="L11">
        <v>8</v>
      </c>
      <c r="M11" t="s">
        <v>310</v>
      </c>
      <c r="N11" t="s">
        <v>156</v>
      </c>
      <c r="O11" t="s">
        <v>242</v>
      </c>
      <c r="U11" s="22">
        <v>45711</v>
      </c>
      <c r="V11" s="22">
        <v>45712</v>
      </c>
      <c r="W11">
        <v>1</v>
      </c>
      <c r="AA11">
        <v>0</v>
      </c>
      <c r="AB11">
        <v>0.12</v>
      </c>
      <c r="BE11" t="b">
        <f>DashboardTable[[#This Row],[ProjectID]]='Project Dashboard'!$P$2</f>
        <v>1</v>
      </c>
    </row>
    <row r="12" spans="1:57" x14ac:dyDescent="0.25">
      <c r="A12">
        <v>1</v>
      </c>
      <c r="B12" t="s">
        <v>155</v>
      </c>
      <c r="C12" t="s">
        <v>155</v>
      </c>
      <c r="D12">
        <v>10</v>
      </c>
      <c r="I12">
        <v>0</v>
      </c>
      <c r="K12" t="s">
        <v>157</v>
      </c>
      <c r="L12">
        <v>9</v>
      </c>
      <c r="M12" t="s">
        <v>313</v>
      </c>
      <c r="N12" t="s">
        <v>156</v>
      </c>
      <c r="O12" t="s">
        <v>57</v>
      </c>
      <c r="U12" s="22">
        <v>45711</v>
      </c>
      <c r="V12" s="22">
        <v>45712</v>
      </c>
      <c r="W12">
        <v>1</v>
      </c>
      <c r="AA12">
        <v>0</v>
      </c>
      <c r="AB12">
        <v>0</v>
      </c>
      <c r="BE12" t="b">
        <f>DashboardTable[[#This Row],[ProjectID]]='Project Dashboard'!$P$2</f>
        <v>1</v>
      </c>
    </row>
    <row r="13" spans="1:57" x14ac:dyDescent="0.25">
      <c r="A13">
        <v>1</v>
      </c>
      <c r="B13" t="s">
        <v>232</v>
      </c>
      <c r="C13" t="s">
        <v>232</v>
      </c>
      <c r="D13">
        <v>11</v>
      </c>
      <c r="I13">
        <v>0</v>
      </c>
      <c r="K13" t="s">
        <v>157</v>
      </c>
      <c r="L13">
        <v>10</v>
      </c>
      <c r="M13" t="s">
        <v>317</v>
      </c>
      <c r="N13" t="s">
        <v>318</v>
      </c>
      <c r="O13" t="s">
        <v>57</v>
      </c>
      <c r="U13" s="22">
        <v>45711</v>
      </c>
      <c r="V13" s="22">
        <v>45711</v>
      </c>
      <c r="W13">
        <v>0</v>
      </c>
      <c r="AA13">
        <v>0</v>
      </c>
      <c r="AB13">
        <v>0</v>
      </c>
      <c r="BE13" t="b">
        <f>DashboardTable[[#This Row],[ProjectID]]='Project Dashboard'!$P$2</f>
        <v>1</v>
      </c>
    </row>
  </sheetData>
  <phoneticPr fontId="22" type="noConversion"/>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heetViews>
  <sheetFormatPr defaultColWidth="0" defaultRowHeight="15" x14ac:dyDescent="0.25"/>
  <cols>
    <col min="1" max="1" width="1" customWidth="1"/>
    <col min="2" max="13" width="15.7109375" customWidth="1"/>
    <col min="14" max="15" width="15.7109375" hidden="1" customWidth="1"/>
    <col min="16" max="16" width="6.28515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7109375" hidden="1" customWidth="1"/>
    <col min="23" max="23" width="10.28515625" hidden="1" customWidth="1"/>
    <col min="24" max="24" width="9.7109375" hidden="1" customWidth="1"/>
    <col min="25" max="25" width="10.28515625" hidden="1" customWidth="1"/>
    <col min="26" max="26" width="6" hidden="1" customWidth="1"/>
    <col min="27" max="27" width="10.42578125" hidden="1" customWidth="1"/>
    <col min="28" max="28" width="9.7109375" hidden="1" customWidth="1"/>
    <col min="29" max="30" width="6.28515625" hidden="1" customWidth="1"/>
    <col min="31" max="16384" width="6" hidden="1"/>
  </cols>
  <sheetData>
    <row r="1" spans="1:53" s="2" customFormat="1" ht="11.25" customHeight="1" x14ac:dyDescent="0.25">
      <c r="A1" s="45"/>
      <c r="B1" s="45"/>
      <c r="C1" s="24"/>
      <c r="D1" s="24"/>
      <c r="E1" s="24"/>
      <c r="F1" s="24"/>
      <c r="G1" s="24"/>
      <c r="H1" s="24"/>
      <c r="I1" s="39"/>
      <c r="J1" s="39"/>
      <c r="K1" s="39"/>
      <c r="L1" s="39"/>
      <c r="M1" s="39"/>
      <c r="N1" s="39"/>
      <c r="O1" s="39"/>
      <c r="P1" s="46" t="s">
        <v>184</v>
      </c>
      <c r="Q1" s="46" t="s">
        <v>185</v>
      </c>
      <c r="R1" s="46" t="s">
        <v>186</v>
      </c>
      <c r="S1" s="46" t="s">
        <v>8</v>
      </c>
      <c r="T1" s="46" t="s">
        <v>187</v>
      </c>
      <c r="U1" s="46" t="s">
        <v>212</v>
      </c>
      <c r="V1" s="46" t="s">
        <v>189</v>
      </c>
      <c r="W1" s="100" t="s">
        <v>189</v>
      </c>
      <c r="X1" s="101" t="s">
        <v>188</v>
      </c>
      <c r="Y1" s="102" t="s">
        <v>190</v>
      </c>
      <c r="Z1" s="46" t="s">
        <v>191</v>
      </c>
      <c r="AA1" s="46" t="s">
        <v>192</v>
      </c>
      <c r="AB1" s="46" t="s">
        <v>193</v>
      </c>
      <c r="AC1" s="46" t="s">
        <v>2</v>
      </c>
      <c r="AD1" s="103" t="s">
        <v>194</v>
      </c>
      <c r="AE1" s="104" t="s">
        <v>195</v>
      </c>
      <c r="AF1" s="101" t="s">
        <v>196</v>
      </c>
      <c r="AG1" s="105" t="s">
        <v>197</v>
      </c>
      <c r="AH1" s="103" t="s">
        <v>229</v>
      </c>
      <c r="AI1" s="102" t="s">
        <v>230</v>
      </c>
      <c r="AJ1" s="105" t="s">
        <v>231</v>
      </c>
      <c r="AK1" s="46"/>
      <c r="AL1" s="46"/>
      <c r="AM1" s="46"/>
      <c r="AN1" s="46"/>
      <c r="AO1" s="46"/>
      <c r="AP1" s="46"/>
      <c r="AQ1" s="46"/>
      <c r="AR1" s="46"/>
      <c r="AS1" s="46" t="s">
        <v>223</v>
      </c>
      <c r="AT1" s="46" t="s">
        <v>224</v>
      </c>
      <c r="AU1" s="46"/>
      <c r="AV1" s="46"/>
      <c r="AW1" s="46"/>
      <c r="AX1" s="46" t="s">
        <v>202</v>
      </c>
      <c r="AY1" s="46" t="s">
        <v>209</v>
      </c>
      <c r="AZ1" s="46" t="s">
        <v>210</v>
      </c>
    </row>
    <row r="2" spans="1:53" s="2" customFormat="1" ht="20.25" thickBot="1" x14ac:dyDescent="0.35">
      <c r="A2" s="36"/>
      <c r="B2" s="219"/>
      <c r="C2" s="219"/>
      <c r="D2" s="219"/>
      <c r="E2" s="219"/>
      <c r="F2" s="35"/>
      <c r="G2" s="35"/>
      <c r="H2" s="36"/>
      <c r="I2" s="37"/>
      <c r="J2" s="37"/>
      <c r="K2" s="37"/>
      <c r="L2" s="37"/>
      <c r="M2" s="38"/>
      <c r="N2" s="38"/>
      <c r="O2" s="37"/>
      <c r="P2" s="46" t="s">
        <v>182</v>
      </c>
      <c r="Q2" s="46" t="s">
        <v>198</v>
      </c>
      <c r="R2" s="46" t="s">
        <v>198</v>
      </c>
      <c r="S2" s="46"/>
      <c r="T2" s="46">
        <v>0.5</v>
      </c>
      <c r="U2" s="47">
        <v>1000</v>
      </c>
      <c r="V2" s="47">
        <v>2000</v>
      </c>
      <c r="W2" s="47">
        <v>200</v>
      </c>
      <c r="X2" s="47">
        <v>100</v>
      </c>
      <c r="Y2" s="47">
        <v>500</v>
      </c>
      <c r="Z2" s="46" t="s">
        <v>7</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25">
      <c r="A3" s="51"/>
      <c r="B3" s="220" t="s">
        <v>10</v>
      </c>
      <c r="C3" s="220"/>
      <c r="D3" s="220"/>
      <c r="E3" s="220"/>
      <c r="F3"/>
      <c r="G3"/>
      <c r="H3"/>
      <c r="P3" s="46">
        <v>0</v>
      </c>
      <c r="Q3" s="46" t="s">
        <v>199</v>
      </c>
      <c r="R3" s="46" t="s">
        <v>199</v>
      </c>
      <c r="S3" s="46"/>
      <c r="T3" s="46">
        <v>0</v>
      </c>
      <c r="U3" s="47">
        <v>1000</v>
      </c>
      <c r="V3" s="47">
        <v>2000</v>
      </c>
      <c r="W3" s="47">
        <v>200</v>
      </c>
      <c r="X3" s="47">
        <v>100</v>
      </c>
      <c r="Y3" s="47">
        <v>300</v>
      </c>
      <c r="Z3" s="46" t="s">
        <v>7</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9</v>
      </c>
      <c r="E4" s="30" t="str">
        <f>AV2</f>
        <v>In-Progress</v>
      </c>
      <c r="F4" s="6"/>
      <c r="G4"/>
      <c r="H4"/>
      <c r="P4" s="46">
        <v>1</v>
      </c>
      <c r="Q4" s="46" t="s">
        <v>200</v>
      </c>
      <c r="R4" s="46" t="s">
        <v>183</v>
      </c>
      <c r="S4" s="46" t="s">
        <v>201</v>
      </c>
      <c r="T4" s="46">
        <v>0</v>
      </c>
      <c r="U4" s="47">
        <v>1000</v>
      </c>
      <c r="V4" s="47">
        <v>2000</v>
      </c>
      <c r="W4" s="47">
        <v>200</v>
      </c>
      <c r="X4" s="47">
        <v>100</v>
      </c>
      <c r="Y4" s="47">
        <v>300</v>
      </c>
      <c r="Z4" s="46" t="s">
        <v>7</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8</v>
      </c>
      <c r="E5" s="109" t="str">
        <f>IF(S2 = "","",S2)</f>
        <v/>
      </c>
      <c r="F5" s="6"/>
      <c r="G5"/>
      <c r="H5"/>
    </row>
    <row r="6" spans="1:53" s="2" customFormat="1" ht="15" customHeight="1" x14ac:dyDescent="0.25">
      <c r="A6"/>
      <c r="B6"/>
      <c r="C6"/>
      <c r="D6" s="31" t="s">
        <v>6</v>
      </c>
      <c r="E6" s="32">
        <f>AA2</f>
        <v>44398</v>
      </c>
      <c r="F6" s="5"/>
      <c r="G6"/>
      <c r="H6"/>
    </row>
    <row r="7" spans="1:53" s="2" customFormat="1" ht="15" customHeight="1" x14ac:dyDescent="0.25">
      <c r="A7"/>
      <c r="B7"/>
      <c r="C7"/>
      <c r="D7" s="31" t="s">
        <v>4</v>
      </c>
      <c r="E7" s="32">
        <f>AB2</f>
        <v>44411</v>
      </c>
      <c r="F7" s="5"/>
      <c r="G7"/>
      <c r="H7"/>
    </row>
    <row r="8" spans="1:53" s="2" customFormat="1" ht="15" customHeight="1" x14ac:dyDescent="0.25">
      <c r="A8"/>
      <c r="B8"/>
      <c r="C8"/>
      <c r="D8" s="43"/>
      <c r="E8" s="44"/>
      <c r="F8" s="4"/>
      <c r="G8"/>
      <c r="H8"/>
    </row>
    <row r="9" spans="1:53" s="2" customFormat="1" ht="15" customHeight="1" x14ac:dyDescent="0.25">
      <c r="A9"/>
      <c r="B9" s="221"/>
      <c r="C9" s="221"/>
      <c r="D9" s="29" t="s">
        <v>2</v>
      </c>
      <c r="E9" s="33">
        <f>AC2</f>
        <v>5</v>
      </c>
      <c r="F9" s="4"/>
      <c r="G9"/>
      <c r="H9"/>
    </row>
    <row r="10" spans="1:53" s="2" customFormat="1" ht="15" customHeight="1" x14ac:dyDescent="0.25">
      <c r="A10"/>
      <c r="B10"/>
      <c r="C10"/>
      <c r="D10" s="31" t="s">
        <v>55</v>
      </c>
      <c r="E10" s="33">
        <f>AD2</f>
        <v>0</v>
      </c>
      <c r="F10" s="4"/>
      <c r="G10"/>
      <c r="H10"/>
    </row>
    <row r="11" spans="1:53" s="2" customFormat="1" ht="15" customHeight="1" x14ac:dyDescent="0.25">
      <c r="A11"/>
      <c r="B11"/>
      <c r="C11"/>
      <c r="D11" s="31" t="s">
        <v>56</v>
      </c>
      <c r="E11" s="33">
        <f>AE2</f>
        <v>0</v>
      </c>
      <c r="F11" s="4"/>
      <c r="G11"/>
      <c r="H11"/>
    </row>
    <row r="12" spans="1:53" s="2" customFormat="1" ht="15" customHeight="1" x14ac:dyDescent="0.25">
      <c r="A12"/>
      <c r="B12"/>
      <c r="C12"/>
      <c r="D12" s="31" t="s">
        <v>57</v>
      </c>
      <c r="E12" s="33">
        <f>AF2</f>
        <v>5</v>
      </c>
      <c r="F12" s="3"/>
      <c r="G12"/>
      <c r="H12"/>
    </row>
    <row r="13" spans="1:53" s="2" customFormat="1" ht="15" customHeight="1" x14ac:dyDescent="0.25">
      <c r="A13"/>
      <c r="B13"/>
      <c r="C13"/>
      <c r="D13" s="31" t="s">
        <v>58</v>
      </c>
      <c r="E13" s="34">
        <f>AG2</f>
        <v>0</v>
      </c>
      <c r="F13" s="3"/>
      <c r="G13"/>
      <c r="H13"/>
    </row>
    <row r="14" spans="1:53" s="2" customFormat="1" ht="15" customHeight="1" x14ac:dyDescent="0.25">
      <c r="A14"/>
      <c r="B14"/>
      <c r="C14"/>
      <c r="D14" s="28"/>
      <c r="E14" s="27"/>
      <c r="F14" s="3"/>
      <c r="G14"/>
      <c r="H14"/>
    </row>
    <row r="15" spans="1:53" s="2" customFormat="1" ht="15.75" x14ac:dyDescent="0.25">
      <c r="A15"/>
      <c r="B15" s="222"/>
      <c r="C15" s="222"/>
      <c r="D15" s="222"/>
      <c r="E15" s="222"/>
      <c r="F15" s="41"/>
      <c r="G15"/>
      <c r="H15"/>
    </row>
    <row r="16" spans="1:53" s="7" customFormat="1" ht="15" customHeight="1" x14ac:dyDescent="0.25">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223" t="str">
        <f>BA2</f>
        <v/>
      </c>
      <c r="E18" s="223"/>
      <c r="F18"/>
      <c r="G18"/>
      <c r="H18"/>
    </row>
    <row r="19" spans="1:8" s="2" customFormat="1" ht="15" customHeight="1" x14ac:dyDescent="0.25">
      <c r="A19"/>
      <c r="B19"/>
      <c r="C19"/>
      <c r="D19"/>
      <c r="E19"/>
      <c r="F19"/>
      <c r="G19"/>
      <c r="H19"/>
    </row>
    <row r="20" spans="1:8" s="2" customFormat="1" ht="15" customHeight="1" x14ac:dyDescent="0.25">
      <c r="A20"/>
      <c r="B20" s="218"/>
      <c r="C20" s="218"/>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LG1" workbookViewId="0">
      <selection activeCell="LQ12" sqref="LQ12"/>
    </sheetView>
  </sheetViews>
  <sheetFormatPr defaultColWidth="9.28515625" defaultRowHeight="15" x14ac:dyDescent="0.25"/>
  <cols>
    <col min="12" max="13" width="14.7109375" customWidth="1"/>
    <col min="14" max="14" width="12.7109375" customWidth="1"/>
    <col min="20" max="20" width="12.7109375" customWidth="1"/>
    <col min="28" max="28" width="19.7109375" customWidth="1"/>
    <col min="100" max="100" width="10.42578125" bestFit="1" customWidth="1"/>
  </cols>
  <sheetData>
    <row r="1" spans="1:334" x14ac:dyDescent="0.25">
      <c r="A1" s="52" t="s">
        <v>127</v>
      </c>
      <c r="B1" s="52" t="s">
        <v>141</v>
      </c>
      <c r="C1" t="s">
        <v>41</v>
      </c>
      <c r="D1" t="s">
        <v>61</v>
      </c>
      <c r="E1" t="s">
        <v>44</v>
      </c>
      <c r="F1" t="s">
        <v>52</v>
      </c>
      <c r="G1" t="s">
        <v>3</v>
      </c>
      <c r="H1" t="s">
        <v>5</v>
      </c>
      <c r="I1" t="s">
        <v>54</v>
      </c>
      <c r="J1" t="s">
        <v>53</v>
      </c>
      <c r="K1" t="s">
        <v>70</v>
      </c>
      <c r="L1" t="s">
        <v>143</v>
      </c>
      <c r="M1" t="s">
        <v>144</v>
      </c>
      <c r="N1" t="s">
        <v>63</v>
      </c>
      <c r="O1" t="s">
        <v>64</v>
      </c>
      <c r="P1" t="s">
        <v>50</v>
      </c>
      <c r="Q1" t="s">
        <v>49</v>
      </c>
      <c r="R1" t="s">
        <v>48</v>
      </c>
      <c r="S1" t="s">
        <v>47</v>
      </c>
      <c r="T1" t="s">
        <v>119</v>
      </c>
      <c r="U1" t="s">
        <v>236</v>
      </c>
      <c r="V1" t="s">
        <v>237</v>
      </c>
      <c r="W1" t="s">
        <v>238</v>
      </c>
      <c r="X1" t="s">
        <v>239</v>
      </c>
      <c r="Y1" t="s">
        <v>40</v>
      </c>
      <c r="Z1" t="s">
        <v>39</v>
      </c>
      <c r="AA1" t="s">
        <v>42</v>
      </c>
      <c r="AB1" t="s">
        <v>130</v>
      </c>
      <c r="AC1" t="s">
        <v>51</v>
      </c>
      <c r="AD1" t="s">
        <v>46</v>
      </c>
      <c r="AE1" t="s">
        <v>35</v>
      </c>
      <c r="AF1" t="s">
        <v>34</v>
      </c>
      <c r="AG1" t="s">
        <v>33</v>
      </c>
      <c r="AH1" t="s">
        <v>32</v>
      </c>
      <c r="AI1" t="s">
        <v>31</v>
      </c>
      <c r="AJ1" t="s">
        <v>30</v>
      </c>
      <c r="AK1" t="s">
        <v>29</v>
      </c>
      <c r="AL1" t="s">
        <v>65</v>
      </c>
      <c r="AM1" t="s">
        <v>66</v>
      </c>
      <c r="AN1" t="s">
        <v>140</v>
      </c>
      <c r="AO1" s="52" t="s">
        <v>80</v>
      </c>
      <c r="AP1" s="52" t="s">
        <v>81</v>
      </c>
      <c r="AQ1" s="52" t="s">
        <v>82</v>
      </c>
      <c r="AR1" s="52" t="s">
        <v>83</v>
      </c>
      <c r="AS1" s="52" t="s">
        <v>89</v>
      </c>
      <c r="AT1" s="52" t="s">
        <v>145</v>
      </c>
      <c r="AU1" s="52" t="s">
        <v>84</v>
      </c>
      <c r="AV1" s="52" t="s">
        <v>85</v>
      </c>
      <c r="AW1" s="52" t="s">
        <v>86</v>
      </c>
      <c r="AX1" s="52" t="s">
        <v>97</v>
      </c>
      <c r="AY1" s="52" t="s">
        <v>87</v>
      </c>
      <c r="AZ1" s="52" t="s">
        <v>88</v>
      </c>
      <c r="BA1" s="52" t="s">
        <v>115</v>
      </c>
      <c r="BB1" s="52" t="s">
        <v>146</v>
      </c>
      <c r="BC1" s="52" t="s">
        <v>90</v>
      </c>
      <c r="BD1" s="52" t="s">
        <v>91</v>
      </c>
      <c r="BE1" s="52" t="s">
        <v>92</v>
      </c>
      <c r="BF1" s="52" t="s">
        <v>120</v>
      </c>
      <c r="BG1" s="52" t="s">
        <v>121</v>
      </c>
      <c r="BH1" s="52" t="s">
        <v>93</v>
      </c>
      <c r="BI1" s="52" t="s">
        <v>113</v>
      </c>
      <c r="BJ1" s="52" t="s">
        <v>94</v>
      </c>
      <c r="BK1" s="52" t="s">
        <v>95</v>
      </c>
      <c r="BL1" s="52" t="s">
        <v>96</v>
      </c>
      <c r="BM1" s="52" t="s">
        <v>131</v>
      </c>
      <c r="BN1" s="52" t="s">
        <v>134</v>
      </c>
      <c r="BO1" s="52" t="s">
        <v>135</v>
      </c>
      <c r="BP1" s="52" t="s">
        <v>136</v>
      </c>
      <c r="BQ1" s="52" t="s">
        <v>137</v>
      </c>
      <c r="BR1" s="52" t="s">
        <v>138</v>
      </c>
      <c r="BS1" s="52" t="s">
        <v>139</v>
      </c>
      <c r="BT1" s="52" t="s">
        <v>98</v>
      </c>
      <c r="BU1" t="s">
        <v>99</v>
      </c>
      <c r="BV1" t="s">
        <v>100</v>
      </c>
      <c r="BW1" t="s">
        <v>101</v>
      </c>
      <c r="BX1" t="s">
        <v>102</v>
      </c>
      <c r="BY1" t="s">
        <v>103</v>
      </c>
      <c r="BZ1" t="s">
        <v>104</v>
      </c>
      <c r="CA1" t="s">
        <v>105</v>
      </c>
      <c r="CB1" t="s">
        <v>106</v>
      </c>
      <c r="CC1" t="s">
        <v>107</v>
      </c>
      <c r="CD1" t="s">
        <v>108</v>
      </c>
      <c r="CE1" t="s">
        <v>109</v>
      </c>
      <c r="CF1" t="s">
        <v>111</v>
      </c>
      <c r="CG1" t="s">
        <v>110</v>
      </c>
      <c r="CH1" t="s">
        <v>114</v>
      </c>
      <c r="CI1" t="s">
        <v>116</v>
      </c>
      <c r="CJ1" t="s">
        <v>117</v>
      </c>
      <c r="CK1" t="s">
        <v>118</v>
      </c>
      <c r="CL1" t="s">
        <v>128</v>
      </c>
      <c r="CM1" t="s">
        <v>123</v>
      </c>
      <c r="CN1" t="s">
        <v>129</v>
      </c>
      <c r="CO1" t="s">
        <v>126</v>
      </c>
      <c r="CP1" t="s">
        <v>125</v>
      </c>
      <c r="CQ1" t="s">
        <v>142</v>
      </c>
      <c r="CR1" t="s">
        <v>150</v>
      </c>
      <c r="CS1" t="s">
        <v>149</v>
      </c>
      <c r="CT1" t="s">
        <v>148</v>
      </c>
      <c r="CU1" t="s">
        <v>147</v>
      </c>
      <c r="CV1" t="s">
        <v>151</v>
      </c>
      <c r="CW1" t="s">
        <v>225</v>
      </c>
      <c r="CX1" t="s">
        <v>240</v>
      </c>
      <c r="CY1" t="s">
        <v>241</v>
      </c>
      <c r="CZ1" t="s">
        <v>226</v>
      </c>
      <c r="DA1" t="s">
        <v>235</v>
      </c>
      <c r="DB1" t="s">
        <v>243</v>
      </c>
      <c r="LO1" t="s">
        <v>45</v>
      </c>
      <c r="LP1" t="s">
        <v>43</v>
      </c>
      <c r="LQ1" t="s">
        <v>38</v>
      </c>
      <c r="LR1" t="s">
        <v>37</v>
      </c>
      <c r="LS1" t="s">
        <v>36</v>
      </c>
      <c r="LT1" t="s">
        <v>59</v>
      </c>
      <c r="LU1" t="s">
        <v>60</v>
      </c>
      <c r="LV1" t="s">
        <v>71</v>
      </c>
    </row>
    <row r="2" spans="1:334" x14ac:dyDescent="0.25">
      <c r="A2" t="s">
        <v>112</v>
      </c>
      <c r="B2">
        <v>2</v>
      </c>
      <c r="C2" t="s">
        <v>27</v>
      </c>
      <c r="D2" t="s">
        <v>62</v>
      </c>
      <c r="E2" t="b">
        <v>1</v>
      </c>
      <c r="F2" s="2" t="s">
        <v>7</v>
      </c>
      <c r="G2" s="53">
        <v>20000</v>
      </c>
      <c r="H2" s="53">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28</v>
      </c>
      <c r="AD2" s="2">
        <v>1</v>
      </c>
      <c r="AE2" t="b">
        <v>0</v>
      </c>
      <c r="AF2">
        <v>20</v>
      </c>
      <c r="AG2" t="s">
        <v>122</v>
      </c>
      <c r="AH2" t="s">
        <v>25</v>
      </c>
      <c r="AI2" t="b">
        <v>1</v>
      </c>
      <c r="AJ2" t="b">
        <v>0</v>
      </c>
      <c r="AK2" t="b">
        <v>0</v>
      </c>
      <c r="AL2" t="s">
        <v>67</v>
      </c>
      <c r="AM2" t="s">
        <v>68</v>
      </c>
      <c r="AO2" t="s">
        <v>76</v>
      </c>
      <c r="AP2" t="s">
        <v>75</v>
      </c>
      <c r="AQ2" s="54"/>
      <c r="AR2" s="55"/>
      <c r="AS2" s="56"/>
      <c r="AT2" s="56"/>
      <c r="AU2" s="57"/>
      <c r="AV2" s="9"/>
      <c r="AW2" s="58"/>
      <c r="AX2" s="59"/>
      <c r="AY2" s="60"/>
      <c r="AZ2" s="61"/>
      <c r="BA2" s="61"/>
      <c r="BB2" s="60"/>
      <c r="BC2" s="62"/>
      <c r="BD2" s="63"/>
      <c r="BE2" s="64"/>
      <c r="BF2" s="65"/>
      <c r="BG2" s="64"/>
      <c r="BH2" s="66"/>
      <c r="BI2" s="1"/>
      <c r="BJ2" s="67"/>
      <c r="BK2" s="62"/>
      <c r="BL2" s="68"/>
      <c r="BM2" s="69"/>
      <c r="BN2" s="58"/>
      <c r="BO2" s="70"/>
      <c r="BP2" s="71"/>
      <c r="BQ2" s="72"/>
      <c r="BR2" s="73"/>
      <c r="BS2" s="66"/>
      <c r="BT2">
        <v>56</v>
      </c>
      <c r="BU2" s="74">
        <v>35</v>
      </c>
      <c r="BV2">
        <v>6</v>
      </c>
      <c r="BW2">
        <v>2</v>
      </c>
      <c r="BX2">
        <v>2</v>
      </c>
      <c r="BY2">
        <v>3</v>
      </c>
      <c r="BZ2">
        <v>2</v>
      </c>
      <c r="CA2">
        <v>3</v>
      </c>
      <c r="CB2">
        <v>3</v>
      </c>
      <c r="CC2">
        <v>6</v>
      </c>
      <c r="CD2">
        <v>8</v>
      </c>
      <c r="CE2">
        <v>10</v>
      </c>
      <c r="CF2">
        <v>12</v>
      </c>
      <c r="CG2">
        <v>15</v>
      </c>
      <c r="CH2" t="b">
        <v>1</v>
      </c>
      <c r="CI2" s="2" t="b">
        <v>1</v>
      </c>
      <c r="CJ2" s="75">
        <v>43647</v>
      </c>
      <c r="CK2" s="75">
        <v>43679</v>
      </c>
      <c r="CL2" t="s">
        <v>124</v>
      </c>
      <c r="CM2" t="b">
        <v>1</v>
      </c>
      <c r="CN2" t="b">
        <v>1</v>
      </c>
      <c r="CO2" t="b">
        <v>1</v>
      </c>
      <c r="CP2" t="b">
        <v>1</v>
      </c>
      <c r="CQ2" t="b">
        <v>1</v>
      </c>
      <c r="CR2">
        <v>2000</v>
      </c>
      <c r="CS2">
        <v>2050</v>
      </c>
      <c r="CT2" s="22">
        <v>36526</v>
      </c>
      <c r="CU2" s="22">
        <v>54789</v>
      </c>
      <c r="CV2" s="22">
        <v>45711</v>
      </c>
      <c r="CW2" t="b">
        <v>0</v>
      </c>
      <c r="CX2" t="b">
        <v>0</v>
      </c>
      <c r="CY2" t="b">
        <v>0</v>
      </c>
      <c r="CZ2" t="b">
        <v>1</v>
      </c>
      <c r="DA2" t="b">
        <v>1</v>
      </c>
      <c r="DB2" t="s">
        <v>246</v>
      </c>
      <c r="LO2" s="2">
        <v>1</v>
      </c>
      <c r="LP2" t="s">
        <v>340</v>
      </c>
      <c r="LQ2" s="12" t="s">
        <v>341</v>
      </c>
      <c r="LR2" s="12" t="s">
        <v>342</v>
      </c>
      <c r="LS2" s="12" t="s">
        <v>343</v>
      </c>
      <c r="LT2" t="s">
        <v>344</v>
      </c>
      <c r="LV2" s="75">
        <v>45710</v>
      </c>
    </row>
    <row r="3" spans="1:334" x14ac:dyDescent="0.25">
      <c r="AO3" t="s">
        <v>75</v>
      </c>
      <c r="AQ3" s="54"/>
      <c r="AR3" s="76"/>
      <c r="AS3" s="56"/>
      <c r="AT3" s="107"/>
      <c r="AU3" s="57"/>
      <c r="AV3" s="9"/>
      <c r="AW3" s="58"/>
      <c r="AX3" s="77"/>
      <c r="AY3" s="63"/>
      <c r="AZ3" s="61"/>
      <c r="BA3" s="61"/>
      <c r="BB3" s="108"/>
      <c r="BC3" s="78"/>
      <c r="BD3" s="63"/>
      <c r="BE3" s="64"/>
      <c r="BF3" s="65"/>
      <c r="BG3" s="64"/>
      <c r="BH3" s="79"/>
      <c r="BI3" s="78"/>
      <c r="BJ3" s="1"/>
      <c r="BK3" s="78"/>
      <c r="BL3" s="80"/>
      <c r="BM3" s="81"/>
      <c r="BN3" s="58"/>
      <c r="BO3" s="70"/>
      <c r="BP3" s="71"/>
      <c r="BQ3" s="72"/>
      <c r="BR3" s="73"/>
      <c r="BS3" s="66"/>
    </row>
    <row r="4" spans="1:334" x14ac:dyDescent="0.25">
      <c r="AO4" t="s">
        <v>77</v>
      </c>
      <c r="AQ4" s="79"/>
      <c r="AR4" s="72"/>
      <c r="AS4" s="82"/>
      <c r="AT4" s="82"/>
      <c r="AU4" s="83"/>
      <c r="AV4" s="76"/>
      <c r="AW4" s="58"/>
      <c r="AX4" s="84"/>
      <c r="AY4" s="85"/>
      <c r="AZ4" s="86"/>
      <c r="BA4" s="86"/>
      <c r="BB4" s="82"/>
      <c r="BC4" s="79"/>
      <c r="BD4" s="63"/>
      <c r="BE4" s="64"/>
      <c r="BF4" s="65"/>
      <c r="BG4" s="64"/>
      <c r="BH4" s="87"/>
      <c r="BI4" s="88"/>
      <c r="BL4" s="80"/>
      <c r="BM4" s="89"/>
      <c r="BN4" s="58"/>
      <c r="BO4" s="70"/>
      <c r="BP4" s="71"/>
      <c r="BQ4" s="72"/>
      <c r="BR4" s="73"/>
      <c r="BS4" s="66"/>
    </row>
    <row r="5" spans="1:334" x14ac:dyDescent="0.25">
      <c r="AO5" t="s">
        <v>74</v>
      </c>
      <c r="AQ5" s="90"/>
      <c r="AR5" s="91"/>
      <c r="AS5" s="92"/>
      <c r="AT5" s="92"/>
      <c r="AU5" s="93"/>
      <c r="AV5" s="94"/>
      <c r="AW5" s="58"/>
      <c r="AX5" s="77"/>
      <c r="AY5" s="95"/>
      <c r="AZ5" s="96"/>
      <c r="BA5" s="96"/>
      <c r="BB5" s="80"/>
      <c r="BC5" s="97"/>
      <c r="BD5" s="63"/>
      <c r="BE5" s="64"/>
      <c r="BF5" s="65"/>
      <c r="BG5" s="64"/>
      <c r="BH5" s="98"/>
      <c r="BI5" s="99"/>
      <c r="BJ5" s="89"/>
      <c r="BK5" s="1"/>
      <c r="BL5" s="80"/>
      <c r="BM5" s="89"/>
      <c r="BN5" s="58"/>
      <c r="BO5" s="70"/>
      <c r="BP5" s="71"/>
      <c r="BQ5" s="72"/>
      <c r="BR5" s="73"/>
      <c r="BS5" s="66"/>
    </row>
    <row r="6" spans="1:334" x14ac:dyDescent="0.25">
      <c r="AO6" t="s">
        <v>78</v>
      </c>
      <c r="AQ6" s="54"/>
      <c r="AR6" s="76"/>
      <c r="AS6" s="56"/>
      <c r="AT6" s="107"/>
      <c r="AU6" s="57"/>
      <c r="AV6" s="9"/>
      <c r="AW6" s="58"/>
      <c r="AX6" s="77"/>
      <c r="AY6" s="63"/>
      <c r="AZ6" s="61"/>
      <c r="BA6" s="61"/>
      <c r="BB6" s="108"/>
      <c r="BC6" s="78"/>
      <c r="BD6" s="63"/>
      <c r="BE6" s="64"/>
      <c r="BF6" s="65"/>
      <c r="BG6" s="64"/>
      <c r="BH6" s="79"/>
      <c r="BI6" s="78"/>
      <c r="BJ6" s="1"/>
      <c r="BK6" s="78"/>
      <c r="BL6" s="80"/>
      <c r="BM6" s="81"/>
      <c r="BN6" s="58"/>
      <c r="BO6" s="70"/>
      <c r="BP6" s="71"/>
      <c r="BQ6" s="72"/>
      <c r="BR6" s="73"/>
      <c r="BS6" s="66"/>
    </row>
    <row r="7" spans="1:334" x14ac:dyDescent="0.25">
      <c r="AQ7" s="54"/>
      <c r="AR7" s="76"/>
      <c r="AS7" s="56"/>
      <c r="AT7" s="107"/>
      <c r="AU7" s="57"/>
      <c r="AV7" s="9"/>
      <c r="AW7" s="58"/>
      <c r="AX7" s="77"/>
      <c r="AY7" s="63"/>
      <c r="AZ7" s="61"/>
      <c r="BA7" s="61"/>
      <c r="BB7" s="108"/>
      <c r="BC7" s="78"/>
      <c r="BD7" s="63"/>
      <c r="BE7" s="64"/>
      <c r="BF7" s="65"/>
      <c r="BG7" s="64"/>
      <c r="BH7" s="79"/>
      <c r="BI7" s="78"/>
      <c r="BJ7" s="1"/>
      <c r="BK7" s="78"/>
      <c r="BL7" s="80"/>
      <c r="BM7" s="81"/>
      <c r="BN7" s="58"/>
      <c r="BO7" s="70"/>
      <c r="BP7" s="71"/>
      <c r="BQ7" s="72"/>
      <c r="BR7" s="73"/>
      <c r="BS7" s="66"/>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7"/>
  <sheetViews>
    <sheetView workbookViewId="0"/>
  </sheetViews>
  <sheetFormatPr defaultRowHeight="15" x14ac:dyDescent="0.25"/>
  <cols>
    <col min="1" max="1" width="13.140625" bestFit="1" customWidth="1"/>
    <col min="2" max="2" width="17.85546875" bestFit="1" customWidth="1"/>
    <col min="6" max="8" width="9.28515625"/>
    <col min="10" max="10" width="13.28515625" bestFit="1" customWidth="1"/>
    <col min="11" max="11" width="13.140625" bestFit="1" customWidth="1"/>
    <col min="12" max="12" width="17.85546875" bestFit="1" customWidth="1"/>
    <col min="13" max="13" width="8.7109375" bestFit="1" customWidth="1"/>
    <col min="14" max="14" width="8.28515625" bestFit="1" customWidth="1"/>
    <col min="15" max="17" width="8.28515625" customWidth="1"/>
    <col min="18" max="18" width="11.28515625" bestFit="1" customWidth="1"/>
    <col min="21" max="21" width="14.28515625" bestFit="1" customWidth="1"/>
    <col min="22" max="22" width="17.85546875" bestFit="1" customWidth="1"/>
    <col min="23" max="23" width="11" bestFit="1" customWidth="1"/>
    <col min="24" max="26" width="11" customWidth="1"/>
    <col min="27" max="27" width="11" bestFit="1" customWidth="1"/>
    <col min="31" max="31" width="12" bestFit="1" customWidth="1"/>
    <col min="32" max="32" width="17.85546875" bestFit="1" customWidth="1"/>
    <col min="33" max="33" width="31.28515625" bestFit="1" customWidth="1"/>
    <col min="34" max="35" width="31.28515625" customWidth="1"/>
    <col min="36" max="36" width="31.28515625" bestFit="1" customWidth="1"/>
    <col min="37" max="37" width="33.28515625" bestFit="1" customWidth="1"/>
    <col min="38" max="39" width="36.28515625" bestFit="1" customWidth="1"/>
    <col min="40" max="40" width="14.28515625" bestFit="1" customWidth="1"/>
    <col min="41" max="41" width="22.28515625" bestFit="1" customWidth="1"/>
    <col min="42" max="42" width="13.140625" bestFit="1" customWidth="1"/>
    <col min="43" max="43" width="17.85546875" bestFit="1" customWidth="1"/>
    <col min="47" max="49" width="9.28515625"/>
    <col min="53" max="53" width="13.140625" bestFit="1" customWidth="1"/>
    <col min="54" max="54" width="17.85546875" bestFit="1" customWidth="1"/>
    <col min="57" max="59" width="9.28515625"/>
    <col min="63" max="63" width="12" bestFit="1" customWidth="1"/>
    <col min="64" max="64" width="17.85546875" bestFit="1" customWidth="1"/>
    <col min="66" max="70" width="9.28515625"/>
    <col min="72" max="72" width="12" bestFit="1" customWidth="1"/>
    <col min="73" max="73" width="17.85546875" bestFit="1" customWidth="1"/>
    <col min="76" max="76" width="12" bestFit="1" customWidth="1"/>
    <col min="77" max="77" width="17.7109375" bestFit="1" customWidth="1"/>
    <col min="81" max="81" width="12" bestFit="1" customWidth="1"/>
    <col min="82" max="82" width="17.7109375" bestFit="1" customWidth="1"/>
  </cols>
  <sheetData>
    <row r="1" spans="1:73" x14ac:dyDescent="0.25">
      <c r="A1" s="25" t="s">
        <v>203</v>
      </c>
      <c r="B1" t="s">
        <v>234</v>
      </c>
      <c r="K1" s="25" t="s">
        <v>203</v>
      </c>
      <c r="L1" t="s">
        <v>234</v>
      </c>
      <c r="U1" s="25" t="s">
        <v>203</v>
      </c>
      <c r="V1" t="s">
        <v>321</v>
      </c>
      <c r="AE1" s="25" t="s">
        <v>203</v>
      </c>
      <c r="AF1" t="s">
        <v>321</v>
      </c>
      <c r="AP1" s="25" t="s">
        <v>203</v>
      </c>
      <c r="AQ1" t="s">
        <v>321</v>
      </c>
      <c r="BA1" s="25" t="s">
        <v>203</v>
      </c>
      <c r="BB1" t="s">
        <v>321</v>
      </c>
      <c r="BK1" s="25" t="s">
        <v>203</v>
      </c>
      <c r="BL1" t="s">
        <v>321</v>
      </c>
      <c r="BT1" s="25" t="s">
        <v>203</v>
      </c>
      <c r="BU1" t="s">
        <v>321</v>
      </c>
    </row>
    <row r="2" spans="1:73" x14ac:dyDescent="0.25">
      <c r="A2" s="25" t="s">
        <v>159</v>
      </c>
      <c r="B2" t="s">
        <v>207</v>
      </c>
      <c r="K2" s="25" t="s">
        <v>159</v>
      </c>
      <c r="L2" t="s">
        <v>207</v>
      </c>
      <c r="U2" s="25" t="s">
        <v>159</v>
      </c>
      <c r="V2" t="s">
        <v>207</v>
      </c>
      <c r="AE2" s="25" t="s">
        <v>222</v>
      </c>
      <c r="AF2" t="s">
        <v>207</v>
      </c>
      <c r="AP2" s="25" t="s">
        <v>159</v>
      </c>
      <c r="AQ2" t="s">
        <v>207</v>
      </c>
      <c r="BA2" s="25" t="s">
        <v>159</v>
      </c>
      <c r="BB2" t="s">
        <v>207</v>
      </c>
      <c r="BK2" s="25" t="s">
        <v>159</v>
      </c>
      <c r="BL2" t="s">
        <v>207</v>
      </c>
      <c r="BT2" s="25" t="s">
        <v>159</v>
      </c>
      <c r="BU2" t="s">
        <v>207</v>
      </c>
    </row>
    <row r="4" spans="1:73" x14ac:dyDescent="0.25">
      <c r="A4" s="25" t="s">
        <v>204</v>
      </c>
      <c r="B4" t="s">
        <v>205</v>
      </c>
      <c r="K4" s="25" t="s">
        <v>204</v>
      </c>
      <c r="L4" t="s">
        <v>205</v>
      </c>
      <c r="U4" s="25" t="s">
        <v>206</v>
      </c>
      <c r="AP4" s="25" t="s">
        <v>204</v>
      </c>
      <c r="AQ4" t="s">
        <v>205</v>
      </c>
      <c r="BA4" s="25" t="s">
        <v>204</v>
      </c>
    </row>
    <row r="5" spans="1:73" x14ac:dyDescent="0.25">
      <c r="A5" s="26" t="s">
        <v>55</v>
      </c>
      <c r="B5" s="251">
        <v>3</v>
      </c>
      <c r="K5" s="26" t="s">
        <v>316</v>
      </c>
      <c r="L5" s="251">
        <v>1</v>
      </c>
      <c r="U5" s="26" t="s">
        <v>180</v>
      </c>
      <c r="V5" s="140"/>
      <c r="AP5" s="106" t="s">
        <v>322</v>
      </c>
      <c r="AQ5" s="251">
        <v>8</v>
      </c>
      <c r="BA5" s="26" t="s">
        <v>233</v>
      </c>
    </row>
    <row r="6" spans="1:73" x14ac:dyDescent="0.25">
      <c r="A6" s="26" t="s">
        <v>242</v>
      </c>
      <c r="B6" s="251">
        <v>5</v>
      </c>
      <c r="K6" s="26" t="s">
        <v>156</v>
      </c>
      <c r="L6" s="251">
        <v>9</v>
      </c>
      <c r="U6" s="26" t="s">
        <v>208</v>
      </c>
      <c r="V6" s="140"/>
      <c r="AP6" s="106" t="s">
        <v>332</v>
      </c>
      <c r="AQ6" s="251">
        <v>1</v>
      </c>
    </row>
    <row r="7" spans="1:73" x14ac:dyDescent="0.25">
      <c r="A7" s="26" t="s">
        <v>57</v>
      </c>
      <c r="B7" s="251">
        <v>2</v>
      </c>
      <c r="U7" s="26" t="s">
        <v>181</v>
      </c>
      <c r="V7" s="140"/>
      <c r="AP7" s="106" t="s">
        <v>323</v>
      </c>
      <c r="AQ7" s="251">
        <v>1</v>
      </c>
    </row>
  </sheetData>
  <pageMargins left="0.7" right="0.7" top="0.75" bottom="0.75" header="0.3" footer="0.3"/>
  <drawing r:id="rId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37796-4771-48CB-BA9F-E2C559B862C5}">
  <sheetPr codeName="Sheet2"/>
  <dimension ref="A1:T2"/>
  <sheetViews>
    <sheetView workbookViewId="0"/>
  </sheetViews>
  <sheetFormatPr defaultRowHeight="15" x14ac:dyDescent="0.25"/>
  <sheetData>
    <row r="1" spans="1:20" x14ac:dyDescent="0.25">
      <c r="A1" t="s">
        <v>213</v>
      </c>
      <c r="B1" t="s">
        <v>247</v>
      </c>
      <c r="C1" t="s">
        <v>248</v>
      </c>
      <c r="D1" t="s">
        <v>249</v>
      </c>
      <c r="K1" t="s">
        <v>250</v>
      </c>
      <c r="L1" t="s">
        <v>251</v>
      </c>
      <c r="M1" t="s">
        <v>252</v>
      </c>
      <c r="N1" t="s">
        <v>253</v>
      </c>
      <c r="O1" t="s">
        <v>254</v>
      </c>
      <c r="P1" t="s">
        <v>255</v>
      </c>
      <c r="Q1" t="s">
        <v>256</v>
      </c>
      <c r="R1" t="s">
        <v>257</v>
      </c>
      <c r="S1" t="s">
        <v>258</v>
      </c>
      <c r="T1" t="s">
        <v>259</v>
      </c>
    </row>
    <row r="2" spans="1:20" x14ac:dyDescent="0.25">
      <c r="A2" t="s">
        <v>260</v>
      </c>
      <c r="C2" t="b">
        <v>0</v>
      </c>
      <c r="E2" s="18" t="s">
        <v>261</v>
      </c>
      <c r="K2" s="110">
        <v>0.375</v>
      </c>
      <c r="L2" s="110">
        <v>0.75</v>
      </c>
      <c r="M2">
        <v>0</v>
      </c>
      <c r="N2">
        <v>1</v>
      </c>
      <c r="O2">
        <v>1</v>
      </c>
      <c r="P2">
        <v>1</v>
      </c>
      <c r="Q2">
        <v>1</v>
      </c>
      <c r="R2">
        <v>1</v>
      </c>
      <c r="S2">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B710F-BB37-492A-AEBC-FA5CF69953FF}">
  <sheetPr codeName="Sheet4"/>
  <dimension ref="A1:DB7"/>
  <sheetViews>
    <sheetView workbookViewId="0"/>
  </sheetViews>
  <sheetFormatPr defaultRowHeight="15" x14ac:dyDescent="0.25"/>
  <sheetData>
    <row r="1" spans="1:106" x14ac:dyDescent="0.25">
      <c r="A1" s="52" t="s">
        <v>127</v>
      </c>
      <c r="B1" s="52" t="s">
        <v>141</v>
      </c>
      <c r="C1" t="s">
        <v>41</v>
      </c>
      <c r="D1" t="s">
        <v>61</v>
      </c>
      <c r="E1" t="s">
        <v>44</v>
      </c>
      <c r="F1" t="s">
        <v>52</v>
      </c>
      <c r="G1" t="s">
        <v>3</v>
      </c>
      <c r="H1" t="s">
        <v>5</v>
      </c>
      <c r="I1" t="s">
        <v>54</v>
      </c>
      <c r="J1" t="s">
        <v>53</v>
      </c>
      <c r="K1" t="s">
        <v>70</v>
      </c>
      <c r="L1" t="s">
        <v>143</v>
      </c>
      <c r="M1" t="s">
        <v>144</v>
      </c>
      <c r="N1" t="s">
        <v>63</v>
      </c>
      <c r="O1" t="s">
        <v>64</v>
      </c>
      <c r="P1" t="s">
        <v>50</v>
      </c>
      <c r="Q1" t="s">
        <v>49</v>
      </c>
      <c r="R1" t="s">
        <v>48</v>
      </c>
      <c r="S1" t="s">
        <v>47</v>
      </c>
      <c r="T1" t="s">
        <v>119</v>
      </c>
      <c r="U1" t="s">
        <v>236</v>
      </c>
      <c r="V1" t="s">
        <v>237</v>
      </c>
      <c r="W1" t="s">
        <v>238</v>
      </c>
      <c r="X1" t="s">
        <v>239</v>
      </c>
      <c r="Y1" t="s">
        <v>40</v>
      </c>
      <c r="Z1" t="s">
        <v>39</v>
      </c>
      <c r="AA1" t="s">
        <v>42</v>
      </c>
      <c r="AB1" t="s">
        <v>130</v>
      </c>
      <c r="AC1" t="s">
        <v>51</v>
      </c>
      <c r="AD1" t="s">
        <v>46</v>
      </c>
      <c r="AE1" t="s">
        <v>35</v>
      </c>
      <c r="AF1" t="s">
        <v>34</v>
      </c>
      <c r="AG1" t="s">
        <v>33</v>
      </c>
      <c r="AH1" t="s">
        <v>32</v>
      </c>
      <c r="AI1" t="s">
        <v>31</v>
      </c>
      <c r="AJ1" t="s">
        <v>30</v>
      </c>
      <c r="AK1" t="s">
        <v>29</v>
      </c>
      <c r="AL1" t="s">
        <v>65</v>
      </c>
      <c r="AM1" t="s">
        <v>66</v>
      </c>
      <c r="AN1" t="s">
        <v>140</v>
      </c>
      <c r="AO1" s="52" t="s">
        <v>80</v>
      </c>
      <c r="AP1" s="52" t="s">
        <v>81</v>
      </c>
      <c r="AQ1" s="52" t="s">
        <v>82</v>
      </c>
      <c r="AR1" s="52" t="s">
        <v>83</v>
      </c>
      <c r="AS1" s="52" t="s">
        <v>89</v>
      </c>
      <c r="AT1" s="52" t="s">
        <v>145</v>
      </c>
      <c r="AU1" s="52" t="s">
        <v>84</v>
      </c>
      <c r="AV1" s="52" t="s">
        <v>85</v>
      </c>
      <c r="AW1" s="52" t="s">
        <v>86</v>
      </c>
      <c r="AX1" s="52" t="s">
        <v>97</v>
      </c>
      <c r="AY1" s="52" t="s">
        <v>87</v>
      </c>
      <c r="AZ1" s="52" t="s">
        <v>88</v>
      </c>
      <c r="BA1" s="52" t="s">
        <v>115</v>
      </c>
      <c r="BB1" s="52" t="s">
        <v>146</v>
      </c>
      <c r="BC1" s="52" t="s">
        <v>90</v>
      </c>
      <c r="BD1" s="52" t="s">
        <v>91</v>
      </c>
      <c r="BE1" s="52" t="s">
        <v>92</v>
      </c>
      <c r="BF1" s="52" t="s">
        <v>120</v>
      </c>
      <c r="BG1" s="52" t="s">
        <v>121</v>
      </c>
      <c r="BH1" s="52" t="s">
        <v>93</v>
      </c>
      <c r="BI1" s="52" t="s">
        <v>113</v>
      </c>
      <c r="BJ1" s="52" t="s">
        <v>94</v>
      </c>
      <c r="BK1" s="52" t="s">
        <v>95</v>
      </c>
      <c r="BL1" s="52" t="s">
        <v>96</v>
      </c>
      <c r="BM1" s="52" t="s">
        <v>131</v>
      </c>
      <c r="BN1" s="52" t="s">
        <v>134</v>
      </c>
      <c r="BO1" s="52" t="s">
        <v>135</v>
      </c>
      <c r="BP1" s="52" t="s">
        <v>136</v>
      </c>
      <c r="BQ1" s="52" t="s">
        <v>137</v>
      </c>
      <c r="BR1" s="52" t="s">
        <v>138</v>
      </c>
      <c r="BS1" s="52" t="s">
        <v>139</v>
      </c>
      <c r="BT1" s="52" t="s">
        <v>98</v>
      </c>
      <c r="BU1" t="s">
        <v>99</v>
      </c>
      <c r="BV1" t="s">
        <v>100</v>
      </c>
      <c r="BW1" t="s">
        <v>101</v>
      </c>
      <c r="BX1" t="s">
        <v>102</v>
      </c>
      <c r="BY1" t="s">
        <v>103</v>
      </c>
      <c r="BZ1" t="s">
        <v>104</v>
      </c>
      <c r="CA1" t="s">
        <v>105</v>
      </c>
      <c r="CB1" t="s">
        <v>106</v>
      </c>
      <c r="CC1" t="s">
        <v>107</v>
      </c>
      <c r="CD1" t="s">
        <v>108</v>
      </c>
      <c r="CE1" t="s">
        <v>109</v>
      </c>
      <c r="CF1" t="s">
        <v>111</v>
      </c>
      <c r="CG1" t="s">
        <v>110</v>
      </c>
      <c r="CH1" t="s">
        <v>114</v>
      </c>
      <c r="CI1" t="s">
        <v>116</v>
      </c>
      <c r="CJ1" t="s">
        <v>117</v>
      </c>
      <c r="CK1" t="s">
        <v>118</v>
      </c>
      <c r="CL1" t="s">
        <v>128</v>
      </c>
      <c r="CM1" t="s">
        <v>123</v>
      </c>
      <c r="CN1" t="s">
        <v>129</v>
      </c>
      <c r="CO1" t="s">
        <v>126</v>
      </c>
      <c r="CP1" t="s">
        <v>125</v>
      </c>
      <c r="CQ1" t="s">
        <v>142</v>
      </c>
      <c r="CR1" t="s">
        <v>150</v>
      </c>
      <c r="CS1" t="s">
        <v>149</v>
      </c>
      <c r="CT1" t="s">
        <v>148</v>
      </c>
      <c r="CU1" t="s">
        <v>147</v>
      </c>
      <c r="CV1" t="s">
        <v>151</v>
      </c>
      <c r="CW1" t="s">
        <v>225</v>
      </c>
      <c r="CX1" t="s">
        <v>240</v>
      </c>
      <c r="CY1" t="s">
        <v>241</v>
      </c>
      <c r="CZ1" t="s">
        <v>226</v>
      </c>
      <c r="DA1" t="s">
        <v>235</v>
      </c>
      <c r="DB1" t="s">
        <v>243</v>
      </c>
    </row>
    <row r="2" spans="1:106" x14ac:dyDescent="0.25">
      <c r="A2" t="s">
        <v>112</v>
      </c>
      <c r="B2">
        <v>1</v>
      </c>
      <c r="C2" t="s">
        <v>27</v>
      </c>
      <c r="D2" t="s">
        <v>62</v>
      </c>
      <c r="E2" t="b">
        <v>0</v>
      </c>
      <c r="F2" s="2" t="s">
        <v>7</v>
      </c>
      <c r="G2" s="53">
        <v>0</v>
      </c>
      <c r="H2" s="53">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28</v>
      </c>
      <c r="AD2" s="2">
        <v>1</v>
      </c>
      <c r="AE2" t="b">
        <v>1</v>
      </c>
      <c r="AF2">
        <v>20</v>
      </c>
      <c r="AG2" t="s">
        <v>122</v>
      </c>
      <c r="AH2" t="s">
        <v>25</v>
      </c>
      <c r="AI2" t="b">
        <v>1</v>
      </c>
      <c r="AJ2" t="b">
        <v>0</v>
      </c>
      <c r="AK2" t="b">
        <v>0</v>
      </c>
      <c r="AL2" t="s">
        <v>67</v>
      </c>
      <c r="AM2" t="s">
        <v>68</v>
      </c>
      <c r="AO2" t="s">
        <v>76</v>
      </c>
      <c r="AP2" t="s">
        <v>75</v>
      </c>
      <c r="AQ2" s="54"/>
      <c r="AR2" s="55"/>
      <c r="AS2" s="56"/>
      <c r="AT2" s="56"/>
      <c r="AU2" s="57"/>
      <c r="AV2" s="9"/>
      <c r="AW2" s="58"/>
      <c r="AX2" s="59"/>
      <c r="AY2" s="60"/>
      <c r="AZ2" s="61"/>
      <c r="BA2" s="61"/>
      <c r="BB2" s="60"/>
      <c r="BC2" s="62"/>
      <c r="BD2" s="63"/>
      <c r="BE2" s="64"/>
      <c r="BF2" s="65"/>
      <c r="BG2" s="64"/>
      <c r="BH2" s="66"/>
      <c r="BI2" s="1"/>
      <c r="BJ2" s="67"/>
      <c r="BK2" s="62"/>
      <c r="BL2" s="68"/>
      <c r="BM2" s="69"/>
      <c r="BN2" s="58"/>
      <c r="BO2" s="70"/>
      <c r="BP2" s="71"/>
      <c r="BQ2" s="72"/>
      <c r="BR2" s="73"/>
      <c r="BS2" s="66"/>
      <c r="BT2">
        <v>480</v>
      </c>
      <c r="BU2" s="74">
        <v>34</v>
      </c>
      <c r="BV2">
        <v>4</v>
      </c>
      <c r="BW2">
        <v>1</v>
      </c>
      <c r="BX2">
        <v>1</v>
      </c>
      <c r="BY2">
        <v>1</v>
      </c>
      <c r="BZ2">
        <v>1</v>
      </c>
      <c r="CA2">
        <v>3</v>
      </c>
      <c r="CB2">
        <v>3</v>
      </c>
      <c r="CC2">
        <v>6</v>
      </c>
      <c r="CD2">
        <v>8</v>
      </c>
      <c r="CE2">
        <v>10</v>
      </c>
      <c r="CF2">
        <v>12</v>
      </c>
      <c r="CG2">
        <v>15</v>
      </c>
      <c r="CH2" t="b">
        <v>1</v>
      </c>
      <c r="CI2" s="2" t="b">
        <v>1</v>
      </c>
      <c r="CJ2" s="75">
        <v>45719</v>
      </c>
      <c r="CK2" s="75">
        <v>45753</v>
      </c>
      <c r="CL2" t="s">
        <v>292</v>
      </c>
      <c r="CM2" t="b">
        <v>1</v>
      </c>
      <c r="CN2" t="b">
        <v>1</v>
      </c>
      <c r="CO2" t="b">
        <v>1</v>
      </c>
      <c r="CP2" t="b">
        <v>1</v>
      </c>
      <c r="CQ2" t="b">
        <v>1</v>
      </c>
      <c r="CR2">
        <v>2000</v>
      </c>
      <c r="CS2">
        <v>2050</v>
      </c>
      <c r="CT2" s="22">
        <v>36526</v>
      </c>
      <c r="CU2" s="22">
        <v>54789</v>
      </c>
      <c r="CV2" s="22">
        <v>44965</v>
      </c>
      <c r="CW2" t="b">
        <v>0</v>
      </c>
      <c r="CX2" t="b">
        <v>0</v>
      </c>
      <c r="CY2" t="b">
        <v>0</v>
      </c>
      <c r="CZ2" t="b">
        <v>1</v>
      </c>
      <c r="DA2" t="b">
        <v>1</v>
      </c>
      <c r="DB2" t="s">
        <v>246</v>
      </c>
    </row>
    <row r="3" spans="1:106" x14ac:dyDescent="0.25">
      <c r="AO3" t="s">
        <v>75</v>
      </c>
      <c r="AQ3" s="54"/>
      <c r="AR3" s="76"/>
      <c r="AS3" s="56"/>
      <c r="AT3" s="107"/>
      <c r="AU3" s="57"/>
      <c r="AV3" s="9"/>
      <c r="AW3" s="58"/>
      <c r="AX3" s="77"/>
      <c r="AY3" s="63"/>
      <c r="AZ3" s="61"/>
      <c r="BA3" s="61"/>
      <c r="BB3" s="108"/>
      <c r="BC3" s="78"/>
      <c r="BD3" s="63"/>
      <c r="BE3" s="64"/>
      <c r="BF3" s="65"/>
      <c r="BG3" s="64"/>
      <c r="BH3" s="79"/>
      <c r="BI3" s="78"/>
      <c r="BJ3" s="1"/>
      <c r="BK3" s="78"/>
      <c r="BL3" s="80"/>
      <c r="BM3" s="81"/>
      <c r="BN3" s="58"/>
      <c r="BO3" s="70"/>
      <c r="BP3" s="71"/>
      <c r="BQ3" s="72"/>
      <c r="BR3" s="73"/>
      <c r="BS3" s="66"/>
    </row>
    <row r="4" spans="1:106" x14ac:dyDescent="0.25">
      <c r="AO4" t="s">
        <v>77</v>
      </c>
      <c r="AQ4" s="79"/>
      <c r="AR4" s="72"/>
      <c r="AS4" s="82"/>
      <c r="AT4" s="82"/>
      <c r="AU4" s="83"/>
      <c r="AV4" s="76"/>
      <c r="AW4" s="58"/>
      <c r="AX4" s="84"/>
      <c r="AY4" s="85"/>
      <c r="AZ4" s="86"/>
      <c r="BA4" s="86"/>
      <c r="BB4" s="82"/>
      <c r="BC4" s="79"/>
      <c r="BD4" s="63"/>
      <c r="BE4" s="64"/>
      <c r="BF4" s="65"/>
      <c r="BG4" s="64"/>
      <c r="BH4" s="87"/>
      <c r="BI4" s="88"/>
      <c r="BL4" s="80"/>
      <c r="BM4" s="89"/>
      <c r="BN4" s="58"/>
      <c r="BO4" s="70"/>
      <c r="BP4" s="71"/>
      <c r="BQ4" s="72"/>
      <c r="BR4" s="73"/>
      <c r="BS4" s="66"/>
    </row>
    <row r="5" spans="1:106" x14ac:dyDescent="0.25">
      <c r="AO5" t="s">
        <v>74</v>
      </c>
      <c r="AQ5" s="90"/>
      <c r="AR5" s="91"/>
      <c r="AS5" s="92"/>
      <c r="AT5" s="92"/>
      <c r="AU5" s="93"/>
      <c r="AV5" s="94"/>
      <c r="AW5" s="58"/>
      <c r="AX5" s="77"/>
      <c r="AY5" s="95"/>
      <c r="AZ5" s="96"/>
      <c r="BA5" s="96"/>
      <c r="BB5" s="80"/>
      <c r="BC5" s="97"/>
      <c r="BD5" s="63"/>
      <c r="BE5" s="64"/>
      <c r="BF5" s="65"/>
      <c r="BG5" s="64"/>
      <c r="BH5" s="98"/>
      <c r="BI5" s="99"/>
      <c r="BJ5" s="89"/>
      <c r="BK5" s="1"/>
      <c r="BL5" s="80"/>
      <c r="BM5" s="89"/>
      <c r="BN5" s="58"/>
      <c r="BO5" s="70"/>
      <c r="BP5" s="71"/>
      <c r="BQ5" s="72"/>
      <c r="BR5" s="73"/>
      <c r="BS5" s="66"/>
    </row>
    <row r="6" spans="1:106" x14ac:dyDescent="0.25">
      <c r="AO6" t="s">
        <v>78</v>
      </c>
      <c r="AQ6" s="54"/>
      <c r="AR6" s="76"/>
      <c r="AS6" s="56"/>
      <c r="AT6" s="107"/>
      <c r="AU6" s="57"/>
      <c r="AV6" s="9"/>
      <c r="AW6" s="58"/>
      <c r="AX6" s="77"/>
      <c r="AY6" s="63"/>
      <c r="AZ6" s="61"/>
      <c r="BA6" s="61"/>
      <c r="BB6" s="108"/>
      <c r="BC6" s="78"/>
      <c r="BD6" s="63"/>
      <c r="BE6" s="64"/>
      <c r="BF6" s="65"/>
      <c r="BG6" s="64"/>
      <c r="BH6" s="79"/>
      <c r="BI6" s="78"/>
      <c r="BJ6" s="1"/>
      <c r="BK6" s="78"/>
      <c r="BL6" s="80"/>
      <c r="BM6" s="81"/>
      <c r="BN6" s="58"/>
      <c r="BO6" s="70"/>
      <c r="BP6" s="71"/>
      <c r="BQ6" s="72"/>
      <c r="BR6" s="73"/>
      <c r="BS6" s="66"/>
    </row>
    <row r="7" spans="1:106" x14ac:dyDescent="0.25">
      <c r="AQ7" s="54"/>
      <c r="AR7" s="76"/>
      <c r="AS7" s="56"/>
      <c r="AT7" s="107"/>
      <c r="AU7" s="57"/>
      <c r="AV7" s="9"/>
      <c r="AW7" s="58"/>
      <c r="AX7" s="77"/>
      <c r="AY7" s="63"/>
      <c r="AZ7" s="61"/>
      <c r="BA7" s="61"/>
      <c r="BB7" s="108"/>
      <c r="BC7" s="78"/>
      <c r="BD7" s="63"/>
      <c r="BE7" s="64"/>
      <c r="BF7" s="65"/>
      <c r="BG7" s="64"/>
      <c r="BH7" s="79"/>
      <c r="BI7" s="78"/>
      <c r="BJ7" s="1"/>
      <c r="BK7" s="78"/>
      <c r="BL7" s="80"/>
      <c r="BM7" s="81"/>
      <c r="BN7" s="58"/>
      <c r="BO7" s="70"/>
      <c r="BP7" s="71"/>
      <c r="BQ7" s="72"/>
      <c r="BR7" s="73"/>
      <c r="BS7" s="6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29FF2-6421-4BBB-A937-7C0AF7F32822}">
  <sheetPr codeName="Sheet5"/>
  <dimension ref="A1:T2"/>
  <sheetViews>
    <sheetView workbookViewId="0"/>
  </sheetViews>
  <sheetFormatPr defaultRowHeight="15" x14ac:dyDescent="0.25"/>
  <sheetData>
    <row r="1" spans="1:20" x14ac:dyDescent="0.25">
      <c r="A1" t="s">
        <v>213</v>
      </c>
      <c r="B1" t="s">
        <v>247</v>
      </c>
      <c r="C1" t="s">
        <v>248</v>
      </c>
      <c r="D1" t="s">
        <v>249</v>
      </c>
      <c r="K1" t="s">
        <v>250</v>
      </c>
      <c r="L1" t="s">
        <v>251</v>
      </c>
      <c r="M1" t="s">
        <v>252</v>
      </c>
      <c r="N1" t="s">
        <v>253</v>
      </c>
      <c r="O1" t="s">
        <v>254</v>
      </c>
      <c r="P1" t="s">
        <v>255</v>
      </c>
      <c r="Q1" t="s">
        <v>256</v>
      </c>
      <c r="R1" t="s">
        <v>257</v>
      </c>
      <c r="S1" t="s">
        <v>258</v>
      </c>
      <c r="T1" t="s">
        <v>259</v>
      </c>
    </row>
    <row r="2" spans="1:20" x14ac:dyDescent="0.25">
      <c r="A2" t="s">
        <v>260</v>
      </c>
      <c r="C2" t="b">
        <v>0</v>
      </c>
      <c r="E2" s="18" t="s">
        <v>261</v>
      </c>
      <c r="K2" s="110">
        <v>0.375</v>
      </c>
      <c r="L2" s="110">
        <v>0.75</v>
      </c>
      <c r="M2">
        <v>0</v>
      </c>
      <c r="N2">
        <v>1</v>
      </c>
      <c r="O2">
        <v>1</v>
      </c>
      <c r="P2">
        <v>1</v>
      </c>
      <c r="Q2">
        <v>1</v>
      </c>
      <c r="R2">
        <v>1</v>
      </c>
      <c r="S2">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D779A-B293-4C78-B894-16002DDC0BBE}">
  <sheetPr codeName="Sheet6"/>
  <dimension ref="A1:DB7"/>
  <sheetViews>
    <sheetView workbookViewId="0"/>
  </sheetViews>
  <sheetFormatPr defaultRowHeight="15" x14ac:dyDescent="0.25"/>
  <sheetData>
    <row r="1" spans="1:106" x14ac:dyDescent="0.25">
      <c r="A1" s="52" t="s">
        <v>127</v>
      </c>
      <c r="B1" s="52" t="s">
        <v>141</v>
      </c>
      <c r="C1" t="s">
        <v>41</v>
      </c>
      <c r="D1" t="s">
        <v>61</v>
      </c>
      <c r="E1" t="s">
        <v>44</v>
      </c>
      <c r="F1" t="s">
        <v>52</v>
      </c>
      <c r="G1" t="s">
        <v>3</v>
      </c>
      <c r="H1" t="s">
        <v>5</v>
      </c>
      <c r="I1" t="s">
        <v>54</v>
      </c>
      <c r="J1" t="s">
        <v>53</v>
      </c>
      <c r="K1" t="s">
        <v>70</v>
      </c>
      <c r="L1" t="s">
        <v>143</v>
      </c>
      <c r="M1" t="s">
        <v>144</v>
      </c>
      <c r="N1" t="s">
        <v>63</v>
      </c>
      <c r="O1" t="s">
        <v>64</v>
      </c>
      <c r="P1" t="s">
        <v>50</v>
      </c>
      <c r="Q1" t="s">
        <v>49</v>
      </c>
      <c r="R1" t="s">
        <v>48</v>
      </c>
      <c r="S1" t="s">
        <v>47</v>
      </c>
      <c r="T1" t="s">
        <v>119</v>
      </c>
      <c r="U1" t="s">
        <v>236</v>
      </c>
      <c r="V1" t="s">
        <v>237</v>
      </c>
      <c r="W1" t="s">
        <v>238</v>
      </c>
      <c r="X1" t="s">
        <v>239</v>
      </c>
      <c r="Y1" t="s">
        <v>40</v>
      </c>
      <c r="Z1" t="s">
        <v>39</v>
      </c>
      <c r="AA1" t="s">
        <v>42</v>
      </c>
      <c r="AB1" t="s">
        <v>130</v>
      </c>
      <c r="AC1" t="s">
        <v>51</v>
      </c>
      <c r="AD1" t="s">
        <v>46</v>
      </c>
      <c r="AE1" t="s">
        <v>35</v>
      </c>
      <c r="AF1" t="s">
        <v>34</v>
      </c>
      <c r="AG1" t="s">
        <v>33</v>
      </c>
      <c r="AH1" t="s">
        <v>32</v>
      </c>
      <c r="AI1" t="s">
        <v>31</v>
      </c>
      <c r="AJ1" t="s">
        <v>30</v>
      </c>
      <c r="AK1" t="s">
        <v>29</v>
      </c>
      <c r="AL1" t="s">
        <v>65</v>
      </c>
      <c r="AM1" t="s">
        <v>66</v>
      </c>
      <c r="AN1" t="s">
        <v>140</v>
      </c>
      <c r="AO1" s="52" t="s">
        <v>80</v>
      </c>
      <c r="AP1" s="52" t="s">
        <v>81</v>
      </c>
      <c r="AQ1" s="52" t="s">
        <v>82</v>
      </c>
      <c r="AR1" s="52" t="s">
        <v>83</v>
      </c>
      <c r="AS1" s="52" t="s">
        <v>89</v>
      </c>
      <c r="AT1" s="52" t="s">
        <v>145</v>
      </c>
      <c r="AU1" s="52" t="s">
        <v>84</v>
      </c>
      <c r="AV1" s="52" t="s">
        <v>85</v>
      </c>
      <c r="AW1" s="52" t="s">
        <v>86</v>
      </c>
      <c r="AX1" s="52" t="s">
        <v>97</v>
      </c>
      <c r="AY1" s="52" t="s">
        <v>87</v>
      </c>
      <c r="AZ1" s="52" t="s">
        <v>88</v>
      </c>
      <c r="BA1" s="52" t="s">
        <v>115</v>
      </c>
      <c r="BB1" s="52" t="s">
        <v>146</v>
      </c>
      <c r="BC1" s="52" t="s">
        <v>90</v>
      </c>
      <c r="BD1" s="52" t="s">
        <v>91</v>
      </c>
      <c r="BE1" s="52" t="s">
        <v>92</v>
      </c>
      <c r="BF1" s="52" t="s">
        <v>120</v>
      </c>
      <c r="BG1" s="52" t="s">
        <v>121</v>
      </c>
      <c r="BH1" s="52" t="s">
        <v>93</v>
      </c>
      <c r="BI1" s="52" t="s">
        <v>113</v>
      </c>
      <c r="BJ1" s="52" t="s">
        <v>94</v>
      </c>
      <c r="BK1" s="52" t="s">
        <v>95</v>
      </c>
      <c r="BL1" s="52" t="s">
        <v>96</v>
      </c>
      <c r="BM1" s="52" t="s">
        <v>131</v>
      </c>
      <c r="BN1" s="52" t="s">
        <v>134</v>
      </c>
      <c r="BO1" s="52" t="s">
        <v>135</v>
      </c>
      <c r="BP1" s="52" t="s">
        <v>136</v>
      </c>
      <c r="BQ1" s="52" t="s">
        <v>137</v>
      </c>
      <c r="BR1" s="52" t="s">
        <v>138</v>
      </c>
      <c r="BS1" s="52" t="s">
        <v>139</v>
      </c>
      <c r="BT1" s="52" t="s">
        <v>98</v>
      </c>
      <c r="BU1" t="s">
        <v>99</v>
      </c>
      <c r="BV1" t="s">
        <v>100</v>
      </c>
      <c r="BW1" t="s">
        <v>101</v>
      </c>
      <c r="BX1" t="s">
        <v>102</v>
      </c>
      <c r="BY1" t="s">
        <v>103</v>
      </c>
      <c r="BZ1" t="s">
        <v>104</v>
      </c>
      <c r="CA1" t="s">
        <v>105</v>
      </c>
      <c r="CB1" t="s">
        <v>106</v>
      </c>
      <c r="CC1" t="s">
        <v>107</v>
      </c>
      <c r="CD1" t="s">
        <v>108</v>
      </c>
      <c r="CE1" t="s">
        <v>109</v>
      </c>
      <c r="CF1" t="s">
        <v>111</v>
      </c>
      <c r="CG1" t="s">
        <v>110</v>
      </c>
      <c r="CH1" t="s">
        <v>114</v>
      </c>
      <c r="CI1" t="s">
        <v>116</v>
      </c>
      <c r="CJ1" t="s">
        <v>117</v>
      </c>
      <c r="CK1" t="s">
        <v>118</v>
      </c>
      <c r="CL1" t="s">
        <v>128</v>
      </c>
      <c r="CM1" t="s">
        <v>123</v>
      </c>
      <c r="CN1" t="s">
        <v>129</v>
      </c>
      <c r="CO1" t="s">
        <v>126</v>
      </c>
      <c r="CP1" t="s">
        <v>125</v>
      </c>
      <c r="CQ1" t="s">
        <v>142</v>
      </c>
      <c r="CR1" t="s">
        <v>150</v>
      </c>
      <c r="CS1" t="s">
        <v>149</v>
      </c>
      <c r="CT1" t="s">
        <v>148</v>
      </c>
      <c r="CU1" t="s">
        <v>147</v>
      </c>
      <c r="CV1" t="s">
        <v>151</v>
      </c>
      <c r="CW1" t="s">
        <v>225</v>
      </c>
      <c r="CX1" t="s">
        <v>240</v>
      </c>
      <c r="CY1" t="s">
        <v>241</v>
      </c>
      <c r="CZ1" t="s">
        <v>226</v>
      </c>
      <c r="DA1" t="s">
        <v>235</v>
      </c>
      <c r="DB1" t="s">
        <v>243</v>
      </c>
    </row>
    <row r="2" spans="1:106" x14ac:dyDescent="0.25">
      <c r="A2" t="s">
        <v>112</v>
      </c>
      <c r="B2">
        <v>2</v>
      </c>
      <c r="C2" t="s">
        <v>27</v>
      </c>
      <c r="D2" t="s">
        <v>62</v>
      </c>
      <c r="E2" t="b">
        <v>1</v>
      </c>
      <c r="F2" s="2" t="s">
        <v>7</v>
      </c>
      <c r="G2" s="53">
        <v>0</v>
      </c>
      <c r="H2" s="53">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28</v>
      </c>
      <c r="AD2" s="2">
        <v>1</v>
      </c>
      <c r="AE2" t="b">
        <v>0</v>
      </c>
      <c r="AF2">
        <v>20</v>
      </c>
      <c r="AG2" t="s">
        <v>122</v>
      </c>
      <c r="AH2" t="s">
        <v>25</v>
      </c>
      <c r="AI2" t="b">
        <v>1</v>
      </c>
      <c r="AJ2" t="b">
        <v>0</v>
      </c>
      <c r="AK2" t="b">
        <v>0</v>
      </c>
      <c r="AL2" t="s">
        <v>67</v>
      </c>
      <c r="AM2" t="s">
        <v>68</v>
      </c>
      <c r="AO2" t="s">
        <v>76</v>
      </c>
      <c r="AP2" t="s">
        <v>75</v>
      </c>
      <c r="AQ2" s="54"/>
      <c r="AR2" s="55"/>
      <c r="AS2" s="56"/>
      <c r="AT2" s="56"/>
      <c r="AU2" s="57"/>
      <c r="AV2" s="9"/>
      <c r="AW2" s="58"/>
      <c r="AX2" s="59"/>
      <c r="AY2" s="60"/>
      <c r="AZ2" s="61"/>
      <c r="BA2" s="61"/>
      <c r="BB2" s="60"/>
      <c r="BC2" s="62"/>
      <c r="BD2" s="63"/>
      <c r="BE2" s="64"/>
      <c r="BF2" s="65"/>
      <c r="BG2" s="64"/>
      <c r="BH2" s="66"/>
      <c r="BI2" s="1"/>
      <c r="BJ2" s="67"/>
      <c r="BK2" s="62"/>
      <c r="BL2" s="68"/>
      <c r="BM2" s="69"/>
      <c r="BN2" s="58"/>
      <c r="BO2" s="70"/>
      <c r="BP2" s="71"/>
      <c r="BQ2" s="72"/>
      <c r="BR2" s="73"/>
      <c r="BS2" s="66"/>
      <c r="BT2">
        <v>480</v>
      </c>
      <c r="BU2" s="74">
        <v>34</v>
      </c>
      <c r="BV2">
        <v>4</v>
      </c>
      <c r="BW2">
        <v>1</v>
      </c>
      <c r="BX2">
        <v>1</v>
      </c>
      <c r="BY2">
        <v>1</v>
      </c>
      <c r="BZ2">
        <v>1</v>
      </c>
      <c r="CA2">
        <v>3</v>
      </c>
      <c r="CB2">
        <v>3</v>
      </c>
      <c r="CC2">
        <v>6</v>
      </c>
      <c r="CD2">
        <v>8</v>
      </c>
      <c r="CE2">
        <v>10</v>
      </c>
      <c r="CF2">
        <v>12</v>
      </c>
      <c r="CG2">
        <v>15</v>
      </c>
      <c r="CH2" t="b">
        <v>1</v>
      </c>
      <c r="CI2" s="2" t="b">
        <v>1</v>
      </c>
      <c r="CJ2" s="75">
        <v>45705</v>
      </c>
      <c r="CK2" s="75">
        <v>45739</v>
      </c>
      <c r="CL2" t="s">
        <v>319</v>
      </c>
      <c r="CM2" t="b">
        <v>1</v>
      </c>
      <c r="CN2" t="b">
        <v>1</v>
      </c>
      <c r="CO2" t="b">
        <v>1</v>
      </c>
      <c r="CP2" t="b">
        <v>1</v>
      </c>
      <c r="CQ2" t="b">
        <v>1</v>
      </c>
      <c r="CR2">
        <v>2000</v>
      </c>
      <c r="CS2">
        <v>2050</v>
      </c>
      <c r="CT2" s="22">
        <v>36526</v>
      </c>
      <c r="CU2" s="22">
        <v>54789</v>
      </c>
      <c r="CV2" s="22">
        <v>45711</v>
      </c>
      <c r="CW2" t="b">
        <v>0</v>
      </c>
      <c r="CX2" t="b">
        <v>0</v>
      </c>
      <c r="CY2" t="b">
        <v>0</v>
      </c>
      <c r="CZ2" t="b">
        <v>1</v>
      </c>
      <c r="DA2" t="b">
        <v>1</v>
      </c>
      <c r="DB2" t="s">
        <v>246</v>
      </c>
    </row>
    <row r="3" spans="1:106" x14ac:dyDescent="0.25">
      <c r="AO3" t="s">
        <v>75</v>
      </c>
      <c r="AQ3" s="54"/>
      <c r="AR3" s="76"/>
      <c r="AS3" s="56"/>
      <c r="AT3" s="107"/>
      <c r="AU3" s="57"/>
      <c r="AV3" s="9"/>
      <c r="AW3" s="58"/>
      <c r="AX3" s="77"/>
      <c r="AY3" s="63"/>
      <c r="AZ3" s="61"/>
      <c r="BA3" s="61"/>
      <c r="BB3" s="108"/>
      <c r="BC3" s="78"/>
      <c r="BD3" s="63"/>
      <c r="BE3" s="64"/>
      <c r="BF3" s="65"/>
      <c r="BG3" s="64"/>
      <c r="BH3" s="79"/>
      <c r="BI3" s="78"/>
      <c r="BJ3" s="1"/>
      <c r="BK3" s="78"/>
      <c r="BL3" s="80"/>
      <c r="BM3" s="81"/>
      <c r="BN3" s="58"/>
      <c r="BO3" s="70"/>
      <c r="BP3" s="71"/>
      <c r="BQ3" s="72"/>
      <c r="BR3" s="73"/>
      <c r="BS3" s="66"/>
    </row>
    <row r="4" spans="1:106" x14ac:dyDescent="0.25">
      <c r="AO4" t="s">
        <v>77</v>
      </c>
      <c r="AQ4" s="79"/>
      <c r="AR4" s="72"/>
      <c r="AS4" s="82"/>
      <c r="AT4" s="82"/>
      <c r="AU4" s="83"/>
      <c r="AV4" s="76"/>
      <c r="AW4" s="58"/>
      <c r="AX4" s="84"/>
      <c r="AY4" s="85"/>
      <c r="AZ4" s="86"/>
      <c r="BA4" s="86"/>
      <c r="BB4" s="82"/>
      <c r="BC4" s="79"/>
      <c r="BD4" s="63"/>
      <c r="BE4" s="64"/>
      <c r="BF4" s="65"/>
      <c r="BG4" s="64"/>
      <c r="BH4" s="87"/>
      <c r="BI4" s="88"/>
      <c r="BL4" s="80"/>
      <c r="BM4" s="89"/>
      <c r="BN4" s="58"/>
      <c r="BO4" s="70"/>
      <c r="BP4" s="71"/>
      <c r="BQ4" s="72"/>
      <c r="BR4" s="73"/>
      <c r="BS4" s="66"/>
    </row>
    <row r="5" spans="1:106" x14ac:dyDescent="0.25">
      <c r="AO5" t="s">
        <v>74</v>
      </c>
      <c r="AQ5" s="90"/>
      <c r="AR5" s="91"/>
      <c r="AS5" s="92"/>
      <c r="AT5" s="92"/>
      <c r="AU5" s="93"/>
      <c r="AV5" s="94"/>
      <c r="AW5" s="58"/>
      <c r="AX5" s="77"/>
      <c r="AY5" s="95"/>
      <c r="AZ5" s="96"/>
      <c r="BA5" s="96"/>
      <c r="BB5" s="80"/>
      <c r="BC5" s="97"/>
      <c r="BD5" s="63"/>
      <c r="BE5" s="64"/>
      <c r="BF5" s="65"/>
      <c r="BG5" s="64"/>
      <c r="BH5" s="98"/>
      <c r="BI5" s="99"/>
      <c r="BJ5" s="89"/>
      <c r="BK5" s="1"/>
      <c r="BL5" s="80"/>
      <c r="BM5" s="89"/>
      <c r="BN5" s="58"/>
      <c r="BO5" s="70"/>
      <c r="BP5" s="71"/>
      <c r="BQ5" s="72"/>
      <c r="BR5" s="73"/>
      <c r="BS5" s="66"/>
    </row>
    <row r="6" spans="1:106" x14ac:dyDescent="0.25">
      <c r="AO6" t="s">
        <v>78</v>
      </c>
      <c r="AQ6" s="54"/>
      <c r="AR6" s="76"/>
      <c r="AS6" s="56"/>
      <c r="AT6" s="107"/>
      <c r="AU6" s="57"/>
      <c r="AV6" s="9"/>
      <c r="AW6" s="58"/>
      <c r="AX6" s="77"/>
      <c r="AY6" s="63"/>
      <c r="AZ6" s="61"/>
      <c r="BA6" s="61"/>
      <c r="BB6" s="108"/>
      <c r="BC6" s="78"/>
      <c r="BD6" s="63"/>
      <c r="BE6" s="64"/>
      <c r="BF6" s="65"/>
      <c r="BG6" s="64"/>
      <c r="BH6" s="79"/>
      <c r="BI6" s="78"/>
      <c r="BJ6" s="1"/>
      <c r="BK6" s="78"/>
      <c r="BL6" s="80"/>
      <c r="BM6" s="81"/>
      <c r="BN6" s="58"/>
      <c r="BO6" s="70"/>
      <c r="BP6" s="71"/>
      <c r="BQ6" s="72"/>
      <c r="BR6" s="73"/>
      <c r="BS6" s="66"/>
    </row>
    <row r="7" spans="1:106" x14ac:dyDescent="0.25">
      <c r="AQ7" s="54"/>
      <c r="AR7" s="76"/>
      <c r="AS7" s="56"/>
      <c r="AT7" s="107"/>
      <c r="AU7" s="57"/>
      <c r="AV7" s="9"/>
      <c r="AW7" s="58"/>
      <c r="AX7" s="77"/>
      <c r="AY7" s="63"/>
      <c r="AZ7" s="61"/>
      <c r="BA7" s="61"/>
      <c r="BB7" s="108"/>
      <c r="BC7" s="78"/>
      <c r="BD7" s="63"/>
      <c r="BE7" s="64"/>
      <c r="BF7" s="65"/>
      <c r="BG7" s="64"/>
      <c r="BH7" s="79"/>
      <c r="BI7" s="78"/>
      <c r="BJ7" s="1"/>
      <c r="BK7" s="78"/>
      <c r="BL7" s="80"/>
      <c r="BM7" s="81"/>
      <c r="BN7" s="58"/>
      <c r="BO7" s="70"/>
      <c r="BP7" s="71"/>
      <c r="BQ7" s="72"/>
      <c r="BR7" s="73"/>
      <c r="BS7" s="66"/>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Project Plan</vt:lpstr>
      <vt:lpstr>Project Dashboard</vt:lpstr>
      <vt:lpstr>Help</vt:lpstr>
      <vt:lpstr>GanttDashboardTemplate!Print_Area</vt:lpstr>
      <vt:lpstr>'Project Dashboard'!Print_Area</vt:lpstr>
      <vt:lpstr>GanttDashboardTemplate!Print_Titles</vt:lpstr>
      <vt:lpstr>'Project Dashboard'!Print_Titles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Office</cp:lastModifiedBy>
  <cp:revision>0</cp:revision>
  <cp:lastPrinted>2022-02-09T18:07:13Z</cp:lastPrinted>
  <dcterms:created xsi:type="dcterms:W3CDTF">2016-09-10T13:03:48Z</dcterms:created>
  <dcterms:modified xsi:type="dcterms:W3CDTF">2025-02-23T16:25:13Z</dcterms:modified>
  <cp:category>Excel Template</cp:category>
  <cp:version>3.0</cp:version>
</cp:coreProperties>
</file>