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 activeTab="1"/>
  </bookViews>
  <sheets>
    <sheet name="1 августа" sheetId="1" r:id="rId1"/>
    <sheet name="2 августа" sheetId="2" r:id="rId2"/>
    <sheet name="3 августа" sheetId="3" r:id="rId3"/>
    <sheet name="4 августа" sheetId="4" r:id="rId4"/>
    <sheet name="5 августа" sheetId="5" r:id="rId5"/>
    <sheet name="6 августа" sheetId="6" r:id="rId6"/>
    <sheet name="7 августа" sheetId="7" r:id="rId7"/>
    <sheet name="8 августа" sheetId="8" r:id="rId8"/>
    <sheet name="9 августа" sheetId="9" r:id="rId9"/>
    <sheet name="11 августа" sheetId="10" r:id="rId10"/>
    <sheet name="12 августа" sheetId="11" r:id="rId11"/>
    <sheet name="13 августа" sheetId="12" r:id="rId12"/>
    <sheet name="14 августа" sheetId="13" r:id="rId13"/>
    <sheet name="15 августа" sheetId="14" r:id="rId14"/>
    <sheet name="16 августа" sheetId="15" r:id="rId15"/>
    <sheet name="17 августа" sheetId="16" r:id="rId16"/>
    <sheet name="18 августа" sheetId="17" r:id="rId17"/>
    <sheet name="19 августа" sheetId="18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G5" i="3"/>
  <c r="K2" i="2"/>
  <c r="J2" i="2"/>
  <c r="J2" i="18"/>
  <c r="K2" i="18"/>
  <c r="E4" i="18"/>
  <c r="H4" i="18" s="1"/>
  <c r="D4" i="18"/>
  <c r="G4" i="18" s="1"/>
  <c r="E3" i="18"/>
  <c r="H3" i="18" s="1"/>
  <c r="D3" i="18"/>
  <c r="G3" i="18" s="1"/>
  <c r="E2" i="18"/>
  <c r="H2" i="18" s="1"/>
  <c r="D2" i="18"/>
  <c r="K2" i="17"/>
  <c r="J2" i="17"/>
  <c r="E5" i="17"/>
  <c r="G6" i="17" s="1"/>
  <c r="E8" i="17"/>
  <c r="D8" i="17"/>
  <c r="H8" i="17" s="1"/>
  <c r="E7" i="17"/>
  <c r="G8" i="17" s="1"/>
  <c r="D7" i="17"/>
  <c r="H7" i="17" s="1"/>
  <c r="E6" i="17"/>
  <c r="D6" i="17"/>
  <c r="H6" i="17" s="1"/>
  <c r="E12" i="17"/>
  <c r="H12" i="17" s="1"/>
  <c r="D12" i="17"/>
  <c r="G12" i="17" s="1"/>
  <c r="E11" i="17"/>
  <c r="H11" i="17" s="1"/>
  <c r="D11" i="17"/>
  <c r="G11" i="17" s="1"/>
  <c r="E10" i="17"/>
  <c r="H10" i="17" s="1"/>
  <c r="D10" i="17"/>
  <c r="G10" i="17" s="1"/>
  <c r="E9" i="17"/>
  <c r="H9" i="17" s="1"/>
  <c r="D9" i="17"/>
  <c r="G9" i="17" s="1"/>
  <c r="G7" i="17"/>
  <c r="H5" i="17"/>
  <c r="G5" i="17"/>
  <c r="D5" i="17"/>
  <c r="E4" i="17"/>
  <c r="H4" i="17" s="1"/>
  <c r="D4" i="17"/>
  <c r="G4" i="17" s="1"/>
  <c r="E3" i="17"/>
  <c r="H3" i="17" s="1"/>
  <c r="D3" i="17"/>
  <c r="G3" i="17" s="1"/>
  <c r="E2" i="17"/>
  <c r="H2" i="17" s="1"/>
  <c r="D2" i="17"/>
  <c r="K2" i="16"/>
  <c r="J2" i="16"/>
  <c r="E13" i="16"/>
  <c r="H13" i="16" s="1"/>
  <c r="D13" i="16"/>
  <c r="H15" i="16"/>
  <c r="G15" i="16"/>
  <c r="H14" i="16"/>
  <c r="G14" i="16"/>
  <c r="G13" i="16"/>
  <c r="H12" i="16"/>
  <c r="G12" i="16"/>
  <c r="H11" i="16"/>
  <c r="G11" i="16"/>
  <c r="H10" i="16"/>
  <c r="G10" i="16"/>
  <c r="H9" i="16"/>
  <c r="G9" i="16"/>
  <c r="H8" i="16"/>
  <c r="G8" i="16"/>
  <c r="H7" i="16"/>
  <c r="G7" i="16"/>
  <c r="H6" i="16"/>
  <c r="G6" i="16"/>
  <c r="H5" i="16"/>
  <c r="G5" i="16"/>
  <c r="H4" i="16"/>
  <c r="G4" i="16"/>
  <c r="E12" i="16"/>
  <c r="D12" i="16"/>
  <c r="E11" i="16"/>
  <c r="D11" i="16"/>
  <c r="E8" i="16"/>
  <c r="D8" i="16"/>
  <c r="E7" i="16"/>
  <c r="D7" i="16"/>
  <c r="E6" i="16"/>
  <c r="D6" i="16"/>
  <c r="E5" i="16"/>
  <c r="D5" i="16"/>
  <c r="E4" i="16"/>
  <c r="D4" i="16"/>
  <c r="E3" i="16"/>
  <c r="D3" i="16"/>
  <c r="E2" i="16"/>
  <c r="D2" i="16"/>
  <c r="E15" i="16"/>
  <c r="D15" i="16"/>
  <c r="E14" i="16"/>
  <c r="D14" i="16"/>
  <c r="E10" i="16"/>
  <c r="D10" i="16"/>
  <c r="E9" i="16"/>
  <c r="D9" i="16"/>
  <c r="H3" i="16"/>
  <c r="H2" i="16"/>
  <c r="K2" i="15"/>
  <c r="J2" i="15"/>
  <c r="E6" i="15"/>
  <c r="D6" i="15"/>
  <c r="E5" i="15"/>
  <c r="D5" i="15"/>
  <c r="H5" i="15" s="1"/>
  <c r="E4" i="15"/>
  <c r="D4" i="15"/>
  <c r="E3" i="15"/>
  <c r="D3" i="15"/>
  <c r="H3" i="15" s="1"/>
  <c r="E2" i="15"/>
  <c r="D2" i="15"/>
  <c r="E15" i="15"/>
  <c r="D15" i="15"/>
  <c r="E14" i="15"/>
  <c r="D14" i="15"/>
  <c r="G6" i="15"/>
  <c r="H6" i="15"/>
  <c r="G4" i="15"/>
  <c r="H4" i="15"/>
  <c r="H2" i="15"/>
  <c r="K2" i="14"/>
  <c r="J2" i="14"/>
  <c r="H17" i="14"/>
  <c r="G17" i="14"/>
  <c r="H16" i="14"/>
  <c r="G16" i="14"/>
  <c r="H15" i="14"/>
  <c r="G15" i="14"/>
  <c r="H14" i="14"/>
  <c r="G14" i="14"/>
  <c r="H13" i="14"/>
  <c r="G13" i="14"/>
  <c r="H12" i="14"/>
  <c r="G12" i="14"/>
  <c r="E17" i="14"/>
  <c r="D17" i="14"/>
  <c r="E16" i="14"/>
  <c r="D16" i="14"/>
  <c r="E15" i="14"/>
  <c r="D15" i="14"/>
  <c r="E14" i="14"/>
  <c r="D14" i="14"/>
  <c r="E13" i="14"/>
  <c r="D13" i="14"/>
  <c r="E12" i="14"/>
  <c r="D12" i="14"/>
  <c r="E6" i="14"/>
  <c r="D6" i="14"/>
  <c r="E11" i="14"/>
  <c r="H11" i="14" s="1"/>
  <c r="D11" i="14"/>
  <c r="G11" i="14" s="1"/>
  <c r="E10" i="14"/>
  <c r="H10" i="14" s="1"/>
  <c r="D10" i="14"/>
  <c r="G10" i="14" s="1"/>
  <c r="E9" i="14"/>
  <c r="H9" i="14" s="1"/>
  <c r="D9" i="14"/>
  <c r="G9" i="14" s="1"/>
  <c r="E8" i="14"/>
  <c r="H8" i="14" s="1"/>
  <c r="D8" i="14"/>
  <c r="G8" i="14" s="1"/>
  <c r="E7" i="14"/>
  <c r="H7" i="14" s="1"/>
  <c r="D7" i="14"/>
  <c r="G7" i="14" s="1"/>
  <c r="H6" i="14"/>
  <c r="G6" i="14"/>
  <c r="H5" i="14"/>
  <c r="E5" i="14"/>
  <c r="D5" i="14"/>
  <c r="E4" i="14"/>
  <c r="H4" i="14" s="1"/>
  <c r="D4" i="14"/>
  <c r="G4" i="14" s="1"/>
  <c r="E3" i="14"/>
  <c r="H3" i="14" s="1"/>
  <c r="D3" i="14"/>
  <c r="G3" i="14" s="1"/>
  <c r="H2" i="14"/>
  <c r="E2" i="14"/>
  <c r="D2" i="14"/>
  <c r="K2" i="13"/>
  <c r="J2" i="13"/>
  <c r="E7" i="13"/>
  <c r="E6" i="13"/>
  <c r="D6" i="13"/>
  <c r="G11" i="13"/>
  <c r="E11" i="13"/>
  <c r="H11" i="13" s="1"/>
  <c r="D11" i="13"/>
  <c r="G10" i="13"/>
  <c r="E10" i="13"/>
  <c r="H10" i="13" s="1"/>
  <c r="D10" i="13"/>
  <c r="G9" i="13"/>
  <c r="E9" i="13"/>
  <c r="H9" i="13" s="1"/>
  <c r="D9" i="13"/>
  <c r="G8" i="13"/>
  <c r="E8" i="13"/>
  <c r="H8" i="13" s="1"/>
  <c r="D8" i="13"/>
  <c r="G7" i="13"/>
  <c r="H7" i="13"/>
  <c r="D7" i="13"/>
  <c r="G6" i="13"/>
  <c r="E5" i="13"/>
  <c r="D5" i="13"/>
  <c r="H5" i="13" s="1"/>
  <c r="G4" i="13"/>
  <c r="E4" i="13"/>
  <c r="H4" i="13" s="1"/>
  <c r="D4" i="13"/>
  <c r="G3" i="13"/>
  <c r="E3" i="13"/>
  <c r="H3" i="13" s="1"/>
  <c r="D3" i="13"/>
  <c r="E2" i="13"/>
  <c r="H2" i="13" s="1"/>
  <c r="D2" i="13"/>
  <c r="K2" i="12"/>
  <c r="J2" i="12"/>
  <c r="H13" i="12"/>
  <c r="G13" i="12"/>
  <c r="H12" i="12"/>
  <c r="G12" i="12"/>
  <c r="H11" i="12"/>
  <c r="G11" i="12"/>
  <c r="H10" i="12"/>
  <c r="G10" i="12"/>
  <c r="E13" i="12"/>
  <c r="D13" i="12"/>
  <c r="E12" i="12"/>
  <c r="D12" i="12"/>
  <c r="E11" i="12"/>
  <c r="D11" i="12"/>
  <c r="E10" i="12"/>
  <c r="D10" i="12"/>
  <c r="H9" i="12"/>
  <c r="G9" i="12"/>
  <c r="E9" i="12"/>
  <c r="D9" i="12"/>
  <c r="H8" i="12"/>
  <c r="G8" i="12"/>
  <c r="E8" i="12"/>
  <c r="D8" i="12"/>
  <c r="H7" i="12"/>
  <c r="G7" i="12"/>
  <c r="E7" i="12"/>
  <c r="D7" i="12"/>
  <c r="H6" i="12"/>
  <c r="G6" i="12"/>
  <c r="E6" i="12"/>
  <c r="D6" i="12"/>
  <c r="E5" i="12"/>
  <c r="H5" i="12" s="1"/>
  <c r="D5" i="12"/>
  <c r="G5" i="12" s="1"/>
  <c r="H4" i="12"/>
  <c r="G4" i="12"/>
  <c r="E4" i="12"/>
  <c r="D4" i="12"/>
  <c r="H3" i="12"/>
  <c r="G3" i="12"/>
  <c r="E3" i="12"/>
  <c r="D3" i="12"/>
  <c r="E2" i="12"/>
  <c r="H2" i="12" s="1"/>
  <c r="D2" i="12"/>
  <c r="E7" i="11"/>
  <c r="H7" i="11" s="1"/>
  <c r="D7" i="11"/>
  <c r="E14" i="11"/>
  <c r="H14" i="11" s="1"/>
  <c r="D14" i="11"/>
  <c r="G14" i="11" s="1"/>
  <c r="E13" i="11"/>
  <c r="H13" i="11" s="1"/>
  <c r="D13" i="11"/>
  <c r="G13" i="11" s="1"/>
  <c r="E12" i="11"/>
  <c r="H12" i="11" s="1"/>
  <c r="D12" i="11"/>
  <c r="G12" i="11" s="1"/>
  <c r="E11" i="11"/>
  <c r="D11" i="11"/>
  <c r="E10" i="11"/>
  <c r="D10" i="11"/>
  <c r="G10" i="11" s="1"/>
  <c r="E9" i="11"/>
  <c r="H9" i="11" s="1"/>
  <c r="D9" i="11"/>
  <c r="G9" i="11" s="1"/>
  <c r="E8" i="11"/>
  <c r="H8" i="11" s="1"/>
  <c r="D8" i="11"/>
  <c r="G8" i="11" s="1"/>
  <c r="G7" i="11"/>
  <c r="E6" i="11"/>
  <c r="H6" i="11" s="1"/>
  <c r="D6" i="11"/>
  <c r="G6" i="11" s="1"/>
  <c r="H5" i="11"/>
  <c r="G5" i="11"/>
  <c r="E5" i="11"/>
  <c r="D5" i="11"/>
  <c r="E4" i="11"/>
  <c r="H4" i="11" s="1"/>
  <c r="D4" i="11"/>
  <c r="G4" i="11" s="1"/>
  <c r="E3" i="11"/>
  <c r="H3" i="11" s="1"/>
  <c r="D3" i="11"/>
  <c r="G3" i="11" s="1"/>
  <c r="E2" i="11"/>
  <c r="H2" i="11" s="1"/>
  <c r="D2" i="11"/>
  <c r="E6" i="10"/>
  <c r="D6" i="10"/>
  <c r="E5" i="10"/>
  <c r="D5" i="10"/>
  <c r="E15" i="10"/>
  <c r="D15" i="10"/>
  <c r="E14" i="10"/>
  <c r="D14" i="10"/>
  <c r="E10" i="10"/>
  <c r="D10" i="10"/>
  <c r="G9" i="10"/>
  <c r="E9" i="10"/>
  <c r="H9" i="10" s="1"/>
  <c r="D9" i="10"/>
  <c r="G8" i="10"/>
  <c r="E8" i="10"/>
  <c r="H8" i="10" s="1"/>
  <c r="D8" i="10"/>
  <c r="G7" i="10"/>
  <c r="E7" i="10"/>
  <c r="H7" i="10" s="1"/>
  <c r="D7" i="10"/>
  <c r="H5" i="10"/>
  <c r="G4" i="10"/>
  <c r="E4" i="10"/>
  <c r="H4" i="10" s="1"/>
  <c r="D4" i="10"/>
  <c r="G3" i="10"/>
  <c r="E3" i="10"/>
  <c r="H3" i="10" s="1"/>
  <c r="D3" i="10"/>
  <c r="H2" i="10"/>
  <c r="E2" i="10"/>
  <c r="D2" i="10"/>
  <c r="K2" i="9"/>
  <c r="J2" i="9"/>
  <c r="H19" i="9"/>
  <c r="G19" i="9"/>
  <c r="H18" i="9"/>
  <c r="G18" i="9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E6" i="9"/>
  <c r="H6" i="9" s="1"/>
  <c r="D6" i="9"/>
  <c r="E5" i="9"/>
  <c r="G6" i="9" s="1"/>
  <c r="D5" i="9"/>
  <c r="G5" i="9" s="1"/>
  <c r="E19" i="9"/>
  <c r="D19" i="9"/>
  <c r="E18" i="9"/>
  <c r="D18" i="9"/>
  <c r="E17" i="9"/>
  <c r="D17" i="9"/>
  <c r="E16" i="9"/>
  <c r="D16" i="9"/>
  <c r="E15" i="9"/>
  <c r="D15" i="9"/>
  <c r="E13" i="9"/>
  <c r="D13" i="9"/>
  <c r="E12" i="9"/>
  <c r="D12" i="9"/>
  <c r="E11" i="9"/>
  <c r="D11" i="9"/>
  <c r="E14" i="9"/>
  <c r="D14" i="9"/>
  <c r="E10" i="9"/>
  <c r="D10" i="9"/>
  <c r="H9" i="9"/>
  <c r="G9" i="9"/>
  <c r="E9" i="9"/>
  <c r="D9" i="9"/>
  <c r="H8" i="9"/>
  <c r="G8" i="9"/>
  <c r="E8" i="9"/>
  <c r="D8" i="9"/>
  <c r="H7" i="9"/>
  <c r="E7" i="9"/>
  <c r="D7" i="9"/>
  <c r="H4" i="9"/>
  <c r="G4" i="9"/>
  <c r="E4" i="9"/>
  <c r="D4" i="9"/>
  <c r="H3" i="9"/>
  <c r="G3" i="9"/>
  <c r="E3" i="9"/>
  <c r="D3" i="9"/>
  <c r="E2" i="9"/>
  <c r="H2" i="9" s="1"/>
  <c r="D2" i="9"/>
  <c r="K2" i="8"/>
  <c r="J2" i="8"/>
  <c r="E8" i="8"/>
  <c r="D8" i="8"/>
  <c r="E7" i="8"/>
  <c r="D7" i="8"/>
  <c r="H7" i="8" s="1"/>
  <c r="E6" i="8"/>
  <c r="D6" i="8"/>
  <c r="E5" i="8"/>
  <c r="D5" i="8"/>
  <c r="H5" i="8" s="1"/>
  <c r="E9" i="8"/>
  <c r="D9" i="8"/>
  <c r="E15" i="8"/>
  <c r="D15" i="8"/>
  <c r="H9" i="8"/>
  <c r="G9" i="8"/>
  <c r="H8" i="8"/>
  <c r="G8" i="8"/>
  <c r="H6" i="8"/>
  <c r="G6" i="8"/>
  <c r="E4" i="8"/>
  <c r="H4" i="8" s="1"/>
  <c r="D4" i="8"/>
  <c r="G4" i="8" s="1"/>
  <c r="E3" i="8"/>
  <c r="H3" i="8" s="1"/>
  <c r="D3" i="8"/>
  <c r="G3" i="8" s="1"/>
  <c r="H2" i="8"/>
  <c r="E2" i="8"/>
  <c r="D2" i="8"/>
  <c r="K2" i="7"/>
  <c r="J2" i="7"/>
  <c r="E6" i="7"/>
  <c r="H6" i="7" s="1"/>
  <c r="E10" i="7"/>
  <c r="E9" i="7"/>
  <c r="E8" i="7"/>
  <c r="E7" i="7"/>
  <c r="H7" i="7" s="1"/>
  <c r="D9" i="7"/>
  <c r="D8" i="7"/>
  <c r="D7" i="7"/>
  <c r="E14" i="7"/>
  <c r="H14" i="7" s="1"/>
  <c r="D14" i="7"/>
  <c r="G14" i="7" s="1"/>
  <c r="E13" i="7"/>
  <c r="H13" i="7" s="1"/>
  <c r="D13" i="7"/>
  <c r="G13" i="7" s="1"/>
  <c r="E12" i="7"/>
  <c r="H12" i="7" s="1"/>
  <c r="D12" i="7"/>
  <c r="G12" i="7" s="1"/>
  <c r="E11" i="7"/>
  <c r="H11" i="7" s="1"/>
  <c r="D11" i="7"/>
  <c r="G11" i="7" s="1"/>
  <c r="H10" i="7"/>
  <c r="D10" i="7"/>
  <c r="G10" i="7" s="1"/>
  <c r="H9" i="7"/>
  <c r="G9" i="7"/>
  <c r="H8" i="7"/>
  <c r="D6" i="7"/>
  <c r="G6" i="7" s="1"/>
  <c r="H5" i="7"/>
  <c r="G5" i="7"/>
  <c r="E5" i="7"/>
  <c r="D5" i="7"/>
  <c r="E4" i="7"/>
  <c r="H4" i="7" s="1"/>
  <c r="D4" i="7"/>
  <c r="G4" i="7" s="1"/>
  <c r="E3" i="7"/>
  <c r="H3" i="7" s="1"/>
  <c r="D3" i="7"/>
  <c r="G3" i="7" s="1"/>
  <c r="E2" i="7"/>
  <c r="H2" i="7" s="1"/>
  <c r="D2" i="7"/>
  <c r="K2" i="6"/>
  <c r="J2" i="6"/>
  <c r="H15" i="6"/>
  <c r="G15" i="6"/>
  <c r="E15" i="6"/>
  <c r="D15" i="6"/>
  <c r="E9" i="6"/>
  <c r="H9" i="6" s="1"/>
  <c r="E8" i="6"/>
  <c r="G9" i="6" s="1"/>
  <c r="D9" i="6"/>
  <c r="D8" i="6"/>
  <c r="E14" i="6"/>
  <c r="H14" i="6" s="1"/>
  <c r="D14" i="6"/>
  <c r="G14" i="6" s="1"/>
  <c r="E13" i="6"/>
  <c r="H13" i="6" s="1"/>
  <c r="D13" i="6"/>
  <c r="G13" i="6" s="1"/>
  <c r="E12" i="6"/>
  <c r="H12" i="6" s="1"/>
  <c r="D12" i="6"/>
  <c r="G12" i="6" s="1"/>
  <c r="E11" i="6"/>
  <c r="H11" i="6" s="1"/>
  <c r="D11" i="6"/>
  <c r="G11" i="6" s="1"/>
  <c r="E10" i="6"/>
  <c r="H10" i="6" s="1"/>
  <c r="D10" i="6"/>
  <c r="G8" i="6"/>
  <c r="E7" i="6"/>
  <c r="H7" i="6" s="1"/>
  <c r="D7" i="6"/>
  <c r="G7" i="6" s="1"/>
  <c r="E6" i="6"/>
  <c r="H6" i="6" s="1"/>
  <c r="D6" i="6"/>
  <c r="G6" i="6" s="1"/>
  <c r="H5" i="6"/>
  <c r="G5" i="6"/>
  <c r="E5" i="6"/>
  <c r="D5" i="6"/>
  <c r="E4" i="6"/>
  <c r="H4" i="6" s="1"/>
  <c r="D4" i="6"/>
  <c r="G4" i="6" s="1"/>
  <c r="E3" i="6"/>
  <c r="H3" i="6" s="1"/>
  <c r="D3" i="6"/>
  <c r="G3" i="6" s="1"/>
  <c r="E2" i="6"/>
  <c r="H2" i="6" s="1"/>
  <c r="D2" i="6"/>
  <c r="E9" i="5"/>
  <c r="H9" i="5" s="1"/>
  <c r="J2" i="5" s="1"/>
  <c r="E8" i="5"/>
  <c r="D9" i="5"/>
  <c r="D8" i="5"/>
  <c r="E13" i="5"/>
  <c r="H13" i="5" s="1"/>
  <c r="D13" i="5"/>
  <c r="G13" i="5" s="1"/>
  <c r="E12" i="5"/>
  <c r="H12" i="5" s="1"/>
  <c r="D12" i="5"/>
  <c r="G12" i="5" s="1"/>
  <c r="E11" i="5"/>
  <c r="H11" i="5" s="1"/>
  <c r="D11" i="5"/>
  <c r="G11" i="5" s="1"/>
  <c r="E10" i="5"/>
  <c r="H10" i="5" s="1"/>
  <c r="D10" i="5"/>
  <c r="G8" i="5"/>
  <c r="E7" i="5"/>
  <c r="H7" i="5" s="1"/>
  <c r="D7" i="5"/>
  <c r="G7" i="5" s="1"/>
  <c r="E6" i="5"/>
  <c r="H6" i="5" s="1"/>
  <c r="D6" i="5"/>
  <c r="G6" i="5" s="1"/>
  <c r="H5" i="5"/>
  <c r="G5" i="5"/>
  <c r="E5" i="5"/>
  <c r="D5" i="5"/>
  <c r="E4" i="5"/>
  <c r="H4" i="5" s="1"/>
  <c r="D4" i="5"/>
  <c r="G4" i="5" s="1"/>
  <c r="E3" i="5"/>
  <c r="H3" i="5" s="1"/>
  <c r="D3" i="5"/>
  <c r="G3" i="5" s="1"/>
  <c r="E2" i="5"/>
  <c r="H2" i="5" s="1"/>
  <c r="D2" i="5"/>
  <c r="E5" i="4"/>
  <c r="H5" i="4"/>
  <c r="E7" i="4"/>
  <c r="D7" i="4"/>
  <c r="E6" i="4"/>
  <c r="D6" i="4"/>
  <c r="H6" i="4" s="1"/>
  <c r="H12" i="4"/>
  <c r="E12" i="4"/>
  <c r="D12" i="4"/>
  <c r="G12" i="4" s="1"/>
  <c r="H11" i="4"/>
  <c r="E11" i="4"/>
  <c r="D11" i="4"/>
  <c r="G11" i="4" s="1"/>
  <c r="H10" i="4"/>
  <c r="E10" i="4"/>
  <c r="D10" i="4"/>
  <c r="G10" i="4" s="1"/>
  <c r="H9" i="4"/>
  <c r="E9" i="4"/>
  <c r="D9" i="4"/>
  <c r="G9" i="4" s="1"/>
  <c r="H8" i="4"/>
  <c r="E8" i="4"/>
  <c r="D8" i="4"/>
  <c r="G8" i="4" s="1"/>
  <c r="H7" i="4"/>
  <c r="G7" i="4"/>
  <c r="D5" i="4"/>
  <c r="H4" i="4"/>
  <c r="E4" i="4"/>
  <c r="G5" i="4" s="1"/>
  <c r="D4" i="4"/>
  <c r="G4" i="4" s="1"/>
  <c r="H3" i="4"/>
  <c r="E3" i="4"/>
  <c r="D3" i="4"/>
  <c r="E2" i="4"/>
  <c r="D2" i="4"/>
  <c r="H2" i="4" s="1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G3" i="3" s="1"/>
  <c r="H2" i="3"/>
  <c r="E2" i="3"/>
  <c r="D2" i="3"/>
  <c r="E8" i="2"/>
  <c r="D8" i="2"/>
  <c r="E7" i="2"/>
  <c r="D7" i="2"/>
  <c r="H7" i="2" s="1"/>
  <c r="E6" i="2"/>
  <c r="D6" i="2"/>
  <c r="E5" i="2"/>
  <c r="D5" i="2"/>
  <c r="H5" i="2" s="1"/>
  <c r="E4" i="2"/>
  <c r="D4" i="2"/>
  <c r="E3" i="2"/>
  <c r="D3" i="2"/>
  <c r="H3" i="2" s="1"/>
  <c r="E2" i="2"/>
  <c r="D2" i="2"/>
  <c r="E9" i="2"/>
  <c r="D9" i="2"/>
  <c r="H8" i="2"/>
  <c r="G8" i="2"/>
  <c r="H6" i="2"/>
  <c r="G6" i="2"/>
  <c r="H4" i="2"/>
  <c r="G4" i="2"/>
  <c r="K5" i="1"/>
  <c r="J5" i="1"/>
  <c r="K4" i="1"/>
  <c r="J4" i="1"/>
  <c r="K2" i="1"/>
  <c r="J2" i="1"/>
  <c r="G11" i="1"/>
  <c r="G4" i="1"/>
  <c r="G3" i="1"/>
  <c r="G9" i="1"/>
  <c r="G5" i="1"/>
  <c r="E12" i="1"/>
  <c r="D12" i="1"/>
  <c r="G12" i="1" s="1"/>
  <c r="E11" i="1"/>
  <c r="H11" i="1" s="1"/>
  <c r="D11" i="1"/>
  <c r="E10" i="1"/>
  <c r="H10" i="1" s="1"/>
  <c r="D10" i="1"/>
  <c r="G10" i="1" s="1"/>
  <c r="E9" i="1"/>
  <c r="H9" i="1" s="1"/>
  <c r="D9" i="1"/>
  <c r="E8" i="1"/>
  <c r="D8" i="1"/>
  <c r="G8" i="1" s="1"/>
  <c r="E7" i="1"/>
  <c r="H7" i="1" s="1"/>
  <c r="D7" i="1"/>
  <c r="E6" i="1"/>
  <c r="H6" i="1" s="1"/>
  <c r="D6" i="1"/>
  <c r="G6" i="1" s="1"/>
  <c r="E5" i="1"/>
  <c r="H5" i="1" s="1"/>
  <c r="D5" i="1"/>
  <c r="E4" i="1"/>
  <c r="D4" i="1"/>
  <c r="E3" i="1"/>
  <c r="H3" i="1" s="1"/>
  <c r="D3" i="1"/>
  <c r="E2" i="1"/>
  <c r="H2" i="1" s="1"/>
  <c r="D2" i="1"/>
  <c r="G9" i="5" l="1"/>
  <c r="K2" i="5" s="1"/>
  <c r="G4" i="3"/>
  <c r="H3" i="3"/>
  <c r="K2" i="3" s="1"/>
  <c r="H11" i="11"/>
  <c r="H10" i="11"/>
  <c r="G11" i="11"/>
  <c r="K2" i="11" s="1"/>
  <c r="J2" i="4"/>
  <c r="G3" i="4"/>
  <c r="K2" i="4" s="1"/>
  <c r="G3" i="16"/>
  <c r="G3" i="15"/>
  <c r="J5" i="15"/>
  <c r="G5" i="15"/>
  <c r="G5" i="14"/>
  <c r="H6" i="13"/>
  <c r="G5" i="13"/>
  <c r="H6" i="10"/>
  <c r="J2" i="10" s="1"/>
  <c r="G6" i="10"/>
  <c r="G5" i="10"/>
  <c r="G7" i="9"/>
  <c r="H5" i="9"/>
  <c r="G7" i="8"/>
  <c r="G5" i="8"/>
  <c r="G7" i="7"/>
  <c r="G8" i="7"/>
  <c r="G10" i="6"/>
  <c r="H8" i="6"/>
  <c r="G10" i="5"/>
  <c r="H8" i="5"/>
  <c r="G6" i="4"/>
  <c r="H4" i="3"/>
  <c r="G5" i="2"/>
  <c r="G7" i="2"/>
  <c r="G3" i="2"/>
  <c r="H2" i="2"/>
  <c r="H4" i="1"/>
  <c r="H8" i="1"/>
  <c r="H12" i="1"/>
  <c r="G7" i="1"/>
  <c r="J2" i="3" l="1"/>
  <c r="J2" i="11"/>
  <c r="J5" i="18"/>
  <c r="J4" i="18"/>
  <c r="K5" i="18"/>
  <c r="K4" i="18"/>
  <c r="J4" i="17"/>
  <c r="J5" i="17"/>
  <c r="K5" i="17"/>
  <c r="K4" i="17"/>
  <c r="J4" i="16"/>
  <c r="J5" i="16"/>
  <c r="K5" i="16"/>
  <c r="K4" i="16"/>
  <c r="K4" i="15"/>
  <c r="K5" i="15"/>
  <c r="J4" i="15"/>
  <c r="K5" i="14"/>
  <c r="K4" i="14"/>
  <c r="J5" i="14"/>
  <c r="J4" i="14"/>
  <c r="K4" i="13"/>
  <c r="J5" i="13"/>
  <c r="J4" i="13"/>
  <c r="K4" i="12"/>
  <c r="K5" i="12"/>
  <c r="J4" i="12"/>
  <c r="J5" i="12"/>
  <c r="J5" i="11"/>
  <c r="J4" i="11"/>
  <c r="K5" i="11"/>
  <c r="K4" i="11"/>
  <c r="K2" i="10"/>
  <c r="K4" i="10" s="1"/>
  <c r="J4" i="10"/>
  <c r="J5" i="10"/>
  <c r="J4" i="9"/>
  <c r="K4" i="9"/>
  <c r="K5" i="9"/>
  <c r="K5" i="8"/>
  <c r="K4" i="8"/>
  <c r="J5" i="8"/>
  <c r="J4" i="8"/>
  <c r="J4" i="7"/>
  <c r="J5" i="7"/>
  <c r="K5" i="7"/>
  <c r="K4" i="7"/>
  <c r="J5" i="6"/>
  <c r="J4" i="6"/>
  <c r="K5" i="6"/>
  <c r="K4" i="6"/>
  <c r="K5" i="5"/>
  <c r="J5" i="5"/>
  <c r="J4" i="5"/>
  <c r="K4" i="5"/>
  <c r="K4" i="4"/>
  <c r="K5" i="4"/>
  <c r="J5" i="4"/>
  <c r="J4" i="4"/>
  <c r="K5" i="3"/>
  <c r="K5" i="2"/>
  <c r="K4" i="2"/>
  <c r="J5" i="2"/>
  <c r="J4" i="2"/>
  <c r="K5" i="13" l="1"/>
  <c r="K5" i="10"/>
  <c r="J5" i="9"/>
  <c r="K4" i="3"/>
  <c r="J4" i="3"/>
  <c r="J5" i="3"/>
</calcChain>
</file>

<file path=xl/sharedStrings.xml><?xml version="1.0" encoding="utf-8"?>
<sst xmlns="http://schemas.openxmlformats.org/spreadsheetml/2006/main" count="659" uniqueCount="388">
  <si>
    <t>Время ходки (отсекаю по последнему)</t>
  </si>
  <si>
    <t xml:space="preserve">Что мы делаем и что мы видим? </t>
  </si>
  <si>
    <t>10:10-10:28</t>
  </si>
  <si>
    <t>Идем по тропе по левому берегу ручья Чайнашки. Солнечно. Склоны долины траявнистые, впереди видим горную гряду</t>
  </si>
  <si>
    <t>10:39-11:01</t>
  </si>
  <si>
    <t xml:space="preserve">Продолжаем движение по тропе. </t>
  </si>
  <si>
    <t>11:13-11:27</t>
  </si>
  <si>
    <t>Брод ручья по одиночке. Становится облачно. У Насти уплывает кроссовок, который ловит Наташа.</t>
  </si>
  <si>
    <t>11:43-11:57</t>
  </si>
  <si>
    <t>Встаем на обед на ручье напротив дороги.</t>
  </si>
  <si>
    <t>13:16-13:39</t>
  </si>
  <si>
    <t>Начинаем траверс склона по тропе. Тропа глинисто-каменистая, склон траявнистый. Облачно, без осадков. Воды нет</t>
  </si>
  <si>
    <t>13:50-14:11</t>
  </si>
  <si>
    <t>Продолжаем траверс, забираемся на гряду, выходим в перевальный цирк. Тропа четкая, почти автобан. Начинается дождь</t>
  </si>
  <si>
    <t>14:26-14:46</t>
  </si>
  <si>
    <t>Идем по тропе правому осыпному склону. Дождливо.</t>
  </si>
  <si>
    <t>14:56-15:13</t>
  </si>
  <si>
    <t>Выходим на дорогу, находящуюся ниже тропы. Облачно</t>
  </si>
  <si>
    <t>15:28-15:51</t>
  </si>
  <si>
    <t>Продолжаем подъем по осыпному перевальному взлету</t>
  </si>
  <si>
    <t>16:01-16:23</t>
  </si>
  <si>
    <t xml:space="preserve">Группа выходит на перевал Пастуший. Сильный ветер и дождь. Видим следующий цирк, заполненный осыпями. Так же видим озеро Гийбашкель. </t>
  </si>
  <si>
    <t>16:23-16:45</t>
  </si>
  <si>
    <t xml:space="preserve">Спускаемся к озеру, встаем на зеленых площадках на его берегу. </t>
  </si>
  <si>
    <t>Поднимаемся по тропе к перевалу Яков, склон осыпной. Пасмурно.</t>
  </si>
  <si>
    <t>5:57-6:21</t>
  </si>
  <si>
    <t>6:31-6:52</t>
  </si>
  <si>
    <t>Группа на перевале Яков. Снимаем записку "Вестры". Дождь. При подъеме саму седловину обошли слева, затем - траверс по гребню.</t>
  </si>
  <si>
    <t>7:02-7:23</t>
  </si>
  <si>
    <t xml:space="preserve">Уходим по тропе вправо, затем траверсируем травянистый склон. Видим внизу долину ручья Каштансу, за хребтом - горная гряда с ледопадами. </t>
  </si>
  <si>
    <t>7:33-7:53</t>
  </si>
  <si>
    <t>Сбрасываем вплоть до набитой тропы. Глинисто-каменистая тропа. Дождь.</t>
  </si>
  <si>
    <t>8:02-8:28</t>
  </si>
  <si>
    <t>Выходим на седловину отрога. Дождь и ветрено. За скальным гребнем - наш перевал, от места привала пока его не видно.</t>
  </si>
  <si>
    <t>8:38-9:03</t>
  </si>
  <si>
    <t>Продолжаем движение по тропе. Песчано-каменистая. Подходим к кошу</t>
  </si>
  <si>
    <t>9:15-9:30</t>
  </si>
  <si>
    <t xml:space="preserve">Выходим на зеленую лужайку перед бараньими лбами. Перевал слева от нас. Встаем биваком. </t>
  </si>
  <si>
    <t>Дежурные - 3:30</t>
  </si>
  <si>
    <t xml:space="preserve">Общий - 4:00 </t>
  </si>
  <si>
    <t>Выход - 5:57</t>
  </si>
  <si>
    <t>6:25-6:50</t>
  </si>
  <si>
    <t xml:space="preserve">Поднимаемся по поросшей осыпи между зарослями арчи. Бараний лоб оставляем справа. Облачно, моросит. При подъеме видим две моренные гряды и перевальный взлет. </t>
  </si>
  <si>
    <t>6:55-7:27</t>
  </si>
  <si>
    <t xml:space="preserve">Обходим большой камень справа, затем держимся левее. Доходим до снижника, держимся левее (можно правее). Траверсируем гребень на перевале в поисках тура. Облачно </t>
  </si>
  <si>
    <t>7:40-8:50</t>
  </si>
  <si>
    <t>9:17-9:57</t>
  </si>
  <si>
    <t>В течение трех ходок спускаемся по травянистому склону. Держимся по центру, затем уходим левее, затем - снова держимся ближе центра. Склон крутизной 10-15 градусов, местами - элементы лазания. Солнечно. Видим долину р. Черек</t>
  </si>
  <si>
    <t>9:57-10:43</t>
  </si>
  <si>
    <t>10:49-11:16</t>
  </si>
  <si>
    <t>11:21-11:50</t>
  </si>
  <si>
    <t>Спускаемся по левому берегу ручья. Тропа фрагментированная, травянисто-осыпная. Солнечно</t>
  </si>
  <si>
    <t>14:06:14:37</t>
  </si>
  <si>
    <t>От стоянки спускаемся по левому берегу. Тропа уволит от русла в небольшую поросль, затем - спускаемся на лифте. Держимся левого берега</t>
  </si>
  <si>
    <t>14:47-15:21</t>
  </si>
  <si>
    <t xml:space="preserve">Идем по ручью, периодически слева/справа (альтернативно). Не доходя 50-70 метров до русла Черека, сворачиваем на тропу, начинающуюся в зарослях малины. </t>
  </si>
  <si>
    <t>15:31-16:00</t>
  </si>
  <si>
    <t>Идем по тропе по лесу, пока тропа не упирается в небольшой поросший кулуар. Спускаемся по кулуару вплоть до сухого русла Черека</t>
  </si>
  <si>
    <t>16:10-16:35</t>
  </si>
  <si>
    <t>Идем по сухому руслу, пока не упираемся в основное русло. Прижимом справа проходим данный участок</t>
  </si>
  <si>
    <t>16:40-17:15</t>
  </si>
  <si>
    <t>Продолжаем движение по лесу, пока не упираемся в ручей Тютюнсу. Встаем на бивак в устье ручья</t>
  </si>
  <si>
    <t>Дежурные - 4:00</t>
  </si>
  <si>
    <t xml:space="preserve">Общий - 4:30 </t>
  </si>
  <si>
    <t>Выход - 6:25</t>
  </si>
  <si>
    <t>Бродим все рукава Тютюнсу по одиночке и продолжаем движение по лесу</t>
  </si>
  <si>
    <t>6:42-6:56</t>
  </si>
  <si>
    <t xml:space="preserve">Движение по лесу. Перемещаемся от берега реки в глубь леса. </t>
  </si>
  <si>
    <t>7:30-8:30</t>
  </si>
  <si>
    <t>Разделяемся. Настя остается с вещами, Петя с Лизой уходят на разведку тропы в верховья реки Тютюнсу, остальные - движутся за заброской в верхновья Черека. Промахиваемся мимо моста, помогают люди с коша</t>
  </si>
  <si>
    <t>9:55-11:05</t>
  </si>
  <si>
    <t>Возвращаемся обратно с заброской той же дорогой</t>
  </si>
  <si>
    <t>12:38-13:08</t>
  </si>
  <si>
    <t xml:space="preserve">Подъем по азимуту до мемориальной таблички. Далее - по тропе, которая ведет между небольшими осыпями. Солнечно. </t>
  </si>
  <si>
    <t>13:20-13:50</t>
  </si>
  <si>
    <t>Набираем круто по тропе. Частично заросли. Не выходим из зоны леса</t>
  </si>
  <si>
    <t>14:00-14:20</t>
  </si>
  <si>
    <t>Набираем круто по тропе. Частично заросли. Не выходим из зоны леса. Проходим мимо каньона Тютюнсу справа. Солнечно.</t>
  </si>
  <si>
    <t>14:30-14:54</t>
  </si>
  <si>
    <t>см. выше</t>
  </si>
  <si>
    <t>15:04-15:24</t>
  </si>
  <si>
    <t>Поднимаемся на пологий участок течения Тютюнсу, выходим из зоны леса. Проходим по курумнику по правому берегу реки. Солнечно</t>
  </si>
  <si>
    <t>15:34-16:00</t>
  </si>
  <si>
    <t xml:space="preserve">Продолжаем траверс склона по курумнику. Осыпь смешанная, выбираем наиболее крупные камни для передвижения. </t>
  </si>
  <si>
    <t xml:space="preserve">Останавливаемся на пойме реки выше водопадов. </t>
  </si>
  <si>
    <t>Выход - 6:10</t>
  </si>
  <si>
    <t>6:00-6:20</t>
  </si>
  <si>
    <t>Идем по тропе по правому берегу реки. Склон травянистый. Местами приходится выходить в русло боковых ручьев на пойме реки. Солнечно. Видим скально-осыпной цирк прямо перед нами</t>
  </si>
  <si>
    <t>6:30-6:52</t>
  </si>
  <si>
    <t>6:57-7:30</t>
  </si>
  <si>
    <t>Тропа теряется в зеленке через 20 минут ЧХВ. Теряемся и мы, но быстро находимся между ручьями. Солнечно</t>
  </si>
  <si>
    <t>7:47-8:10</t>
  </si>
  <si>
    <t xml:space="preserve">Выходим к ручью (двигаемся вправо). Набираем по руслу перепрыжками </t>
  </si>
  <si>
    <t>8:20-8:43</t>
  </si>
  <si>
    <t>Продолжаем движение по руслу ручья. Закончился березняк, началась субальпика</t>
  </si>
  <si>
    <t>8:53-9:18</t>
  </si>
  <si>
    <t xml:space="preserve">Продолжаем идти по руслу ручья. При слиянии двух русел выбираем правый рукав. </t>
  </si>
  <si>
    <t>9:22-9:48</t>
  </si>
  <si>
    <t xml:space="preserve">Идем по сухому руслу ручья. </t>
  </si>
  <si>
    <t xml:space="preserve">Продолжаем движение. Впереди видим несколько альтернативных маршрутов набора высоты. </t>
  </si>
  <si>
    <t>10:20-10:40</t>
  </si>
  <si>
    <t xml:space="preserve">Продолжаем движение по руслу ручья. Встаем на обед прямо на камнях в русле. </t>
  </si>
  <si>
    <t>13:00-13:24</t>
  </si>
  <si>
    <t xml:space="preserve">Продоожаем движение по руслу ручья. </t>
  </si>
  <si>
    <t>13:34-13:54</t>
  </si>
  <si>
    <t>14:04-14:15</t>
  </si>
  <si>
    <t xml:space="preserve">Выходим на гребень слева и поднимаемся вплоть до хороших стоянок. Слева - камнеопасный цирк. Сильно облачно </t>
  </si>
  <si>
    <t>Выход - 6:00</t>
  </si>
  <si>
    <t>5:38-6:03</t>
  </si>
  <si>
    <t>Идем по поросшей осыпи, затем выходим на снежник перед бараньим лбом. Солнечно</t>
  </si>
  <si>
    <t>6:12-6:35</t>
  </si>
  <si>
    <t xml:space="preserve">Забираем по осыпи правее бараньего лба. Осыпь живая, мелкая и средняя. Периодически налетает молоко. </t>
  </si>
  <si>
    <t>6:42-7:06</t>
  </si>
  <si>
    <t>Поворачиваем слегка влева идем по азимуту 240 градусов. Видим ледовый накат на седловине</t>
  </si>
  <si>
    <t>7:16-7:42</t>
  </si>
  <si>
    <t>Поднимаемся по бараньим лбам левее осыпного кулуара. Сыпет. Облачно. Ледник лишь на седловине</t>
  </si>
  <si>
    <t>8:00-8:10</t>
  </si>
  <si>
    <t>На седловину заходим в кошках. Видим ледник по ту сторону перевала</t>
  </si>
  <si>
    <t>8:30-8:50</t>
  </si>
  <si>
    <t>Обходим справа ледопад и спускаемся вплоть до языка ледника. Держимся преимущественно правой стороны. Солнечно-облачно.</t>
  </si>
  <si>
    <t>9:12-9:34</t>
  </si>
  <si>
    <t>Поворачиваем направо и идем траверсом по осыпи черного и темно-коричневого цвета. Видим скально-ледово-осыпной цирк, камнеопасный. Солнечно-облачно</t>
  </si>
  <si>
    <t>9:44-10:10</t>
  </si>
  <si>
    <t xml:space="preserve">Набираем высоту по осыпному мелкому цирку. Впереди видим седловину перевала с мощной ледовой шапкой. </t>
  </si>
  <si>
    <t>10:20-10:35</t>
  </si>
  <si>
    <t>13:00-13:20</t>
  </si>
  <si>
    <t>Перед снежником обнаруживаем хорошую тропу по правому склону. Мелкая живая осыпь. Группа выходит на перевал - видим множество ледников. Правый - Хрумкол, частично ледопады Дых-Котю-Бугойсу и ледник перед перевалом Спартак.</t>
  </si>
  <si>
    <t>14:00-14:29</t>
  </si>
  <si>
    <t xml:space="preserve">Спускаемся на лифте по тропе. Тропа ведет по правому борту в сторону ледника Хрумкол, затем - вниз, в долину. </t>
  </si>
  <si>
    <t>14:34-14:56</t>
  </si>
  <si>
    <t>15:01-15:29</t>
  </si>
  <si>
    <t xml:space="preserve">Выходим на многочисленные моренные гряды, высматриваем стоянки поближе к леднику. </t>
  </si>
  <si>
    <t>15:34-16:15</t>
  </si>
  <si>
    <t xml:space="preserve">см. выше. Встаем на бивак в нескольких десятках метров от ледника. Площадок нет, делаем сами. Вода - из трещины. </t>
  </si>
  <si>
    <t>Выход - 5:38</t>
  </si>
  <si>
    <t>6:50-7:35</t>
  </si>
  <si>
    <t xml:space="preserve">Спускаемся по морене к открытому леднику и начинаем подъем по нему. Солнечно. </t>
  </si>
  <si>
    <t>7:40-8:10</t>
  </si>
  <si>
    <t>8:20-8:50</t>
  </si>
  <si>
    <t>Доходим до небольшой зоны трещин, преодолеваем легко.</t>
  </si>
  <si>
    <t>9:00-9:25</t>
  </si>
  <si>
    <t xml:space="preserve">Доходим до зоны более крупных трещин, забитых снегом. Перешагиваются с трудом. Чуть забираем вправо. </t>
  </si>
  <si>
    <t>9:45-10:10</t>
  </si>
  <si>
    <t>10:20-10:42</t>
  </si>
  <si>
    <t xml:space="preserve">Начинаем набор на нижнем участке ледопада. Идем без связок, прямо в лоб </t>
  </si>
  <si>
    <t>10:50-11:30</t>
  </si>
  <si>
    <t xml:space="preserve">Принято решение связываться, аккуратно огибаем зону трещин. Периодически приходится форсировать участки с крутыми стенками на личной технике. </t>
  </si>
  <si>
    <t>12:00-13:00</t>
  </si>
  <si>
    <t xml:space="preserve">На особо крутом участке в средней части ледопада провешиваем перила чуть выше одного из снежных мостов. </t>
  </si>
  <si>
    <t>13:00-14:00</t>
  </si>
  <si>
    <t xml:space="preserve">Вешаем через ряд снежных мостов вторую веревку. Склон пологий, но опасный. Проходится участок с трудом. </t>
  </si>
  <si>
    <t>14:00-15:30</t>
  </si>
  <si>
    <t xml:space="preserve">Группа оказывается в зоне сераков в верхней части ледопада. Сераки близки к нунатаку, который левеее центра ледопада. Приходится со страховкой и промежуточными станциями организовывать перила, сначала спускаясь в трещину, затем - поднимаясь из нее, ползя по противоположному сераку. </t>
  </si>
  <si>
    <t>15:30-16:30</t>
  </si>
  <si>
    <t xml:space="preserve">Ближе к левой стороне леодопада в верхней части вешается четвертая веревка. По ней переходим через еще один снежный мост. Солнце заходит </t>
  </si>
  <si>
    <t>16:30-17:00</t>
  </si>
  <si>
    <t xml:space="preserve">От станции четвертой веревки вешается пятая веревка на траверс ледника в более пологую его часть - смещаемся от левого края к центру. Группа снова связывается и идет в сторону закрытоого ледника, обходя трещины. </t>
  </si>
  <si>
    <t>17:00-20:00</t>
  </si>
  <si>
    <t xml:space="preserve">Группа идет в связках по закрытому леднику. Затруднительный поиск мест под стоянку приводит к гипотермии. Вешать практически ничего больше не требуется, наиболее крутая стенка (она встретилась лишь раз) проходится на передних зубьях и ледорубе. Принято решение ночевать в центральной части закрытого ледника, предварительно прощупав место. </t>
  </si>
  <si>
    <t>Дежурные - 5:00</t>
  </si>
  <si>
    <t xml:space="preserve">Общий - 5:30 </t>
  </si>
  <si>
    <t>Выход - 6:50</t>
  </si>
  <si>
    <t>8:20-8:46</t>
  </si>
  <si>
    <t xml:space="preserve">Идем в связках по центру закрытого ледника. Ледник постепенно выполаживается. Солнечно </t>
  </si>
  <si>
    <t>8:52-9:18</t>
  </si>
  <si>
    <t>9:24-9:32</t>
  </si>
  <si>
    <t xml:space="preserve">Выходим на перевал Спартак. Открывается вид на большой скально-ледовый цирк. Камнеопасно. </t>
  </si>
  <si>
    <t>10:40-11:20</t>
  </si>
  <si>
    <t xml:space="preserve">Идем траверсов по правому склону в сторону перевала МВТУ. Осыпь живая, часто летают камни, поглядываем и быстро перебегаем наиболее стремные участки. </t>
  </si>
  <si>
    <t>11:20-13:00.</t>
  </si>
  <si>
    <t xml:space="preserve">Принято решение вешать веревки. Не доходя до снежника непосредственно перевального видим ближайший соседний снежник справа от него (и еще один - еще правее). Они разделены скальной грядой, которая обрабатывается. </t>
  </si>
  <si>
    <t>13:00-15:00</t>
  </si>
  <si>
    <t xml:space="preserve">Первая веревка висела в самом низу скальной гряды, затем уводила налево, огибая гряду. Вешаем промежуточные точки. Вторая веревка крепится на скальном уступе и ведет через небольшой камин выше. Выбор продиктован тем, что в любом ином случае крепления лидер скидывает камни на перила. Камнеопасно и в целом. Веревки провешиваем исключительно между кулуарами, не захояд в них. Третья веревка провешивается по диагонали на менее камнеопасном, но противном мелкоосыпном участке. </t>
  </si>
  <si>
    <t>15:00-16:45</t>
  </si>
  <si>
    <t>Четвертая веревка была закреплена непосредственно на гребне перевала. Через 20-30 метров набора склон представляет сильно разрушенные скальные выходи, которые едут под ногами. Группа на перевале в 16:45</t>
  </si>
  <si>
    <t>17:00-18:00</t>
  </si>
  <si>
    <t xml:space="preserve">Дюльфер непосредственно вблизи перевального тура по снежному кулуару. Биваком встаем на леднике, справа от гребня. </t>
  </si>
  <si>
    <t>Дежурные - 6:00</t>
  </si>
  <si>
    <t xml:space="preserve">Общий - 6:30 </t>
  </si>
  <si>
    <t>Выход - 8:20</t>
  </si>
  <si>
    <t>7:08-7:35</t>
  </si>
  <si>
    <t xml:space="preserve">Идем в связках по закрытому леднику. Солнечно. Придерживаемся правой стороны. Многочисленные следы неподалеку от скальной гряды. </t>
  </si>
  <si>
    <t xml:space="preserve">Ледник постепенно открывается, развязываемся и продолжаем движение в кошках. </t>
  </si>
  <si>
    <t>8:20-9:00</t>
  </si>
  <si>
    <t xml:space="preserve">Множество нешироких трещин, перемещаемся от одного края ледника к другому. Доходим до крупной осыпи справа - это наша предполагаемая ночевка 8. </t>
  </si>
  <si>
    <t>9:10-9:30</t>
  </si>
  <si>
    <t xml:space="preserve">Выходим на осыпь, дальше продолжаем движение без кошек. Тропа по осыпи фрагментарная, теряется. </t>
  </si>
  <si>
    <t>9:40-10:10</t>
  </si>
  <si>
    <t xml:space="preserve">Продолжаем движение по осыпи, проходим вдоль Безенгийской стены. Осыпь средняя, живая. </t>
  </si>
  <si>
    <t>10:40-11:10</t>
  </si>
  <si>
    <t xml:space="preserve">Проходим первый пограничный контроль. Далее тропа ведет по гребню моренного вала. Воды нет. </t>
  </si>
  <si>
    <t>11:20-12:10</t>
  </si>
  <si>
    <t xml:space="preserve">Доходим до угловых ночевок. Обед. </t>
  </si>
  <si>
    <t>14:30-14:55</t>
  </si>
  <si>
    <t xml:space="preserve">Спускаемся по крутой тропе от угловых ночевок к леднику. Оставляем слева зону сераков. </t>
  </si>
  <si>
    <t>15:00-15:20</t>
  </si>
  <si>
    <t>15:30-15:50</t>
  </si>
  <si>
    <t>15:55-16:15</t>
  </si>
  <si>
    <t>16:20-16:40</t>
  </si>
  <si>
    <t>16:45-17:05</t>
  </si>
  <si>
    <t>17:15-17:35</t>
  </si>
  <si>
    <t>17:40-18:00</t>
  </si>
  <si>
    <t xml:space="preserve">В течение данного времени перемещаемся по леднику. Открытый, местами зачехленный. Тропа, обозначенная на навигаторе, отсутствует. Поначалу перемещались под углом, стремясь к центру ледника, однако, получилось, что мы по широкой дуге прошли от одного края к другому и обратно. Сильно облачно. </t>
  </si>
  <si>
    <t>18:05-18:20</t>
  </si>
  <si>
    <t xml:space="preserve">Выходим на моренный вал на правом склоне. Тропа отсутствует. Возвращаемся на ледник. </t>
  </si>
  <si>
    <t xml:space="preserve">Уточняем у проходящей группы тропу. От конца ледника тропа начинается справа и обозначена турами. Облачно. </t>
  </si>
  <si>
    <t>Выход - 7:08</t>
  </si>
  <si>
    <t>6:50-7:10</t>
  </si>
  <si>
    <t>Выход из альплагеря в сторону перевала. Переходим через мост и ищем тропу. Она не очевидная, ориентируемся на осыпной кулуар</t>
  </si>
  <si>
    <t>7:30-7:55</t>
  </si>
  <si>
    <t>Поднимаемся в лоб по краю кулуара. Резкий набор высоты. Облачно, без осадков</t>
  </si>
  <si>
    <t>8:15-8:35</t>
  </si>
  <si>
    <t>8:55-9:15</t>
  </si>
  <si>
    <t xml:space="preserve">Находим тропу "Вертикального километра" слева от кулуара. В основном она травянистая, отмечена через каждые 100 метров стобами. </t>
  </si>
  <si>
    <t>9:30-10:00</t>
  </si>
  <si>
    <t>10:10-10:40</t>
  </si>
  <si>
    <t xml:space="preserve">Тропа выводит на гребень и дальше идет по нему. Гребень скально-травянистый. После 1000 метра тропа теряется. Идем просто по гребню. </t>
  </si>
  <si>
    <t>11:00-11:30</t>
  </si>
  <si>
    <t xml:space="preserve">Принято решение продолжить движение по гребню. Тропа фрагментарная, становится лучше при подъеме на локальную седловину, потом на осыпи обозначена турами. </t>
  </si>
  <si>
    <t>11:45-12:10</t>
  </si>
  <si>
    <t xml:space="preserve">Тропа выводит на крупный курумник, поднимаемся до небольшой зеленой площадки. Воды нет. Смещаемся правее по курумнику и находим небольшой ручей. Дождь и туманно. Место на хорошей ровной площадке над долиной реки. </t>
  </si>
  <si>
    <t>Дежурные - 4:30</t>
  </si>
  <si>
    <t xml:space="preserve">Общий - 5:00 </t>
  </si>
  <si>
    <t>5:45-6:10</t>
  </si>
  <si>
    <t xml:space="preserve">Поднимаемся по моренному валу до того момента, пока не увидим скально-осыпной цирк. Солнечно. </t>
  </si>
  <si>
    <t>6:15-6:50</t>
  </si>
  <si>
    <t>В скально-осыпном цирке нужный нам кулуар - центральный. Достаточно широкий, заполненный преимущественно неживой средней осыпью. Облачно</t>
  </si>
  <si>
    <t>6:55-7:15</t>
  </si>
  <si>
    <t>Продолжаем подъем по осыпи и выходим в еще один цирк. Видим наш перевал по центру, между скальными зубами.</t>
  </si>
  <si>
    <t>7:20-8:00</t>
  </si>
  <si>
    <t>Подходим по моренному валу к взлету. Осыпь средняя. Неживая. Солнечно-облачно. Воды нет</t>
  </si>
  <si>
    <t>8:05-8:50</t>
  </si>
  <si>
    <t xml:space="preserve">Штурм перевального по дуге, сначала заходим левее центра кулуара, затем - пересекаем по диагонали, двигаясь к скальным выходам. </t>
  </si>
  <si>
    <t>8:55-10:00</t>
  </si>
  <si>
    <t xml:space="preserve">Место тура - не место перевала! Вообще с обозначением нужной седловины беда, ледник находится лишь под одной седловиной, ради которой нам следует траверсировать гребень. Так и делаем. Стремный скальный зуб, который стоит непосредственно перед вершиной 50-летия КБССР, обходится справа, вешать ничего не надо. Подходим к нужной седловине с ледником и начинаем работать с бурами и веревками. </t>
  </si>
  <si>
    <t>10:10-10:30</t>
  </si>
  <si>
    <t xml:space="preserve">Камнеопасно! Провешиваем первую веревку в 10-и метрах от левого, менее камнеопасного склона. В правой части постоянно свистят камни, вылетая на открытую часть ледника с зачехленкой. </t>
  </si>
  <si>
    <t>10:30-10:50</t>
  </si>
  <si>
    <t xml:space="preserve">Вешаем вторую веревку по той же самой схеме. Параллельно на самом верху делают проушину. </t>
  </si>
  <si>
    <t xml:space="preserve">Вешаем третью веревку. Принципы те же самые - не приближаться к центру ледника, держаться левее. </t>
  </si>
  <si>
    <t xml:space="preserve">Дюльфер большинства участников. Последний идет со сдергом на кевларе (?). Первая веревка перемещается вниз, становясь четвертой. Достигаем конца открытой части и выходим к зачехленной. Периодически из долины поднимается молоко, выхолаживая ледник. </t>
  </si>
  <si>
    <t>Вешается 5я для траверса участников с опасной зачехленной части за скальные выходы по левую сторону от ледника. Дюльферяют все. Сильно облачно</t>
  </si>
  <si>
    <t>13:10-13:40</t>
  </si>
  <si>
    <t xml:space="preserve">Спуск сначала по присыпанным скальным выходам, затем слева от них - по зачехленную леднику. Осыпь едет. Двигаемся к центру цирка, до куда не долетают камни. Обед. </t>
  </si>
  <si>
    <t>16:10-16:50</t>
  </si>
  <si>
    <t xml:space="preserve">Идем дальше по цирку в сторону 12ой ночевки. Преимуещственно идем по моренному гребню слева. Осыпь неживая, средняя. Находим стоянку в долине ручья, который позже выведет в долину реки, текущей с группы перевалов Тютюргу. </t>
  </si>
  <si>
    <t>Выход - 5:45</t>
  </si>
  <si>
    <t>6:40-7:15</t>
  </si>
  <si>
    <t xml:space="preserve">Пересекаем моренные валы и выходим к ледниково-осыпному цирку перевалов Подольский-Тютюргу. Тропы нет. Солнечно. Моренные валы сложены примущественно средней неживой осыпью. </t>
  </si>
  <si>
    <t>7:20-8:05</t>
  </si>
  <si>
    <t>8:15-8:50</t>
  </si>
  <si>
    <t xml:space="preserve">Поднимаемся по зеленой полке к морене перевала Тютюргу. </t>
  </si>
  <si>
    <t>9:00-9:20</t>
  </si>
  <si>
    <t>Пересекаем зеленую полку и выходим непосредственно в верховья р. Кору. Туман.</t>
  </si>
  <si>
    <t xml:space="preserve">Пересекаем траверсом конгломератные склоны и выходим в нужный ручей по треку. </t>
  </si>
  <si>
    <t>10:10-10:50</t>
  </si>
  <si>
    <t xml:space="preserve">Подъем по руслу ручья вверх. </t>
  </si>
  <si>
    <t>13:00-13:25</t>
  </si>
  <si>
    <t xml:space="preserve">Продолжаем подъем - отходим от русла ручья в сторону осыпи на правом берегу и траверсируем через нее на моренный гребень. </t>
  </si>
  <si>
    <t>13:35-14:00</t>
  </si>
  <si>
    <t>Продолжаем движение по моренному гребню.</t>
  </si>
  <si>
    <t>14:10-14:30</t>
  </si>
  <si>
    <t>14:50-15:30</t>
  </si>
  <si>
    <t xml:space="preserve">Вышли к леднику, надеваем кошки и идем дальше. Ледник открытый, трещины вполне перешагиваемые, крутизна ледника минимальная. </t>
  </si>
  <si>
    <t xml:space="preserve">Передвигаемся по закрытой части ледника плотной группой. Снег неглубокий, идем без связок. Не доходя до седловины перед нами сворачиваем на осыпь справа. </t>
  </si>
  <si>
    <t>15:50-16:00</t>
  </si>
  <si>
    <t xml:space="preserve">Идем по осыпи справа и при смычке нескольких моренных валов встаем лагерем. Нужная седловина перевала Тютюргу Восточный - в 100 метрах на запад от лагеря. Очень ветрено. </t>
  </si>
  <si>
    <t>Выход - 6:40</t>
  </si>
  <si>
    <t>7:10-7:35</t>
  </si>
  <si>
    <t xml:space="preserve">Выходим с места ночевки в сторону перевала. Ревущий ветер. Солнечно. Передвигаемся между моренным валом и ледником. </t>
  </si>
  <si>
    <t>7:35-8:25</t>
  </si>
  <si>
    <t xml:space="preserve">Спускаемся вниз по скально-осыпному кулуару. Тропы нет, вариативно перемещаемс между склонами. Крутизна 15-20 градусов. Осыпь средняя, преимущественно живая. Относительно камнеопасно. Выходим на ледник. </t>
  </si>
  <si>
    <t xml:space="preserve">8:40-9:15 </t>
  </si>
  <si>
    <t>9:25-9:50</t>
  </si>
  <si>
    <t xml:space="preserve">Идем по открытому леднику, преимущественно в центральной части. Слабая крутизна и разорванность. Солнечно. Доходим до зоны снежных мостов и закрытоого ледника. Связываемся. </t>
  </si>
  <si>
    <t>10:00-10:30</t>
  </si>
  <si>
    <t>10:50-11:40</t>
  </si>
  <si>
    <t xml:space="preserve">Идем в связках по закрытому леднику преимущественнно правее от перевального взлета, не подходя к скальному гребню. Снег неглубокий. </t>
  </si>
  <si>
    <t>11:40-12:50</t>
  </si>
  <si>
    <t xml:space="preserve">Провешиваем две веревки на скальный гребень правее нужной седловины. Одну веревку вешаем над бергом, крепим на скальный выступ. Вторая идет от скального выступа наверх по снежно-осыпному кулуару. </t>
  </si>
  <si>
    <t>13:15-15:00</t>
  </si>
  <si>
    <t xml:space="preserve">Группа жумарит две веревки и выходит на гребень. По гребню достигаем перевала. Солнечно-облачно. Открывается вид на скальную гряду Шаурту Зап., ледниковые поля и долину (какой реки? Приток Гара-Аузусу, по котрому мы шли до турбазы Чегем?). </t>
  </si>
  <si>
    <t>15:25-17:45</t>
  </si>
  <si>
    <t xml:space="preserve">Часть группы отправилась на радиальное восхождение на вер. МВТУ. Не дошли из-за изменившеся метеобстановки и отсутствия видимости. </t>
  </si>
  <si>
    <t>17:50-18:25</t>
  </si>
  <si>
    <t xml:space="preserve">Спускаемся от седловины по осыпному кулуару. Лифт. Ночуем на леднике, недалеко от кулуара. </t>
  </si>
  <si>
    <t>Выход - 7:10</t>
  </si>
  <si>
    <t>6:20-7:25</t>
  </si>
  <si>
    <t xml:space="preserve">Идем по открытому леднику без связок вплоть до нунатака. Слева от него - ледопад, справа - ледовый накат крутизной 20-25 градусов и выход в зачехленную часть. </t>
  </si>
  <si>
    <t>7:30-8:15</t>
  </si>
  <si>
    <t xml:space="preserve">Вешаем веревку справа от скалы на ледовый склон и идем спортивным способом. </t>
  </si>
  <si>
    <t xml:space="preserve">Спускаемся по долине ручья, вытекающего с ледника, преимущественно по правому берегу. Слева - бараньи лбы, на них практически не выходим. </t>
  </si>
  <si>
    <t>8:45-9:10</t>
  </si>
  <si>
    <t>9:25-10:00</t>
  </si>
  <si>
    <t xml:space="preserve">Пересекаем траверсом осыпь на правом склоне ручья и выходим на зеленый моренный карман. Сбрасываем высоту по нему. Тропа хорошая. </t>
  </si>
  <si>
    <t>10:40-11:00</t>
  </si>
  <si>
    <t>11:10-11:30</t>
  </si>
  <si>
    <t xml:space="preserve">Тропа спускается к ручья (правому притоку реки в ледниковой долине). Легкий брод. </t>
  </si>
  <si>
    <t>12:10-12:40</t>
  </si>
  <si>
    <t xml:space="preserve">Идем по хорошо проработанной тропе в сторону бывшей турбазы Чегем. Уже полноценный лес. </t>
  </si>
  <si>
    <t>12:50-13:10</t>
  </si>
  <si>
    <t>13:45-14:25</t>
  </si>
  <si>
    <t xml:space="preserve">идем по дороге вдоль реки Гара-Аузусу. Выходим к развилке и повороту в сторону турбазы "Башиль". </t>
  </si>
  <si>
    <t>14:35-15:10</t>
  </si>
  <si>
    <t>15:25-15:45</t>
  </si>
  <si>
    <t>15:50-16:30</t>
  </si>
  <si>
    <t xml:space="preserve">Переходим мост за турбазой и двигаемся по дороге вдоль реки. Стоянка на берегу. </t>
  </si>
  <si>
    <t>Выход - 6:20</t>
  </si>
  <si>
    <t>14:20-14:45</t>
  </si>
  <si>
    <t xml:space="preserve">Двигаемся по тропе вдоль берега р. Башиль-Аузусу. Тропа идет сначала по полю, затем в лесной зоне, прижимаясь непосредственно к течению. </t>
  </si>
  <si>
    <t>15:11-15:31</t>
  </si>
  <si>
    <t xml:space="preserve">Тропа начинает закручиваться, ведет непосредственно по прижимам. Лес постепенно кончается. Облачно. </t>
  </si>
  <si>
    <t>15:48-16:08</t>
  </si>
  <si>
    <t>16:30-16:45</t>
  </si>
  <si>
    <t xml:space="preserve">Выполаживание тропы. Передвигаемся по субальпийским лугам, пасется много скота. Пасмурно. </t>
  </si>
  <si>
    <t>16:55-17:10</t>
  </si>
  <si>
    <t xml:space="preserve">Проходим по тропе дальше, ищем места под стоянку. Встаем у раскидистой сосны. </t>
  </si>
  <si>
    <t>6:05-6:20</t>
  </si>
  <si>
    <t xml:space="preserve">Идем по тропе до р. Малый Чегем. После брода тропа не очевидная, идем по примятой траве. </t>
  </si>
  <si>
    <t>6:27-6:47</t>
  </si>
  <si>
    <t xml:space="preserve">Придерживаемся течения реки, тропа петляет между камней, местами обозначена турами. </t>
  </si>
  <si>
    <t>6:57-7:17</t>
  </si>
  <si>
    <t xml:space="preserve">Тропа выводит в русло реки, двигаемся просто в сторону языка ледника. Видим ледопад слева, нам - направо, на осыпь. </t>
  </si>
  <si>
    <t>7:31-7:55</t>
  </si>
  <si>
    <t xml:space="preserve">Выбираемся на правую осыпь и достигаем конгломератных обнажений. Выходим на крупную пологую осыпь после них. </t>
  </si>
  <si>
    <t>8:05-8:25</t>
  </si>
  <si>
    <t xml:space="preserve">Продолжаем подъем по осыпи левого берега, доходим до водопада, который отделяет осыпь от зеленых полок под скальными выступами. </t>
  </si>
  <si>
    <t>8:40-9:10</t>
  </si>
  <si>
    <t xml:space="preserve">Начинаем набор по берегу водопада (левый). Тропа не читается, идем сначала по осыпи, затем выходим на траву. Солнечно. </t>
  </si>
  <si>
    <t>9:20-9:40</t>
  </si>
  <si>
    <t xml:space="preserve">Тропа выводит в крутое русло ручья. Поднимаемся по нему и пересекаем его. После ручья - траверс травянистого склона, идем в сторону свалки морены. </t>
  </si>
  <si>
    <t>10:00-10:20</t>
  </si>
  <si>
    <t xml:space="preserve">Идем по осыпи траверсом, бродим один из рукавов водопада. </t>
  </si>
  <si>
    <t xml:space="preserve">10:35-11:00 </t>
  </si>
  <si>
    <t xml:space="preserve">Продолжаем траверс осыпи, выходим в зону зачехленного ледника. </t>
  </si>
  <si>
    <t>13:17-13:47</t>
  </si>
  <si>
    <t xml:space="preserve">Выходим с осыпи на лед и идем по центральной части ледника. Крупных трещин нет. </t>
  </si>
  <si>
    <t>13:57-14:17</t>
  </si>
  <si>
    <t>14:27-14:47.</t>
  </si>
  <si>
    <t xml:space="preserve">Надеваем кошки и прдерживаемся левой стороны ледника. Начинаются достаточно крупные трещины, которые распутываем. </t>
  </si>
  <si>
    <t xml:space="preserve">Выходим в зону без крупных трещин. Справа от ледопада видим относительно пологий ледовый скат, ведущий к перевалу. </t>
  </si>
  <si>
    <t xml:space="preserve">Подъем по ледовому скату и выход на моренную гряду под перевалом. Встаем на бивак. </t>
  </si>
  <si>
    <t>Выход - 6:05</t>
  </si>
  <si>
    <t>Поднимаемся по леднику в центральной части и аккуратно обходим трещины. Огибаем башню. Находим тропу. Солнечно</t>
  </si>
  <si>
    <t>7:25-7:55</t>
  </si>
  <si>
    <t xml:space="preserve">Забираемся по тропе на перевальый взлет. Крутизна склона от 10 градусов в начале вплоть до стенки 45 градусов в конце. </t>
  </si>
  <si>
    <t>8:50-9:30</t>
  </si>
  <si>
    <t xml:space="preserve">Спускаемся с седловины на перемычку к нунатаку. Начинаем вешать веревку, которой не хватает (50-55 м), конец уходит в берг. Делаем вторую станцию перед бергом. </t>
  </si>
  <si>
    <t>9:35-10:50</t>
  </si>
  <si>
    <t xml:space="preserve">Группа дюльферяет. Солнечно </t>
  </si>
  <si>
    <t xml:space="preserve">Спускаемся по леднику, огибая справа наиболее крутой участок. </t>
  </si>
  <si>
    <t>11:40-12:20</t>
  </si>
  <si>
    <t xml:space="preserve">Продолжаем спуск, обходя трещины и достигаем конца ледника. Снимаем кошки. Обед </t>
  </si>
  <si>
    <t>14:00-14:30</t>
  </si>
  <si>
    <t xml:space="preserve">Выходим на мертвую осыпь справа и поднимаем на гребень моренного кармана. Начало отличной тропы! </t>
  </si>
  <si>
    <t>14:35-15:07</t>
  </si>
  <si>
    <t xml:space="preserve">Продолжаем движение по гребню кармана. Тропа выводит с моренного кармана на пойму Адырсу, по ней доходит вплоть до погранзаставы. </t>
  </si>
  <si>
    <t>15:17-15:50</t>
  </si>
  <si>
    <t>15:55-16:30</t>
  </si>
  <si>
    <t>16:55-17:25</t>
  </si>
  <si>
    <t xml:space="preserve">Проход погранзаставы и бывшего а/л "Уллу Тау". Встаем в небольшой роще рядом с родником. </t>
  </si>
  <si>
    <t xml:space="preserve">Общий - 4:50 </t>
  </si>
  <si>
    <t>6:00-6:50</t>
  </si>
  <si>
    <t>Идем по автодороге в сторону пос. Верхний Баксан</t>
  </si>
  <si>
    <t>7:05-7:45</t>
  </si>
  <si>
    <t>8:00-8:45</t>
  </si>
  <si>
    <t xml:space="preserve">Выходим в пос. Верхний Баксан. </t>
  </si>
  <si>
    <t>Начало ходки</t>
  </si>
  <si>
    <t>Конец ходки</t>
  </si>
  <si>
    <t>Продолжительность ходки (минут)</t>
  </si>
  <si>
    <t>Продолжительность привала (минут)</t>
  </si>
  <si>
    <t>ЧХВ (минут)</t>
  </si>
  <si>
    <t>ГХВ (минут)</t>
  </si>
  <si>
    <t>ЧАСА</t>
  </si>
  <si>
    <t>МИНУТ</t>
  </si>
  <si>
    <t>ЧХВ</t>
  </si>
  <si>
    <t>ГХВ</t>
  </si>
  <si>
    <t>18:30-19:40</t>
  </si>
  <si>
    <t>20:20-20:30</t>
  </si>
  <si>
    <t>Проверка документов на погранзаставе (40 минут). Прибытие в альплагерь "Безенги" после 10 минутной ходки.</t>
  </si>
  <si>
    <t>16:30-17:15</t>
  </si>
  <si>
    <t xml:space="preserve">см. выше. Прибытие на турбазу "Башиль". </t>
  </si>
  <si>
    <t>6:10-6:32</t>
  </si>
  <si>
    <t>10:50-11:15</t>
  </si>
  <si>
    <t>11:15-12:00</t>
  </si>
  <si>
    <t>Техническая работа</t>
  </si>
  <si>
    <t xml:space="preserve">Начинаем спуск слева от курумника. Все время прижимаемся к скалам слева. Очень камнеопасно. Мест для привалов нет. Ниже снежника камни перестают летать. В месте, где в кулуар выходит боковая осыпт слева камни начинают просто ехать, это - конус выноса. Облачно. Приваливаем на зеленой площадке справа от тальвега кулуара. </t>
  </si>
  <si>
    <t xml:space="preserve">9:52-10:20.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</si>
</sst>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20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20" fontId="0" fillId="0" borderId="0" xfId="0" applyNumberFormat="1" applyAlignment="1">
      <alignment wrapText="1"/>
    </xf>
    <xf numFmtId="0" fontId="3" fillId="4" borderId="0" xfId="0" applyFont="1" applyFill="1" applyAlignment="1">
      <alignment horizontal="center" textRotation="255" wrapText="1"/>
    </xf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G6" sqref="G6"/>
    </sheetView>
  </sheetViews>
  <sheetFormatPr defaultRowHeight="14.4" x14ac:dyDescent="0.3"/>
  <cols>
    <col min="1" max="1" width="14.88671875" customWidth="1"/>
    <col min="2" max="2" width="44" customWidth="1"/>
    <col min="7" max="7" width="19.5546875" customWidth="1"/>
    <col min="8" max="8" width="18.5546875" customWidth="1"/>
    <col min="12" max="12" width="13.88671875" customWidth="1"/>
  </cols>
  <sheetData>
    <row r="1" spans="1:12" ht="43.2" x14ac:dyDescent="0.3">
      <c r="A1" s="4" t="s">
        <v>0</v>
      </c>
      <c r="B1" s="1" t="s">
        <v>1</v>
      </c>
      <c r="D1" s="3" t="s">
        <v>367</v>
      </c>
      <c r="E1" s="3" t="s">
        <v>368</v>
      </c>
      <c r="F1" s="3"/>
      <c r="G1" s="3" t="s">
        <v>370</v>
      </c>
      <c r="H1" s="3" t="s">
        <v>369</v>
      </c>
      <c r="J1" s="3" t="s">
        <v>371</v>
      </c>
      <c r="K1" s="3" t="s">
        <v>372</v>
      </c>
    </row>
    <row r="2" spans="1:12" ht="43.2" x14ac:dyDescent="0.3">
      <c r="A2" t="s">
        <v>2</v>
      </c>
      <c r="B2" s="3" t="s">
        <v>3</v>
      </c>
      <c r="D2" t="str">
        <f>MID(A2,1,5)</f>
        <v>10:10</v>
      </c>
      <c r="E2" t="str">
        <f>MID(A2,7,5)</f>
        <v>10:28</v>
      </c>
      <c r="H2">
        <f>(E2-D2)*1440</f>
        <v>18.000000000000014</v>
      </c>
      <c r="J2">
        <f>SUM(H2:H12)</f>
        <v>215.99999999999972</v>
      </c>
      <c r="K2">
        <f>SUM(G2:H12)</f>
        <v>394.99999999999994</v>
      </c>
    </row>
    <row r="3" spans="1:12" ht="23.4" x14ac:dyDescent="0.45">
      <c r="A3" t="s">
        <v>4</v>
      </c>
      <c r="B3" s="3" t="s">
        <v>5</v>
      </c>
      <c r="D3" t="str">
        <f t="shared" ref="D3:D10" si="0">MID(A3,1,5)</f>
        <v>10:39</v>
      </c>
      <c r="E3" t="str">
        <f t="shared" ref="E3:E10" si="1">MID(A3,7,5)</f>
        <v>11:01</v>
      </c>
      <c r="G3">
        <f>(D3-E2)*1440</f>
        <v>11.000000000000041</v>
      </c>
      <c r="H3">
        <f t="shared" ref="H3:H11" si="2">(E3-D3)*1440</f>
        <v>22</v>
      </c>
      <c r="J3" s="5" t="s">
        <v>375</v>
      </c>
      <c r="K3" s="5" t="s">
        <v>376</v>
      </c>
      <c r="L3" s="5"/>
    </row>
    <row r="4" spans="1:12" ht="45" x14ac:dyDescent="0.45">
      <c r="A4" t="s">
        <v>6</v>
      </c>
      <c r="B4" s="3" t="s">
        <v>7</v>
      </c>
      <c r="D4" t="str">
        <f t="shared" si="0"/>
        <v>11:13</v>
      </c>
      <c r="E4" t="str">
        <f t="shared" si="1"/>
        <v>11:27</v>
      </c>
      <c r="G4">
        <f>(D4-E3)*1440</f>
        <v>11.999999999999957</v>
      </c>
      <c r="H4">
        <f t="shared" si="2"/>
        <v>13.99999999999995</v>
      </c>
      <c r="J4" s="6">
        <f>INT(J2/60)</f>
        <v>3</v>
      </c>
      <c r="K4" s="7">
        <f>INT(K2/60)</f>
        <v>6</v>
      </c>
      <c r="L4" s="5" t="s">
        <v>373</v>
      </c>
    </row>
    <row r="5" spans="1:12" ht="23.4" x14ac:dyDescent="0.45">
      <c r="A5" t="s">
        <v>8</v>
      </c>
      <c r="B5" s="3" t="s">
        <v>9</v>
      </c>
      <c r="D5" t="str">
        <f t="shared" si="0"/>
        <v>11:43</v>
      </c>
      <c r="E5" t="str">
        <f t="shared" si="1"/>
        <v>11:57</v>
      </c>
      <c r="G5">
        <f>(D5-E4)*1440</f>
        <v>16.000000000000021</v>
      </c>
      <c r="H5">
        <f t="shared" si="2"/>
        <v>13.99999999999995</v>
      </c>
      <c r="J5" s="6">
        <f>MOD(J2,60)</f>
        <v>35.999999999999716</v>
      </c>
      <c r="K5" s="7">
        <f>MOD(K2,60)</f>
        <v>34.999999999999943</v>
      </c>
      <c r="L5" s="5" t="s">
        <v>374</v>
      </c>
    </row>
    <row r="6" spans="1:12" ht="43.2" x14ac:dyDescent="0.3">
      <c r="A6" t="s">
        <v>10</v>
      </c>
      <c r="B6" s="3" t="s">
        <v>11</v>
      </c>
      <c r="D6" t="str">
        <f t="shared" si="0"/>
        <v>13:16</v>
      </c>
      <c r="E6" t="str">
        <f t="shared" si="1"/>
        <v>13:39</v>
      </c>
      <c r="G6" s="10">
        <f>(D6-E5)*1440</f>
        <v>79.000000000000114</v>
      </c>
      <c r="H6">
        <f t="shared" si="2"/>
        <v>22.999999999999918</v>
      </c>
    </row>
    <row r="7" spans="1:12" ht="43.2" x14ac:dyDescent="0.3">
      <c r="A7" t="s">
        <v>12</v>
      </c>
      <c r="B7" s="3" t="s">
        <v>13</v>
      </c>
      <c r="D7" t="str">
        <f t="shared" si="0"/>
        <v>13:50</v>
      </c>
      <c r="E7" t="str">
        <f t="shared" si="1"/>
        <v>14:11</v>
      </c>
      <c r="G7">
        <f>(D7-E6)*1440</f>
        <v>11.000000000000121</v>
      </c>
      <c r="H7">
        <f t="shared" si="2"/>
        <v>20.999999999999925</v>
      </c>
    </row>
    <row r="8" spans="1:12" ht="28.8" x14ac:dyDescent="0.3">
      <c r="A8" t="s">
        <v>14</v>
      </c>
      <c r="B8" s="3" t="s">
        <v>15</v>
      </c>
      <c r="D8" t="str">
        <f t="shared" si="0"/>
        <v>14:26</v>
      </c>
      <c r="E8" t="str">
        <f t="shared" si="1"/>
        <v>14:46</v>
      </c>
      <c r="G8">
        <f>(D8-E7)*1440</f>
        <v>14.999999999999947</v>
      </c>
      <c r="H8">
        <f t="shared" si="2"/>
        <v>20.000000000000089</v>
      </c>
    </row>
    <row r="9" spans="1:12" ht="28.8" x14ac:dyDescent="0.3">
      <c r="A9" t="s">
        <v>16</v>
      </c>
      <c r="B9" s="3" t="s">
        <v>17</v>
      </c>
      <c r="D9" t="str">
        <f t="shared" si="0"/>
        <v>14:56</v>
      </c>
      <c r="E9" t="str">
        <f t="shared" si="1"/>
        <v>15:13</v>
      </c>
      <c r="G9">
        <f>(D9-E8)*1440</f>
        <v>9.9999999999999645</v>
      </c>
      <c r="H9">
        <f t="shared" si="2"/>
        <v>16.99999999999994</v>
      </c>
    </row>
    <row r="10" spans="1:12" ht="28.8" x14ac:dyDescent="0.3">
      <c r="A10" t="s">
        <v>18</v>
      </c>
      <c r="B10" s="3" t="s">
        <v>19</v>
      </c>
      <c r="D10" t="str">
        <f t="shared" si="0"/>
        <v>15:28</v>
      </c>
      <c r="E10" t="str">
        <f t="shared" si="1"/>
        <v>15:51</v>
      </c>
      <c r="G10">
        <f>(D10-E9)*1440</f>
        <v>15.000000000000107</v>
      </c>
      <c r="H10">
        <f t="shared" si="2"/>
        <v>22.999999999999918</v>
      </c>
    </row>
    <row r="11" spans="1:12" ht="57.6" x14ac:dyDescent="0.3">
      <c r="A11" t="s">
        <v>20</v>
      </c>
      <c r="B11" s="3" t="s">
        <v>21</v>
      </c>
      <c r="D11" t="str">
        <f>MID(A11,1,5)</f>
        <v>16:01</v>
      </c>
      <c r="E11" t="str">
        <f>MID(A11,7,5)</f>
        <v>16:23</v>
      </c>
      <c r="G11">
        <f>(D11-E10)*1440</f>
        <v>9.9999999999999645</v>
      </c>
      <c r="H11">
        <f t="shared" si="2"/>
        <v>22.000000000000082</v>
      </c>
    </row>
    <row r="12" spans="1:12" ht="28.8" x14ac:dyDescent="0.3">
      <c r="A12" t="s">
        <v>22</v>
      </c>
      <c r="B12" s="3" t="s">
        <v>23</v>
      </c>
      <c r="D12" t="str">
        <f>MID(A12,1,5)</f>
        <v>16:23</v>
      </c>
      <c r="E12" t="str">
        <f>MID(A12,7,5)</f>
        <v>16:45</v>
      </c>
      <c r="G12">
        <f>(D12-E11)*1440</f>
        <v>0</v>
      </c>
      <c r="H12">
        <f>(E12-D12)*1440</f>
        <v>21.999999999999922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K9" sqref="K9"/>
    </sheetView>
  </sheetViews>
  <sheetFormatPr defaultRowHeight="14.4" x14ac:dyDescent="0.3"/>
  <cols>
    <col min="1" max="1" width="16" style="3" customWidth="1"/>
    <col min="2" max="2" width="51" style="3" customWidth="1"/>
    <col min="7" max="7" width="19.5546875" customWidth="1"/>
    <col min="8" max="8" width="18.5546875" customWidth="1"/>
    <col min="12" max="12" width="13.88671875" customWidth="1"/>
  </cols>
  <sheetData>
    <row r="1" spans="1:12" ht="43.2" x14ac:dyDescent="0.3">
      <c r="A1" s="4" t="s">
        <v>0</v>
      </c>
      <c r="B1" s="4" t="s">
        <v>1</v>
      </c>
      <c r="D1" s="3" t="s">
        <v>367</v>
      </c>
      <c r="E1" s="3" t="s">
        <v>368</v>
      </c>
      <c r="F1" s="3"/>
      <c r="G1" s="3" t="s">
        <v>370</v>
      </c>
      <c r="H1" s="3" t="s">
        <v>369</v>
      </c>
      <c r="J1" s="3" t="s">
        <v>371</v>
      </c>
      <c r="K1" s="3" t="s">
        <v>372</v>
      </c>
    </row>
    <row r="2" spans="1:12" ht="43.2" x14ac:dyDescent="0.3">
      <c r="A2" s="3" t="s">
        <v>207</v>
      </c>
      <c r="B2" s="3" t="s">
        <v>208</v>
      </c>
      <c r="D2" t="str">
        <f>MID(A2,1,4)</f>
        <v>6:50</v>
      </c>
      <c r="E2" t="str">
        <f>MID(A2,6,4)</f>
        <v>7:10</v>
      </c>
      <c r="H2">
        <f>(E2-D2)*1440</f>
        <v>20.000000000000007</v>
      </c>
      <c r="J2">
        <f>SUM(H2:H9)</f>
        <v>200.00000000000017</v>
      </c>
      <c r="K2">
        <f>SUM(G2:H9)</f>
        <v>319.99999999999994</v>
      </c>
    </row>
    <row r="3" spans="1:12" ht="30.6" x14ac:dyDescent="0.45">
      <c r="A3" s="3" t="s">
        <v>209</v>
      </c>
      <c r="B3" s="3" t="s">
        <v>210</v>
      </c>
      <c r="D3" t="str">
        <f t="shared" ref="D3:D9" si="0">MID(A3,1,4)</f>
        <v>7:30</v>
      </c>
      <c r="E3" t="str">
        <f t="shared" ref="E3:E8" si="1">MID(A3,6,4)</f>
        <v>7:55</v>
      </c>
      <c r="G3">
        <f>(D3-E2)*1440</f>
        <v>20.000000000000007</v>
      </c>
      <c r="H3">
        <f t="shared" ref="H3:H15" si="2">(E3-D3)*1440</f>
        <v>24.999999999999993</v>
      </c>
      <c r="J3" s="5" t="s">
        <v>375</v>
      </c>
      <c r="K3" s="5" t="s">
        <v>376</v>
      </c>
      <c r="L3" s="5"/>
    </row>
    <row r="4" spans="1:12" ht="23.4" x14ac:dyDescent="0.45">
      <c r="A4" s="3" t="s">
        <v>211</v>
      </c>
      <c r="B4" s="3" t="s">
        <v>79</v>
      </c>
      <c r="D4" t="str">
        <f t="shared" si="0"/>
        <v>8:15</v>
      </c>
      <c r="E4" t="str">
        <f t="shared" si="1"/>
        <v>8:35</v>
      </c>
      <c r="G4">
        <f>(D4-E3)*1440</f>
        <v>20.000000000000007</v>
      </c>
      <c r="H4">
        <f t="shared" si="2"/>
        <v>20.000000000000007</v>
      </c>
      <c r="J4" s="6">
        <f>INT(J2/60)</f>
        <v>3</v>
      </c>
      <c r="K4" s="7">
        <f>INT(K2/60)</f>
        <v>5</v>
      </c>
      <c r="L4" s="5" t="s">
        <v>373</v>
      </c>
    </row>
    <row r="5" spans="1:12" ht="45" x14ac:dyDescent="0.45">
      <c r="A5" s="3" t="s">
        <v>212</v>
      </c>
      <c r="B5" s="3" t="s">
        <v>213</v>
      </c>
      <c r="D5" t="str">
        <f t="shared" ref="D5:D6" si="3">MID(A5,1,4)</f>
        <v>8:55</v>
      </c>
      <c r="E5" t="str">
        <f t="shared" ref="E5:E6" si="4">MID(A5,6,4)</f>
        <v>9:15</v>
      </c>
      <c r="G5">
        <f>(D5-E4)*1440</f>
        <v>19.999999999999929</v>
      </c>
      <c r="H5">
        <f t="shared" si="2"/>
        <v>20.000000000000089</v>
      </c>
      <c r="J5" s="6">
        <f>MOD(J2,60)</f>
        <v>20.000000000000171</v>
      </c>
      <c r="K5" s="7">
        <f>MOD(K2,60)</f>
        <v>19.999999999999943</v>
      </c>
      <c r="L5" s="5" t="s">
        <v>374</v>
      </c>
    </row>
    <row r="6" spans="1:12" x14ac:dyDescent="0.3">
      <c r="A6" s="3" t="s">
        <v>214</v>
      </c>
      <c r="B6" s="3" t="s">
        <v>79</v>
      </c>
      <c r="D6" t="str">
        <f t="shared" si="3"/>
        <v>9:30</v>
      </c>
      <c r="E6" t="str">
        <f>MID(A6,6,5)</f>
        <v>10:00</v>
      </c>
      <c r="G6">
        <f>(D6-E5)*1440</f>
        <v>14.999999999999947</v>
      </c>
      <c r="H6">
        <f t="shared" si="2"/>
        <v>30.000000000000053</v>
      </c>
    </row>
    <row r="7" spans="1:12" ht="43.2" x14ac:dyDescent="0.3">
      <c r="A7" s="3" t="s">
        <v>215</v>
      </c>
      <c r="B7" s="3" t="s">
        <v>216</v>
      </c>
      <c r="D7" t="str">
        <f t="shared" ref="D5:D8" si="5">MID(A7,1,5)</f>
        <v>10:10</v>
      </c>
      <c r="E7" t="str">
        <f t="shared" ref="E5:E8" si="6">MID(A7,7,5)</f>
        <v>10:40</v>
      </c>
      <c r="G7">
        <f>(D7-E6)*1440</f>
        <v>9.9999999999999645</v>
      </c>
      <c r="H7">
        <f t="shared" si="2"/>
        <v>29.999999999999972</v>
      </c>
    </row>
    <row r="8" spans="1:12" ht="57.6" x14ac:dyDescent="0.3">
      <c r="A8" s="3" t="s">
        <v>217</v>
      </c>
      <c r="B8" s="3" t="s">
        <v>218</v>
      </c>
      <c r="D8" t="str">
        <f t="shared" si="5"/>
        <v>11:00</v>
      </c>
      <c r="E8" t="str">
        <f t="shared" si="6"/>
        <v>11:30</v>
      </c>
      <c r="G8">
        <f>(D8-E7)*1440</f>
        <v>20.000000000000007</v>
      </c>
      <c r="H8">
        <f t="shared" si="2"/>
        <v>30.000000000000053</v>
      </c>
    </row>
    <row r="9" spans="1:12" ht="72" x14ac:dyDescent="0.3">
      <c r="A9" s="3" t="s">
        <v>219</v>
      </c>
      <c r="B9" s="3" t="s">
        <v>220</v>
      </c>
      <c r="D9" t="str">
        <f>MID(A9,1,5)</f>
        <v>11:45</v>
      </c>
      <c r="E9" t="str">
        <f>MID(A9,7,5)</f>
        <v>12:10</v>
      </c>
      <c r="G9">
        <f t="shared" ref="G9:G15" si="7">(D9-E8)*1440</f>
        <v>14.999999999999947</v>
      </c>
      <c r="H9">
        <f t="shared" si="2"/>
        <v>24.999999999999993</v>
      </c>
    </row>
    <row r="10" spans="1:12" x14ac:dyDescent="0.3">
      <c r="D10" t="str">
        <f t="shared" ref="D10:D16" si="8">MID(A10,1,5)</f>
        <v/>
      </c>
      <c r="E10" t="str">
        <f t="shared" ref="E10:E16" si="9">MID(A10,7,5)</f>
        <v/>
      </c>
    </row>
    <row r="11" spans="1:12" x14ac:dyDescent="0.3">
      <c r="A11" s="4" t="s">
        <v>221</v>
      </c>
    </row>
    <row r="12" spans="1:12" x14ac:dyDescent="0.3">
      <c r="A12" s="4" t="s">
        <v>222</v>
      </c>
    </row>
    <row r="13" spans="1:12" x14ac:dyDescent="0.3">
      <c r="A13" s="4" t="s">
        <v>161</v>
      </c>
    </row>
    <row r="14" spans="1:12" x14ac:dyDescent="0.3">
      <c r="D14" t="str">
        <f t="shared" si="8"/>
        <v/>
      </c>
      <c r="E14" t="str">
        <f t="shared" si="9"/>
        <v/>
      </c>
    </row>
    <row r="15" spans="1:12" x14ac:dyDescent="0.3">
      <c r="D15" t="str">
        <f t="shared" si="8"/>
        <v/>
      </c>
      <c r="E15" t="str">
        <f t="shared" si="9"/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opLeftCell="A7" workbookViewId="0">
      <selection activeCell="G14" sqref="G14"/>
    </sheetView>
  </sheetViews>
  <sheetFormatPr defaultRowHeight="14.4" x14ac:dyDescent="0.3"/>
  <cols>
    <col min="1" max="1" width="13.5546875" style="3" customWidth="1"/>
    <col min="2" max="2" width="63.5546875" style="3" customWidth="1"/>
    <col min="7" max="7" width="19.5546875" customWidth="1"/>
    <col min="8" max="8" width="18.5546875" customWidth="1"/>
    <col min="12" max="12" width="13.88671875" customWidth="1"/>
  </cols>
  <sheetData>
    <row r="1" spans="1:12" ht="43.2" x14ac:dyDescent="0.3">
      <c r="A1" s="4" t="s">
        <v>0</v>
      </c>
      <c r="B1" s="4" t="s">
        <v>1</v>
      </c>
      <c r="D1" s="3" t="s">
        <v>367</v>
      </c>
      <c r="E1" s="3" t="s">
        <v>368</v>
      </c>
      <c r="F1" s="3"/>
      <c r="G1" s="3" t="s">
        <v>370</v>
      </c>
      <c r="H1" s="3" t="s">
        <v>369</v>
      </c>
      <c r="J1" s="3" t="s">
        <v>371</v>
      </c>
      <c r="K1" s="3" t="s">
        <v>372</v>
      </c>
    </row>
    <row r="2" spans="1:12" ht="28.8" x14ac:dyDescent="0.3">
      <c r="A2" s="3" t="s">
        <v>223</v>
      </c>
      <c r="B2" s="3" t="s">
        <v>224</v>
      </c>
      <c r="D2" t="str">
        <f>MID(A2,1,4)</f>
        <v>5:45</v>
      </c>
      <c r="E2" t="str">
        <f>MID(A2,6,4)</f>
        <v>6:10</v>
      </c>
      <c r="H2">
        <f>(E2-D2)*1440</f>
        <v>25.000000000000032</v>
      </c>
      <c r="J2">
        <f>SUM(H2:H14)</f>
        <v>479.99999999999989</v>
      </c>
      <c r="K2">
        <f>SUM(G2:H14)</f>
        <v>664.99999999999989</v>
      </c>
    </row>
    <row r="3" spans="1:12" ht="45" x14ac:dyDescent="0.45">
      <c r="A3" s="3" t="s">
        <v>225</v>
      </c>
      <c r="B3" s="3" t="s">
        <v>226</v>
      </c>
      <c r="D3" t="str">
        <f t="shared" ref="D3:D9" si="0">MID(A3,1,4)</f>
        <v>6:15</v>
      </c>
      <c r="E3" t="str">
        <f t="shared" ref="E3:E8" si="1">MID(A3,6,4)</f>
        <v>6:50</v>
      </c>
      <c r="G3">
        <f>(D3-E2)*1440</f>
        <v>4.9999999999999822</v>
      </c>
      <c r="H3">
        <f t="shared" ref="H3:H19" si="2">(E3-D3)*1440</f>
        <v>34.999999999999957</v>
      </c>
      <c r="J3" s="5" t="s">
        <v>375</v>
      </c>
      <c r="K3" s="5" t="s">
        <v>376</v>
      </c>
      <c r="L3" s="5"/>
    </row>
    <row r="4" spans="1:12" ht="30.6" x14ac:dyDescent="0.45">
      <c r="A4" s="3" t="s">
        <v>227</v>
      </c>
      <c r="B4" s="3" t="s">
        <v>228</v>
      </c>
      <c r="D4" t="str">
        <f t="shared" si="0"/>
        <v>6:55</v>
      </c>
      <c r="E4" t="str">
        <f t="shared" si="1"/>
        <v>7:15</v>
      </c>
      <c r="G4">
        <f>(D4-E3)*1440</f>
        <v>5.0000000000000622</v>
      </c>
      <c r="H4">
        <f t="shared" si="2"/>
        <v>19.999999999999929</v>
      </c>
      <c r="J4" s="6">
        <f>INT(J2/60)</f>
        <v>8</v>
      </c>
      <c r="K4" s="7">
        <f>INT(K2/60)</f>
        <v>11</v>
      </c>
      <c r="L4" s="5" t="s">
        <v>373</v>
      </c>
    </row>
    <row r="5" spans="1:12" ht="30.6" x14ac:dyDescent="0.45">
      <c r="A5" s="3" t="s">
        <v>229</v>
      </c>
      <c r="B5" s="3" t="s">
        <v>230</v>
      </c>
      <c r="D5" t="str">
        <f t="shared" si="0"/>
        <v>7:20</v>
      </c>
      <c r="E5" t="str">
        <f t="shared" si="1"/>
        <v>8:00</v>
      </c>
      <c r="G5">
        <f>(D5-E4)*1440</f>
        <v>4.9999999999999822</v>
      </c>
      <c r="H5">
        <f t="shared" si="2"/>
        <v>40.000000000000014</v>
      </c>
      <c r="J5" s="6">
        <f>MOD(J2,60)</f>
        <v>59.999999999999886</v>
      </c>
      <c r="K5" s="7">
        <f>MOD(K2,60)</f>
        <v>4.9999999999998863</v>
      </c>
      <c r="L5" s="5" t="s">
        <v>374</v>
      </c>
    </row>
    <row r="6" spans="1:12" ht="28.8" x14ac:dyDescent="0.3">
      <c r="A6" s="3" t="s">
        <v>231</v>
      </c>
      <c r="B6" s="3" t="s">
        <v>232</v>
      </c>
      <c r="D6" t="str">
        <f t="shared" si="0"/>
        <v>8:05</v>
      </c>
      <c r="E6" t="str">
        <f>MID(A6,6,5)</f>
        <v>8:50</v>
      </c>
      <c r="G6">
        <f>(D6-E5)*1440</f>
        <v>5.0000000000000622</v>
      </c>
      <c r="H6">
        <f t="shared" si="2"/>
        <v>45</v>
      </c>
    </row>
    <row r="7" spans="1:12" ht="100.8" x14ac:dyDescent="0.3">
      <c r="A7" s="3" t="s">
        <v>233</v>
      </c>
      <c r="B7" s="3" t="s">
        <v>234</v>
      </c>
      <c r="D7" t="str">
        <f t="shared" ref="D7" si="3">MID(A7,1,4)</f>
        <v>8:55</v>
      </c>
      <c r="E7" t="str">
        <f>MID(A7,6,5)</f>
        <v>10:00</v>
      </c>
      <c r="G7">
        <f>(D7-E6)*1440</f>
        <v>4.9999999999999023</v>
      </c>
      <c r="H7">
        <f t="shared" si="2"/>
        <v>65.000000000000085</v>
      </c>
    </row>
    <row r="8" spans="1:12" ht="43.2" x14ac:dyDescent="0.3">
      <c r="A8" s="3" t="s">
        <v>275</v>
      </c>
      <c r="B8" s="3" t="s">
        <v>236</v>
      </c>
      <c r="D8" t="str">
        <f t="shared" ref="D7:D10" si="4">MID(A8,1,5)</f>
        <v>10:00</v>
      </c>
      <c r="E8" t="str">
        <f t="shared" ref="E7:E10" si="5">MID(A8,7,5)</f>
        <v>10:30</v>
      </c>
      <c r="G8">
        <f>(D8-E7)*1440</f>
        <v>0</v>
      </c>
      <c r="H8">
        <f t="shared" si="2"/>
        <v>29.999999999999972</v>
      </c>
      <c r="I8" s="9" t="s">
        <v>385</v>
      </c>
    </row>
    <row r="9" spans="1:12" ht="28.8" x14ac:dyDescent="0.3">
      <c r="A9" s="3" t="s">
        <v>237</v>
      </c>
      <c r="B9" s="3" t="s">
        <v>238</v>
      </c>
      <c r="D9" t="str">
        <f>MID(A9,1,5)</f>
        <v>10:30</v>
      </c>
      <c r="E9" t="str">
        <f>MID(A9,7,5)</f>
        <v>10:50</v>
      </c>
      <c r="G9">
        <f t="shared" ref="G9:G19" si="6">(D9-E8)*1440</f>
        <v>0</v>
      </c>
      <c r="H9">
        <f t="shared" si="2"/>
        <v>20.000000000000007</v>
      </c>
      <c r="I9" s="9"/>
    </row>
    <row r="10" spans="1:12" ht="28.8" x14ac:dyDescent="0.3">
      <c r="A10" s="3" t="s">
        <v>383</v>
      </c>
      <c r="B10" s="3" t="s">
        <v>239</v>
      </c>
      <c r="D10" t="str">
        <f t="shared" ref="D10:D19" si="7">MID(A10,1,5)</f>
        <v>10:50</v>
      </c>
      <c r="E10" t="str">
        <f t="shared" ref="E10:E19" si="8">MID(A10,7,5)</f>
        <v>11:15</v>
      </c>
      <c r="G10">
        <f t="shared" si="6"/>
        <v>0</v>
      </c>
      <c r="H10">
        <f t="shared" si="2"/>
        <v>24.999999999999993</v>
      </c>
      <c r="I10" s="9"/>
    </row>
    <row r="11" spans="1:12" ht="57.6" x14ac:dyDescent="0.3">
      <c r="A11" s="3" t="s">
        <v>384</v>
      </c>
      <c r="B11" s="3" t="s">
        <v>240</v>
      </c>
      <c r="D11" t="str">
        <f t="shared" si="7"/>
        <v>11:15</v>
      </c>
      <c r="E11" t="str">
        <f t="shared" si="8"/>
        <v>12:00</v>
      </c>
      <c r="G11">
        <f t="shared" si="6"/>
        <v>0</v>
      </c>
      <c r="H11">
        <f t="shared" si="2"/>
        <v>45</v>
      </c>
      <c r="I11" s="9"/>
    </row>
    <row r="12" spans="1:12" ht="43.2" x14ac:dyDescent="0.3">
      <c r="A12" s="3" t="s">
        <v>147</v>
      </c>
      <c r="B12" s="3" t="s">
        <v>241</v>
      </c>
      <c r="D12" t="str">
        <f t="shared" si="7"/>
        <v>12:00</v>
      </c>
      <c r="E12" t="str">
        <f t="shared" si="8"/>
        <v>13:00</v>
      </c>
      <c r="G12">
        <f t="shared" si="6"/>
        <v>0</v>
      </c>
      <c r="H12">
        <f t="shared" si="2"/>
        <v>59.999999999999943</v>
      </c>
      <c r="I12" s="9"/>
    </row>
    <row r="13" spans="1:12" ht="43.2" x14ac:dyDescent="0.3">
      <c r="A13" s="3" t="s">
        <v>242</v>
      </c>
      <c r="B13" s="3" t="s">
        <v>243</v>
      </c>
      <c r="D13" t="str">
        <f t="shared" si="7"/>
        <v>13:10</v>
      </c>
      <c r="E13" t="str">
        <f t="shared" si="8"/>
        <v>13:40</v>
      </c>
      <c r="G13">
        <f t="shared" si="6"/>
        <v>9.9999999999999645</v>
      </c>
      <c r="H13">
        <f t="shared" si="2"/>
        <v>30.000000000000053</v>
      </c>
    </row>
    <row r="14" spans="1:12" ht="57.6" x14ac:dyDescent="0.3">
      <c r="A14" s="3" t="s">
        <v>244</v>
      </c>
      <c r="B14" s="3" t="s">
        <v>245</v>
      </c>
      <c r="D14" t="str">
        <f t="shared" si="7"/>
        <v>16:10</v>
      </c>
      <c r="E14" t="str">
        <f t="shared" si="8"/>
        <v>16:50</v>
      </c>
      <c r="G14" s="10">
        <f t="shared" si="6"/>
        <v>150.00000000000011</v>
      </c>
      <c r="H14">
        <f t="shared" si="2"/>
        <v>39.999999999999858</v>
      </c>
    </row>
    <row r="16" spans="1:12" ht="28.8" x14ac:dyDescent="0.3">
      <c r="A16" s="4" t="s">
        <v>38</v>
      </c>
    </row>
    <row r="17" spans="1:1" x14ac:dyDescent="0.3">
      <c r="A17" s="4" t="s">
        <v>39</v>
      </c>
    </row>
    <row r="18" spans="1:1" x14ac:dyDescent="0.3">
      <c r="A18" s="4" t="s">
        <v>246</v>
      </c>
    </row>
  </sheetData>
  <mergeCells count="1">
    <mergeCell ref="I8:I1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H11" sqref="H11"/>
    </sheetView>
  </sheetViews>
  <sheetFormatPr defaultRowHeight="14.4" x14ac:dyDescent="0.3"/>
  <cols>
    <col min="1" max="1" width="18.33203125" style="3" customWidth="1"/>
    <col min="2" max="2" width="55.44140625" style="3" customWidth="1"/>
    <col min="7" max="7" width="19.5546875" customWidth="1"/>
    <col min="8" max="8" width="18.5546875" customWidth="1"/>
    <col min="12" max="12" width="13.88671875" customWidth="1"/>
  </cols>
  <sheetData>
    <row r="1" spans="1:12" ht="43.2" x14ac:dyDescent="0.3">
      <c r="A1" s="4" t="s">
        <v>0</v>
      </c>
      <c r="B1" s="4" t="s">
        <v>1</v>
      </c>
      <c r="D1" s="3" t="s">
        <v>367</v>
      </c>
      <c r="E1" s="3" t="s">
        <v>368</v>
      </c>
      <c r="F1" s="3"/>
      <c r="G1" s="3" t="s">
        <v>370</v>
      </c>
      <c r="H1" s="3" t="s">
        <v>369</v>
      </c>
      <c r="J1" s="3" t="s">
        <v>371</v>
      </c>
      <c r="K1" s="3" t="s">
        <v>372</v>
      </c>
    </row>
    <row r="2" spans="1:12" ht="57.6" x14ac:dyDescent="0.3">
      <c r="A2" s="3" t="s">
        <v>247</v>
      </c>
      <c r="B2" s="3" t="s">
        <v>248</v>
      </c>
      <c r="D2" t="str">
        <f>MID(A2,1,4)</f>
        <v>6:40</v>
      </c>
      <c r="E2" t="str">
        <f>MID(A2,6,4)</f>
        <v>7:15</v>
      </c>
      <c r="H2">
        <f>(E2-D2)*1440</f>
        <v>34.999999999999957</v>
      </c>
      <c r="J2">
        <f>SUM(H2:H13)</f>
        <v>345.00000000000006</v>
      </c>
      <c r="K2">
        <f>SUM(G2:H13)</f>
        <v>559.99999999999989</v>
      </c>
    </row>
    <row r="3" spans="1:12" ht="23.4" x14ac:dyDescent="0.45">
      <c r="A3" s="3" t="s">
        <v>249</v>
      </c>
      <c r="B3" s="3" t="s">
        <v>79</v>
      </c>
      <c r="D3" t="str">
        <f t="shared" ref="D3:D9" si="0">MID(A3,1,4)</f>
        <v>7:20</v>
      </c>
      <c r="E3" t="str">
        <f t="shared" ref="E3:E8" si="1">MID(A3,6,4)</f>
        <v>8:05</v>
      </c>
      <c r="G3">
        <f>(D3-E2)*1440</f>
        <v>4.9999999999999822</v>
      </c>
      <c r="H3">
        <f t="shared" ref="H3:H15" si="2">(E3-D3)*1440</f>
        <v>45.000000000000078</v>
      </c>
      <c r="J3" s="5" t="s">
        <v>375</v>
      </c>
      <c r="K3" s="5" t="s">
        <v>376</v>
      </c>
      <c r="L3" s="5"/>
    </row>
    <row r="4" spans="1:12" ht="23.4" x14ac:dyDescent="0.45">
      <c r="A4" s="3" t="s">
        <v>250</v>
      </c>
      <c r="B4" s="3" t="s">
        <v>251</v>
      </c>
      <c r="D4" t="str">
        <f t="shared" si="0"/>
        <v>8:15</v>
      </c>
      <c r="E4" t="str">
        <f t="shared" si="1"/>
        <v>8:50</v>
      </c>
      <c r="G4">
        <f>(D4-E3)*1440</f>
        <v>9.9999999999999645</v>
      </c>
      <c r="H4">
        <f t="shared" si="2"/>
        <v>35.000000000000036</v>
      </c>
      <c r="J4" s="6">
        <f>INT(J2/60)</f>
        <v>5</v>
      </c>
      <c r="K4" s="7">
        <f>INT(K2/60)</f>
        <v>9</v>
      </c>
      <c r="L4" s="5" t="s">
        <v>373</v>
      </c>
    </row>
    <row r="5" spans="1:12" ht="30.6" x14ac:dyDescent="0.45">
      <c r="A5" s="3" t="s">
        <v>252</v>
      </c>
      <c r="B5" s="3" t="s">
        <v>253</v>
      </c>
      <c r="D5" t="str">
        <f t="shared" si="0"/>
        <v>9:00</v>
      </c>
      <c r="E5" t="str">
        <f t="shared" si="1"/>
        <v>9:20</v>
      </c>
      <c r="G5">
        <f>(D5-E4)*1440</f>
        <v>9.9999999999999645</v>
      </c>
      <c r="H5">
        <f t="shared" si="2"/>
        <v>20.000000000000007</v>
      </c>
      <c r="J5" s="6">
        <f>MOD(J2,60)</f>
        <v>45.000000000000057</v>
      </c>
      <c r="K5" s="7">
        <f>MOD(K2,60)</f>
        <v>19.999999999999886</v>
      </c>
      <c r="L5" s="5" t="s">
        <v>374</v>
      </c>
    </row>
    <row r="6" spans="1:12" ht="28.8" x14ac:dyDescent="0.3">
      <c r="A6" s="3" t="s">
        <v>214</v>
      </c>
      <c r="B6" s="3" t="s">
        <v>254</v>
      </c>
      <c r="D6" t="str">
        <f t="shared" si="0"/>
        <v>9:30</v>
      </c>
      <c r="E6" t="str">
        <f>MID(A6,6,5)</f>
        <v>10:00</v>
      </c>
      <c r="G6">
        <f>(D6-E5)*1440</f>
        <v>9.9999999999999645</v>
      </c>
      <c r="H6">
        <f t="shared" si="2"/>
        <v>30.000000000000053</v>
      </c>
    </row>
    <row r="7" spans="1:12" x14ac:dyDescent="0.3">
      <c r="A7" s="3" t="s">
        <v>255</v>
      </c>
      <c r="B7" s="3" t="s">
        <v>256</v>
      </c>
      <c r="D7" t="str">
        <f t="shared" ref="D7:D10" si="3">MID(A7,1,5)</f>
        <v>10:10</v>
      </c>
      <c r="E7" t="str">
        <f t="shared" ref="E7:E10" si="4">MID(A7,7,5)</f>
        <v>10:50</v>
      </c>
      <c r="G7">
        <f>(D7-E6)*1440</f>
        <v>9.9999999999999645</v>
      </c>
      <c r="H7">
        <f t="shared" si="2"/>
        <v>40.000000000000014</v>
      </c>
    </row>
    <row r="8" spans="1:12" ht="43.2" x14ac:dyDescent="0.3">
      <c r="A8" s="3" t="s">
        <v>257</v>
      </c>
      <c r="B8" s="3" t="s">
        <v>258</v>
      </c>
      <c r="D8" t="str">
        <f t="shared" si="3"/>
        <v>13:00</v>
      </c>
      <c r="E8" t="str">
        <f t="shared" si="4"/>
        <v>13:25</v>
      </c>
      <c r="G8" s="10">
        <f>(D8-E7)*1440</f>
        <v>129.99999999999994</v>
      </c>
      <c r="H8">
        <f t="shared" si="2"/>
        <v>25.000000000000071</v>
      </c>
    </row>
    <row r="9" spans="1:12" x14ac:dyDescent="0.3">
      <c r="A9" s="3" t="s">
        <v>259</v>
      </c>
      <c r="B9" s="3" t="s">
        <v>260</v>
      </c>
      <c r="D9" t="str">
        <f>MID(A9,1,5)</f>
        <v>13:35</v>
      </c>
      <c r="E9" t="str">
        <f>MID(A9,7,5)</f>
        <v>14:00</v>
      </c>
      <c r="G9">
        <f t="shared" ref="G9:G15" si="5">(D9-E8)*1440</f>
        <v>9.9999999999999645</v>
      </c>
      <c r="H9">
        <f t="shared" si="2"/>
        <v>25.000000000000071</v>
      </c>
    </row>
    <row r="10" spans="1:12" x14ac:dyDescent="0.3">
      <c r="A10" s="3" t="s">
        <v>261</v>
      </c>
      <c r="B10" s="3" t="s">
        <v>79</v>
      </c>
      <c r="D10" t="str">
        <f t="shared" ref="D10:D16" si="6">MID(A10,1,5)</f>
        <v>14:10</v>
      </c>
      <c r="E10" t="str">
        <f t="shared" ref="E10:E16" si="7">MID(A10,7,5)</f>
        <v>14:30</v>
      </c>
      <c r="G10">
        <f t="shared" ref="G10:G13" si="8">(D10-E9)*1440</f>
        <v>9.9999999999999645</v>
      </c>
      <c r="H10">
        <f t="shared" ref="H10:H13" si="9">(E10-D10)*1440</f>
        <v>19.999999999999929</v>
      </c>
    </row>
    <row r="11" spans="1:12" ht="43.2" x14ac:dyDescent="0.3">
      <c r="A11" s="3" t="s">
        <v>262</v>
      </c>
      <c r="B11" s="3" t="s">
        <v>263</v>
      </c>
      <c r="D11" t="str">
        <f t="shared" ref="D11:D13" si="10">MID(A11,1,5)</f>
        <v>14:50</v>
      </c>
      <c r="E11" t="str">
        <f t="shared" ref="E11:E13" si="11">MID(A11,7,5)</f>
        <v>15:30</v>
      </c>
      <c r="G11">
        <f t="shared" si="8"/>
        <v>20.000000000000089</v>
      </c>
      <c r="H11">
        <f t="shared" si="9"/>
        <v>40.000000000000014</v>
      </c>
    </row>
    <row r="12" spans="1:12" ht="43.2" x14ac:dyDescent="0.3">
      <c r="A12" s="3" t="s">
        <v>196</v>
      </c>
      <c r="B12" s="3" t="s">
        <v>264</v>
      </c>
      <c r="D12" t="str">
        <f t="shared" si="10"/>
        <v>15:30</v>
      </c>
      <c r="E12" t="str">
        <f t="shared" si="11"/>
        <v>15:50</v>
      </c>
      <c r="G12">
        <f t="shared" si="8"/>
        <v>0</v>
      </c>
      <c r="H12">
        <f t="shared" si="9"/>
        <v>19.999999999999929</v>
      </c>
    </row>
    <row r="13" spans="1:12" ht="43.2" x14ac:dyDescent="0.3">
      <c r="A13" s="3" t="s">
        <v>265</v>
      </c>
      <c r="B13" s="3" t="s">
        <v>266</v>
      </c>
      <c r="D13" t="str">
        <f t="shared" si="10"/>
        <v>15:50</v>
      </c>
      <c r="E13" t="str">
        <f t="shared" si="11"/>
        <v>16:00</v>
      </c>
      <c r="G13">
        <f t="shared" si="8"/>
        <v>0</v>
      </c>
      <c r="H13">
        <f t="shared" si="9"/>
        <v>9.9999999999999645</v>
      </c>
    </row>
    <row r="15" spans="1:12" x14ac:dyDescent="0.3">
      <c r="A15" s="4" t="s">
        <v>62</v>
      </c>
    </row>
    <row r="16" spans="1:12" x14ac:dyDescent="0.3">
      <c r="A16" s="4" t="s">
        <v>63</v>
      </c>
    </row>
    <row r="17" spans="1:1" x14ac:dyDescent="0.3">
      <c r="A17" s="4" t="s">
        <v>267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B15" sqref="B15"/>
    </sheetView>
  </sheetViews>
  <sheetFormatPr defaultRowHeight="14.4" x14ac:dyDescent="0.3"/>
  <cols>
    <col min="1" max="1" width="15.21875" style="3" customWidth="1"/>
    <col min="2" max="2" width="59.44140625" style="3" customWidth="1"/>
    <col min="7" max="7" width="19.5546875" customWidth="1"/>
    <col min="8" max="8" width="18.5546875" customWidth="1"/>
    <col min="12" max="12" width="13.88671875" customWidth="1"/>
  </cols>
  <sheetData>
    <row r="1" spans="1:12" ht="43.2" x14ac:dyDescent="0.3">
      <c r="A1" s="4" t="s">
        <v>0</v>
      </c>
      <c r="B1" s="4" t="s">
        <v>1</v>
      </c>
      <c r="D1" s="3" t="s">
        <v>367</v>
      </c>
      <c r="E1" s="3" t="s">
        <v>368</v>
      </c>
      <c r="F1" s="3"/>
      <c r="G1" s="3" t="s">
        <v>370</v>
      </c>
      <c r="H1" s="3" t="s">
        <v>369</v>
      </c>
      <c r="J1" s="3" t="s">
        <v>371</v>
      </c>
      <c r="K1" s="3" t="s">
        <v>372</v>
      </c>
    </row>
    <row r="2" spans="1:12" ht="28.8" x14ac:dyDescent="0.3">
      <c r="A2" s="3" t="s">
        <v>268</v>
      </c>
      <c r="B2" s="3" t="s">
        <v>269</v>
      </c>
      <c r="D2" t="str">
        <f>MID(A2,1,4)</f>
        <v>7:10</v>
      </c>
      <c r="E2" t="str">
        <f>MID(A2,6,4)</f>
        <v>7:35</v>
      </c>
      <c r="H2">
        <f>(E2-D2)*1440</f>
        <v>24.999999999999993</v>
      </c>
      <c r="J2">
        <f>SUM(H2:H11)</f>
        <v>565.00000000000034</v>
      </c>
      <c r="K2">
        <f>SUM(G2:H11)</f>
        <v>675</v>
      </c>
    </row>
    <row r="3" spans="1:12" ht="59.4" x14ac:dyDescent="0.45">
      <c r="A3" s="3" t="s">
        <v>270</v>
      </c>
      <c r="B3" s="3" t="s">
        <v>271</v>
      </c>
      <c r="D3" t="str">
        <f t="shared" ref="D3:D9" si="0">MID(A3,1,4)</f>
        <v>7:35</v>
      </c>
      <c r="E3" t="str">
        <f t="shared" ref="E3:E8" si="1">MID(A3,6,4)</f>
        <v>8:25</v>
      </c>
      <c r="G3">
        <f>(D3-E2)*1440</f>
        <v>0</v>
      </c>
      <c r="H3">
        <f t="shared" ref="H3:H15" si="2">(E3-D3)*1440</f>
        <v>49.999999999999986</v>
      </c>
      <c r="J3" s="5" t="s">
        <v>375</v>
      </c>
      <c r="K3" s="5" t="s">
        <v>376</v>
      </c>
      <c r="L3" s="5"/>
    </row>
    <row r="4" spans="1:12" ht="23.4" x14ac:dyDescent="0.45">
      <c r="A4" s="3" t="s">
        <v>272</v>
      </c>
      <c r="B4" s="3" t="s">
        <v>79</v>
      </c>
      <c r="D4" t="str">
        <f t="shared" si="0"/>
        <v>8:40</v>
      </c>
      <c r="E4" t="str">
        <f t="shared" si="1"/>
        <v>9:15</v>
      </c>
      <c r="G4">
        <f>(D4-E3)*1440</f>
        <v>15.000000000000027</v>
      </c>
      <c r="H4">
        <f t="shared" si="2"/>
        <v>35.000000000000036</v>
      </c>
      <c r="J4" s="6">
        <f>INT(J2/60)</f>
        <v>9</v>
      </c>
      <c r="K4" s="7">
        <f>INT(K2/60)</f>
        <v>11</v>
      </c>
      <c r="L4" s="5" t="s">
        <v>373</v>
      </c>
    </row>
    <row r="5" spans="1:12" ht="45" x14ac:dyDescent="0.45">
      <c r="A5" s="3" t="s">
        <v>273</v>
      </c>
      <c r="B5" s="3" t="s">
        <v>274</v>
      </c>
      <c r="D5" t="str">
        <f t="shared" si="0"/>
        <v>9:25</v>
      </c>
      <c r="E5" t="str">
        <f t="shared" si="1"/>
        <v>9:50</v>
      </c>
      <c r="G5">
        <f>(D5-E4)*1440</f>
        <v>9.9999999999999645</v>
      </c>
      <c r="H5">
        <f t="shared" si="2"/>
        <v>25.000000000000071</v>
      </c>
      <c r="J5" s="6">
        <f>MOD(J2,60)</f>
        <v>25.000000000000341</v>
      </c>
      <c r="K5" s="7">
        <f>MOD(K2,60)</f>
        <v>15</v>
      </c>
      <c r="L5" s="5" t="s">
        <v>374</v>
      </c>
    </row>
    <row r="6" spans="1:12" x14ac:dyDescent="0.3">
      <c r="A6" s="3" t="s">
        <v>275</v>
      </c>
      <c r="B6" s="3" t="s">
        <v>79</v>
      </c>
      <c r="D6" t="str">
        <f t="shared" ref="D6:E10" si="3">MID(A6,1,5)</f>
        <v>10:00</v>
      </c>
      <c r="E6" t="str">
        <f t="shared" ref="E6:E10" si="4">MID(A6,7,5)</f>
        <v>10:30</v>
      </c>
      <c r="G6">
        <f>(D6-E5)*1440</f>
        <v>9.9999999999999645</v>
      </c>
      <c r="H6">
        <f t="shared" si="2"/>
        <v>29.999999999999972</v>
      </c>
    </row>
    <row r="7" spans="1:12" ht="43.2" x14ac:dyDescent="0.3">
      <c r="A7" s="3" t="s">
        <v>276</v>
      </c>
      <c r="B7" s="3" t="s">
        <v>277</v>
      </c>
      <c r="D7" t="str">
        <f t="shared" si="3"/>
        <v>10:50</v>
      </c>
      <c r="E7" t="str">
        <f t="shared" si="4"/>
        <v>11:40</v>
      </c>
      <c r="G7">
        <f>(D7-E6)*1440</f>
        <v>20.000000000000007</v>
      </c>
      <c r="H7">
        <f t="shared" si="2"/>
        <v>49.999999999999986</v>
      </c>
    </row>
    <row r="8" spans="1:12" ht="57.6" x14ac:dyDescent="0.3">
      <c r="A8" s="3" t="s">
        <v>278</v>
      </c>
      <c r="B8" s="3" t="s">
        <v>279</v>
      </c>
      <c r="D8" t="str">
        <f t="shared" si="3"/>
        <v>11:40</v>
      </c>
      <c r="E8" t="str">
        <f t="shared" si="4"/>
        <v>12:50</v>
      </c>
      <c r="G8">
        <f>(D8-E7)*1440</f>
        <v>0</v>
      </c>
      <c r="H8">
        <f t="shared" si="2"/>
        <v>69.999999999999986</v>
      </c>
    </row>
    <row r="9" spans="1:12" ht="72" x14ac:dyDescent="0.3">
      <c r="A9" s="3" t="s">
        <v>280</v>
      </c>
      <c r="B9" s="3" t="s">
        <v>281</v>
      </c>
      <c r="D9" t="str">
        <f>MID(A9,1,5)</f>
        <v>13:15</v>
      </c>
      <c r="E9" t="str">
        <f>MID(A9,7,5)</f>
        <v>15:00</v>
      </c>
      <c r="G9">
        <f t="shared" ref="G9:G15" si="5">(D9-E8)*1440</f>
        <v>25.000000000000071</v>
      </c>
      <c r="H9">
        <f t="shared" si="2"/>
        <v>104.99999999999994</v>
      </c>
    </row>
    <row r="10" spans="1:12" ht="43.2" x14ac:dyDescent="0.3">
      <c r="A10" s="3" t="s">
        <v>282</v>
      </c>
      <c r="B10" s="3" t="s">
        <v>283</v>
      </c>
      <c r="D10" t="str">
        <f t="shared" ref="D10:D16" si="6">MID(A10,1,5)</f>
        <v>15:25</v>
      </c>
      <c r="E10" t="str">
        <f t="shared" ref="E10:E16" si="7">MID(A10,7,5)</f>
        <v>17:45</v>
      </c>
      <c r="G10">
        <f t="shared" si="5"/>
        <v>24.999999999999911</v>
      </c>
      <c r="H10">
        <f t="shared" si="2"/>
        <v>140.00000000000014</v>
      </c>
    </row>
    <row r="11" spans="1:12" ht="28.8" x14ac:dyDescent="0.3">
      <c r="A11" s="3" t="s">
        <v>284</v>
      </c>
      <c r="B11" s="3" t="s">
        <v>285</v>
      </c>
      <c r="D11" t="str">
        <f t="shared" si="6"/>
        <v>17:50</v>
      </c>
      <c r="E11" t="str">
        <f t="shared" si="7"/>
        <v>18:25</v>
      </c>
      <c r="G11">
        <f t="shared" si="5"/>
        <v>4.9999999999998224</v>
      </c>
      <c r="H11">
        <f t="shared" si="2"/>
        <v>35.000000000000199</v>
      </c>
    </row>
    <row r="13" spans="1:12" ht="28.8" x14ac:dyDescent="0.3">
      <c r="A13" s="4" t="s">
        <v>62</v>
      </c>
    </row>
    <row r="14" spans="1:12" x14ac:dyDescent="0.3">
      <c r="A14" s="4" t="s">
        <v>160</v>
      </c>
    </row>
    <row r="15" spans="1:12" x14ac:dyDescent="0.3">
      <c r="A15" s="4" t="s">
        <v>286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H12" sqref="H12"/>
    </sheetView>
  </sheetViews>
  <sheetFormatPr defaultRowHeight="14.4" x14ac:dyDescent="0.3"/>
  <cols>
    <col min="1" max="1" width="15.5546875" style="3" customWidth="1"/>
    <col min="2" max="2" width="60.33203125" style="3" customWidth="1"/>
    <col min="7" max="7" width="19.5546875" customWidth="1"/>
    <col min="8" max="8" width="18.5546875" customWidth="1"/>
    <col min="12" max="12" width="13.88671875" customWidth="1"/>
  </cols>
  <sheetData>
    <row r="1" spans="1:12" ht="43.2" x14ac:dyDescent="0.3">
      <c r="A1" s="4" t="s">
        <v>0</v>
      </c>
      <c r="B1" s="4" t="s">
        <v>1</v>
      </c>
      <c r="D1" s="3" t="s">
        <v>367</v>
      </c>
      <c r="E1" s="3" t="s">
        <v>368</v>
      </c>
      <c r="F1" s="3"/>
      <c r="G1" s="3" t="s">
        <v>370</v>
      </c>
      <c r="H1" s="3" t="s">
        <v>369</v>
      </c>
      <c r="J1" s="3" t="s">
        <v>371</v>
      </c>
      <c r="K1" s="3" t="s">
        <v>372</v>
      </c>
    </row>
    <row r="2" spans="1:12" ht="43.2" x14ac:dyDescent="0.3">
      <c r="A2" s="3" t="s">
        <v>287</v>
      </c>
      <c r="B2" s="3" t="s">
        <v>288</v>
      </c>
      <c r="D2" t="str">
        <f>MID(A2,1,4)</f>
        <v>6:20</v>
      </c>
      <c r="E2" t="str">
        <f>MID(A2,6,4)</f>
        <v>7:25</v>
      </c>
      <c r="H2">
        <f>(E2-D2)*1440</f>
        <v>65.000000000000014</v>
      </c>
      <c r="J2">
        <f>SUM(H2:H17)</f>
        <v>500.00000000000006</v>
      </c>
      <c r="K2">
        <f>SUM(G2:H17)</f>
        <v>700</v>
      </c>
    </row>
    <row r="3" spans="1:12" ht="30.6" x14ac:dyDescent="0.45">
      <c r="A3" s="3" t="s">
        <v>289</v>
      </c>
      <c r="B3" s="3" t="s">
        <v>290</v>
      </c>
      <c r="D3" t="str">
        <f t="shared" ref="D3:D9" si="0">MID(A3,1,4)</f>
        <v>7:30</v>
      </c>
      <c r="E3" t="str">
        <f t="shared" ref="E3:E8" si="1">MID(A3,6,4)</f>
        <v>8:15</v>
      </c>
      <c r="G3">
        <f>(D3-E2)*1440</f>
        <v>4.9999999999999822</v>
      </c>
      <c r="H3">
        <f t="shared" ref="H3:H15" si="2">(E3-D3)*1440</f>
        <v>45</v>
      </c>
      <c r="J3" s="5" t="s">
        <v>375</v>
      </c>
      <c r="K3" s="5" t="s">
        <v>376</v>
      </c>
      <c r="L3" s="5"/>
    </row>
    <row r="4" spans="1:12" ht="45" x14ac:dyDescent="0.45">
      <c r="A4" s="3" t="s">
        <v>211</v>
      </c>
      <c r="B4" s="3" t="s">
        <v>291</v>
      </c>
      <c r="D4" t="str">
        <f t="shared" si="0"/>
        <v>8:15</v>
      </c>
      <c r="E4" t="str">
        <f t="shared" si="1"/>
        <v>8:35</v>
      </c>
      <c r="G4">
        <f>(D4-E3)*1440</f>
        <v>0</v>
      </c>
      <c r="H4">
        <f t="shared" si="2"/>
        <v>20.000000000000007</v>
      </c>
      <c r="J4" s="6">
        <f>INT(J2/60)</f>
        <v>8</v>
      </c>
      <c r="K4" s="7">
        <f>INT(K2/60)</f>
        <v>11</v>
      </c>
      <c r="L4" s="5" t="s">
        <v>373</v>
      </c>
    </row>
    <row r="5" spans="1:12" ht="23.4" x14ac:dyDescent="0.45">
      <c r="A5" s="3" t="s">
        <v>292</v>
      </c>
      <c r="B5" s="3" t="s">
        <v>79</v>
      </c>
      <c r="D5" t="str">
        <f t="shared" si="0"/>
        <v>8:45</v>
      </c>
      <c r="E5" t="str">
        <f t="shared" si="1"/>
        <v>9:10</v>
      </c>
      <c r="G5">
        <f>(D5-E4)*1440</f>
        <v>9.9999999999999645</v>
      </c>
      <c r="H5">
        <f t="shared" si="2"/>
        <v>24.999999999999993</v>
      </c>
      <c r="J5" s="6">
        <f>MOD(J2,60)</f>
        <v>20.000000000000057</v>
      </c>
      <c r="K5" s="7">
        <f>MOD(K2,60)</f>
        <v>40</v>
      </c>
      <c r="L5" s="5" t="s">
        <v>374</v>
      </c>
    </row>
    <row r="6" spans="1:12" ht="43.2" x14ac:dyDescent="0.3">
      <c r="A6" s="3" t="s">
        <v>293</v>
      </c>
      <c r="B6" s="3" t="s">
        <v>294</v>
      </c>
      <c r="D6" t="str">
        <f t="shared" si="0"/>
        <v>9:25</v>
      </c>
      <c r="E6" t="str">
        <f>MID(A6,6,5)</f>
        <v>10:00</v>
      </c>
      <c r="G6">
        <f>(D6-E5)*1440</f>
        <v>15.000000000000027</v>
      </c>
      <c r="H6">
        <f t="shared" si="2"/>
        <v>35.000000000000036</v>
      </c>
    </row>
    <row r="7" spans="1:12" x14ac:dyDescent="0.3">
      <c r="A7" s="3" t="s">
        <v>235</v>
      </c>
      <c r="B7" s="3" t="s">
        <v>79</v>
      </c>
      <c r="D7" t="str">
        <f t="shared" ref="D6:D10" si="3">MID(A7,1,5)</f>
        <v>10:10</v>
      </c>
      <c r="E7" t="str">
        <f t="shared" ref="E6:E10" si="4">MID(A7,7,5)</f>
        <v>10:30</v>
      </c>
      <c r="G7">
        <f>(D7-E6)*1440</f>
        <v>9.9999999999999645</v>
      </c>
      <c r="H7">
        <f t="shared" si="2"/>
        <v>20.000000000000007</v>
      </c>
    </row>
    <row r="8" spans="1:12" x14ac:dyDescent="0.3">
      <c r="A8" s="3" t="s">
        <v>295</v>
      </c>
      <c r="B8" s="3" t="s">
        <v>79</v>
      </c>
      <c r="D8" t="str">
        <f t="shared" si="3"/>
        <v>10:40</v>
      </c>
      <c r="E8" t="str">
        <f t="shared" si="4"/>
        <v>11:00</v>
      </c>
      <c r="G8">
        <f>(D8-E7)*1440</f>
        <v>9.9999999999999645</v>
      </c>
      <c r="H8">
        <f t="shared" si="2"/>
        <v>20.000000000000007</v>
      </c>
    </row>
    <row r="9" spans="1:12" ht="28.8" x14ac:dyDescent="0.3">
      <c r="A9" s="3" t="s">
        <v>296</v>
      </c>
      <c r="B9" s="3" t="s">
        <v>297</v>
      </c>
      <c r="D9" t="str">
        <f>MID(A9,1,5)</f>
        <v>11:10</v>
      </c>
      <c r="E9" t="str">
        <f>MID(A9,7,5)</f>
        <v>11:30</v>
      </c>
      <c r="G9">
        <f t="shared" ref="G9:G15" si="5">(D9-E8)*1440</f>
        <v>9.9999999999999645</v>
      </c>
      <c r="H9">
        <f t="shared" si="2"/>
        <v>20.000000000000089</v>
      </c>
    </row>
    <row r="10" spans="1:12" ht="28.8" x14ac:dyDescent="0.3">
      <c r="A10" s="3" t="s">
        <v>298</v>
      </c>
      <c r="B10" s="3" t="s">
        <v>299</v>
      </c>
      <c r="D10" t="str">
        <f t="shared" ref="D10:D16" si="6">MID(A10,1,5)</f>
        <v>12:10</v>
      </c>
      <c r="E10" t="str">
        <f t="shared" ref="E10:E16" si="7">MID(A10,7,5)</f>
        <v>12:40</v>
      </c>
      <c r="G10">
        <f t="shared" si="5"/>
        <v>39.999999999999936</v>
      </c>
      <c r="H10">
        <f t="shared" si="2"/>
        <v>30.000000000000053</v>
      </c>
    </row>
    <row r="11" spans="1:12" x14ac:dyDescent="0.3">
      <c r="A11" s="3" t="s">
        <v>300</v>
      </c>
      <c r="B11" s="3" t="s">
        <v>79</v>
      </c>
      <c r="D11" t="str">
        <f t="shared" si="6"/>
        <v>12:50</v>
      </c>
      <c r="E11" t="str">
        <f t="shared" si="7"/>
        <v>13:10</v>
      </c>
      <c r="G11">
        <f t="shared" si="5"/>
        <v>9.9999999999999645</v>
      </c>
      <c r="H11">
        <f t="shared" si="2"/>
        <v>19.999999999999929</v>
      </c>
    </row>
    <row r="12" spans="1:12" ht="28.8" x14ac:dyDescent="0.3">
      <c r="A12" s="3" t="s">
        <v>301</v>
      </c>
      <c r="B12" s="3" t="s">
        <v>302</v>
      </c>
      <c r="D12" t="str">
        <f t="shared" ref="D12:D17" si="8">MID(A12,1,5)</f>
        <v>13:45</v>
      </c>
      <c r="E12" t="str">
        <f t="shared" ref="E12:E17" si="9">MID(A12,7,5)</f>
        <v>14:25</v>
      </c>
      <c r="G12" s="10">
        <f t="shared" ref="G12:G17" si="10">(D12-E11)*1440</f>
        <v>35.000000000000036</v>
      </c>
      <c r="H12">
        <f t="shared" ref="H12:H17" si="11">(E12-D12)*1440</f>
        <v>40.000000000000014</v>
      </c>
    </row>
    <row r="13" spans="1:12" x14ac:dyDescent="0.3">
      <c r="A13" s="3" t="s">
        <v>303</v>
      </c>
      <c r="B13" s="3" t="s">
        <v>79</v>
      </c>
      <c r="D13" t="str">
        <f t="shared" si="8"/>
        <v>14:35</v>
      </c>
      <c r="E13" t="str">
        <f t="shared" si="9"/>
        <v>15:10</v>
      </c>
      <c r="G13">
        <f t="shared" si="10"/>
        <v>10.000000000000124</v>
      </c>
      <c r="H13">
        <f t="shared" si="11"/>
        <v>34.999999999999872</v>
      </c>
    </row>
    <row r="14" spans="1:12" x14ac:dyDescent="0.3">
      <c r="A14" s="3" t="s">
        <v>304</v>
      </c>
      <c r="B14" s="3" t="s">
        <v>79</v>
      </c>
      <c r="D14" t="str">
        <f t="shared" si="8"/>
        <v>15:25</v>
      </c>
      <c r="E14" t="str">
        <f t="shared" si="9"/>
        <v>15:45</v>
      </c>
      <c r="G14">
        <f t="shared" si="10"/>
        <v>14.999999999999947</v>
      </c>
      <c r="H14">
        <f t="shared" si="11"/>
        <v>20.000000000000089</v>
      </c>
    </row>
    <row r="15" spans="1:12" x14ac:dyDescent="0.3">
      <c r="A15" s="3" t="s">
        <v>305</v>
      </c>
      <c r="B15" s="3" t="s">
        <v>79</v>
      </c>
      <c r="D15" t="str">
        <f t="shared" si="8"/>
        <v>15:50</v>
      </c>
      <c r="E15" t="str">
        <f t="shared" si="9"/>
        <v>16:30</v>
      </c>
      <c r="G15">
        <f t="shared" si="10"/>
        <v>4.9999999999999822</v>
      </c>
      <c r="H15">
        <f t="shared" si="11"/>
        <v>40.000000000000014</v>
      </c>
    </row>
    <row r="16" spans="1:12" x14ac:dyDescent="0.3">
      <c r="A16" s="3" t="s">
        <v>380</v>
      </c>
      <c r="B16" s="3" t="s">
        <v>381</v>
      </c>
      <c r="D16" t="str">
        <f t="shared" si="8"/>
        <v>16:30</v>
      </c>
      <c r="E16" t="str">
        <f t="shared" si="9"/>
        <v>17:15</v>
      </c>
      <c r="G16">
        <f t="shared" si="10"/>
        <v>0</v>
      </c>
      <c r="H16">
        <f t="shared" si="11"/>
        <v>45</v>
      </c>
    </row>
    <row r="17" spans="1:8" ht="28.8" x14ac:dyDescent="0.3">
      <c r="A17" s="3" t="s">
        <v>201</v>
      </c>
      <c r="B17" s="3" t="s">
        <v>306</v>
      </c>
      <c r="D17" t="str">
        <f t="shared" si="8"/>
        <v>17:40</v>
      </c>
      <c r="E17" t="str">
        <f t="shared" si="9"/>
        <v>18:00</v>
      </c>
      <c r="G17">
        <f t="shared" si="10"/>
        <v>25.000000000000071</v>
      </c>
      <c r="H17">
        <f t="shared" si="11"/>
        <v>19.999999999999929</v>
      </c>
    </row>
    <row r="19" spans="1:8" ht="28.8" x14ac:dyDescent="0.3">
      <c r="A19" s="4" t="s">
        <v>62</v>
      </c>
    </row>
    <row r="20" spans="1:8" x14ac:dyDescent="0.3">
      <c r="A20" s="4" t="s">
        <v>63</v>
      </c>
    </row>
    <row r="21" spans="1:8" x14ac:dyDescent="0.3">
      <c r="A21" s="4" t="s">
        <v>307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B7" sqref="B7"/>
    </sheetView>
  </sheetViews>
  <sheetFormatPr defaultRowHeight="14.4" x14ac:dyDescent="0.3"/>
  <cols>
    <col min="1" max="1" width="16.5546875" style="3" customWidth="1"/>
    <col min="2" max="2" width="47.6640625" style="3" customWidth="1"/>
    <col min="7" max="7" width="19.5546875" customWidth="1"/>
    <col min="8" max="8" width="18.5546875" customWidth="1"/>
    <col min="12" max="12" width="13.88671875" customWidth="1"/>
  </cols>
  <sheetData>
    <row r="1" spans="1:12" ht="43.2" x14ac:dyDescent="0.3">
      <c r="A1" s="4" t="s">
        <v>0</v>
      </c>
      <c r="B1" s="4" t="s">
        <v>1</v>
      </c>
      <c r="D1" s="3" t="s">
        <v>367</v>
      </c>
      <c r="E1" s="3" t="s">
        <v>368</v>
      </c>
      <c r="F1" s="3"/>
      <c r="G1" s="3" t="s">
        <v>370</v>
      </c>
      <c r="H1" s="3" t="s">
        <v>369</v>
      </c>
      <c r="J1" s="3" t="s">
        <v>371</v>
      </c>
      <c r="K1" s="3" t="s">
        <v>372</v>
      </c>
    </row>
    <row r="2" spans="1:12" ht="43.2" x14ac:dyDescent="0.3">
      <c r="A2" s="3" t="s">
        <v>308</v>
      </c>
      <c r="B2" s="3" t="s">
        <v>309</v>
      </c>
      <c r="D2" t="str">
        <f>MID(A2,1,5)</f>
        <v>14:20</v>
      </c>
      <c r="E2" t="str">
        <f>MID(A2,7,5)</f>
        <v>14:45</v>
      </c>
      <c r="H2">
        <f>(E2-D2)*1440</f>
        <v>25.000000000000071</v>
      </c>
      <c r="J2">
        <f>SUM(H2:H6)</f>
        <v>94.999999999999972</v>
      </c>
      <c r="K2">
        <f>SUM(G2:H6)</f>
        <v>170.00000000000003</v>
      </c>
    </row>
    <row r="3" spans="1:12" ht="45" x14ac:dyDescent="0.45">
      <c r="A3" s="3" t="s">
        <v>310</v>
      </c>
      <c r="B3" s="3" t="s">
        <v>311</v>
      </c>
      <c r="D3" t="str">
        <f t="shared" ref="D3:D6" si="0">MID(A3,1,5)</f>
        <v>15:11</v>
      </c>
      <c r="E3" t="str">
        <f t="shared" ref="E3:E6" si="1">MID(A3,7,5)</f>
        <v>15:31</v>
      </c>
      <c r="G3">
        <f>(D3-E2)*1440</f>
        <v>25.999999999999908</v>
      </c>
      <c r="H3">
        <f t="shared" ref="H3:H15" si="2">(E3-D3)*1440</f>
        <v>20.000000000000089</v>
      </c>
      <c r="J3" s="5" t="s">
        <v>375</v>
      </c>
      <c r="K3" s="5" t="s">
        <v>376</v>
      </c>
      <c r="L3" s="5"/>
    </row>
    <row r="4" spans="1:12" ht="23.4" x14ac:dyDescent="0.45">
      <c r="A4" s="3" t="s">
        <v>312</v>
      </c>
      <c r="B4" s="3" t="s">
        <v>79</v>
      </c>
      <c r="D4" t="str">
        <f t="shared" si="0"/>
        <v>15:48</v>
      </c>
      <c r="E4" t="str">
        <f t="shared" si="1"/>
        <v>16:08</v>
      </c>
      <c r="G4">
        <f>(D4-E3)*1440</f>
        <v>16.99999999999994</v>
      </c>
      <c r="H4">
        <f t="shared" si="2"/>
        <v>19.999999999999929</v>
      </c>
      <c r="J4" s="6">
        <f>INT(J2/60)</f>
        <v>1</v>
      </c>
      <c r="K4" s="7">
        <f>INT(K2/60)</f>
        <v>2</v>
      </c>
      <c r="L4" s="5" t="s">
        <v>373</v>
      </c>
    </row>
    <row r="5" spans="1:12" ht="45" x14ac:dyDescent="0.45">
      <c r="A5" s="3" t="s">
        <v>313</v>
      </c>
      <c r="B5" s="3" t="s">
        <v>314</v>
      </c>
      <c r="D5" t="str">
        <f t="shared" si="0"/>
        <v>16:30</v>
      </c>
      <c r="E5" t="str">
        <f t="shared" si="1"/>
        <v>16:45</v>
      </c>
      <c r="G5">
        <f>(D5-E4)*1440</f>
        <v>22.000000000000082</v>
      </c>
      <c r="H5">
        <f t="shared" si="2"/>
        <v>14.999999999999947</v>
      </c>
      <c r="J5" s="6">
        <f>MOD(J2,60)</f>
        <v>34.999999999999972</v>
      </c>
      <c r="K5" s="7">
        <f>MOD(K2,60)</f>
        <v>50.000000000000028</v>
      </c>
      <c r="L5" s="5" t="s">
        <v>374</v>
      </c>
    </row>
    <row r="6" spans="1:12" ht="28.8" x14ac:dyDescent="0.3">
      <c r="A6" s="3" t="s">
        <v>315</v>
      </c>
      <c r="B6" s="3" t="s">
        <v>316</v>
      </c>
      <c r="D6" t="str">
        <f t="shared" si="0"/>
        <v>16:55</v>
      </c>
      <c r="E6" t="str">
        <f t="shared" si="1"/>
        <v>17:10</v>
      </c>
      <c r="G6">
        <f>(D6-E5)*1440</f>
        <v>10.000000000000124</v>
      </c>
      <c r="H6">
        <f t="shared" si="2"/>
        <v>14.999999999999947</v>
      </c>
    </row>
    <row r="14" spans="1:12" x14ac:dyDescent="0.3">
      <c r="D14" t="str">
        <f t="shared" ref="D10:D16" si="3">MID(A14,1,5)</f>
        <v/>
      </c>
      <c r="E14" t="str">
        <f t="shared" ref="E10:E16" si="4">MID(A14,7,5)</f>
        <v/>
      </c>
    </row>
    <row r="15" spans="1:12" x14ac:dyDescent="0.3">
      <c r="D15" t="str">
        <f t="shared" si="3"/>
        <v/>
      </c>
      <c r="E15" t="str">
        <f t="shared" si="4"/>
        <v/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H8" sqref="H8"/>
    </sheetView>
  </sheetViews>
  <sheetFormatPr defaultRowHeight="14.4" x14ac:dyDescent="0.3"/>
  <cols>
    <col min="1" max="1" width="15.6640625" style="3" customWidth="1"/>
    <col min="2" max="2" width="64.44140625" style="3" customWidth="1"/>
    <col min="7" max="7" width="19.5546875" customWidth="1"/>
    <col min="8" max="8" width="18.5546875" customWidth="1"/>
    <col min="12" max="12" width="13.88671875" customWidth="1"/>
  </cols>
  <sheetData>
    <row r="1" spans="1:12" ht="43.2" x14ac:dyDescent="0.3">
      <c r="A1" s="4" t="s">
        <v>0</v>
      </c>
      <c r="B1" s="4" t="s">
        <v>1</v>
      </c>
      <c r="D1" s="3" t="s">
        <v>367</v>
      </c>
      <c r="E1" s="3" t="s">
        <v>368</v>
      </c>
      <c r="F1" s="3"/>
      <c r="G1" s="3" t="s">
        <v>370</v>
      </c>
      <c r="H1" s="3" t="s">
        <v>369</v>
      </c>
      <c r="J1" s="3" t="s">
        <v>371</v>
      </c>
      <c r="K1" s="3" t="s">
        <v>372</v>
      </c>
    </row>
    <row r="2" spans="1:12" ht="28.8" x14ac:dyDescent="0.3">
      <c r="A2" s="3" t="s">
        <v>317</v>
      </c>
      <c r="B2" s="3" t="s">
        <v>318</v>
      </c>
      <c r="D2" t="str">
        <f>MID(A2,1,4)</f>
        <v>6:05</v>
      </c>
      <c r="E2" t="str">
        <f>MID(A2,6,4)</f>
        <v>6:20</v>
      </c>
      <c r="H2">
        <f>(E2-D2)*1440</f>
        <v>15.000000000000027</v>
      </c>
      <c r="J2">
        <f>SUM(H2:H15)</f>
        <v>303.99999999999983</v>
      </c>
      <c r="K2">
        <f>SUM(G2:H15)</f>
        <v>585</v>
      </c>
    </row>
    <row r="3" spans="1:12" ht="30.6" x14ac:dyDescent="0.45">
      <c r="A3" s="3" t="s">
        <v>319</v>
      </c>
      <c r="B3" s="3" t="s">
        <v>320</v>
      </c>
      <c r="D3" t="str">
        <f t="shared" ref="D3:D8" si="0">MID(A3,1,4)</f>
        <v>6:27</v>
      </c>
      <c r="E3" t="str">
        <f t="shared" ref="E3:E8" si="1">MID(A3,6,4)</f>
        <v>6:47</v>
      </c>
      <c r="G3">
        <f>(D3-E2)*1440</f>
        <v>6.9999999999999751</v>
      </c>
      <c r="H3">
        <f t="shared" ref="H3:H15" si="2">(E3-D3)*1440</f>
        <v>20.000000000000007</v>
      </c>
      <c r="J3" s="5" t="s">
        <v>375</v>
      </c>
      <c r="K3" s="5" t="s">
        <v>376</v>
      </c>
      <c r="L3" s="5"/>
    </row>
    <row r="4" spans="1:12" ht="30.6" x14ac:dyDescent="0.45">
      <c r="A4" s="3" t="s">
        <v>321</v>
      </c>
      <c r="B4" s="3" t="s">
        <v>322</v>
      </c>
      <c r="D4" t="str">
        <f t="shared" si="0"/>
        <v>6:57</v>
      </c>
      <c r="E4" t="str">
        <f t="shared" si="1"/>
        <v>7:17</v>
      </c>
      <c r="G4">
        <f t="shared" ref="G4:G15" si="3">(D4-E3)*1440</f>
        <v>10.000000000000044</v>
      </c>
      <c r="H4">
        <f t="shared" ref="H4:H15" si="4">(E4-D4)*1440</f>
        <v>19.999999999999929</v>
      </c>
      <c r="J4" s="6">
        <f>INT(J2/60)</f>
        <v>5</v>
      </c>
      <c r="K4" s="7">
        <f>INT(K2/60)</f>
        <v>9</v>
      </c>
      <c r="L4" s="5" t="s">
        <v>373</v>
      </c>
    </row>
    <row r="5" spans="1:12" ht="30.6" x14ac:dyDescent="0.45">
      <c r="A5" s="3" t="s">
        <v>323</v>
      </c>
      <c r="B5" s="3" t="s">
        <v>324</v>
      </c>
      <c r="D5" t="str">
        <f t="shared" si="0"/>
        <v>7:31</v>
      </c>
      <c r="E5" t="str">
        <f t="shared" si="1"/>
        <v>7:55</v>
      </c>
      <c r="G5">
        <f t="shared" si="3"/>
        <v>14.00000000000003</v>
      </c>
      <c r="H5">
        <f t="shared" si="4"/>
        <v>23.999999999999993</v>
      </c>
      <c r="J5" s="6">
        <f>MOD(J2,60)</f>
        <v>3.9999999999998295</v>
      </c>
      <c r="K5" s="7">
        <f>MOD(K2,60)</f>
        <v>45</v>
      </c>
      <c r="L5" s="5" t="s">
        <v>374</v>
      </c>
    </row>
    <row r="6" spans="1:12" ht="28.8" x14ac:dyDescent="0.3">
      <c r="A6" s="3" t="s">
        <v>325</v>
      </c>
      <c r="B6" s="3" t="s">
        <v>326</v>
      </c>
      <c r="D6" t="str">
        <f t="shared" si="0"/>
        <v>8:05</v>
      </c>
      <c r="E6" t="str">
        <f t="shared" si="1"/>
        <v>8:25</v>
      </c>
      <c r="G6">
        <f t="shared" si="3"/>
        <v>10.000000000000044</v>
      </c>
      <c r="H6">
        <f t="shared" si="4"/>
        <v>19.999999999999929</v>
      </c>
    </row>
    <row r="7" spans="1:12" ht="28.8" x14ac:dyDescent="0.3">
      <c r="A7" s="3" t="s">
        <v>327</v>
      </c>
      <c r="B7" s="3" t="s">
        <v>328</v>
      </c>
      <c r="D7" t="str">
        <f t="shared" si="0"/>
        <v>8:40</v>
      </c>
      <c r="E7" t="str">
        <f t="shared" si="1"/>
        <v>9:10</v>
      </c>
      <c r="G7">
        <f t="shared" si="3"/>
        <v>15.000000000000027</v>
      </c>
      <c r="H7">
        <f t="shared" si="4"/>
        <v>29.999999999999972</v>
      </c>
    </row>
    <row r="8" spans="1:12" ht="43.2" x14ac:dyDescent="0.3">
      <c r="A8" s="3" t="s">
        <v>329</v>
      </c>
      <c r="B8" s="3" t="s">
        <v>330</v>
      </c>
      <c r="D8" t="str">
        <f t="shared" si="0"/>
        <v>9:20</v>
      </c>
      <c r="E8" t="str">
        <f t="shared" si="1"/>
        <v>9:40</v>
      </c>
      <c r="G8">
        <f t="shared" si="3"/>
        <v>10.000000000000044</v>
      </c>
      <c r="H8">
        <f t="shared" si="4"/>
        <v>19.999999999999929</v>
      </c>
    </row>
    <row r="9" spans="1:12" x14ac:dyDescent="0.3">
      <c r="A9" s="3" t="s">
        <v>331</v>
      </c>
      <c r="B9" s="3" t="s">
        <v>332</v>
      </c>
      <c r="D9" t="str">
        <f>MID(A9,1,5)</f>
        <v>10:00</v>
      </c>
      <c r="E9" t="str">
        <f>MID(A9,7,5)</f>
        <v>10:20</v>
      </c>
      <c r="G9">
        <f t="shared" si="3"/>
        <v>20.000000000000089</v>
      </c>
      <c r="H9">
        <f t="shared" si="4"/>
        <v>20.000000000000007</v>
      </c>
    </row>
    <row r="10" spans="1:12" x14ac:dyDescent="0.3">
      <c r="A10" s="3" t="s">
        <v>333</v>
      </c>
      <c r="B10" s="3" t="s">
        <v>334</v>
      </c>
      <c r="D10" t="str">
        <f t="shared" ref="D10:D16" si="5">MID(A10,1,5)</f>
        <v>10:35</v>
      </c>
      <c r="E10" t="str">
        <f t="shared" ref="E10:E16" si="6">MID(A10,7,5)</f>
        <v>11:00</v>
      </c>
      <c r="G10">
        <f t="shared" si="3"/>
        <v>15.000000000000027</v>
      </c>
      <c r="H10">
        <f t="shared" si="4"/>
        <v>24.999999999999911</v>
      </c>
    </row>
    <row r="11" spans="1:12" ht="28.8" x14ac:dyDescent="0.3">
      <c r="A11" s="3" t="s">
        <v>335</v>
      </c>
      <c r="B11" s="3" t="s">
        <v>336</v>
      </c>
      <c r="D11" t="str">
        <f>MID(A11,1,5)</f>
        <v>13:17</v>
      </c>
      <c r="E11" t="str">
        <f>MID(A11,7,5)</f>
        <v>13:47</v>
      </c>
      <c r="G11" s="10">
        <f t="shared" si="3"/>
        <v>137.00000000000009</v>
      </c>
      <c r="H11">
        <f t="shared" si="4"/>
        <v>29.999999999999893</v>
      </c>
    </row>
    <row r="12" spans="1:12" x14ac:dyDescent="0.3">
      <c r="A12" s="3" t="s">
        <v>337</v>
      </c>
      <c r="B12" s="3" t="s">
        <v>79</v>
      </c>
      <c r="D12" t="str">
        <f t="shared" ref="D12" si="7">MID(A12,1,5)</f>
        <v>13:57</v>
      </c>
      <c r="E12" t="str">
        <f t="shared" ref="E12" si="8">MID(A12,7,5)</f>
        <v>14:17</v>
      </c>
      <c r="G12">
        <f t="shared" si="3"/>
        <v>9.9999999999999645</v>
      </c>
      <c r="H12">
        <f t="shared" si="4"/>
        <v>20.000000000000089</v>
      </c>
    </row>
    <row r="13" spans="1:12" ht="28.8" x14ac:dyDescent="0.3">
      <c r="A13" s="3" t="s">
        <v>338</v>
      </c>
      <c r="B13" s="3" t="s">
        <v>339</v>
      </c>
      <c r="D13" t="str">
        <f t="shared" ref="D13" si="9">MID(A13,1,5)</f>
        <v>14:27</v>
      </c>
      <c r="E13" t="str">
        <f t="shared" ref="E13" si="10">MID(A13,7,5)</f>
        <v>14:47</v>
      </c>
      <c r="G13">
        <f t="shared" si="3"/>
        <v>9.9999999999999645</v>
      </c>
      <c r="H13">
        <f t="shared" si="4"/>
        <v>20.000000000000089</v>
      </c>
    </row>
    <row r="14" spans="1:12" ht="28.8" x14ac:dyDescent="0.3">
      <c r="A14" s="3" t="s">
        <v>195</v>
      </c>
      <c r="B14" s="3" t="s">
        <v>340</v>
      </c>
      <c r="D14" t="str">
        <f t="shared" si="5"/>
        <v>15:00</v>
      </c>
      <c r="E14" t="str">
        <f t="shared" si="6"/>
        <v>15:20</v>
      </c>
      <c r="G14">
        <f t="shared" si="3"/>
        <v>12.999999999999954</v>
      </c>
      <c r="H14">
        <f t="shared" si="4"/>
        <v>20.000000000000089</v>
      </c>
    </row>
    <row r="15" spans="1:12" ht="28.8" x14ac:dyDescent="0.3">
      <c r="A15" s="3" t="s">
        <v>196</v>
      </c>
      <c r="B15" s="3" t="s">
        <v>341</v>
      </c>
      <c r="D15" t="str">
        <f t="shared" si="5"/>
        <v>15:30</v>
      </c>
      <c r="E15" t="str">
        <f t="shared" si="6"/>
        <v>15:50</v>
      </c>
      <c r="G15">
        <f t="shared" si="3"/>
        <v>9.9999999999999645</v>
      </c>
      <c r="H15">
        <f t="shared" si="4"/>
        <v>19.999999999999929</v>
      </c>
    </row>
    <row r="17" spans="1:1" x14ac:dyDescent="0.3">
      <c r="A17" s="4" t="s">
        <v>62</v>
      </c>
    </row>
    <row r="18" spans="1:1" x14ac:dyDescent="0.3">
      <c r="A18" s="4" t="s">
        <v>63</v>
      </c>
    </row>
    <row r="19" spans="1:1" x14ac:dyDescent="0.3">
      <c r="A19" s="4" t="s">
        <v>342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H10" sqref="H10"/>
    </sheetView>
  </sheetViews>
  <sheetFormatPr defaultRowHeight="14.4" x14ac:dyDescent="0.3"/>
  <cols>
    <col min="1" max="1" width="14.6640625" style="3" customWidth="1"/>
    <col min="2" max="2" width="60.5546875" style="3" customWidth="1"/>
    <col min="7" max="7" width="19.5546875" customWidth="1"/>
    <col min="8" max="8" width="18.5546875" customWidth="1"/>
    <col min="12" max="12" width="13.88671875" customWidth="1"/>
  </cols>
  <sheetData>
    <row r="1" spans="1:12" ht="43.2" x14ac:dyDescent="0.3">
      <c r="A1" s="4" t="s">
        <v>0</v>
      </c>
      <c r="B1" s="4" t="s">
        <v>1</v>
      </c>
      <c r="D1" s="3" t="s">
        <v>367</v>
      </c>
      <c r="E1" s="3" t="s">
        <v>368</v>
      </c>
      <c r="F1" s="3"/>
      <c r="G1" s="3" t="s">
        <v>370</v>
      </c>
      <c r="H1" s="3" t="s">
        <v>369</v>
      </c>
      <c r="J1" s="3" t="s">
        <v>371</v>
      </c>
      <c r="K1" s="3" t="s">
        <v>372</v>
      </c>
    </row>
    <row r="2" spans="1:12" ht="28.8" x14ac:dyDescent="0.3">
      <c r="A2" s="3" t="s">
        <v>207</v>
      </c>
      <c r="B2" s="3" t="s">
        <v>343</v>
      </c>
      <c r="D2" t="str">
        <f>MID(A2,1,4)</f>
        <v>6:50</v>
      </c>
      <c r="E2" t="str">
        <f>MID(A2,6,4)</f>
        <v>7:10</v>
      </c>
      <c r="H2">
        <f>(E2-D2)*1440</f>
        <v>20.000000000000007</v>
      </c>
      <c r="J2">
        <f>SUM(H2:H12)</f>
        <v>395</v>
      </c>
      <c r="K2">
        <f>SUM(G2:H12)</f>
        <v>635</v>
      </c>
    </row>
    <row r="3" spans="1:12" ht="30.6" x14ac:dyDescent="0.45">
      <c r="A3" s="3" t="s">
        <v>344</v>
      </c>
      <c r="B3" s="3" t="s">
        <v>345</v>
      </c>
      <c r="D3" t="str">
        <f t="shared" ref="D3:D8" si="0">MID(A3,1,4)</f>
        <v>7:25</v>
      </c>
      <c r="E3" t="str">
        <f t="shared" ref="E3:E8" si="1">MID(A3,6,4)</f>
        <v>7:55</v>
      </c>
      <c r="G3">
        <f>(D3-E2)*1440</f>
        <v>15.000000000000027</v>
      </c>
      <c r="H3">
        <f t="shared" ref="H3:H15" si="2">(E3-D3)*1440</f>
        <v>29.999999999999972</v>
      </c>
      <c r="J3" s="5" t="s">
        <v>375</v>
      </c>
      <c r="K3" s="5" t="s">
        <v>376</v>
      </c>
      <c r="L3" s="5"/>
    </row>
    <row r="4" spans="1:12" ht="45" x14ac:dyDescent="0.45">
      <c r="A4" s="3" t="s">
        <v>346</v>
      </c>
      <c r="B4" s="3" t="s">
        <v>347</v>
      </c>
      <c r="D4" t="str">
        <f t="shared" si="0"/>
        <v>8:50</v>
      </c>
      <c r="E4" t="str">
        <f t="shared" si="1"/>
        <v>9:30</v>
      </c>
      <c r="G4">
        <f t="shared" ref="G4:G15" si="3">(D4-E3)*1440</f>
        <v>55.000000000000043</v>
      </c>
      <c r="H4">
        <f t="shared" si="2"/>
        <v>39.999999999999936</v>
      </c>
      <c r="J4" s="6">
        <f>INT(J2/60)</f>
        <v>6</v>
      </c>
      <c r="K4" s="7">
        <f>INT(K2/60)</f>
        <v>10</v>
      </c>
      <c r="L4" s="5" t="s">
        <v>373</v>
      </c>
    </row>
    <row r="5" spans="1:12" ht="23.4" x14ac:dyDescent="0.45">
      <c r="A5" s="3" t="s">
        <v>348</v>
      </c>
      <c r="B5" s="3" t="s">
        <v>349</v>
      </c>
      <c r="D5" t="str">
        <f t="shared" si="0"/>
        <v>9:35</v>
      </c>
      <c r="E5" t="str">
        <f>MID(A5,6,5)</f>
        <v>10:50</v>
      </c>
      <c r="G5">
        <f t="shared" si="3"/>
        <v>5.0000000000000622</v>
      </c>
      <c r="H5">
        <f t="shared" si="2"/>
        <v>74.999999999999972</v>
      </c>
      <c r="J5" s="6">
        <f>MOD(J2,60)</f>
        <v>35</v>
      </c>
      <c r="K5" s="7">
        <f>MOD(K2,60)</f>
        <v>35</v>
      </c>
      <c r="L5" s="5" t="s">
        <v>374</v>
      </c>
    </row>
    <row r="6" spans="1:12" x14ac:dyDescent="0.3">
      <c r="A6" s="3" t="s">
        <v>217</v>
      </c>
      <c r="B6" s="3" t="s">
        <v>350</v>
      </c>
      <c r="D6" t="str">
        <f t="shared" ref="D6:D8" si="4">MID(A6,1,5)</f>
        <v>11:00</v>
      </c>
      <c r="E6" t="str">
        <f t="shared" ref="E6:E8" si="5">MID(A6,7,5)</f>
        <v>11:30</v>
      </c>
      <c r="G6">
        <f t="shared" si="3"/>
        <v>9.9999999999999645</v>
      </c>
      <c r="H6">
        <f t="shared" si="2"/>
        <v>30.000000000000053</v>
      </c>
    </row>
    <row r="7" spans="1:12" ht="28.8" x14ac:dyDescent="0.3">
      <c r="A7" s="3" t="s">
        <v>351</v>
      </c>
      <c r="B7" s="3" t="s">
        <v>352</v>
      </c>
      <c r="D7" t="str">
        <f t="shared" si="4"/>
        <v>11:40</v>
      </c>
      <c r="E7" t="str">
        <f t="shared" si="5"/>
        <v>12:20</v>
      </c>
      <c r="G7">
        <f t="shared" si="3"/>
        <v>9.9999999999999645</v>
      </c>
      <c r="H7">
        <f t="shared" si="2"/>
        <v>40.000000000000099</v>
      </c>
    </row>
    <row r="8" spans="1:12" ht="28.8" x14ac:dyDescent="0.3">
      <c r="A8" s="3" t="s">
        <v>353</v>
      </c>
      <c r="B8" s="3" t="s">
        <v>354</v>
      </c>
      <c r="D8" t="str">
        <f t="shared" si="4"/>
        <v>14:00</v>
      </c>
      <c r="E8" t="str">
        <f t="shared" si="5"/>
        <v>14:30</v>
      </c>
      <c r="G8" s="10">
        <f t="shared" si="3"/>
        <v>99.999999999999972</v>
      </c>
      <c r="H8">
        <f t="shared" si="2"/>
        <v>29.999999999999893</v>
      </c>
    </row>
    <row r="9" spans="1:12" ht="43.2" x14ac:dyDescent="0.3">
      <c r="A9" s="3" t="s">
        <v>355</v>
      </c>
      <c r="B9" s="3" t="s">
        <v>356</v>
      </c>
      <c r="D9" t="str">
        <f>MID(A9,1,5)</f>
        <v>14:35</v>
      </c>
      <c r="E9" t="str">
        <f>MID(A9,7,5)</f>
        <v>15:07</v>
      </c>
      <c r="G9">
        <f t="shared" si="3"/>
        <v>5.0000000000001421</v>
      </c>
      <c r="H9">
        <f t="shared" si="2"/>
        <v>31.999999999999886</v>
      </c>
    </row>
    <row r="10" spans="1:12" x14ac:dyDescent="0.3">
      <c r="A10" s="3" t="s">
        <v>357</v>
      </c>
      <c r="B10" s="3" t="s">
        <v>79</v>
      </c>
      <c r="D10" t="str">
        <f t="shared" ref="D10:D16" si="6">MID(A10,1,5)</f>
        <v>15:17</v>
      </c>
      <c r="E10" t="str">
        <f t="shared" ref="E10:E16" si="7">MID(A10,7,5)</f>
        <v>15:50</v>
      </c>
      <c r="G10">
        <f t="shared" si="3"/>
        <v>9.9999999999999645</v>
      </c>
      <c r="H10">
        <f t="shared" si="2"/>
        <v>33.000000000000043</v>
      </c>
    </row>
    <row r="11" spans="1:12" x14ac:dyDescent="0.3">
      <c r="A11" s="3" t="s">
        <v>358</v>
      </c>
      <c r="B11" s="3" t="s">
        <v>79</v>
      </c>
      <c r="D11" t="str">
        <f>MID(A11,1,5)</f>
        <v>15:55</v>
      </c>
      <c r="E11" t="str">
        <f>MID(A11,7,5)</f>
        <v>16:30</v>
      </c>
      <c r="G11">
        <f t="shared" si="3"/>
        <v>4.9999999999999822</v>
      </c>
      <c r="H11">
        <f t="shared" si="2"/>
        <v>35.000000000000036</v>
      </c>
    </row>
    <row r="12" spans="1:12" ht="28.8" x14ac:dyDescent="0.3">
      <c r="A12" s="3" t="s">
        <v>359</v>
      </c>
      <c r="B12" s="3" t="s">
        <v>360</v>
      </c>
      <c r="D12" t="str">
        <f t="shared" ref="D12:D13" si="8">MID(A12,1,5)</f>
        <v>16:55</v>
      </c>
      <c r="E12" t="str">
        <f t="shared" ref="E12:E13" si="9">MID(A12,7,5)</f>
        <v>17:25</v>
      </c>
      <c r="G12">
        <f t="shared" si="3"/>
        <v>25.000000000000071</v>
      </c>
      <c r="H12">
        <f t="shared" si="2"/>
        <v>30.000000000000053</v>
      </c>
    </row>
    <row r="14" spans="1:12" ht="28.8" x14ac:dyDescent="0.3">
      <c r="A14" s="4" t="s">
        <v>62</v>
      </c>
    </row>
    <row r="15" spans="1:12" x14ac:dyDescent="0.3">
      <c r="A15" s="4" t="s">
        <v>361</v>
      </c>
    </row>
    <row r="16" spans="1:12" x14ac:dyDescent="0.3">
      <c r="A16" s="4" t="s">
        <v>161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J3" sqref="J3"/>
    </sheetView>
  </sheetViews>
  <sheetFormatPr defaultRowHeight="14.4" x14ac:dyDescent="0.3"/>
  <cols>
    <col min="1" max="1" width="13.5546875" style="3" customWidth="1"/>
    <col min="2" max="2" width="27.109375" style="3" customWidth="1"/>
    <col min="7" max="7" width="19.5546875" customWidth="1"/>
    <col min="8" max="8" width="18.5546875" customWidth="1"/>
    <col min="12" max="12" width="13.88671875" customWidth="1"/>
  </cols>
  <sheetData>
    <row r="1" spans="1:12" ht="43.2" x14ac:dyDescent="0.3">
      <c r="A1" s="4" t="s">
        <v>0</v>
      </c>
      <c r="B1" s="4" t="s">
        <v>1</v>
      </c>
      <c r="D1" s="3" t="s">
        <v>367</v>
      </c>
      <c r="E1" s="3" t="s">
        <v>368</v>
      </c>
      <c r="F1" s="3"/>
      <c r="G1" s="3" t="s">
        <v>370</v>
      </c>
      <c r="H1" s="3" t="s">
        <v>369</v>
      </c>
      <c r="J1" s="3" t="s">
        <v>371</v>
      </c>
      <c r="K1" s="3" t="s">
        <v>372</v>
      </c>
    </row>
    <row r="2" spans="1:12" ht="28.8" x14ac:dyDescent="0.3">
      <c r="A2" s="8" t="s">
        <v>362</v>
      </c>
      <c r="B2" s="3" t="s">
        <v>363</v>
      </c>
      <c r="D2" t="str">
        <f>MID(A2,1,4)</f>
        <v>6:00</v>
      </c>
      <c r="E2" t="str">
        <f>MID(A2,6,4)</f>
        <v>6:50</v>
      </c>
      <c r="H2">
        <f>(E2-D2)*1440</f>
        <v>49.999999999999986</v>
      </c>
      <c r="J2">
        <f>SUM(H2:H4)</f>
        <v>135</v>
      </c>
      <c r="K2">
        <f>SUM(G2:H4)</f>
        <v>164.99999999999997</v>
      </c>
    </row>
    <row r="3" spans="1:12" ht="23.4" x14ac:dyDescent="0.45">
      <c r="A3" s="3" t="s">
        <v>364</v>
      </c>
      <c r="B3" s="3" t="s">
        <v>79</v>
      </c>
      <c r="D3" t="str">
        <f t="shared" ref="D3:D8" si="0">MID(A3,1,4)</f>
        <v>7:05</v>
      </c>
      <c r="E3" t="str">
        <f t="shared" ref="E3:E8" si="1">MID(A3,6,4)</f>
        <v>7:45</v>
      </c>
      <c r="G3">
        <f>(D3-E2)*1440</f>
        <v>15.000000000000027</v>
      </c>
      <c r="H3">
        <f t="shared" ref="H3:H15" si="2">(E3-D3)*1440</f>
        <v>40.000000000000014</v>
      </c>
      <c r="J3" s="5" t="s">
        <v>375</v>
      </c>
      <c r="K3" s="5" t="s">
        <v>376</v>
      </c>
      <c r="L3" s="5"/>
    </row>
    <row r="4" spans="1:12" ht="30.6" x14ac:dyDescent="0.45">
      <c r="A4" s="3" t="s">
        <v>365</v>
      </c>
      <c r="B4" s="3" t="s">
        <v>366</v>
      </c>
      <c r="D4" t="str">
        <f t="shared" si="0"/>
        <v>8:00</v>
      </c>
      <c r="E4" t="str">
        <f t="shared" si="1"/>
        <v>8:45</v>
      </c>
      <c r="G4">
        <f t="shared" ref="G4:G15" si="3">(D4-E3)*1440</f>
        <v>14.999999999999947</v>
      </c>
      <c r="H4">
        <f t="shared" si="2"/>
        <v>45</v>
      </c>
      <c r="J4" s="6">
        <f>INT(J2/60)</f>
        <v>2</v>
      </c>
      <c r="K4" s="7">
        <f>INT(K2/60)</f>
        <v>2</v>
      </c>
      <c r="L4" s="5" t="s">
        <v>373</v>
      </c>
    </row>
    <row r="5" spans="1:12" ht="23.4" x14ac:dyDescent="0.45">
      <c r="J5" s="6">
        <f>MOD(J2,60)</f>
        <v>15</v>
      </c>
      <c r="K5" s="7">
        <f>MOD(K2,60)</f>
        <v>44.999999999999972</v>
      </c>
      <c r="L5" s="5" t="s">
        <v>374</v>
      </c>
    </row>
    <row r="6" spans="1:12" ht="28.8" x14ac:dyDescent="0.3">
      <c r="A6" s="4" t="s">
        <v>62</v>
      </c>
    </row>
    <row r="7" spans="1:12" x14ac:dyDescent="0.3">
      <c r="A7" s="4" t="s">
        <v>63</v>
      </c>
    </row>
    <row r="8" spans="1:12" x14ac:dyDescent="0.3">
      <c r="A8" s="4" t="s">
        <v>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K6" sqref="K6"/>
    </sheetView>
  </sheetViews>
  <sheetFormatPr defaultRowHeight="14.4" x14ac:dyDescent="0.3"/>
  <cols>
    <col min="1" max="1" width="15.6640625" customWidth="1"/>
    <col min="2" max="2" width="37.44140625" style="3" customWidth="1"/>
    <col min="7" max="7" width="19.5546875" customWidth="1"/>
    <col min="8" max="8" width="18.5546875" customWidth="1"/>
    <col min="12" max="12" width="13.88671875" customWidth="1"/>
  </cols>
  <sheetData>
    <row r="1" spans="1:12" ht="43.2" x14ac:dyDescent="0.3">
      <c r="A1" s="4" t="s">
        <v>0</v>
      </c>
      <c r="B1" s="4" t="s">
        <v>1</v>
      </c>
      <c r="D1" s="3" t="s">
        <v>367</v>
      </c>
      <c r="E1" s="3" t="s">
        <v>368</v>
      </c>
      <c r="F1" s="3"/>
      <c r="G1" s="3" t="s">
        <v>370</v>
      </c>
      <c r="H1" s="3" t="s">
        <v>369</v>
      </c>
      <c r="J1" s="3" t="s">
        <v>371</v>
      </c>
      <c r="K1" s="3" t="s">
        <v>372</v>
      </c>
    </row>
    <row r="2" spans="1:12" ht="28.8" x14ac:dyDescent="0.3">
      <c r="A2" t="s">
        <v>25</v>
      </c>
      <c r="B2" s="3" t="s">
        <v>24</v>
      </c>
      <c r="D2" t="str">
        <f>MID(A2,1,4)</f>
        <v>5:57</v>
      </c>
      <c r="E2" t="str">
        <f>MID(A2,6,4)</f>
        <v>6:21</v>
      </c>
      <c r="H2">
        <f>(E2-D2)*1440</f>
        <v>23.999999999999993</v>
      </c>
      <c r="J2">
        <f>SUM(H2:H8)</f>
        <v>152.00000000000017</v>
      </c>
      <c r="K2">
        <f>SUM(G2:H8)</f>
        <v>212.99999999999994</v>
      </c>
    </row>
    <row r="3" spans="1:12" ht="59.4" x14ac:dyDescent="0.45">
      <c r="A3" t="s">
        <v>26</v>
      </c>
      <c r="B3" s="3" t="s">
        <v>27</v>
      </c>
      <c r="D3" t="str">
        <f t="shared" ref="D3:D8" si="0">MID(A3,1,4)</f>
        <v>6:31</v>
      </c>
      <c r="E3" t="str">
        <f t="shared" ref="E3:E8" si="1">MID(A3,6,4)</f>
        <v>6:52</v>
      </c>
      <c r="G3">
        <f>(D3-E2)*1440</f>
        <v>9.9999999999999645</v>
      </c>
      <c r="H3">
        <f t="shared" ref="H3:H11" si="2">(E3-D3)*1440</f>
        <v>21.000000000000085</v>
      </c>
      <c r="J3" s="5" t="s">
        <v>375</v>
      </c>
      <c r="K3" s="5" t="s">
        <v>376</v>
      </c>
      <c r="L3" s="5"/>
    </row>
    <row r="4" spans="1:12" ht="59.4" x14ac:dyDescent="0.45">
      <c r="A4" t="s">
        <v>28</v>
      </c>
      <c r="B4" s="3" t="s">
        <v>29</v>
      </c>
      <c r="D4" t="str">
        <f t="shared" si="0"/>
        <v>7:02</v>
      </c>
      <c r="E4" t="str">
        <f t="shared" si="1"/>
        <v>7:23</v>
      </c>
      <c r="G4">
        <f>(D4-E3)*1440</f>
        <v>9.9999999999999645</v>
      </c>
      <c r="H4">
        <f t="shared" si="2"/>
        <v>21.000000000000007</v>
      </c>
      <c r="J4" s="6">
        <f>INT(J2/60)</f>
        <v>2</v>
      </c>
      <c r="K4" s="7">
        <f>INT(K2/60)</f>
        <v>3</v>
      </c>
      <c r="L4" s="5" t="s">
        <v>373</v>
      </c>
    </row>
    <row r="5" spans="1:12" ht="30.6" x14ac:dyDescent="0.45">
      <c r="A5" t="s">
        <v>30</v>
      </c>
      <c r="B5" s="3" t="s">
        <v>31</v>
      </c>
      <c r="D5" t="str">
        <f t="shared" si="0"/>
        <v>7:33</v>
      </c>
      <c r="E5" t="str">
        <f t="shared" si="1"/>
        <v>7:53</v>
      </c>
      <c r="G5">
        <f>(D5-E4)*1440</f>
        <v>9.9999999999999645</v>
      </c>
      <c r="H5">
        <f t="shared" si="2"/>
        <v>20.000000000000007</v>
      </c>
      <c r="J5" s="6">
        <f>MOD(J2,60)</f>
        <v>32.000000000000171</v>
      </c>
      <c r="K5" s="7">
        <f>MOD(K2,60)</f>
        <v>32.999999999999943</v>
      </c>
      <c r="L5" s="5" t="s">
        <v>374</v>
      </c>
    </row>
    <row r="6" spans="1:12" ht="57.6" x14ac:dyDescent="0.3">
      <c r="A6" t="s">
        <v>32</v>
      </c>
      <c r="B6" s="3" t="s">
        <v>33</v>
      </c>
      <c r="D6" t="str">
        <f t="shared" si="0"/>
        <v>8:02</v>
      </c>
      <c r="E6" t="str">
        <f t="shared" si="1"/>
        <v>8:28</v>
      </c>
      <c r="G6">
        <f>(D6-E5)*1440</f>
        <v>8.999999999999968</v>
      </c>
      <c r="H6">
        <f t="shared" si="2"/>
        <v>26.000000000000068</v>
      </c>
    </row>
    <row r="7" spans="1:12" ht="28.8" x14ac:dyDescent="0.3">
      <c r="A7" t="s">
        <v>34</v>
      </c>
      <c r="B7" s="3" t="s">
        <v>35</v>
      </c>
      <c r="D7" t="str">
        <f t="shared" si="0"/>
        <v>8:38</v>
      </c>
      <c r="E7" t="str">
        <f t="shared" si="1"/>
        <v>9:03</v>
      </c>
      <c r="G7">
        <f>(D7-E6)*1440</f>
        <v>9.9999999999999645</v>
      </c>
      <c r="H7">
        <f t="shared" si="2"/>
        <v>25.000000000000071</v>
      </c>
    </row>
    <row r="8" spans="1:12" ht="43.2" x14ac:dyDescent="0.3">
      <c r="A8" t="s">
        <v>36</v>
      </c>
      <c r="B8" s="3" t="s">
        <v>37</v>
      </c>
      <c r="D8" t="str">
        <f t="shared" si="0"/>
        <v>9:15</v>
      </c>
      <c r="E8" t="str">
        <f t="shared" si="1"/>
        <v>9:30</v>
      </c>
      <c r="G8">
        <f>(D8-E7)*1440</f>
        <v>11.999999999999957</v>
      </c>
      <c r="H8">
        <f t="shared" si="2"/>
        <v>14.999999999999947</v>
      </c>
    </row>
    <row r="9" spans="1:12" x14ac:dyDescent="0.3">
      <c r="D9" t="str">
        <f t="shared" ref="D3:D10" si="3">MID(A9,1,5)</f>
        <v/>
      </c>
      <c r="E9" t="str">
        <f t="shared" ref="E3:E10" si="4">MID(A9,7,5)</f>
        <v/>
      </c>
    </row>
    <row r="10" spans="1:12" x14ac:dyDescent="0.3">
      <c r="A10" s="1" t="s">
        <v>38</v>
      </c>
    </row>
    <row r="11" spans="1:12" x14ac:dyDescent="0.3">
      <c r="A11" s="1" t="s">
        <v>39</v>
      </c>
    </row>
    <row r="12" spans="1:12" x14ac:dyDescent="0.3">
      <c r="A12" s="1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K6" sqref="K6"/>
    </sheetView>
  </sheetViews>
  <sheetFormatPr defaultRowHeight="14.4" x14ac:dyDescent="0.3"/>
  <cols>
    <col min="1" max="1" width="14.77734375" customWidth="1"/>
    <col min="2" max="2" width="66.109375" style="3" customWidth="1"/>
    <col min="7" max="7" width="19.5546875" customWidth="1"/>
    <col min="8" max="8" width="18.5546875" customWidth="1"/>
    <col min="12" max="12" width="13.88671875" customWidth="1"/>
  </cols>
  <sheetData>
    <row r="1" spans="1:12" ht="43.2" x14ac:dyDescent="0.3">
      <c r="A1" s="4" t="s">
        <v>0</v>
      </c>
      <c r="B1" s="4" t="s">
        <v>1</v>
      </c>
      <c r="D1" s="3" t="s">
        <v>367</v>
      </c>
      <c r="E1" s="3" t="s">
        <v>368</v>
      </c>
      <c r="F1" s="3"/>
      <c r="G1" s="3" t="s">
        <v>370</v>
      </c>
      <c r="H1" s="3" t="s">
        <v>369</v>
      </c>
      <c r="J1" s="3" t="s">
        <v>371</v>
      </c>
      <c r="K1" s="3" t="s">
        <v>372</v>
      </c>
    </row>
    <row r="2" spans="1:12" ht="43.2" x14ac:dyDescent="0.3">
      <c r="A2" t="s">
        <v>41</v>
      </c>
      <c r="B2" s="3" t="s">
        <v>42</v>
      </c>
      <c r="D2" t="str">
        <f>MID(A2,1,4)</f>
        <v>6:25</v>
      </c>
      <c r="E2" t="str">
        <f>MID(A2,6,4)</f>
        <v>6:50</v>
      </c>
      <c r="H2">
        <f>(E2-D2)*1440</f>
        <v>24.999999999999993</v>
      </c>
      <c r="J2">
        <f>SUM(H2:H13)</f>
        <v>422.99999999999972</v>
      </c>
      <c r="K2">
        <f>SUM(G2:H13)</f>
        <v>649.99999999999989</v>
      </c>
    </row>
    <row r="3" spans="1:12" ht="45" x14ac:dyDescent="0.45">
      <c r="A3" t="s">
        <v>43</v>
      </c>
      <c r="B3" s="3" t="s">
        <v>44</v>
      </c>
      <c r="D3" t="str">
        <f t="shared" ref="D3:D4" si="0">MID(A3,1,4)</f>
        <v>6:55</v>
      </c>
      <c r="E3" t="str">
        <f t="shared" ref="E3:E4" si="1">MID(A3,6,4)</f>
        <v>7:27</v>
      </c>
      <c r="G3">
        <f>(D3-E2)*1440</f>
        <v>5.0000000000000622</v>
      </c>
      <c r="H3">
        <f t="shared" ref="H3:H11" si="2">(E3-D3)*1440</f>
        <v>31.999999999999964</v>
      </c>
      <c r="J3" s="5" t="s">
        <v>375</v>
      </c>
      <c r="K3" s="5" t="s">
        <v>376</v>
      </c>
      <c r="L3" s="5"/>
    </row>
    <row r="4" spans="1:12" ht="73.8" x14ac:dyDescent="0.45">
      <c r="A4" t="s">
        <v>45</v>
      </c>
      <c r="B4" s="3" t="s">
        <v>386</v>
      </c>
      <c r="D4" t="str">
        <f t="shared" si="0"/>
        <v>7:40</v>
      </c>
      <c r="E4" t="str">
        <f t="shared" si="1"/>
        <v>8:50</v>
      </c>
      <c r="G4">
        <f>(D4-E3)*1440</f>
        <v>13.000000000000034</v>
      </c>
      <c r="H4">
        <f t="shared" si="2"/>
        <v>69.999999999999986</v>
      </c>
      <c r="J4" s="6">
        <f>INT(J2/60)</f>
        <v>7</v>
      </c>
      <c r="K4" s="7">
        <f>INT(K2/60)</f>
        <v>10</v>
      </c>
      <c r="L4" s="5" t="s">
        <v>373</v>
      </c>
    </row>
    <row r="5" spans="1:12" ht="59.4" x14ac:dyDescent="0.45">
      <c r="A5" t="s">
        <v>46</v>
      </c>
      <c r="B5" s="3" t="s">
        <v>47</v>
      </c>
      <c r="D5" t="str">
        <f>MID(A5,1,4)</f>
        <v>9:17</v>
      </c>
      <c r="E5" t="str">
        <f>MID(A5,6,4)</f>
        <v>9:57</v>
      </c>
      <c r="G5">
        <f t="shared" ref="G5:G13" si="3">(D5-E4)*1440</f>
        <v>26.999999999999986</v>
      </c>
      <c r="H5">
        <f>(E5-D5)*1440</f>
        <v>39.999999999999936</v>
      </c>
      <c r="J5" s="6">
        <f>MOD(J2,60)</f>
        <v>2.9999999999997158</v>
      </c>
      <c r="K5" s="7">
        <f>MOD(K2,60)</f>
        <v>49.999999999999886</v>
      </c>
      <c r="L5" s="5" t="s">
        <v>374</v>
      </c>
    </row>
    <row r="6" spans="1:12" x14ac:dyDescent="0.3">
      <c r="A6" t="s">
        <v>48</v>
      </c>
      <c r="D6" t="str">
        <f>MID(A6,1,4)</f>
        <v>9:57</v>
      </c>
      <c r="E6" t="str">
        <f>MID(A6,6,5)</f>
        <v>10:43</v>
      </c>
      <c r="G6">
        <f t="shared" si="3"/>
        <v>0</v>
      </c>
      <c r="H6">
        <f t="shared" ref="H5:H13" si="4">(E6-D6)*1440</f>
        <v>46.000000000000078</v>
      </c>
    </row>
    <row r="7" spans="1:12" x14ac:dyDescent="0.3">
      <c r="A7" t="s">
        <v>49</v>
      </c>
      <c r="D7" t="str">
        <f>MID(A7,1,5)</f>
        <v>10:49</v>
      </c>
      <c r="E7" t="str">
        <f>MID(A7,7,5)</f>
        <v>11:16</v>
      </c>
      <c r="G7">
        <f t="shared" si="3"/>
        <v>5.9999999999999787</v>
      </c>
      <c r="H7">
        <f t="shared" si="4"/>
        <v>27.000000000000064</v>
      </c>
    </row>
    <row r="8" spans="1:12" ht="28.8" x14ac:dyDescent="0.3">
      <c r="A8" t="s">
        <v>50</v>
      </c>
      <c r="B8" s="3" t="s">
        <v>51</v>
      </c>
      <c r="D8" t="str">
        <f>MID(A8,1,5)</f>
        <v>11:21</v>
      </c>
      <c r="E8" t="str">
        <f>MID(A8,7,5)</f>
        <v>11:50</v>
      </c>
      <c r="G8">
        <f t="shared" si="3"/>
        <v>4.9999999999999023</v>
      </c>
      <c r="H8">
        <f t="shared" si="4"/>
        <v>29.000000000000057</v>
      </c>
    </row>
    <row r="9" spans="1:12" ht="43.2" x14ac:dyDescent="0.3">
      <c r="A9" t="s">
        <v>52</v>
      </c>
      <c r="B9" s="3" t="s">
        <v>53</v>
      </c>
      <c r="D9" t="str">
        <f>MID(A9,1,5)</f>
        <v>14:06</v>
      </c>
      <c r="E9" t="str">
        <f>MID(A9,7,5)</f>
        <v>14:37</v>
      </c>
      <c r="G9" s="10">
        <f t="shared" si="3"/>
        <v>136</v>
      </c>
      <c r="H9">
        <f t="shared" si="4"/>
        <v>31.00000000000005</v>
      </c>
    </row>
    <row r="10" spans="1:12" ht="43.2" x14ac:dyDescent="0.3">
      <c r="A10" t="s">
        <v>54</v>
      </c>
      <c r="B10" s="3" t="s">
        <v>55</v>
      </c>
      <c r="D10" t="str">
        <f>MID(A10,1,5)</f>
        <v>14:47</v>
      </c>
      <c r="E10" t="str">
        <f>MID(A10,7,5)</f>
        <v>15:21</v>
      </c>
      <c r="G10">
        <f t="shared" si="3"/>
        <v>9.9999999999999645</v>
      </c>
      <c r="H10">
        <f t="shared" si="4"/>
        <v>33.999999999999879</v>
      </c>
    </row>
    <row r="11" spans="1:12" ht="28.8" x14ac:dyDescent="0.3">
      <c r="A11" t="s">
        <v>56</v>
      </c>
      <c r="B11" s="3" t="s">
        <v>57</v>
      </c>
      <c r="D11" t="str">
        <f>MID(A11,1,5)</f>
        <v>15:31</v>
      </c>
      <c r="E11" t="str">
        <f>MID(A11,7,5)</f>
        <v>16:00</v>
      </c>
      <c r="G11">
        <f t="shared" si="3"/>
        <v>10.000000000000124</v>
      </c>
      <c r="H11">
        <f t="shared" si="4"/>
        <v>28.999999999999897</v>
      </c>
    </row>
    <row r="12" spans="1:12" ht="28.8" x14ac:dyDescent="0.3">
      <c r="A12" t="s">
        <v>58</v>
      </c>
      <c r="B12" s="3" t="s">
        <v>59</v>
      </c>
      <c r="D12" t="str">
        <f>MID(A12,1,5)</f>
        <v>16:10</v>
      </c>
      <c r="E12" t="str">
        <f>MID(A12,7,5)</f>
        <v>16:35</v>
      </c>
      <c r="G12">
        <f t="shared" si="3"/>
        <v>10.000000000000124</v>
      </c>
      <c r="H12">
        <f t="shared" si="4"/>
        <v>24.999999999999911</v>
      </c>
    </row>
    <row r="13" spans="1:12" ht="28.8" x14ac:dyDescent="0.3">
      <c r="A13" t="s">
        <v>60</v>
      </c>
      <c r="B13" s="3" t="s">
        <v>61</v>
      </c>
      <c r="D13" t="str">
        <f>MID(A13,1,5)</f>
        <v>16:40</v>
      </c>
      <c r="E13" t="str">
        <f>MID(A13,7,5)</f>
        <v>17:15</v>
      </c>
      <c r="G13">
        <f t="shared" si="3"/>
        <v>5.0000000000001421</v>
      </c>
      <c r="H13">
        <f t="shared" si="4"/>
        <v>34.999999999999872</v>
      </c>
    </row>
    <row r="15" spans="1:12" x14ac:dyDescent="0.3">
      <c r="A15" s="1" t="s">
        <v>62</v>
      </c>
    </row>
    <row r="16" spans="1:12" x14ac:dyDescent="0.3">
      <c r="A16" s="1" t="s">
        <v>63</v>
      </c>
    </row>
    <row r="17" spans="1:1" x14ac:dyDescent="0.3">
      <c r="A17" s="1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K6" sqref="K6"/>
    </sheetView>
  </sheetViews>
  <sheetFormatPr defaultRowHeight="14.4" x14ac:dyDescent="0.3"/>
  <cols>
    <col min="1" max="1" width="15.6640625" customWidth="1"/>
    <col min="2" max="2" width="58.44140625" style="3" customWidth="1"/>
    <col min="7" max="7" width="19.5546875" customWidth="1"/>
    <col min="8" max="8" width="18.5546875" customWidth="1"/>
    <col min="12" max="12" width="13.88671875" customWidth="1"/>
  </cols>
  <sheetData>
    <row r="1" spans="1:12" ht="43.2" x14ac:dyDescent="0.3">
      <c r="A1" s="4" t="s">
        <v>0</v>
      </c>
      <c r="B1" s="4" t="s">
        <v>1</v>
      </c>
      <c r="D1" s="3" t="s">
        <v>367</v>
      </c>
      <c r="E1" s="3" t="s">
        <v>368</v>
      </c>
      <c r="F1" s="3"/>
      <c r="G1" s="3" t="s">
        <v>370</v>
      </c>
      <c r="H1" s="3" t="s">
        <v>369</v>
      </c>
      <c r="J1" s="3" t="s">
        <v>371</v>
      </c>
      <c r="K1" s="3" t="s">
        <v>372</v>
      </c>
    </row>
    <row r="2" spans="1:12" ht="28.8" x14ac:dyDescent="0.3">
      <c r="A2" t="s">
        <v>382</v>
      </c>
      <c r="B2" s="3" t="s">
        <v>65</v>
      </c>
      <c r="D2" t="str">
        <f>MID(A2,1,4)</f>
        <v>6:10</v>
      </c>
      <c r="E2" t="str">
        <f>MID(A2,6,4)</f>
        <v>6:32</v>
      </c>
      <c r="H2">
        <f>(E2-D2)*1440</f>
        <v>21.999999999999922</v>
      </c>
      <c r="J2">
        <f>SUM(H2:H12)</f>
        <v>340.99999999999989</v>
      </c>
      <c r="K2">
        <f>SUM(G2:H12)</f>
        <v>625</v>
      </c>
    </row>
    <row r="3" spans="1:12" ht="23.4" x14ac:dyDescent="0.45">
      <c r="A3" t="s">
        <v>66</v>
      </c>
      <c r="B3" s="3" t="s">
        <v>67</v>
      </c>
      <c r="D3" t="str">
        <f t="shared" ref="D3:D8" si="0">MID(A3,1,4)</f>
        <v>6:42</v>
      </c>
      <c r="E3" t="str">
        <f t="shared" ref="E3:E8" si="1">MID(A3,6,4)</f>
        <v>6:56</v>
      </c>
      <c r="G3">
        <f>(D3-E2)*1440</f>
        <v>10.000000000000044</v>
      </c>
      <c r="H3">
        <f t="shared" ref="H3:H14" si="2">(E3-D3)*1440</f>
        <v>14.00000000000003</v>
      </c>
      <c r="J3" s="5" t="s">
        <v>375</v>
      </c>
      <c r="K3" s="5" t="s">
        <v>376</v>
      </c>
      <c r="L3" s="5"/>
    </row>
    <row r="4" spans="1:12" ht="59.4" x14ac:dyDescent="0.45">
      <c r="A4" t="s">
        <v>68</v>
      </c>
      <c r="B4" s="3" t="s">
        <v>69</v>
      </c>
      <c r="D4" t="str">
        <f t="shared" si="0"/>
        <v>7:30</v>
      </c>
      <c r="E4" t="str">
        <f t="shared" si="1"/>
        <v>8:30</v>
      </c>
      <c r="G4">
        <f>(D4-E3)*1440</f>
        <v>33.999999999999957</v>
      </c>
      <c r="H4">
        <f t="shared" si="2"/>
        <v>60.000000000000028</v>
      </c>
      <c r="J4" s="6">
        <f>INT(J2/60)</f>
        <v>5</v>
      </c>
      <c r="K4" s="7">
        <f>INT(K2/60)</f>
        <v>10</v>
      </c>
      <c r="L4" s="5" t="s">
        <v>373</v>
      </c>
    </row>
    <row r="5" spans="1:12" ht="23.4" x14ac:dyDescent="0.45">
      <c r="A5" t="s">
        <v>70</v>
      </c>
      <c r="B5" s="3" t="s">
        <v>71</v>
      </c>
      <c r="D5" t="str">
        <f t="shared" si="0"/>
        <v>9:55</v>
      </c>
      <c r="E5" t="str">
        <f>MID(A5,6,5)</f>
        <v>11:05</v>
      </c>
      <c r="G5">
        <f>(D5-E4)*1440</f>
        <v>84.999999999999943</v>
      </c>
      <c r="H5">
        <f t="shared" si="2"/>
        <v>70.000000000000071</v>
      </c>
      <c r="J5" s="6">
        <f>MOD(J2,60)</f>
        <v>40.999999999999886</v>
      </c>
      <c r="K5" s="7">
        <f>MOD(K2,60)</f>
        <v>25</v>
      </c>
      <c r="L5" s="5" t="s">
        <v>374</v>
      </c>
    </row>
    <row r="6" spans="1:12" ht="28.8" x14ac:dyDescent="0.3">
      <c r="A6" t="s">
        <v>72</v>
      </c>
      <c r="B6" s="3" t="s">
        <v>73</v>
      </c>
      <c r="D6" t="str">
        <f t="shared" ref="D6:D7" si="3">MID(A6,1,5)</f>
        <v>12:38</v>
      </c>
      <c r="E6" t="str">
        <f t="shared" ref="E5:E7" si="4">MID(A6,7,5)</f>
        <v>13:08</v>
      </c>
      <c r="G6" s="10">
        <f>(D6-E5)*1440</f>
        <v>92.999999999999986</v>
      </c>
      <c r="H6">
        <f t="shared" si="2"/>
        <v>29.999999999999893</v>
      </c>
    </row>
    <row r="7" spans="1:12" ht="28.8" x14ac:dyDescent="0.3">
      <c r="A7" t="s">
        <v>74</v>
      </c>
      <c r="B7" s="3" t="s">
        <v>75</v>
      </c>
      <c r="D7" t="str">
        <f t="shared" si="3"/>
        <v>13:20</v>
      </c>
      <c r="E7" t="str">
        <f t="shared" si="4"/>
        <v>13:50</v>
      </c>
      <c r="G7">
        <f>(D7-E6)*1440</f>
        <v>12.000000000000117</v>
      </c>
      <c r="H7">
        <f t="shared" si="2"/>
        <v>30.000000000000053</v>
      </c>
    </row>
    <row r="8" spans="1:12" ht="28.8" x14ac:dyDescent="0.3">
      <c r="A8" t="s">
        <v>76</v>
      </c>
      <c r="B8" s="3" t="s">
        <v>77</v>
      </c>
      <c r="D8" t="str">
        <f>MID(A8,1,5)</f>
        <v>14:00</v>
      </c>
      <c r="E8" t="str">
        <f>MID(A8,7,5)</f>
        <v>14:20</v>
      </c>
      <c r="G8">
        <f>(D8-E7)*1440</f>
        <v>9.9999999999999645</v>
      </c>
      <c r="H8">
        <f t="shared" si="2"/>
        <v>19.999999999999929</v>
      </c>
    </row>
    <row r="9" spans="1:12" x14ac:dyDescent="0.3">
      <c r="A9" t="s">
        <v>78</v>
      </c>
      <c r="B9" s="3" t="s">
        <v>79</v>
      </c>
      <c r="D9" t="str">
        <f t="shared" ref="D9:D15" si="5">MID(A9,1,5)</f>
        <v>14:30</v>
      </c>
      <c r="E9" t="str">
        <f t="shared" ref="E9:E15" si="6">MID(A9,7,5)</f>
        <v>14:54</v>
      </c>
      <c r="G9">
        <f t="shared" ref="G9:G14" si="7">(D9-E8)*1440</f>
        <v>9.9999999999999645</v>
      </c>
      <c r="H9">
        <f t="shared" si="2"/>
        <v>24.000000000000075</v>
      </c>
    </row>
    <row r="10" spans="1:12" ht="43.2" x14ac:dyDescent="0.3">
      <c r="A10" t="s">
        <v>80</v>
      </c>
      <c r="B10" s="3" t="s">
        <v>81</v>
      </c>
      <c r="D10" t="str">
        <f t="shared" si="5"/>
        <v>15:04</v>
      </c>
      <c r="E10" t="str">
        <f t="shared" si="6"/>
        <v>15:24</v>
      </c>
      <c r="G10">
        <f t="shared" si="7"/>
        <v>9.9999999999999645</v>
      </c>
      <c r="H10">
        <f t="shared" si="2"/>
        <v>20.000000000000089</v>
      </c>
    </row>
    <row r="11" spans="1:12" ht="28.8" x14ac:dyDescent="0.3">
      <c r="A11" t="s">
        <v>82</v>
      </c>
      <c r="B11" s="3" t="s">
        <v>83</v>
      </c>
      <c r="D11" t="str">
        <f t="shared" si="5"/>
        <v>15:34</v>
      </c>
      <c r="E11" t="str">
        <f t="shared" si="6"/>
        <v>16:00</v>
      </c>
      <c r="G11">
        <f t="shared" si="7"/>
        <v>9.9999999999999645</v>
      </c>
      <c r="H11">
        <f t="shared" si="2"/>
        <v>25.999999999999908</v>
      </c>
    </row>
    <row r="12" spans="1:12" x14ac:dyDescent="0.3">
      <c r="A12" t="s">
        <v>58</v>
      </c>
      <c r="B12" s="3" t="s">
        <v>84</v>
      </c>
      <c r="D12" t="str">
        <f t="shared" si="5"/>
        <v>16:10</v>
      </c>
      <c r="E12" t="str">
        <f t="shared" si="6"/>
        <v>16:35</v>
      </c>
      <c r="G12">
        <f t="shared" si="7"/>
        <v>10.000000000000124</v>
      </c>
      <c r="H12">
        <f t="shared" si="2"/>
        <v>24.999999999999911</v>
      </c>
    </row>
    <row r="14" spans="1:12" x14ac:dyDescent="0.3">
      <c r="A14" s="1" t="s">
        <v>62</v>
      </c>
    </row>
    <row r="15" spans="1:12" x14ac:dyDescent="0.3">
      <c r="A15" s="1" t="s">
        <v>63</v>
      </c>
    </row>
    <row r="16" spans="1:12" x14ac:dyDescent="0.3">
      <c r="A16" s="1" t="s">
        <v>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H13" sqref="H13"/>
    </sheetView>
  </sheetViews>
  <sheetFormatPr defaultRowHeight="14.4" x14ac:dyDescent="0.3"/>
  <cols>
    <col min="1" max="1" width="14.21875" customWidth="1"/>
    <col min="2" max="2" width="57" style="3" customWidth="1"/>
    <col min="7" max="7" width="19.5546875" customWidth="1"/>
    <col min="8" max="8" width="18.5546875" customWidth="1"/>
    <col min="12" max="12" width="13.88671875" customWidth="1"/>
  </cols>
  <sheetData>
    <row r="1" spans="1:12" ht="43.2" x14ac:dyDescent="0.3">
      <c r="A1" s="4" t="s">
        <v>0</v>
      </c>
      <c r="B1" s="4" t="s">
        <v>1</v>
      </c>
      <c r="D1" s="3" t="s">
        <v>367</v>
      </c>
      <c r="E1" s="3" t="s">
        <v>368</v>
      </c>
      <c r="F1" s="3"/>
      <c r="G1" s="3" t="s">
        <v>370</v>
      </c>
      <c r="H1" s="3" t="s">
        <v>369</v>
      </c>
      <c r="J1" s="3" t="s">
        <v>371</v>
      </c>
      <c r="K1" s="3" t="s">
        <v>372</v>
      </c>
    </row>
    <row r="2" spans="1:12" ht="57.6" x14ac:dyDescent="0.3">
      <c r="A2" t="s">
        <v>86</v>
      </c>
      <c r="B2" s="3" t="s">
        <v>87</v>
      </c>
      <c r="D2" t="str">
        <f>MID(A2,1,4)</f>
        <v>6:00</v>
      </c>
      <c r="E2" t="str">
        <f>MID(A2,6,4)</f>
        <v>6:20</v>
      </c>
      <c r="H2">
        <f>(E2-D2)*1440</f>
        <v>20.000000000000007</v>
      </c>
      <c r="J2">
        <f>SUM(H2:H13)</f>
        <v>275</v>
      </c>
      <c r="K2">
        <f>SUM(G2:H13)</f>
        <v>495</v>
      </c>
    </row>
    <row r="3" spans="1:12" ht="23.4" x14ac:dyDescent="0.45">
      <c r="A3" t="s">
        <v>88</v>
      </c>
      <c r="B3" s="3" t="s">
        <v>79</v>
      </c>
      <c r="D3" t="str">
        <f t="shared" ref="D3:D9" si="0">MID(A3,1,4)</f>
        <v>6:30</v>
      </c>
      <c r="E3" t="str">
        <f t="shared" ref="E3:E8" si="1">MID(A3,6,4)</f>
        <v>6:52</v>
      </c>
      <c r="G3">
        <f>(D3-E2)*1440</f>
        <v>9.9999999999999645</v>
      </c>
      <c r="H3">
        <f t="shared" ref="H3:H14" si="2">(E3-D3)*1440</f>
        <v>22.000000000000082</v>
      </c>
      <c r="J3" s="5" t="s">
        <v>375</v>
      </c>
      <c r="K3" s="5" t="s">
        <v>376</v>
      </c>
      <c r="L3" s="5"/>
    </row>
    <row r="4" spans="1:12" ht="30.6" x14ac:dyDescent="0.45">
      <c r="A4" t="s">
        <v>89</v>
      </c>
      <c r="B4" s="3" t="s">
        <v>90</v>
      </c>
      <c r="D4" t="str">
        <f t="shared" si="0"/>
        <v>6:57</v>
      </c>
      <c r="E4" t="str">
        <f t="shared" si="1"/>
        <v>7:30</v>
      </c>
      <c r="G4">
        <f>(D4-E3)*1440</f>
        <v>4.9999999999999822</v>
      </c>
      <c r="H4">
        <f t="shared" si="2"/>
        <v>32.999999999999964</v>
      </c>
      <c r="J4" s="6">
        <f>INT(J2/60)</f>
        <v>4</v>
      </c>
      <c r="K4" s="7">
        <f>INT(K2/60)</f>
        <v>8</v>
      </c>
      <c r="L4" s="5" t="s">
        <v>373</v>
      </c>
    </row>
    <row r="5" spans="1:12" ht="30.6" x14ac:dyDescent="0.45">
      <c r="A5" t="s">
        <v>91</v>
      </c>
      <c r="B5" s="3" t="s">
        <v>92</v>
      </c>
      <c r="D5" t="str">
        <f t="shared" si="0"/>
        <v>7:47</v>
      </c>
      <c r="E5" t="str">
        <f t="shared" si="1"/>
        <v>8:10</v>
      </c>
      <c r="G5">
        <f>(D5-E4)*1440</f>
        <v>17.000000000000021</v>
      </c>
      <c r="H5">
        <f t="shared" si="2"/>
        <v>22.999999999999918</v>
      </c>
      <c r="J5" s="6">
        <f>MOD(J2,60)</f>
        <v>35</v>
      </c>
      <c r="K5" s="7">
        <f>MOD(K2,60)</f>
        <v>15</v>
      </c>
      <c r="L5" s="5" t="s">
        <v>374</v>
      </c>
    </row>
    <row r="6" spans="1:12" ht="28.8" x14ac:dyDescent="0.3">
      <c r="A6" t="s">
        <v>93</v>
      </c>
      <c r="B6" s="3" t="s">
        <v>94</v>
      </c>
      <c r="D6" t="str">
        <f t="shared" si="0"/>
        <v>8:20</v>
      </c>
      <c r="E6" t="str">
        <f t="shared" si="1"/>
        <v>8:43</v>
      </c>
      <c r="G6">
        <f>(D6-E5)*1440</f>
        <v>10.000000000000124</v>
      </c>
      <c r="H6">
        <f t="shared" si="2"/>
        <v>22.999999999999918</v>
      </c>
    </row>
    <row r="7" spans="1:12" ht="28.8" x14ac:dyDescent="0.3">
      <c r="A7" t="s">
        <v>95</v>
      </c>
      <c r="B7" s="3" t="s">
        <v>96</v>
      </c>
      <c r="D7" t="str">
        <f t="shared" si="0"/>
        <v>8:53</v>
      </c>
      <c r="E7" t="str">
        <f>MID(A7,6,5)</f>
        <v>9:18</v>
      </c>
      <c r="G7">
        <f>(D7-E6)*1440</f>
        <v>9.9999999999999645</v>
      </c>
      <c r="H7">
        <f t="shared" si="2"/>
        <v>25.000000000000071</v>
      </c>
    </row>
    <row r="8" spans="1:12" x14ac:dyDescent="0.3">
      <c r="A8" t="s">
        <v>97</v>
      </c>
      <c r="B8" s="3" t="s">
        <v>98</v>
      </c>
      <c r="D8" t="str">
        <f t="shared" si="0"/>
        <v>9:22</v>
      </c>
      <c r="E8" t="str">
        <f>MID(A8,6,5)</f>
        <v>9:48</v>
      </c>
      <c r="G8">
        <f>(D8-E7)*1440</f>
        <v>3.9999999999999858</v>
      </c>
      <c r="H8">
        <f t="shared" si="2"/>
        <v>26.000000000000068</v>
      </c>
    </row>
    <row r="9" spans="1:12" ht="28.8" x14ac:dyDescent="0.3">
      <c r="A9" t="s">
        <v>387</v>
      </c>
      <c r="B9" s="3" t="s">
        <v>99</v>
      </c>
      <c r="D9" t="str">
        <f t="shared" si="0"/>
        <v>9:52</v>
      </c>
      <c r="E9" t="str">
        <f>MID(A9,6,5)</f>
        <v>10:20</v>
      </c>
      <c r="G9">
        <f t="shared" ref="G9:G14" si="3">(D9-E8)*1440</f>
        <v>3.9999999999999858</v>
      </c>
      <c r="H9">
        <f t="shared" si="2"/>
        <v>27.999999999999979</v>
      </c>
    </row>
    <row r="10" spans="1:12" ht="28.8" x14ac:dyDescent="0.3">
      <c r="A10" t="s">
        <v>100</v>
      </c>
      <c r="B10" s="3" t="s">
        <v>101</v>
      </c>
      <c r="D10" t="str">
        <f t="shared" ref="D9:D15" si="4">MID(A10,1,5)</f>
        <v>10:20</v>
      </c>
      <c r="E10" t="str">
        <f t="shared" ref="E9:E15" si="5">MID(A10,7,5)</f>
        <v>10:40</v>
      </c>
      <c r="G10">
        <f t="shared" si="3"/>
        <v>0</v>
      </c>
      <c r="H10">
        <f t="shared" si="2"/>
        <v>19.999999999999929</v>
      </c>
    </row>
    <row r="11" spans="1:12" x14ac:dyDescent="0.3">
      <c r="A11" t="s">
        <v>102</v>
      </c>
      <c r="B11" s="3" t="s">
        <v>103</v>
      </c>
      <c r="D11" t="str">
        <f t="shared" si="4"/>
        <v>13:00</v>
      </c>
      <c r="E11" t="str">
        <f t="shared" si="5"/>
        <v>13:24</v>
      </c>
      <c r="G11" s="10">
        <f t="shared" si="3"/>
        <v>139.99999999999997</v>
      </c>
      <c r="H11">
        <f t="shared" si="2"/>
        <v>24.000000000000075</v>
      </c>
    </row>
    <row r="12" spans="1:12" x14ac:dyDescent="0.3">
      <c r="A12" t="s">
        <v>104</v>
      </c>
      <c r="B12" s="3" t="s">
        <v>79</v>
      </c>
      <c r="D12" t="str">
        <f t="shared" si="4"/>
        <v>13:34</v>
      </c>
      <c r="E12" t="str">
        <f t="shared" si="5"/>
        <v>13:54</v>
      </c>
      <c r="G12">
        <f t="shared" si="3"/>
        <v>9.9999999999999645</v>
      </c>
      <c r="H12">
        <f t="shared" si="2"/>
        <v>20.000000000000089</v>
      </c>
    </row>
    <row r="13" spans="1:12" ht="28.8" x14ac:dyDescent="0.3">
      <c r="A13" t="s">
        <v>105</v>
      </c>
      <c r="B13" s="3" t="s">
        <v>106</v>
      </c>
      <c r="D13" t="str">
        <f t="shared" si="4"/>
        <v>14:04</v>
      </c>
      <c r="E13" t="str">
        <f t="shared" si="5"/>
        <v>14:15</v>
      </c>
      <c r="G13">
        <f t="shared" si="3"/>
        <v>9.9999999999999645</v>
      </c>
      <c r="H13">
        <f t="shared" si="2"/>
        <v>10.999999999999961</v>
      </c>
    </row>
    <row r="15" spans="1:12" x14ac:dyDescent="0.3">
      <c r="A15" s="1" t="s">
        <v>62</v>
      </c>
    </row>
    <row r="16" spans="1:12" x14ac:dyDescent="0.3">
      <c r="A16" s="1" t="s">
        <v>63</v>
      </c>
    </row>
    <row r="17" spans="1:1" x14ac:dyDescent="0.3">
      <c r="A17" s="1" t="s">
        <v>107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G12" sqref="G12"/>
    </sheetView>
  </sheetViews>
  <sheetFormatPr defaultRowHeight="14.4" x14ac:dyDescent="0.3"/>
  <cols>
    <col min="1" max="1" width="16.6640625" customWidth="1"/>
    <col min="2" max="2" width="58.77734375" style="3" customWidth="1"/>
    <col min="7" max="7" width="19.5546875" customWidth="1"/>
    <col min="8" max="8" width="18.5546875" customWidth="1"/>
    <col min="12" max="12" width="13.88671875" customWidth="1"/>
  </cols>
  <sheetData>
    <row r="1" spans="1:12" ht="43.2" x14ac:dyDescent="0.3">
      <c r="A1" s="4" t="s">
        <v>0</v>
      </c>
      <c r="B1" s="4" t="s">
        <v>1</v>
      </c>
      <c r="D1" s="3" t="s">
        <v>367</v>
      </c>
      <c r="E1" s="3" t="s">
        <v>368</v>
      </c>
      <c r="F1" s="3"/>
      <c r="G1" s="3" t="s">
        <v>370</v>
      </c>
      <c r="H1" s="3" t="s">
        <v>369</v>
      </c>
      <c r="J1" s="3" t="s">
        <v>371</v>
      </c>
      <c r="K1" s="3" t="s">
        <v>372</v>
      </c>
    </row>
    <row r="2" spans="1:12" ht="28.8" x14ac:dyDescent="0.3">
      <c r="A2" t="s">
        <v>108</v>
      </c>
      <c r="B2" s="3" t="s">
        <v>109</v>
      </c>
      <c r="D2" t="str">
        <f>MID(A2,1,4)</f>
        <v>5:38</v>
      </c>
      <c r="E2" t="str">
        <f>MID(A2,6,4)</f>
        <v>6:03</v>
      </c>
      <c r="H2">
        <f>(E2-D2)*1440</f>
        <v>25.000000000000032</v>
      </c>
      <c r="J2">
        <f>SUM(H2:H15)</f>
        <v>331</v>
      </c>
      <c r="K2">
        <f>SUM(G2:H15)</f>
        <v>637.00000000000011</v>
      </c>
    </row>
    <row r="3" spans="1:12" ht="30.6" x14ac:dyDescent="0.45">
      <c r="A3" t="s">
        <v>110</v>
      </c>
      <c r="B3" s="3" t="s">
        <v>111</v>
      </c>
      <c r="D3" t="str">
        <f t="shared" ref="D3:D9" si="0">MID(A3,1,4)</f>
        <v>6:12</v>
      </c>
      <c r="E3" t="str">
        <f t="shared" ref="E3:E8" si="1">MID(A3,6,4)</f>
        <v>6:35</v>
      </c>
      <c r="G3">
        <f>(D3-E2)*1440</f>
        <v>9.000000000000048</v>
      </c>
      <c r="H3">
        <f t="shared" ref="H3:H14" si="2">(E3-D3)*1440</f>
        <v>22.999999999999918</v>
      </c>
      <c r="J3" s="5" t="s">
        <v>375</v>
      </c>
      <c r="K3" s="5" t="s">
        <v>376</v>
      </c>
      <c r="L3" s="5"/>
    </row>
    <row r="4" spans="1:12" ht="30.6" x14ac:dyDescent="0.45">
      <c r="A4" t="s">
        <v>112</v>
      </c>
      <c r="B4" s="3" t="s">
        <v>113</v>
      </c>
      <c r="D4" t="str">
        <f t="shared" si="0"/>
        <v>6:42</v>
      </c>
      <c r="E4" t="str">
        <f t="shared" si="1"/>
        <v>7:06</v>
      </c>
      <c r="G4">
        <f>(D4-E3)*1440</f>
        <v>7.0000000000000551</v>
      </c>
      <c r="H4">
        <f t="shared" si="2"/>
        <v>23.999999999999993</v>
      </c>
      <c r="J4" s="6">
        <f>INT(J2/60)</f>
        <v>5</v>
      </c>
      <c r="K4" s="7">
        <f>INT(K2/60)</f>
        <v>10</v>
      </c>
      <c r="L4" s="5" t="s">
        <v>373</v>
      </c>
    </row>
    <row r="5" spans="1:12" ht="30.6" x14ac:dyDescent="0.45">
      <c r="A5" t="s">
        <v>114</v>
      </c>
      <c r="B5" s="3" t="s">
        <v>115</v>
      </c>
      <c r="D5" t="str">
        <f t="shared" si="0"/>
        <v>7:16</v>
      </c>
      <c r="E5" t="str">
        <f t="shared" si="1"/>
        <v>7:42</v>
      </c>
      <c r="G5">
        <f>(D5-E4)*1440</f>
        <v>9.9999999999999645</v>
      </c>
      <c r="H5">
        <f t="shared" si="2"/>
        <v>26.000000000000068</v>
      </c>
      <c r="J5" s="6">
        <f>MOD(J2,60)</f>
        <v>31</v>
      </c>
      <c r="K5" s="7">
        <f>MOD(K2,60)</f>
        <v>37.000000000000114</v>
      </c>
      <c r="L5" s="5" t="s">
        <v>374</v>
      </c>
    </row>
    <row r="6" spans="1:12" ht="28.8" x14ac:dyDescent="0.3">
      <c r="A6" t="s">
        <v>116</v>
      </c>
      <c r="B6" s="3" t="s">
        <v>117</v>
      </c>
      <c r="D6" t="str">
        <f t="shared" si="0"/>
        <v>8:00</v>
      </c>
      <c r="E6" t="str">
        <f t="shared" si="1"/>
        <v>8:10</v>
      </c>
      <c r="G6">
        <f>(D6-E5)*1440</f>
        <v>17.999999999999936</v>
      </c>
      <c r="H6">
        <f t="shared" si="2"/>
        <v>9.9999999999999645</v>
      </c>
    </row>
    <row r="7" spans="1:12" ht="43.2" x14ac:dyDescent="0.3">
      <c r="A7" t="s">
        <v>118</v>
      </c>
      <c r="B7" s="3" t="s">
        <v>119</v>
      </c>
      <c r="D7" t="str">
        <f t="shared" si="0"/>
        <v>8:30</v>
      </c>
      <c r="E7" t="str">
        <f>MID(A7,6,5)</f>
        <v>8:50</v>
      </c>
      <c r="G7">
        <f>(D7-E6)*1440</f>
        <v>20.000000000000089</v>
      </c>
      <c r="H7">
        <f t="shared" si="2"/>
        <v>20.000000000000007</v>
      </c>
    </row>
    <row r="8" spans="1:12" ht="43.2" x14ac:dyDescent="0.3">
      <c r="A8" t="s">
        <v>120</v>
      </c>
      <c r="B8" s="3" t="s">
        <v>121</v>
      </c>
      <c r="D8" t="str">
        <f t="shared" si="0"/>
        <v>9:12</v>
      </c>
      <c r="E8" t="str">
        <f>MID(A8,6,5)</f>
        <v>9:34</v>
      </c>
      <c r="G8">
        <f>(D8-E7)*1440</f>
        <v>21.999999999999922</v>
      </c>
      <c r="H8">
        <f t="shared" si="2"/>
        <v>22</v>
      </c>
    </row>
    <row r="9" spans="1:12" ht="28.8" x14ac:dyDescent="0.3">
      <c r="A9" t="s">
        <v>122</v>
      </c>
      <c r="B9" s="3" t="s">
        <v>123</v>
      </c>
      <c r="D9" t="str">
        <f t="shared" si="0"/>
        <v>9:44</v>
      </c>
      <c r="E9" t="str">
        <f>MID(A9,6,5)</f>
        <v>10:10</v>
      </c>
      <c r="G9">
        <f t="shared" ref="G9:G14" si="3">(D9-E8)*1440</f>
        <v>9.9999999999999645</v>
      </c>
      <c r="H9">
        <f t="shared" si="2"/>
        <v>26.000000000000068</v>
      </c>
    </row>
    <row r="10" spans="1:12" x14ac:dyDescent="0.3">
      <c r="A10" t="s">
        <v>124</v>
      </c>
      <c r="B10" s="3" t="s">
        <v>79</v>
      </c>
      <c r="D10" t="str">
        <f t="shared" ref="D9:D15" si="4">MID(A10,1,5)</f>
        <v>10:20</v>
      </c>
      <c r="E10" t="str">
        <f t="shared" ref="E9:E15" si="5">MID(A10,7,5)</f>
        <v>10:35</v>
      </c>
      <c r="G10">
        <f t="shared" si="3"/>
        <v>10.000000000000044</v>
      </c>
      <c r="H10">
        <f t="shared" si="2"/>
        <v>15.000000000000027</v>
      </c>
    </row>
    <row r="11" spans="1:12" ht="72" x14ac:dyDescent="0.3">
      <c r="A11" t="s">
        <v>125</v>
      </c>
      <c r="B11" s="3" t="s">
        <v>126</v>
      </c>
      <c r="D11" t="str">
        <f t="shared" si="4"/>
        <v>13:00</v>
      </c>
      <c r="E11" t="str">
        <f t="shared" si="5"/>
        <v>13:20</v>
      </c>
      <c r="G11" s="10">
        <f t="shared" si="3"/>
        <v>144.99999999999989</v>
      </c>
      <c r="H11">
        <f t="shared" si="2"/>
        <v>20.000000000000089</v>
      </c>
    </row>
    <row r="12" spans="1:12" ht="28.8" x14ac:dyDescent="0.3">
      <c r="A12" t="s">
        <v>127</v>
      </c>
      <c r="B12" s="3" t="s">
        <v>128</v>
      </c>
      <c r="D12" t="str">
        <f t="shared" si="4"/>
        <v>14:00</v>
      </c>
      <c r="E12" t="str">
        <f t="shared" si="5"/>
        <v>14:29</v>
      </c>
      <c r="G12">
        <f t="shared" si="3"/>
        <v>40.000000000000014</v>
      </c>
      <c r="H12">
        <f t="shared" si="2"/>
        <v>28.999999999999897</v>
      </c>
    </row>
    <row r="13" spans="1:12" x14ac:dyDescent="0.3">
      <c r="A13" t="s">
        <v>129</v>
      </c>
      <c r="B13" s="3" t="s">
        <v>79</v>
      </c>
      <c r="D13" t="str">
        <f t="shared" si="4"/>
        <v>14:34</v>
      </c>
      <c r="E13" t="str">
        <f t="shared" si="5"/>
        <v>14:56</v>
      </c>
      <c r="G13">
        <f t="shared" si="3"/>
        <v>4.9999999999999822</v>
      </c>
      <c r="H13">
        <f t="shared" si="2"/>
        <v>22.000000000000082</v>
      </c>
    </row>
    <row r="14" spans="1:12" ht="28.8" x14ac:dyDescent="0.3">
      <c r="A14" t="s">
        <v>130</v>
      </c>
      <c r="B14" s="3" t="s">
        <v>131</v>
      </c>
      <c r="D14" t="str">
        <f t="shared" si="4"/>
        <v>15:01</v>
      </c>
      <c r="E14" t="str">
        <f t="shared" si="5"/>
        <v>15:29</v>
      </c>
      <c r="G14">
        <f t="shared" si="3"/>
        <v>4.9999999999999822</v>
      </c>
      <c r="H14">
        <f t="shared" si="2"/>
        <v>27.999999999999901</v>
      </c>
    </row>
    <row r="15" spans="1:12" ht="28.8" x14ac:dyDescent="0.3">
      <c r="A15" t="s">
        <v>132</v>
      </c>
      <c r="B15" s="3" t="s">
        <v>133</v>
      </c>
      <c r="D15" t="str">
        <f t="shared" ref="D15" si="6">MID(A15,1,5)</f>
        <v>15:34</v>
      </c>
      <c r="E15" t="str">
        <f t="shared" ref="E15" si="7">MID(A15,7,5)</f>
        <v>16:15</v>
      </c>
      <c r="G15">
        <f t="shared" ref="G15" si="8">(D15-E14)*1440</f>
        <v>5.0000000000001421</v>
      </c>
      <c r="H15">
        <f t="shared" ref="H15" si="9">(E15-D15)*1440</f>
        <v>41.000000000000014</v>
      </c>
    </row>
    <row r="17" spans="1:1" x14ac:dyDescent="0.3">
      <c r="A17" s="1" t="s">
        <v>38</v>
      </c>
    </row>
    <row r="18" spans="1:1" x14ac:dyDescent="0.3">
      <c r="A18" s="1" t="s">
        <v>39</v>
      </c>
    </row>
    <row r="19" spans="1:1" x14ac:dyDescent="0.3">
      <c r="A19" s="1" t="s">
        <v>134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H19" sqref="H19"/>
    </sheetView>
  </sheetViews>
  <sheetFormatPr defaultRowHeight="14.4" x14ac:dyDescent="0.3"/>
  <cols>
    <col min="1" max="1" width="14.5546875" customWidth="1"/>
    <col min="2" max="2" width="54.88671875" style="3" customWidth="1"/>
    <col min="7" max="7" width="19.5546875" customWidth="1"/>
    <col min="8" max="8" width="18.5546875" customWidth="1"/>
    <col min="12" max="12" width="13.88671875" customWidth="1"/>
  </cols>
  <sheetData>
    <row r="1" spans="1:12" ht="43.2" x14ac:dyDescent="0.3">
      <c r="A1" s="4" t="s">
        <v>0</v>
      </c>
      <c r="B1" s="4" t="s">
        <v>1</v>
      </c>
      <c r="D1" s="3" t="s">
        <v>367</v>
      </c>
      <c r="E1" s="3" t="s">
        <v>368</v>
      </c>
      <c r="F1" s="3"/>
      <c r="G1" s="3" t="s">
        <v>370</v>
      </c>
      <c r="H1" s="3" t="s">
        <v>369</v>
      </c>
      <c r="J1" s="3" t="s">
        <v>371</v>
      </c>
      <c r="K1" s="3" t="s">
        <v>372</v>
      </c>
    </row>
    <row r="2" spans="1:12" ht="28.8" x14ac:dyDescent="0.3">
      <c r="A2" t="s">
        <v>135</v>
      </c>
      <c r="B2" s="3" t="s">
        <v>136</v>
      </c>
      <c r="D2" t="str">
        <f>MID(A2,1,4)</f>
        <v>6:50</v>
      </c>
      <c r="E2" t="str">
        <f>MID(A2,6,4)</f>
        <v>7:35</v>
      </c>
      <c r="H2">
        <f>(E2-D2)*1440</f>
        <v>45</v>
      </c>
      <c r="J2">
        <f>SUM(H2:H14)</f>
        <v>696.99999999999977</v>
      </c>
      <c r="K2">
        <f>SUM(G2:H14)</f>
        <v>790</v>
      </c>
    </row>
    <row r="3" spans="1:12" ht="23.4" x14ac:dyDescent="0.45">
      <c r="A3" t="s">
        <v>137</v>
      </c>
      <c r="B3" s="3" t="s">
        <v>79</v>
      </c>
      <c r="D3" t="str">
        <f t="shared" ref="D3:D9" si="0">MID(A3,1,4)</f>
        <v>7:40</v>
      </c>
      <c r="E3" t="str">
        <f t="shared" ref="E3:E8" si="1">MID(A3,6,4)</f>
        <v>8:10</v>
      </c>
      <c r="G3">
        <f>(D3-E2)*1440</f>
        <v>5.0000000000000622</v>
      </c>
      <c r="H3">
        <f t="shared" ref="H3:H15" si="2">(E3-D3)*1440</f>
        <v>29.999999999999893</v>
      </c>
      <c r="J3" s="5" t="s">
        <v>375</v>
      </c>
      <c r="K3" s="5" t="s">
        <v>376</v>
      </c>
      <c r="L3" s="5"/>
    </row>
    <row r="4" spans="1:12" ht="23.4" x14ac:dyDescent="0.45">
      <c r="A4" t="s">
        <v>138</v>
      </c>
      <c r="B4" s="3" t="s">
        <v>139</v>
      </c>
      <c r="D4" t="str">
        <f t="shared" si="0"/>
        <v>8:20</v>
      </c>
      <c r="E4" t="str">
        <f t="shared" si="1"/>
        <v>8:50</v>
      </c>
      <c r="G4">
        <f>(D4-E3)*1440</f>
        <v>10.000000000000124</v>
      </c>
      <c r="H4">
        <f t="shared" si="2"/>
        <v>29.999999999999972</v>
      </c>
      <c r="J4" s="6">
        <f>INT(J2/60)</f>
        <v>11</v>
      </c>
      <c r="K4" s="7">
        <f>INT(K2/60)</f>
        <v>13</v>
      </c>
      <c r="L4" s="5" t="s">
        <v>373</v>
      </c>
    </row>
    <row r="5" spans="1:12" ht="30.6" x14ac:dyDescent="0.45">
      <c r="A5" t="s">
        <v>140</v>
      </c>
      <c r="B5" s="3" t="s">
        <v>141</v>
      </c>
      <c r="D5" t="str">
        <f t="shared" si="0"/>
        <v>9:00</v>
      </c>
      <c r="E5" t="str">
        <f t="shared" si="1"/>
        <v>9:25</v>
      </c>
      <c r="G5">
        <f>(D5-E4)*1440</f>
        <v>9.9999999999999645</v>
      </c>
      <c r="H5">
        <f t="shared" si="2"/>
        <v>24.999999999999993</v>
      </c>
      <c r="J5" s="6">
        <f>MOD(J2,60)</f>
        <v>36.999999999999773</v>
      </c>
      <c r="K5" s="7">
        <f>MOD(K2,60)</f>
        <v>10</v>
      </c>
      <c r="L5" s="5" t="s">
        <v>374</v>
      </c>
    </row>
    <row r="6" spans="1:12" x14ac:dyDescent="0.3">
      <c r="A6" t="s">
        <v>142</v>
      </c>
      <c r="B6" s="3" t="s">
        <v>79</v>
      </c>
      <c r="D6" t="str">
        <f t="shared" si="0"/>
        <v>9:45</v>
      </c>
      <c r="E6" t="str">
        <f>MID(A6,6,5)</f>
        <v>10:10</v>
      </c>
      <c r="G6">
        <f>(D6-E5)*1440</f>
        <v>20.000000000000007</v>
      </c>
      <c r="H6">
        <f t="shared" si="2"/>
        <v>24.999999999999993</v>
      </c>
    </row>
    <row r="7" spans="1:12" ht="28.8" x14ac:dyDescent="0.3">
      <c r="A7" t="s">
        <v>143</v>
      </c>
      <c r="B7" s="3" t="s">
        <v>144</v>
      </c>
      <c r="D7" t="str">
        <f t="shared" ref="D7:D9" si="3">MID(A7,1,5)</f>
        <v>10:20</v>
      </c>
      <c r="E7" t="str">
        <f t="shared" ref="E7:E10" si="4">MID(A7,7,5)</f>
        <v>10:42</v>
      </c>
      <c r="G7">
        <f>(D7-E6)*1440</f>
        <v>10.000000000000044</v>
      </c>
      <c r="H7">
        <f t="shared" si="2"/>
        <v>21.999999999999922</v>
      </c>
    </row>
    <row r="8" spans="1:12" ht="43.2" x14ac:dyDescent="0.3">
      <c r="A8" t="s">
        <v>145</v>
      </c>
      <c r="B8" s="3" t="s">
        <v>146</v>
      </c>
      <c r="D8" t="str">
        <f t="shared" si="3"/>
        <v>10:50</v>
      </c>
      <c r="E8" t="str">
        <f t="shared" si="4"/>
        <v>11:30</v>
      </c>
      <c r="G8">
        <f>(D8-E7)*1440</f>
        <v>8.0000000000000515</v>
      </c>
      <c r="H8">
        <f t="shared" si="2"/>
        <v>40.000000000000014</v>
      </c>
    </row>
    <row r="9" spans="1:12" ht="28.8" x14ac:dyDescent="0.3">
      <c r="A9" t="s">
        <v>147</v>
      </c>
      <c r="B9" s="3" t="s">
        <v>148</v>
      </c>
      <c r="D9" t="str">
        <f t="shared" si="3"/>
        <v>12:00</v>
      </c>
      <c r="E9" t="str">
        <f t="shared" si="4"/>
        <v>13:00</v>
      </c>
      <c r="G9">
        <f t="shared" ref="G9:G15" si="5">(D9-E8)*1440</f>
        <v>29.999999999999972</v>
      </c>
      <c r="H9">
        <f t="shared" si="2"/>
        <v>59.999999999999943</v>
      </c>
    </row>
    <row r="10" spans="1:12" ht="28.8" x14ac:dyDescent="0.3">
      <c r="A10" t="s">
        <v>149</v>
      </c>
      <c r="B10" s="3" t="s">
        <v>150</v>
      </c>
      <c r="D10" t="str">
        <f t="shared" ref="D10:D16" si="6">MID(A10,1,5)</f>
        <v>13:00</v>
      </c>
      <c r="E10" t="str">
        <f t="shared" si="4"/>
        <v>14:00</v>
      </c>
      <c r="G10">
        <f t="shared" si="5"/>
        <v>0</v>
      </c>
      <c r="H10">
        <f t="shared" si="2"/>
        <v>60.000000000000107</v>
      </c>
    </row>
    <row r="11" spans="1:12" ht="86.4" x14ac:dyDescent="0.3">
      <c r="A11" t="s">
        <v>151</v>
      </c>
      <c r="B11" s="3" t="s">
        <v>152</v>
      </c>
      <c r="D11" t="str">
        <f t="shared" si="6"/>
        <v>14:00</v>
      </c>
      <c r="E11" t="str">
        <f t="shared" ref="E10:E16" si="7">MID(A11,7,5)</f>
        <v>15:30</v>
      </c>
      <c r="G11">
        <f t="shared" si="5"/>
        <v>0</v>
      </c>
      <c r="H11">
        <f t="shared" si="2"/>
        <v>90</v>
      </c>
    </row>
    <row r="12" spans="1:12" ht="43.2" x14ac:dyDescent="0.3">
      <c r="A12" t="s">
        <v>153</v>
      </c>
      <c r="B12" s="3" t="s">
        <v>154</v>
      </c>
      <c r="D12" t="str">
        <f t="shared" si="6"/>
        <v>15:30</v>
      </c>
      <c r="E12" t="str">
        <f t="shared" si="7"/>
        <v>16:30</v>
      </c>
      <c r="G12">
        <f t="shared" si="5"/>
        <v>0</v>
      </c>
      <c r="H12">
        <f t="shared" si="2"/>
        <v>59.999999999999943</v>
      </c>
    </row>
    <row r="13" spans="1:12" ht="57.6" x14ac:dyDescent="0.3">
      <c r="A13" t="s">
        <v>155</v>
      </c>
      <c r="B13" s="3" t="s">
        <v>156</v>
      </c>
      <c r="D13" t="str">
        <f t="shared" si="6"/>
        <v>16:30</v>
      </c>
      <c r="E13" t="str">
        <f t="shared" si="7"/>
        <v>17:00</v>
      </c>
      <c r="G13">
        <f t="shared" si="5"/>
        <v>0</v>
      </c>
      <c r="H13">
        <f t="shared" si="2"/>
        <v>30.000000000000053</v>
      </c>
    </row>
    <row r="14" spans="1:12" ht="100.8" x14ac:dyDescent="0.3">
      <c r="A14" t="s">
        <v>157</v>
      </c>
      <c r="B14" s="3" t="s">
        <v>158</v>
      </c>
      <c r="D14" t="str">
        <f t="shared" si="6"/>
        <v>17:00</v>
      </c>
      <c r="E14" t="str">
        <f t="shared" si="7"/>
        <v>20:00</v>
      </c>
      <c r="G14">
        <f t="shared" si="5"/>
        <v>0</v>
      </c>
      <c r="H14">
        <f t="shared" si="2"/>
        <v>180</v>
      </c>
    </row>
    <row r="16" spans="1:12" x14ac:dyDescent="0.3">
      <c r="A16" s="1" t="s">
        <v>159</v>
      </c>
    </row>
    <row r="17" spans="1:1" x14ac:dyDescent="0.3">
      <c r="A17" s="1" t="s">
        <v>160</v>
      </c>
    </row>
    <row r="18" spans="1:1" x14ac:dyDescent="0.3">
      <c r="A18" s="1" t="s">
        <v>161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K6" sqref="K6"/>
    </sheetView>
  </sheetViews>
  <sheetFormatPr defaultRowHeight="14.4" x14ac:dyDescent="0.3"/>
  <cols>
    <col min="1" max="1" width="15.77734375" customWidth="1"/>
    <col min="2" max="2" width="60.6640625" style="3" customWidth="1"/>
    <col min="7" max="7" width="19.5546875" customWidth="1"/>
    <col min="8" max="8" width="18.5546875" customWidth="1"/>
    <col min="12" max="12" width="13.88671875" customWidth="1"/>
  </cols>
  <sheetData>
    <row r="1" spans="1:12" ht="43.2" x14ac:dyDescent="0.3">
      <c r="A1" s="4" t="s">
        <v>0</v>
      </c>
      <c r="B1" s="4" t="s">
        <v>1</v>
      </c>
      <c r="D1" s="3" t="s">
        <v>367</v>
      </c>
      <c r="E1" s="3" t="s">
        <v>368</v>
      </c>
      <c r="F1" s="3"/>
      <c r="G1" s="3" t="s">
        <v>370</v>
      </c>
      <c r="H1" s="3" t="s">
        <v>369</v>
      </c>
      <c r="J1" s="3" t="s">
        <v>371</v>
      </c>
      <c r="K1" s="3" t="s">
        <v>372</v>
      </c>
    </row>
    <row r="2" spans="1:12" ht="28.8" x14ac:dyDescent="0.3">
      <c r="A2" t="s">
        <v>162</v>
      </c>
      <c r="B2" s="3" t="s">
        <v>163</v>
      </c>
      <c r="D2" t="str">
        <f>MID(A2,1,4)</f>
        <v>8:20</v>
      </c>
      <c r="E2" t="str">
        <f>MID(A2,6,4)</f>
        <v>8:46</v>
      </c>
      <c r="H2">
        <f>(E2-D2)*1440</f>
        <v>25.999999999999986</v>
      </c>
      <c r="J2">
        <f>SUM(H2:H9)</f>
        <v>484.99999999999989</v>
      </c>
      <c r="K2">
        <f>SUM(G2:H9)</f>
        <v>580</v>
      </c>
    </row>
    <row r="3" spans="1:12" ht="23.4" x14ac:dyDescent="0.45">
      <c r="A3" t="s">
        <v>164</v>
      </c>
      <c r="B3" s="3" t="s">
        <v>79</v>
      </c>
      <c r="D3" t="str">
        <f t="shared" ref="D3:D9" si="0">MID(A3,1,4)</f>
        <v>8:52</v>
      </c>
      <c r="E3" t="str">
        <f t="shared" ref="E3:E8" si="1">MID(A3,6,4)</f>
        <v>9:18</v>
      </c>
      <c r="G3">
        <f>(D3-E2)*1440</f>
        <v>5.9999999999999787</v>
      </c>
      <c r="H3">
        <f t="shared" ref="H3:H15" si="2">(E3-D3)*1440</f>
        <v>25.999999999999986</v>
      </c>
      <c r="J3" s="5" t="s">
        <v>375</v>
      </c>
      <c r="K3" s="5" t="s">
        <v>376</v>
      </c>
      <c r="L3" s="5"/>
    </row>
    <row r="4" spans="1:12" ht="30.6" x14ac:dyDescent="0.45">
      <c r="A4" t="s">
        <v>165</v>
      </c>
      <c r="B4" s="3" t="s">
        <v>166</v>
      </c>
      <c r="D4" t="str">
        <f t="shared" si="0"/>
        <v>9:24</v>
      </c>
      <c r="E4" t="str">
        <f t="shared" si="1"/>
        <v>9:32</v>
      </c>
      <c r="G4">
        <f>(D4-E3)*1440</f>
        <v>5.9999999999999787</v>
      </c>
      <c r="H4">
        <f t="shared" si="2"/>
        <v>7.9999999999999716</v>
      </c>
      <c r="J4" s="6">
        <f>INT(J2/60)</f>
        <v>8</v>
      </c>
      <c r="K4" s="7">
        <f>INT(K2/60)</f>
        <v>9</v>
      </c>
      <c r="L4" s="5" t="s">
        <v>373</v>
      </c>
    </row>
    <row r="5" spans="1:12" ht="45" x14ac:dyDescent="0.45">
      <c r="A5" t="s">
        <v>167</v>
      </c>
      <c r="B5" s="3" t="s">
        <v>168</v>
      </c>
      <c r="D5" t="str">
        <f t="shared" ref="D5:D8" si="3">MID(A5,1,5)</f>
        <v>10:40</v>
      </c>
      <c r="E5" t="str">
        <f t="shared" ref="E5:E8" si="4">MID(A5,7,5)</f>
        <v>11:20</v>
      </c>
      <c r="G5">
        <f>(D5-E4)*1440</f>
        <v>68</v>
      </c>
      <c r="H5">
        <f t="shared" si="2"/>
        <v>40.000000000000099</v>
      </c>
      <c r="J5" s="6">
        <f>MOD(J2,60)</f>
        <v>4.9999999999998863</v>
      </c>
      <c r="K5" s="7">
        <f>MOD(K2,60)</f>
        <v>40</v>
      </c>
      <c r="L5" s="5" t="s">
        <v>374</v>
      </c>
    </row>
    <row r="6" spans="1:12" ht="57.6" x14ac:dyDescent="0.3">
      <c r="A6" t="s">
        <v>169</v>
      </c>
      <c r="B6" s="3" t="s">
        <v>170</v>
      </c>
      <c r="D6" t="str">
        <f t="shared" si="3"/>
        <v>11:20</v>
      </c>
      <c r="E6" t="str">
        <f t="shared" si="4"/>
        <v>13:00</v>
      </c>
      <c r="G6">
        <f>(D6-E5)*1440</f>
        <v>0</v>
      </c>
      <c r="H6">
        <f t="shared" si="2"/>
        <v>99.999999999999886</v>
      </c>
    </row>
    <row r="7" spans="1:12" ht="129.6" x14ac:dyDescent="0.3">
      <c r="A7" t="s">
        <v>171</v>
      </c>
      <c r="B7" s="3" t="s">
        <v>172</v>
      </c>
      <c r="D7" t="str">
        <f t="shared" si="3"/>
        <v>13:00</v>
      </c>
      <c r="E7" t="str">
        <f t="shared" si="4"/>
        <v>15:00</v>
      </c>
      <c r="G7">
        <f>(D7-E6)*1440</f>
        <v>0</v>
      </c>
      <c r="H7">
        <f t="shared" si="2"/>
        <v>120.00000000000006</v>
      </c>
    </row>
    <row r="8" spans="1:12" ht="57.6" x14ac:dyDescent="0.3">
      <c r="A8" t="s">
        <v>173</v>
      </c>
      <c r="B8" s="3" t="s">
        <v>174</v>
      </c>
      <c r="D8" t="str">
        <f t="shared" si="3"/>
        <v>15:00</v>
      </c>
      <c r="E8" t="str">
        <f t="shared" si="4"/>
        <v>16:45</v>
      </c>
      <c r="G8">
        <f>(D8-E7)*1440</f>
        <v>0</v>
      </c>
      <c r="H8">
        <f t="shared" si="2"/>
        <v>104.99999999999994</v>
      </c>
    </row>
    <row r="9" spans="1:12" ht="28.8" x14ac:dyDescent="0.3">
      <c r="A9" t="s">
        <v>175</v>
      </c>
      <c r="B9" s="3" t="s">
        <v>176</v>
      </c>
      <c r="D9" t="str">
        <f>MID(A9,1,5)</f>
        <v>17:00</v>
      </c>
      <c r="E9" t="str">
        <f>MID(A9,7,5)</f>
        <v>18:00</v>
      </c>
      <c r="G9">
        <f t="shared" ref="G9:G15" si="5">(D9-E8)*1440</f>
        <v>15.000000000000107</v>
      </c>
      <c r="H9">
        <f t="shared" si="2"/>
        <v>59.999999999999943</v>
      </c>
    </row>
    <row r="11" spans="1:12" x14ac:dyDescent="0.3">
      <c r="A11" s="1" t="s">
        <v>177</v>
      </c>
    </row>
    <row r="12" spans="1:12" x14ac:dyDescent="0.3">
      <c r="A12" s="1" t="s">
        <v>178</v>
      </c>
    </row>
    <row r="13" spans="1:12" x14ac:dyDescent="0.3">
      <c r="A13" s="1" t="s">
        <v>179</v>
      </c>
    </row>
    <row r="15" spans="1:12" x14ac:dyDescent="0.3">
      <c r="D15" t="str">
        <f t="shared" ref="D10:D16" si="6">MID(A15,1,5)</f>
        <v/>
      </c>
      <c r="E15" t="str">
        <f t="shared" ref="E10:E16" si="7">MID(A15,7,5)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G10" sqref="G10"/>
    </sheetView>
  </sheetViews>
  <sheetFormatPr defaultRowHeight="14.4" x14ac:dyDescent="0.3"/>
  <cols>
    <col min="1" max="1" width="18.6640625" customWidth="1"/>
    <col min="2" max="2" width="57.5546875" style="3" customWidth="1"/>
    <col min="7" max="7" width="19.5546875" customWidth="1"/>
    <col min="8" max="8" width="18.5546875" customWidth="1"/>
    <col min="12" max="12" width="13.88671875" customWidth="1"/>
  </cols>
  <sheetData>
    <row r="1" spans="1:12" ht="43.2" x14ac:dyDescent="0.3">
      <c r="A1" s="4" t="s">
        <v>0</v>
      </c>
      <c r="B1" s="4" t="s">
        <v>1</v>
      </c>
      <c r="D1" s="3" t="s">
        <v>367</v>
      </c>
      <c r="E1" s="3" t="s">
        <v>368</v>
      </c>
      <c r="F1" s="3"/>
      <c r="G1" s="3" t="s">
        <v>370</v>
      </c>
      <c r="H1" s="3" t="s">
        <v>369</v>
      </c>
      <c r="J1" s="3" t="s">
        <v>371</v>
      </c>
      <c r="K1" s="3" t="s">
        <v>372</v>
      </c>
    </row>
    <row r="2" spans="1:12" ht="43.2" x14ac:dyDescent="0.3">
      <c r="A2" t="s">
        <v>180</v>
      </c>
      <c r="B2" s="3" t="s">
        <v>181</v>
      </c>
      <c r="D2" t="str">
        <f>MID(A2,1,4)</f>
        <v>7:08</v>
      </c>
      <c r="E2" t="str">
        <f>MID(A2,6,4)</f>
        <v>7:35</v>
      </c>
      <c r="H2">
        <f>(E2-D2)*1440</f>
        <v>26.999999999999986</v>
      </c>
      <c r="J2">
        <f>SUM(H2:H19)</f>
        <v>487</v>
      </c>
      <c r="K2">
        <f>SUM(G2:H19)</f>
        <v>801.99999999999977</v>
      </c>
    </row>
    <row r="3" spans="1:12" ht="30.6" x14ac:dyDescent="0.45">
      <c r="A3" t="s">
        <v>137</v>
      </c>
      <c r="B3" s="3" t="s">
        <v>182</v>
      </c>
      <c r="D3" t="str">
        <f t="shared" ref="D3:D9" si="0">MID(A3,1,4)</f>
        <v>7:40</v>
      </c>
      <c r="E3" t="str">
        <f t="shared" ref="E3:E8" si="1">MID(A3,6,4)</f>
        <v>8:10</v>
      </c>
      <c r="G3">
        <f>(D3-E2)*1440</f>
        <v>5.0000000000000622</v>
      </c>
      <c r="H3">
        <f t="shared" ref="H3:H15" si="2">(E3-D3)*1440</f>
        <v>29.999999999999893</v>
      </c>
      <c r="J3" s="5" t="s">
        <v>375</v>
      </c>
      <c r="K3" s="5" t="s">
        <v>376</v>
      </c>
      <c r="L3" s="5"/>
    </row>
    <row r="4" spans="1:12" ht="45" x14ac:dyDescent="0.45">
      <c r="A4" t="s">
        <v>183</v>
      </c>
      <c r="B4" s="3" t="s">
        <v>184</v>
      </c>
      <c r="D4" t="str">
        <f t="shared" si="0"/>
        <v>8:20</v>
      </c>
      <c r="E4" t="str">
        <f t="shared" si="1"/>
        <v>9:00</v>
      </c>
      <c r="G4">
        <f>(D4-E3)*1440</f>
        <v>10.000000000000124</v>
      </c>
      <c r="H4">
        <f t="shared" si="2"/>
        <v>39.999999999999936</v>
      </c>
      <c r="J4" s="6">
        <f>INT(J2/60)</f>
        <v>8</v>
      </c>
      <c r="K4" s="7">
        <f>INT(K2/60)</f>
        <v>13</v>
      </c>
      <c r="L4" s="5" t="s">
        <v>373</v>
      </c>
    </row>
    <row r="5" spans="1:12" ht="30.6" x14ac:dyDescent="0.45">
      <c r="A5" t="s">
        <v>185</v>
      </c>
      <c r="B5" s="3" t="s">
        <v>186</v>
      </c>
      <c r="D5" t="str">
        <f t="shared" ref="D5:D6" si="3">MID(A5,1,4)</f>
        <v>9:10</v>
      </c>
      <c r="E5" t="str">
        <f t="shared" ref="E5:E6" si="4">MID(A5,6,4)</f>
        <v>9:30</v>
      </c>
      <c r="G5">
        <f>(D5-E4)*1440</f>
        <v>9.9999999999999645</v>
      </c>
      <c r="H5">
        <f t="shared" si="2"/>
        <v>20.000000000000007</v>
      </c>
      <c r="J5" s="6">
        <f>MOD(J2,60)</f>
        <v>7</v>
      </c>
      <c r="K5" s="7">
        <f>MOD(K2,60)</f>
        <v>21.999999999999773</v>
      </c>
      <c r="L5" s="5" t="s">
        <v>374</v>
      </c>
    </row>
    <row r="6" spans="1:12" ht="28.8" x14ac:dyDescent="0.3">
      <c r="A6" t="s">
        <v>187</v>
      </c>
      <c r="B6" s="3" t="s">
        <v>188</v>
      </c>
      <c r="D6" t="str">
        <f t="shared" si="3"/>
        <v>9:40</v>
      </c>
      <c r="E6" t="str">
        <f>MID(A6,6,5)</f>
        <v>10:10</v>
      </c>
      <c r="G6">
        <f>(D6-E5)*1440</f>
        <v>9.9999999999999645</v>
      </c>
      <c r="H6">
        <f t="shared" si="2"/>
        <v>30.000000000000053</v>
      </c>
    </row>
    <row r="7" spans="1:12" ht="28.8" x14ac:dyDescent="0.3">
      <c r="A7" t="s">
        <v>189</v>
      </c>
      <c r="B7" s="3" t="s">
        <v>190</v>
      </c>
      <c r="D7" t="str">
        <f t="shared" ref="D5:D8" si="5">MID(A7,1,5)</f>
        <v>10:40</v>
      </c>
      <c r="E7" t="str">
        <f t="shared" ref="E5:E8" si="6">MID(A7,7,5)</f>
        <v>11:10</v>
      </c>
      <c r="G7">
        <f>(D7-E6)*1440</f>
        <v>29.999999999999972</v>
      </c>
      <c r="H7">
        <f t="shared" si="2"/>
        <v>29.999999999999972</v>
      </c>
    </row>
    <row r="8" spans="1:12" x14ac:dyDescent="0.3">
      <c r="A8" t="s">
        <v>191</v>
      </c>
      <c r="B8" s="3" t="s">
        <v>192</v>
      </c>
      <c r="D8" t="str">
        <f t="shared" si="5"/>
        <v>11:20</v>
      </c>
      <c r="E8" t="str">
        <f t="shared" si="6"/>
        <v>12:10</v>
      </c>
      <c r="G8">
        <f>(D8-E7)*1440</f>
        <v>10.000000000000124</v>
      </c>
      <c r="H8">
        <f t="shared" si="2"/>
        <v>49.999999999999901</v>
      </c>
    </row>
    <row r="9" spans="1:12" ht="28.8" x14ac:dyDescent="0.3">
      <c r="A9" t="s">
        <v>193</v>
      </c>
      <c r="B9" s="3" t="s">
        <v>194</v>
      </c>
      <c r="D9" t="str">
        <f>MID(A9,1,5)</f>
        <v>14:30</v>
      </c>
      <c r="E9" t="str">
        <f>MID(A9,7,5)</f>
        <v>14:55</v>
      </c>
      <c r="G9" s="10">
        <f t="shared" ref="G9:G19" si="7">(D9-E8)*1440</f>
        <v>139.99999999999997</v>
      </c>
      <c r="H9">
        <f t="shared" si="2"/>
        <v>25.000000000000071</v>
      </c>
    </row>
    <row r="10" spans="1:12" ht="86.4" x14ac:dyDescent="0.3">
      <c r="A10" t="s">
        <v>195</v>
      </c>
      <c r="B10" s="3" t="s">
        <v>202</v>
      </c>
      <c r="D10" t="str">
        <f t="shared" ref="D10:D16" si="8">MID(A10,1,5)</f>
        <v>15:00</v>
      </c>
      <c r="E10" t="str">
        <f t="shared" ref="E10:E16" si="9">MID(A10,7,5)</f>
        <v>15:20</v>
      </c>
      <c r="G10">
        <f t="shared" si="7"/>
        <v>4.9999999999999822</v>
      </c>
      <c r="H10">
        <f t="shared" ref="H10:H19" si="10">(E10-D10)*1440</f>
        <v>20.000000000000089</v>
      </c>
    </row>
    <row r="11" spans="1:12" x14ac:dyDescent="0.3">
      <c r="A11" t="s">
        <v>196</v>
      </c>
      <c r="B11" s="3" t="s">
        <v>79</v>
      </c>
      <c r="D11" t="str">
        <f t="shared" ref="D11:D19" si="11">MID(A11,1,5)</f>
        <v>15:30</v>
      </c>
      <c r="E11" t="str">
        <f t="shared" ref="E11:E19" si="12">MID(A11,7,5)</f>
        <v>15:50</v>
      </c>
      <c r="G11">
        <f t="shared" si="7"/>
        <v>9.9999999999999645</v>
      </c>
      <c r="H11">
        <f t="shared" si="10"/>
        <v>19.999999999999929</v>
      </c>
    </row>
    <row r="12" spans="1:12" x14ac:dyDescent="0.3">
      <c r="A12" t="s">
        <v>197</v>
      </c>
      <c r="B12" s="3" t="s">
        <v>79</v>
      </c>
      <c r="D12" t="str">
        <f t="shared" si="11"/>
        <v>15:55</v>
      </c>
      <c r="E12" t="str">
        <f t="shared" si="12"/>
        <v>16:15</v>
      </c>
      <c r="G12">
        <f t="shared" si="7"/>
        <v>4.9999999999999822</v>
      </c>
      <c r="H12">
        <f t="shared" si="10"/>
        <v>20.000000000000089</v>
      </c>
    </row>
    <row r="13" spans="1:12" x14ac:dyDescent="0.3">
      <c r="A13" t="s">
        <v>198</v>
      </c>
      <c r="B13" s="3" t="s">
        <v>79</v>
      </c>
      <c r="D13" t="str">
        <f t="shared" si="11"/>
        <v>16:20</v>
      </c>
      <c r="E13" t="str">
        <f t="shared" si="12"/>
        <v>16:40</v>
      </c>
      <c r="G13">
        <f t="shared" si="7"/>
        <v>4.9999999999998224</v>
      </c>
      <c r="H13">
        <f t="shared" si="10"/>
        <v>20.000000000000249</v>
      </c>
    </row>
    <row r="14" spans="1:12" x14ac:dyDescent="0.3">
      <c r="A14" t="s">
        <v>199</v>
      </c>
      <c r="B14" s="3" t="s">
        <v>79</v>
      </c>
      <c r="D14" t="str">
        <f t="shared" si="8"/>
        <v>16:45</v>
      </c>
      <c r="E14" t="str">
        <f t="shared" si="9"/>
        <v>17:05</v>
      </c>
      <c r="G14">
        <f t="shared" si="7"/>
        <v>4.9999999999998224</v>
      </c>
      <c r="H14">
        <f t="shared" si="10"/>
        <v>19.999999999999929</v>
      </c>
    </row>
    <row r="15" spans="1:12" x14ac:dyDescent="0.3">
      <c r="A15" t="s">
        <v>200</v>
      </c>
      <c r="B15" s="3" t="s">
        <v>79</v>
      </c>
      <c r="D15" t="str">
        <f t="shared" ref="D15:D19" si="13">MID(A15,1,5)</f>
        <v>17:15</v>
      </c>
      <c r="E15" t="str">
        <f t="shared" ref="E15:E19" si="14">MID(A15,7,5)</f>
        <v>17:35</v>
      </c>
      <c r="G15">
        <f t="shared" si="7"/>
        <v>10.000000000000124</v>
      </c>
      <c r="H15">
        <f t="shared" si="10"/>
        <v>19.999999999999929</v>
      </c>
    </row>
    <row r="16" spans="1:12" x14ac:dyDescent="0.3">
      <c r="A16" t="s">
        <v>201</v>
      </c>
      <c r="B16" s="3" t="s">
        <v>79</v>
      </c>
      <c r="D16" t="str">
        <f t="shared" si="13"/>
        <v>17:40</v>
      </c>
      <c r="E16" t="str">
        <f t="shared" si="14"/>
        <v>18:00</v>
      </c>
      <c r="G16">
        <f t="shared" si="7"/>
        <v>5.0000000000001421</v>
      </c>
      <c r="H16">
        <f t="shared" si="10"/>
        <v>19.999999999999929</v>
      </c>
    </row>
    <row r="17" spans="1:8" ht="28.8" x14ac:dyDescent="0.3">
      <c r="A17" t="s">
        <v>203</v>
      </c>
      <c r="B17" s="3" t="s">
        <v>204</v>
      </c>
      <c r="D17" t="str">
        <f t="shared" si="13"/>
        <v>18:05</v>
      </c>
      <c r="E17" t="str">
        <f t="shared" si="14"/>
        <v>18:20</v>
      </c>
      <c r="G17">
        <f t="shared" si="7"/>
        <v>4.9999999999999822</v>
      </c>
      <c r="H17">
        <f t="shared" si="10"/>
        <v>14.999999999999947</v>
      </c>
    </row>
    <row r="18" spans="1:8" ht="28.8" x14ac:dyDescent="0.3">
      <c r="A18" t="s">
        <v>377</v>
      </c>
      <c r="B18" s="3" t="s">
        <v>205</v>
      </c>
      <c r="D18" t="str">
        <f t="shared" si="13"/>
        <v>18:30</v>
      </c>
      <c r="E18" t="str">
        <f t="shared" si="14"/>
        <v>19:40</v>
      </c>
      <c r="G18">
        <f t="shared" si="7"/>
        <v>10.000000000000124</v>
      </c>
      <c r="H18">
        <f t="shared" si="10"/>
        <v>70.000000000000071</v>
      </c>
    </row>
    <row r="19" spans="1:8" ht="28.8" x14ac:dyDescent="0.3">
      <c r="A19" s="2" t="s">
        <v>378</v>
      </c>
      <c r="B19" s="3" t="s">
        <v>379</v>
      </c>
      <c r="D19" t="str">
        <f t="shared" si="13"/>
        <v>20:20</v>
      </c>
      <c r="E19" t="str">
        <f t="shared" si="14"/>
        <v>20:30</v>
      </c>
      <c r="G19">
        <f t="shared" si="7"/>
        <v>39.999999999999858</v>
      </c>
      <c r="H19">
        <f t="shared" si="10"/>
        <v>9.9999999999999645</v>
      </c>
    </row>
    <row r="21" spans="1:8" x14ac:dyDescent="0.3">
      <c r="A21" s="1" t="s">
        <v>62</v>
      </c>
    </row>
    <row r="22" spans="1:8" x14ac:dyDescent="0.3">
      <c r="A22" s="1" t="s">
        <v>63</v>
      </c>
    </row>
    <row r="23" spans="1:8" x14ac:dyDescent="0.3">
      <c r="A23" s="1" t="s">
        <v>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1 августа</vt:lpstr>
      <vt:lpstr>2 августа</vt:lpstr>
      <vt:lpstr>3 августа</vt:lpstr>
      <vt:lpstr>4 августа</vt:lpstr>
      <vt:lpstr>5 августа</vt:lpstr>
      <vt:lpstr>6 августа</vt:lpstr>
      <vt:lpstr>7 августа</vt:lpstr>
      <vt:lpstr>8 августа</vt:lpstr>
      <vt:lpstr>9 августа</vt:lpstr>
      <vt:lpstr>11 августа</vt:lpstr>
      <vt:lpstr>12 августа</vt:lpstr>
      <vt:lpstr>13 августа</vt:lpstr>
      <vt:lpstr>14 августа</vt:lpstr>
      <vt:lpstr>15 августа</vt:lpstr>
      <vt:lpstr>16 августа</vt:lpstr>
      <vt:lpstr>17 августа</vt:lpstr>
      <vt:lpstr>18 августа</vt:lpstr>
      <vt:lpstr>19 августа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2020-10-03T20:42:17Z</dcterms:modified>
</cp:coreProperties>
</file>