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ocuments\"/>
    </mc:Choice>
  </mc:AlternateContent>
  <xr:revisionPtr revIDLastSave="0" documentId="8_{F674EAAC-C7DC-4941-A4A4-A210DA88EB2A}" xr6:coauthVersionLast="47" xr6:coauthVersionMax="47" xr10:uidLastSave="{00000000-0000-0000-0000-000000000000}"/>
  <bookViews>
    <workbookView xWindow="-110" yWindow="-110" windowWidth="19420" windowHeight="10300" xr2:uid="{2507A3B1-6ED2-49C3-95B3-677185FF1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1" l="1"/>
  <c r="AC23" i="1"/>
  <c r="AC24" i="1"/>
  <c r="AC25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Z3" i="1"/>
  <c r="AA3" i="1" s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U3" i="1"/>
  <c r="V3" i="1" s="1"/>
  <c r="W3" i="1" s="1"/>
  <c r="T3" i="1"/>
  <c r="O4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N4" i="1"/>
  <c r="O3" i="1"/>
  <c r="P3" i="1" s="1"/>
  <c r="Q3" i="1" s="1"/>
  <c r="R3" i="1" s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D25" i="1"/>
  <c r="D22" i="1"/>
  <c r="D24" i="1"/>
  <c r="D23" i="1"/>
  <c r="C24" i="1"/>
  <c r="C23" i="1"/>
  <c r="C22" i="1"/>
  <c r="X4" i="1" l="1"/>
</calcChain>
</file>

<file path=xl/sharedStrings.xml><?xml version="1.0" encoding="utf-8"?>
<sst xmlns="http://schemas.openxmlformats.org/spreadsheetml/2006/main" count="49" uniqueCount="46">
  <si>
    <t>Employee Payroll</t>
  </si>
  <si>
    <t>Last Name</t>
  </si>
  <si>
    <t>First Name</t>
  </si>
  <si>
    <t>Hourly Wage</t>
  </si>
  <si>
    <t>Hours worked</t>
  </si>
  <si>
    <t>Pay</t>
  </si>
  <si>
    <t>Amaan</t>
  </si>
  <si>
    <t>Saiyed</t>
  </si>
  <si>
    <t>Singh</t>
  </si>
  <si>
    <t>Pritam</t>
  </si>
  <si>
    <t>Parwez</t>
  </si>
  <si>
    <t>Mehran</t>
  </si>
  <si>
    <t>Haque</t>
  </si>
  <si>
    <t>Shabaul</t>
  </si>
  <si>
    <t>Saif</t>
  </si>
  <si>
    <t>Ali</t>
  </si>
  <si>
    <t>Jibrail</t>
  </si>
  <si>
    <t>Ahmad</t>
  </si>
  <si>
    <t>Muhammad</t>
  </si>
  <si>
    <t>Afzal</t>
  </si>
  <si>
    <t>Khan</t>
  </si>
  <si>
    <t>Jibran</t>
  </si>
  <si>
    <t>Wasey</t>
  </si>
  <si>
    <t>Shariq</t>
  </si>
  <si>
    <t>Sameer</t>
  </si>
  <si>
    <t>Atif</t>
  </si>
  <si>
    <t>Saud</t>
  </si>
  <si>
    <t>Mirza</t>
  </si>
  <si>
    <t>Omar</t>
  </si>
  <si>
    <t>Hozaifa</t>
  </si>
  <si>
    <t>Rehan</t>
  </si>
  <si>
    <t>Raushan</t>
  </si>
  <si>
    <t>Raj</t>
  </si>
  <si>
    <t>Mobashir</t>
  </si>
  <si>
    <t>Hussain</t>
  </si>
  <si>
    <t>Faisal</t>
  </si>
  <si>
    <t>Nafees</t>
  </si>
  <si>
    <t>Max</t>
  </si>
  <si>
    <t xml:space="preserve">Min </t>
  </si>
  <si>
    <t>Average</t>
  </si>
  <si>
    <t>Total</t>
  </si>
  <si>
    <t>Mr. Shabaul</t>
  </si>
  <si>
    <t>Overtime Hours</t>
  </si>
  <si>
    <t>Overtime Bonus</t>
  </si>
  <si>
    <t>Total 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</si>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</sst>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ont="1" applyFill="1"/>
    <xf numFmtId="44" fontId="0" fillId="4" borderId="0" xfId="0" applyNumberFormat="1" applyFont="1" applyFill="1"/>
    <xf numFmtId="16" fontId="0" fillId="5" borderId="0" xfId="0" applyNumberFormat="1" applyFill="1"/>
    <xf numFmtId="44" fontId="0" fillId="5" borderId="0" xfId="0" applyNumberFormat="1" applyFill="1"/>
    <xf numFmtId="44" fontId="0" fillId="2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953F-DFCF-45D6-897D-038D42B54B36}">
  <sheetPr>
    <pageSetUpPr fitToPage="1"/>
  </sheetPr>
  <dimension ref="A1:AC25"/>
  <sheetViews>
    <sheetView tabSelected="1" topLeftCell="Q9" zoomScale="84" zoomScaleNormal="84" workbookViewId="0">
      <selection activeCell="AD21" sqref="AD21"/>
    </sheetView>
  </sheetViews>
  <sheetFormatPr defaultRowHeight="14.5" x14ac:dyDescent="0.35"/>
  <cols>
    <col min="1" max="1" width="15" customWidth="1"/>
    <col min="2" max="2" width="10.1796875" customWidth="1"/>
    <col min="3" max="3" width="12.1796875" customWidth="1"/>
    <col min="4" max="8" width="12.6328125" customWidth="1"/>
    <col min="9" max="9" width="14.1796875" customWidth="1"/>
    <col min="10" max="10" width="10.08984375" customWidth="1"/>
    <col min="11" max="11" width="12" customWidth="1"/>
    <col min="12" max="12" width="11.26953125" customWidth="1"/>
    <col min="13" max="13" width="11.7265625" customWidth="1"/>
    <col min="14" max="14" width="12.36328125" customWidth="1"/>
    <col min="15" max="16" width="11.1796875" customWidth="1"/>
    <col min="17" max="17" width="12.1796875" customWidth="1"/>
    <col min="18" max="18" width="11.6328125" customWidth="1"/>
    <col min="19" max="19" width="15.90625" customWidth="1"/>
    <col min="20" max="20" width="13.08984375" customWidth="1"/>
    <col min="21" max="21" width="13.90625" customWidth="1"/>
    <col min="22" max="22" width="11.08984375" customWidth="1"/>
    <col min="23" max="23" width="12.81640625" customWidth="1"/>
    <col min="24" max="24" width="13.453125" customWidth="1"/>
    <col min="25" max="25" width="12.54296875" customWidth="1"/>
    <col min="26" max="26" width="11.1796875" customWidth="1"/>
    <col min="27" max="27" width="11" customWidth="1"/>
    <col min="28" max="28" width="12.54296875" customWidth="1"/>
    <col min="29" max="29" width="13.26953125" customWidth="1"/>
  </cols>
  <sheetData>
    <row r="1" spans="1:29" x14ac:dyDescent="0.35">
      <c r="A1" t="s">
        <v>0</v>
      </c>
      <c r="C1" t="s">
        <v>41</v>
      </c>
    </row>
    <row r="2" spans="1:29" x14ac:dyDescent="0.35">
      <c r="D2" t="s">
        <v>4</v>
      </c>
      <c r="I2" t="s">
        <v>42</v>
      </c>
      <c r="N2" t="s">
        <v>5</v>
      </c>
      <c r="S2" t="s">
        <v>43</v>
      </c>
      <c r="X2" t="s">
        <v>44</v>
      </c>
      <c r="AC2" t="s">
        <v>45</v>
      </c>
    </row>
    <row r="3" spans="1:29" x14ac:dyDescent="0.35">
      <c r="A3" t="s">
        <v>1</v>
      </c>
      <c r="B3" t="s">
        <v>2</v>
      </c>
      <c r="C3" t="s">
        <v>3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0">
        <f t="shared" si="2"/>
        <v>45320</v>
      </c>
      <c r="S3" s="12">
        <v>45292</v>
      </c>
      <c r="T3" s="12">
        <f>S3+7</f>
        <v>45299</v>
      </c>
      <c r="U3" s="12">
        <f t="shared" ref="U3:W3" si="3">T3+7</f>
        <v>45306</v>
      </c>
      <c r="V3" s="12">
        <f t="shared" si="3"/>
        <v>45313</v>
      </c>
      <c r="W3" s="12">
        <f t="shared" si="3"/>
        <v>45320</v>
      </c>
      <c r="X3" s="6">
        <v>45292</v>
      </c>
      <c r="Y3" s="6">
        <f>X3+7</f>
        <v>45299</v>
      </c>
      <c r="Z3" s="6">
        <f t="shared" ref="Z3:AB3" si="4">Y3+7</f>
        <v>45306</v>
      </c>
      <c r="AA3" s="6">
        <f t="shared" si="4"/>
        <v>45313</v>
      </c>
      <c r="AB3" s="6">
        <f t="shared" si="4"/>
        <v>45320</v>
      </c>
      <c r="AC3" s="2"/>
    </row>
    <row r="4" spans="1:29" x14ac:dyDescent="0.35">
      <c r="A4" t="s">
        <v>6</v>
      </c>
      <c r="B4" t="s">
        <v>7</v>
      </c>
      <c r="C4" s="1">
        <v>10.9</v>
      </c>
      <c r="D4" s="7">
        <v>40</v>
      </c>
      <c r="E4" s="7">
        <v>34</v>
      </c>
      <c r="F4" s="7">
        <v>34</v>
      </c>
      <c r="G4" s="7">
        <v>43</v>
      </c>
      <c r="H4" s="7">
        <v>34</v>
      </c>
      <c r="I4" s="9">
        <f>IF(D4&gt;40,D4-40,0)</f>
        <v>0</v>
      </c>
      <c r="J4" s="9">
        <f>IF(E4&gt;40,E4-40,0)</f>
        <v>0</v>
      </c>
      <c r="K4" s="9">
        <f>IF(F4&gt;40,F4-40,0)</f>
        <v>0</v>
      </c>
      <c r="L4" s="9">
        <f t="shared" ref="L4:M19" si="5">IF(G4&gt;40,G4-40,0)</f>
        <v>3</v>
      </c>
      <c r="M4" s="9">
        <f t="shared" si="5"/>
        <v>0</v>
      </c>
      <c r="N4" s="11">
        <f>$C4*D4</f>
        <v>436</v>
      </c>
      <c r="O4" s="11">
        <f>$C4*E4</f>
        <v>370.6</v>
      </c>
      <c r="P4" s="11">
        <f t="shared" ref="P4:P20" si="6">$C4*F4</f>
        <v>370.6</v>
      </c>
      <c r="Q4" s="11">
        <f t="shared" ref="Q4:Q20" si="7">$C4*G4</f>
        <v>468.7</v>
      </c>
      <c r="R4" s="11">
        <f t="shared" ref="R4:R20" si="8">$C4*H4</f>
        <v>370.6</v>
      </c>
      <c r="S4" s="13">
        <f>0.5*$C4*I4</f>
        <v>0</v>
      </c>
      <c r="T4" s="13">
        <f t="shared" ref="T4:T20" si="9">0.5*$C4*J4</f>
        <v>0</v>
      </c>
      <c r="U4" s="13">
        <f t="shared" ref="U4:U20" si="10">0.5*$C4*K4</f>
        <v>0</v>
      </c>
      <c r="V4" s="13">
        <f t="shared" ref="V4:V20" si="11">0.5*$C4*L4</f>
        <v>16.350000000000001</v>
      </c>
      <c r="W4" s="13">
        <f t="shared" ref="W4:W20" si="12">0.5*$C4*M4</f>
        <v>0</v>
      </c>
      <c r="X4" s="14">
        <f>N4+S4</f>
        <v>436</v>
      </c>
      <c r="Y4" s="14">
        <f t="shared" ref="Y4:Y20" si="13">O4+T4</f>
        <v>370.6</v>
      </c>
      <c r="Z4" s="14">
        <f t="shared" ref="Z4:Z20" si="14">P4+U4</f>
        <v>370.6</v>
      </c>
      <c r="AA4" s="14">
        <f t="shared" ref="AA4:AA20" si="15">Q4+V4</f>
        <v>485.05</v>
      </c>
      <c r="AB4" s="14">
        <f t="shared" ref="AB4:AB20" si="16">R4+W4</f>
        <v>370.6</v>
      </c>
      <c r="AC4" s="15">
        <f>SUM(X4:AB4)</f>
        <v>2032.85</v>
      </c>
    </row>
    <row r="5" spans="1:29" x14ac:dyDescent="0.35">
      <c r="A5" t="s">
        <v>8</v>
      </c>
      <c r="B5" t="s">
        <v>9</v>
      </c>
      <c r="C5" s="1">
        <v>13.12</v>
      </c>
      <c r="D5" s="7">
        <v>39</v>
      </c>
      <c r="E5" s="7">
        <v>34</v>
      </c>
      <c r="F5" s="7">
        <v>43</v>
      </c>
      <c r="G5" s="7">
        <v>34</v>
      </c>
      <c r="H5" s="7">
        <v>544</v>
      </c>
      <c r="I5" s="9">
        <f>IF(D5&gt;40,D5-40,0)</f>
        <v>0</v>
      </c>
      <c r="J5" s="9">
        <f>IF(E5&gt;40,E5-40,0)</f>
        <v>0</v>
      </c>
      <c r="K5" s="9">
        <f>IF(F5&gt;40,F5-40,0)</f>
        <v>3</v>
      </c>
      <c r="L5" s="9">
        <f t="shared" si="5"/>
        <v>0</v>
      </c>
      <c r="M5" s="9">
        <f t="shared" si="5"/>
        <v>504</v>
      </c>
      <c r="N5" s="11">
        <f t="shared" ref="N5:N20" si="17">$C5*D5</f>
        <v>511.67999999999995</v>
      </c>
      <c r="O5" s="11">
        <f t="shared" ref="O5:O20" si="18">$C5*E5</f>
        <v>446.08</v>
      </c>
      <c r="P5" s="11">
        <f t="shared" si="6"/>
        <v>564.16</v>
      </c>
      <c r="Q5" s="11">
        <f t="shared" si="7"/>
        <v>446.08</v>
      </c>
      <c r="R5" s="11">
        <f t="shared" si="8"/>
        <v>7137.28</v>
      </c>
      <c r="S5" s="13">
        <f t="shared" ref="S5:S20" si="19">0.5*$C5*I5</f>
        <v>0</v>
      </c>
      <c r="T5" s="13">
        <f t="shared" si="9"/>
        <v>0</v>
      </c>
      <c r="U5" s="13">
        <f t="shared" si="10"/>
        <v>19.68</v>
      </c>
      <c r="V5" s="13">
        <f t="shared" si="11"/>
        <v>0</v>
      </c>
      <c r="W5" s="13">
        <f t="shared" si="12"/>
        <v>3306.24</v>
      </c>
      <c r="X5" s="14">
        <f t="shared" ref="X5:X20" si="20">N5+S5</f>
        <v>511.67999999999995</v>
      </c>
      <c r="Y5" s="14">
        <f t="shared" si="13"/>
        <v>446.08</v>
      </c>
      <c r="Z5" s="14">
        <f t="shared" si="14"/>
        <v>583.83999999999992</v>
      </c>
      <c r="AA5" s="14">
        <f t="shared" si="15"/>
        <v>446.08</v>
      </c>
      <c r="AB5" s="14">
        <f t="shared" si="16"/>
        <v>10443.52</v>
      </c>
      <c r="AC5" s="15">
        <f t="shared" ref="AC5:AC20" si="21">SUM(X5:AB5)</f>
        <v>12431.2</v>
      </c>
    </row>
    <row r="6" spans="1:29" x14ac:dyDescent="0.35">
      <c r="A6" t="s">
        <v>10</v>
      </c>
      <c r="B6" t="s">
        <v>11</v>
      </c>
      <c r="C6" s="1">
        <v>20</v>
      </c>
      <c r="D6" s="7">
        <v>38</v>
      </c>
      <c r="E6" s="7">
        <v>55</v>
      </c>
      <c r="F6" s="7">
        <v>55</v>
      </c>
      <c r="G6" s="7">
        <v>44</v>
      </c>
      <c r="H6" s="7">
        <v>43</v>
      </c>
      <c r="I6" s="9">
        <f>IF(D6&gt;40,D6-40,0)</f>
        <v>0</v>
      </c>
      <c r="J6" s="9">
        <f>IF(E6&gt;40,E6-40,0)</f>
        <v>15</v>
      </c>
      <c r="K6" s="9">
        <f>IF(F6&gt;40,F6-40,0)</f>
        <v>15</v>
      </c>
      <c r="L6" s="9">
        <f t="shared" si="5"/>
        <v>4</v>
      </c>
      <c r="M6" s="9">
        <f t="shared" si="5"/>
        <v>3</v>
      </c>
      <c r="N6" s="11">
        <f t="shared" si="17"/>
        <v>760</v>
      </c>
      <c r="O6" s="11">
        <f t="shared" si="18"/>
        <v>1100</v>
      </c>
      <c r="P6" s="11">
        <f t="shared" si="6"/>
        <v>1100</v>
      </c>
      <c r="Q6" s="11">
        <f t="shared" si="7"/>
        <v>880</v>
      </c>
      <c r="R6" s="11">
        <f t="shared" si="8"/>
        <v>860</v>
      </c>
      <c r="S6" s="13">
        <f t="shared" si="19"/>
        <v>0</v>
      </c>
      <c r="T6" s="13">
        <f t="shared" si="9"/>
        <v>150</v>
      </c>
      <c r="U6" s="13">
        <f t="shared" si="10"/>
        <v>150</v>
      </c>
      <c r="V6" s="13">
        <f t="shared" si="11"/>
        <v>40</v>
      </c>
      <c r="W6" s="13">
        <f t="shared" si="12"/>
        <v>30</v>
      </c>
      <c r="X6" s="14">
        <f t="shared" si="20"/>
        <v>760</v>
      </c>
      <c r="Y6" s="14">
        <f t="shared" si="13"/>
        <v>1250</v>
      </c>
      <c r="Z6" s="14">
        <f t="shared" si="14"/>
        <v>1250</v>
      </c>
      <c r="AA6" s="14">
        <f t="shared" si="15"/>
        <v>920</v>
      </c>
      <c r="AB6" s="14">
        <f t="shared" si="16"/>
        <v>890</v>
      </c>
      <c r="AC6" s="15">
        <f t="shared" si="21"/>
        <v>5070</v>
      </c>
    </row>
    <row r="7" spans="1:29" x14ac:dyDescent="0.35">
      <c r="A7" t="s">
        <v>12</v>
      </c>
      <c r="B7" t="s">
        <v>13</v>
      </c>
      <c r="C7" s="1">
        <v>17.260000000000002</v>
      </c>
      <c r="D7" s="7">
        <v>44</v>
      </c>
      <c r="E7" s="7">
        <v>55</v>
      </c>
      <c r="F7" s="7">
        <v>54</v>
      </c>
      <c r="G7" s="7">
        <v>44</v>
      </c>
      <c r="H7" s="7">
        <v>34</v>
      </c>
      <c r="I7" s="9">
        <f>IF(D7&gt;40,D7-40,0)</f>
        <v>4</v>
      </c>
      <c r="J7" s="9">
        <f>IF(E7&gt;40,E7-40,0)</f>
        <v>15</v>
      </c>
      <c r="K7" s="9">
        <f>IF(F7&gt;40,F7-40,0)</f>
        <v>14</v>
      </c>
      <c r="L7" s="9">
        <f t="shared" si="5"/>
        <v>4</v>
      </c>
      <c r="M7" s="9">
        <f t="shared" si="5"/>
        <v>0</v>
      </c>
      <c r="N7" s="11">
        <f t="shared" si="17"/>
        <v>759.44</v>
      </c>
      <c r="O7" s="11">
        <f t="shared" si="18"/>
        <v>949.30000000000007</v>
      </c>
      <c r="P7" s="11">
        <f t="shared" si="6"/>
        <v>932.04000000000008</v>
      </c>
      <c r="Q7" s="11">
        <f t="shared" si="7"/>
        <v>759.44</v>
      </c>
      <c r="R7" s="11">
        <f t="shared" si="8"/>
        <v>586.84</v>
      </c>
      <c r="S7" s="13">
        <f t="shared" si="19"/>
        <v>34.520000000000003</v>
      </c>
      <c r="T7" s="13">
        <f t="shared" si="9"/>
        <v>129.45000000000002</v>
      </c>
      <c r="U7" s="13">
        <f t="shared" si="10"/>
        <v>120.82000000000001</v>
      </c>
      <c r="V7" s="13">
        <f t="shared" si="11"/>
        <v>34.520000000000003</v>
      </c>
      <c r="W7" s="13">
        <f t="shared" si="12"/>
        <v>0</v>
      </c>
      <c r="X7" s="14">
        <f t="shared" si="20"/>
        <v>793.96</v>
      </c>
      <c r="Y7" s="14">
        <f t="shared" si="13"/>
        <v>1078.75</v>
      </c>
      <c r="Z7" s="14">
        <f t="shared" si="14"/>
        <v>1052.8600000000001</v>
      </c>
      <c r="AA7" s="14">
        <f t="shared" si="15"/>
        <v>793.96</v>
      </c>
      <c r="AB7" s="14">
        <f t="shared" si="16"/>
        <v>586.84</v>
      </c>
      <c r="AC7" s="15">
        <f t="shared" si="21"/>
        <v>4306.37</v>
      </c>
    </row>
    <row r="8" spans="1:29" x14ac:dyDescent="0.35">
      <c r="A8" t="s">
        <v>15</v>
      </c>
      <c r="B8" t="s">
        <v>14</v>
      </c>
      <c r="C8" s="1">
        <v>18</v>
      </c>
      <c r="D8" s="7">
        <v>45</v>
      </c>
      <c r="E8" s="7">
        <v>44</v>
      </c>
      <c r="F8" s="7">
        <v>43</v>
      </c>
      <c r="G8" s="7">
        <v>45</v>
      </c>
      <c r="H8" s="7">
        <v>54</v>
      </c>
      <c r="I8" s="9">
        <f>IF(D8&gt;40,D8-40,0)</f>
        <v>5</v>
      </c>
      <c r="J8" s="9">
        <f>IF(E8&gt;40,E8-40,0)</f>
        <v>4</v>
      </c>
      <c r="K8" s="9">
        <f>IF(F8&gt;40,F8-40,0)</f>
        <v>3</v>
      </c>
      <c r="L8" s="9">
        <f t="shared" si="5"/>
        <v>5</v>
      </c>
      <c r="M8" s="9">
        <f t="shared" si="5"/>
        <v>14</v>
      </c>
      <c r="N8" s="11">
        <f t="shared" si="17"/>
        <v>810</v>
      </c>
      <c r="O8" s="11">
        <f t="shared" si="18"/>
        <v>792</v>
      </c>
      <c r="P8" s="11">
        <f t="shared" si="6"/>
        <v>774</v>
      </c>
      <c r="Q8" s="11">
        <f t="shared" si="7"/>
        <v>810</v>
      </c>
      <c r="R8" s="11">
        <f t="shared" si="8"/>
        <v>972</v>
      </c>
      <c r="S8" s="13">
        <f t="shared" si="19"/>
        <v>45</v>
      </c>
      <c r="T8" s="13">
        <f t="shared" si="9"/>
        <v>36</v>
      </c>
      <c r="U8" s="13">
        <f t="shared" si="10"/>
        <v>27</v>
      </c>
      <c r="V8" s="13">
        <f t="shared" si="11"/>
        <v>45</v>
      </c>
      <c r="W8" s="13">
        <f t="shared" si="12"/>
        <v>126</v>
      </c>
      <c r="X8" s="14">
        <f t="shared" si="20"/>
        <v>855</v>
      </c>
      <c r="Y8" s="14">
        <f t="shared" si="13"/>
        <v>828</v>
      </c>
      <c r="Z8" s="14">
        <f t="shared" si="14"/>
        <v>801</v>
      </c>
      <c r="AA8" s="14">
        <f t="shared" si="15"/>
        <v>855</v>
      </c>
      <c r="AB8" s="14">
        <f t="shared" si="16"/>
        <v>1098</v>
      </c>
      <c r="AC8" s="15">
        <f t="shared" si="21"/>
        <v>4437</v>
      </c>
    </row>
    <row r="9" spans="1:29" x14ac:dyDescent="0.35">
      <c r="A9" t="s">
        <v>17</v>
      </c>
      <c r="B9" t="s">
        <v>16</v>
      </c>
      <c r="C9" s="1">
        <v>19</v>
      </c>
      <c r="D9" s="7">
        <v>46</v>
      </c>
      <c r="E9" s="7">
        <v>43</v>
      </c>
      <c r="F9" s="7">
        <v>43</v>
      </c>
      <c r="G9" s="7">
        <v>55</v>
      </c>
      <c r="H9" s="7">
        <v>34</v>
      </c>
      <c r="I9" s="9">
        <f>IF(D9&gt;40,D9-40,0)</f>
        <v>6</v>
      </c>
      <c r="J9" s="9">
        <f>IF(E9&gt;40,E9-40,0)</f>
        <v>3</v>
      </c>
      <c r="K9" s="9">
        <f>IF(F9&gt;40,F9-40,0)</f>
        <v>3</v>
      </c>
      <c r="L9" s="9">
        <f t="shared" si="5"/>
        <v>15</v>
      </c>
      <c r="M9" s="9">
        <f t="shared" si="5"/>
        <v>0</v>
      </c>
      <c r="N9" s="11">
        <f t="shared" si="17"/>
        <v>874</v>
      </c>
      <c r="O9" s="11">
        <f t="shared" si="18"/>
        <v>817</v>
      </c>
      <c r="P9" s="11">
        <f t="shared" si="6"/>
        <v>817</v>
      </c>
      <c r="Q9" s="11">
        <f t="shared" si="7"/>
        <v>1045</v>
      </c>
      <c r="R9" s="11">
        <f t="shared" si="8"/>
        <v>646</v>
      </c>
      <c r="S9" s="13">
        <f t="shared" si="19"/>
        <v>57</v>
      </c>
      <c r="T9" s="13">
        <f t="shared" si="9"/>
        <v>28.5</v>
      </c>
      <c r="U9" s="13">
        <f t="shared" si="10"/>
        <v>28.5</v>
      </c>
      <c r="V9" s="13">
        <f t="shared" si="11"/>
        <v>142.5</v>
      </c>
      <c r="W9" s="13">
        <f t="shared" si="12"/>
        <v>0</v>
      </c>
      <c r="X9" s="14">
        <f t="shared" si="20"/>
        <v>931</v>
      </c>
      <c r="Y9" s="14">
        <f t="shared" si="13"/>
        <v>845.5</v>
      </c>
      <c r="Z9" s="14">
        <f t="shared" si="14"/>
        <v>845.5</v>
      </c>
      <c r="AA9" s="14">
        <f t="shared" si="15"/>
        <v>1187.5</v>
      </c>
      <c r="AB9" s="14">
        <f t="shared" si="16"/>
        <v>646</v>
      </c>
      <c r="AC9" s="15">
        <f t="shared" si="21"/>
        <v>4455.5</v>
      </c>
    </row>
    <row r="10" spans="1:29" x14ac:dyDescent="0.35">
      <c r="A10" t="s">
        <v>17</v>
      </c>
      <c r="B10" t="s">
        <v>18</v>
      </c>
      <c r="C10" s="1">
        <v>21.65</v>
      </c>
      <c r="D10" s="7">
        <v>41</v>
      </c>
      <c r="E10" s="7">
        <v>35</v>
      </c>
      <c r="F10" s="7">
        <v>55</v>
      </c>
      <c r="G10" s="7">
        <v>43</v>
      </c>
      <c r="H10" s="7">
        <v>44</v>
      </c>
      <c r="I10" s="9">
        <f>IF(D10&gt;40,D10-40,0)</f>
        <v>1</v>
      </c>
      <c r="J10" s="9">
        <f>IF(E10&gt;40,E10-40,0)</f>
        <v>0</v>
      </c>
      <c r="K10" s="9">
        <f>IF(F10&gt;40,F10-40,0)</f>
        <v>15</v>
      </c>
      <c r="L10" s="9">
        <f t="shared" si="5"/>
        <v>3</v>
      </c>
      <c r="M10" s="9">
        <f t="shared" si="5"/>
        <v>4</v>
      </c>
      <c r="N10" s="11">
        <f t="shared" si="17"/>
        <v>887.65</v>
      </c>
      <c r="O10" s="11">
        <f t="shared" si="18"/>
        <v>757.75</v>
      </c>
      <c r="P10" s="11">
        <f t="shared" si="6"/>
        <v>1190.75</v>
      </c>
      <c r="Q10" s="11">
        <f t="shared" si="7"/>
        <v>930.94999999999993</v>
      </c>
      <c r="R10" s="11">
        <f t="shared" si="8"/>
        <v>952.59999999999991</v>
      </c>
      <c r="S10" s="13">
        <f t="shared" si="19"/>
        <v>10.824999999999999</v>
      </c>
      <c r="T10" s="13">
        <f t="shared" si="9"/>
        <v>0</v>
      </c>
      <c r="U10" s="13">
        <f t="shared" si="10"/>
        <v>162.375</v>
      </c>
      <c r="V10" s="13">
        <f t="shared" si="11"/>
        <v>32.474999999999994</v>
      </c>
      <c r="W10" s="13">
        <f t="shared" si="12"/>
        <v>43.3</v>
      </c>
      <c r="X10" s="14">
        <f t="shared" si="20"/>
        <v>898.47500000000002</v>
      </c>
      <c r="Y10" s="14">
        <f t="shared" si="13"/>
        <v>757.75</v>
      </c>
      <c r="Z10" s="14">
        <f t="shared" si="14"/>
        <v>1353.125</v>
      </c>
      <c r="AA10" s="14">
        <f t="shared" si="15"/>
        <v>963.42499999999995</v>
      </c>
      <c r="AB10" s="14">
        <f t="shared" si="16"/>
        <v>995.89999999999986</v>
      </c>
      <c r="AC10" s="15">
        <f t="shared" si="21"/>
        <v>4968.6749999999993</v>
      </c>
    </row>
    <row r="11" spans="1:29" x14ac:dyDescent="0.35">
      <c r="A11" t="s">
        <v>20</v>
      </c>
      <c r="B11" t="s">
        <v>19</v>
      </c>
      <c r="C11" s="1">
        <v>22</v>
      </c>
      <c r="D11" s="7">
        <v>37</v>
      </c>
      <c r="E11" s="7">
        <v>65</v>
      </c>
      <c r="F11" s="7">
        <v>54</v>
      </c>
      <c r="G11" s="7">
        <v>55</v>
      </c>
      <c r="H11" s="7">
        <v>54</v>
      </c>
      <c r="I11" s="9">
        <f>IF(D11&gt;40,D11-40,0)</f>
        <v>0</v>
      </c>
      <c r="J11" s="9">
        <f>IF(E11&gt;40,E11-40,0)</f>
        <v>25</v>
      </c>
      <c r="K11" s="9">
        <f>IF(F11&gt;40,F11-40,0)</f>
        <v>14</v>
      </c>
      <c r="L11" s="9">
        <f t="shared" si="5"/>
        <v>15</v>
      </c>
      <c r="M11" s="9">
        <f t="shared" si="5"/>
        <v>14</v>
      </c>
      <c r="N11" s="11">
        <f t="shared" si="17"/>
        <v>814</v>
      </c>
      <c r="O11" s="11">
        <f t="shared" si="18"/>
        <v>1430</v>
      </c>
      <c r="P11" s="11">
        <f t="shared" si="6"/>
        <v>1188</v>
      </c>
      <c r="Q11" s="11">
        <f t="shared" si="7"/>
        <v>1210</v>
      </c>
      <c r="R11" s="11">
        <f t="shared" si="8"/>
        <v>1188</v>
      </c>
      <c r="S11" s="13">
        <f t="shared" si="19"/>
        <v>0</v>
      </c>
      <c r="T11" s="13">
        <f t="shared" si="9"/>
        <v>275</v>
      </c>
      <c r="U11" s="13">
        <f t="shared" si="10"/>
        <v>154</v>
      </c>
      <c r="V11" s="13">
        <f t="shared" si="11"/>
        <v>165</v>
      </c>
      <c r="W11" s="13">
        <f t="shared" si="12"/>
        <v>154</v>
      </c>
      <c r="X11" s="14">
        <f t="shared" si="20"/>
        <v>814</v>
      </c>
      <c r="Y11" s="14">
        <f t="shared" si="13"/>
        <v>1705</v>
      </c>
      <c r="Z11" s="14">
        <f t="shared" si="14"/>
        <v>1342</v>
      </c>
      <c r="AA11" s="14">
        <f t="shared" si="15"/>
        <v>1375</v>
      </c>
      <c r="AB11" s="14">
        <f t="shared" si="16"/>
        <v>1342</v>
      </c>
      <c r="AC11" s="15">
        <f t="shared" si="21"/>
        <v>6578</v>
      </c>
    </row>
    <row r="12" spans="1:29" x14ac:dyDescent="0.35">
      <c r="A12" t="s">
        <v>17</v>
      </c>
      <c r="B12" t="s">
        <v>21</v>
      </c>
      <c r="C12" s="1">
        <v>23.98</v>
      </c>
      <c r="D12" s="7">
        <v>33</v>
      </c>
      <c r="E12" s="7">
        <v>54</v>
      </c>
      <c r="F12" s="7">
        <v>43</v>
      </c>
      <c r="G12" s="7">
        <v>45</v>
      </c>
      <c r="H12" s="7">
        <v>44</v>
      </c>
      <c r="I12" s="9">
        <f>IF(D12&gt;40,D12-40,0)</f>
        <v>0</v>
      </c>
      <c r="J12" s="9">
        <f>IF(E12&gt;40,E12-40,0)</f>
        <v>14</v>
      </c>
      <c r="K12" s="9">
        <f>IF(F12&gt;40,F12-40,0)</f>
        <v>3</v>
      </c>
      <c r="L12" s="9">
        <f t="shared" si="5"/>
        <v>5</v>
      </c>
      <c r="M12" s="9">
        <f t="shared" si="5"/>
        <v>4</v>
      </c>
      <c r="N12" s="11">
        <f t="shared" si="17"/>
        <v>791.34</v>
      </c>
      <c r="O12" s="11">
        <f t="shared" si="18"/>
        <v>1294.92</v>
      </c>
      <c r="P12" s="11">
        <f t="shared" si="6"/>
        <v>1031.1400000000001</v>
      </c>
      <c r="Q12" s="11">
        <f t="shared" si="7"/>
        <v>1079.0999999999999</v>
      </c>
      <c r="R12" s="11">
        <f t="shared" si="8"/>
        <v>1055.1200000000001</v>
      </c>
      <c r="S12" s="13">
        <f t="shared" si="19"/>
        <v>0</v>
      </c>
      <c r="T12" s="13">
        <f t="shared" si="9"/>
        <v>167.86</v>
      </c>
      <c r="U12" s="13">
        <f t="shared" si="10"/>
        <v>35.97</v>
      </c>
      <c r="V12" s="13">
        <f t="shared" si="11"/>
        <v>59.95</v>
      </c>
      <c r="W12" s="13">
        <f t="shared" si="12"/>
        <v>47.96</v>
      </c>
      <c r="X12" s="14">
        <f t="shared" si="20"/>
        <v>791.34</v>
      </c>
      <c r="Y12" s="14">
        <f t="shared" si="13"/>
        <v>1462.7800000000002</v>
      </c>
      <c r="Z12" s="14">
        <f t="shared" si="14"/>
        <v>1067.1100000000001</v>
      </c>
      <c r="AA12" s="14">
        <f t="shared" si="15"/>
        <v>1139.05</v>
      </c>
      <c r="AB12" s="14">
        <f t="shared" si="16"/>
        <v>1103.0800000000002</v>
      </c>
      <c r="AC12" s="15">
        <f t="shared" si="21"/>
        <v>5563.3600000000006</v>
      </c>
    </row>
    <row r="13" spans="1:29" x14ac:dyDescent="0.35">
      <c r="A13" t="s">
        <v>23</v>
      </c>
      <c r="B13" t="s">
        <v>22</v>
      </c>
      <c r="C13" s="1">
        <v>34.21</v>
      </c>
      <c r="D13" s="7">
        <v>48</v>
      </c>
      <c r="E13" s="7">
        <v>34</v>
      </c>
      <c r="F13" s="7">
        <v>64</v>
      </c>
      <c r="G13" s="7">
        <v>33</v>
      </c>
      <c r="H13" s="7">
        <v>54</v>
      </c>
      <c r="I13" s="9">
        <f>IF(D13&gt;40,D13-40,0)</f>
        <v>8</v>
      </c>
      <c r="J13" s="9">
        <f>IF(E13&gt;40,E13-40,0)</f>
        <v>0</v>
      </c>
      <c r="K13" s="9">
        <f>IF(F13&gt;40,F13-40,0)</f>
        <v>24</v>
      </c>
      <c r="L13" s="9">
        <f t="shared" si="5"/>
        <v>0</v>
      </c>
      <c r="M13" s="9">
        <f t="shared" si="5"/>
        <v>14</v>
      </c>
      <c r="N13" s="11">
        <f t="shared" si="17"/>
        <v>1642.08</v>
      </c>
      <c r="O13" s="11">
        <f t="shared" si="18"/>
        <v>1163.1400000000001</v>
      </c>
      <c r="P13" s="11">
        <f t="shared" si="6"/>
        <v>2189.44</v>
      </c>
      <c r="Q13" s="11">
        <f t="shared" si="7"/>
        <v>1128.93</v>
      </c>
      <c r="R13" s="11">
        <f t="shared" si="8"/>
        <v>1847.3400000000001</v>
      </c>
      <c r="S13" s="13">
        <f t="shared" si="19"/>
        <v>136.84</v>
      </c>
      <c r="T13" s="13">
        <f t="shared" si="9"/>
        <v>0</v>
      </c>
      <c r="U13" s="13">
        <f t="shared" si="10"/>
        <v>410.52</v>
      </c>
      <c r="V13" s="13">
        <f t="shared" si="11"/>
        <v>0</v>
      </c>
      <c r="W13" s="13">
        <f t="shared" si="12"/>
        <v>239.47</v>
      </c>
      <c r="X13" s="14">
        <f t="shared" si="20"/>
        <v>1778.9199999999998</v>
      </c>
      <c r="Y13" s="14">
        <f t="shared" si="13"/>
        <v>1163.1400000000001</v>
      </c>
      <c r="Z13" s="14">
        <f t="shared" si="14"/>
        <v>2599.96</v>
      </c>
      <c r="AA13" s="14">
        <f t="shared" si="15"/>
        <v>1128.93</v>
      </c>
      <c r="AB13" s="14">
        <f t="shared" si="16"/>
        <v>2086.81</v>
      </c>
      <c r="AC13" s="15">
        <f t="shared" si="21"/>
        <v>8757.76</v>
      </c>
    </row>
    <row r="14" spans="1:29" x14ac:dyDescent="0.35">
      <c r="A14" t="s">
        <v>25</v>
      </c>
      <c r="B14" t="s">
        <v>24</v>
      </c>
      <c r="C14" s="1">
        <v>40.15</v>
      </c>
      <c r="D14" s="7">
        <v>49</v>
      </c>
      <c r="E14" s="7">
        <v>43</v>
      </c>
      <c r="F14" s="7">
        <v>43</v>
      </c>
      <c r="G14" s="7">
        <v>44</v>
      </c>
      <c r="H14" s="7">
        <v>45</v>
      </c>
      <c r="I14" s="9">
        <f>IF(D14&gt;40,D14-40,0)</f>
        <v>9</v>
      </c>
      <c r="J14" s="9">
        <f>IF(E14&gt;40,E14-40,0)</f>
        <v>3</v>
      </c>
      <c r="K14" s="9">
        <f>IF(F14&gt;40,F14-40,0)</f>
        <v>3</v>
      </c>
      <c r="L14" s="9">
        <f t="shared" si="5"/>
        <v>4</v>
      </c>
      <c r="M14" s="9">
        <f t="shared" si="5"/>
        <v>5</v>
      </c>
      <c r="N14" s="11">
        <f t="shared" si="17"/>
        <v>1967.35</v>
      </c>
      <c r="O14" s="11">
        <f t="shared" si="18"/>
        <v>1726.45</v>
      </c>
      <c r="P14" s="11">
        <f t="shared" si="6"/>
        <v>1726.45</v>
      </c>
      <c r="Q14" s="11">
        <f t="shared" si="7"/>
        <v>1766.6</v>
      </c>
      <c r="R14" s="11">
        <f t="shared" si="8"/>
        <v>1806.75</v>
      </c>
      <c r="S14" s="13">
        <f t="shared" si="19"/>
        <v>180.67499999999998</v>
      </c>
      <c r="T14" s="13">
        <f t="shared" si="9"/>
        <v>60.224999999999994</v>
      </c>
      <c r="U14" s="13">
        <f t="shared" si="10"/>
        <v>60.224999999999994</v>
      </c>
      <c r="V14" s="13">
        <f t="shared" si="11"/>
        <v>80.3</v>
      </c>
      <c r="W14" s="13">
        <f t="shared" si="12"/>
        <v>100.375</v>
      </c>
      <c r="X14" s="14">
        <f t="shared" si="20"/>
        <v>2148.0250000000001</v>
      </c>
      <c r="Y14" s="14">
        <f t="shared" si="13"/>
        <v>1786.675</v>
      </c>
      <c r="Z14" s="14">
        <f t="shared" si="14"/>
        <v>1786.675</v>
      </c>
      <c r="AA14" s="14">
        <f t="shared" si="15"/>
        <v>1846.8999999999999</v>
      </c>
      <c r="AB14" s="14">
        <f t="shared" si="16"/>
        <v>1907.125</v>
      </c>
      <c r="AC14" s="15">
        <f t="shared" si="21"/>
        <v>9475.4</v>
      </c>
    </row>
    <row r="15" spans="1:29" x14ac:dyDescent="0.35">
      <c r="A15" t="s">
        <v>27</v>
      </c>
      <c r="B15" t="s">
        <v>26</v>
      </c>
      <c r="C15" s="1">
        <v>41</v>
      </c>
      <c r="D15" s="7">
        <v>32</v>
      </c>
      <c r="E15" s="7">
        <v>45</v>
      </c>
      <c r="F15" s="7">
        <v>33</v>
      </c>
      <c r="G15" s="7">
        <v>65</v>
      </c>
      <c r="H15" s="7">
        <v>64</v>
      </c>
      <c r="I15" s="9">
        <f>IF(D15&gt;40,D15-40,0)</f>
        <v>0</v>
      </c>
      <c r="J15" s="9">
        <f>IF(E15&gt;40,E15-40,0)</f>
        <v>5</v>
      </c>
      <c r="K15" s="9">
        <f>IF(F15&gt;40,F15-40,0)</f>
        <v>0</v>
      </c>
      <c r="L15" s="9">
        <f t="shared" si="5"/>
        <v>25</v>
      </c>
      <c r="M15" s="9">
        <f t="shared" si="5"/>
        <v>24</v>
      </c>
      <c r="N15" s="11">
        <f t="shared" si="17"/>
        <v>1312</v>
      </c>
      <c r="O15" s="11">
        <f t="shared" si="18"/>
        <v>1845</v>
      </c>
      <c r="P15" s="11">
        <f t="shared" si="6"/>
        <v>1353</v>
      </c>
      <c r="Q15" s="11">
        <f t="shared" si="7"/>
        <v>2665</v>
      </c>
      <c r="R15" s="11">
        <f t="shared" si="8"/>
        <v>2624</v>
      </c>
      <c r="S15" s="13">
        <f t="shared" si="19"/>
        <v>0</v>
      </c>
      <c r="T15" s="13">
        <f t="shared" si="9"/>
        <v>102.5</v>
      </c>
      <c r="U15" s="13">
        <f t="shared" si="10"/>
        <v>0</v>
      </c>
      <c r="V15" s="13">
        <f t="shared" si="11"/>
        <v>512.5</v>
      </c>
      <c r="W15" s="13">
        <f t="shared" si="12"/>
        <v>492</v>
      </c>
      <c r="X15" s="14">
        <f t="shared" si="20"/>
        <v>1312</v>
      </c>
      <c r="Y15" s="14">
        <f t="shared" si="13"/>
        <v>1947.5</v>
      </c>
      <c r="Z15" s="14">
        <f t="shared" si="14"/>
        <v>1353</v>
      </c>
      <c r="AA15" s="14">
        <f t="shared" si="15"/>
        <v>3177.5</v>
      </c>
      <c r="AB15" s="14">
        <f t="shared" si="16"/>
        <v>3116</v>
      </c>
      <c r="AC15" s="15">
        <f t="shared" si="21"/>
        <v>10906</v>
      </c>
    </row>
    <row r="16" spans="1:29" x14ac:dyDescent="0.35">
      <c r="A16" t="s">
        <v>28</v>
      </c>
      <c r="B16" t="s">
        <v>29</v>
      </c>
      <c r="C16" s="1">
        <v>31</v>
      </c>
      <c r="D16" s="7">
        <v>33</v>
      </c>
      <c r="E16" s="7">
        <v>44</v>
      </c>
      <c r="F16" s="7">
        <v>33</v>
      </c>
      <c r="G16" s="7">
        <v>54</v>
      </c>
      <c r="H16" s="7">
        <v>34</v>
      </c>
      <c r="I16" s="9">
        <f>IF(D16&gt;40,D16-40,0)</f>
        <v>0</v>
      </c>
      <c r="J16" s="9">
        <f>IF(E16&gt;40,E16-40,0)</f>
        <v>4</v>
      </c>
      <c r="K16" s="9">
        <f>IF(F16&gt;40,F16-40,0)</f>
        <v>0</v>
      </c>
      <c r="L16" s="9">
        <f t="shared" si="5"/>
        <v>14</v>
      </c>
      <c r="M16" s="9">
        <f t="shared" si="5"/>
        <v>0</v>
      </c>
      <c r="N16" s="11">
        <f t="shared" si="17"/>
        <v>1023</v>
      </c>
      <c r="O16" s="11">
        <f t="shared" si="18"/>
        <v>1364</v>
      </c>
      <c r="P16" s="11">
        <f t="shared" si="6"/>
        <v>1023</v>
      </c>
      <c r="Q16" s="11">
        <f t="shared" si="7"/>
        <v>1674</v>
      </c>
      <c r="R16" s="11">
        <f t="shared" si="8"/>
        <v>1054</v>
      </c>
      <c r="S16" s="13">
        <f t="shared" si="19"/>
        <v>0</v>
      </c>
      <c r="T16" s="13">
        <f t="shared" si="9"/>
        <v>62</v>
      </c>
      <c r="U16" s="13">
        <f t="shared" si="10"/>
        <v>0</v>
      </c>
      <c r="V16" s="13">
        <f t="shared" si="11"/>
        <v>217</v>
      </c>
      <c r="W16" s="13">
        <f t="shared" si="12"/>
        <v>0</v>
      </c>
      <c r="X16" s="14">
        <f t="shared" si="20"/>
        <v>1023</v>
      </c>
      <c r="Y16" s="14">
        <f t="shared" si="13"/>
        <v>1426</v>
      </c>
      <c r="Z16" s="14">
        <f t="shared" si="14"/>
        <v>1023</v>
      </c>
      <c r="AA16" s="14">
        <f t="shared" si="15"/>
        <v>1891</v>
      </c>
      <c r="AB16" s="14">
        <f t="shared" si="16"/>
        <v>1054</v>
      </c>
      <c r="AC16" s="15">
        <f t="shared" si="21"/>
        <v>6417</v>
      </c>
    </row>
    <row r="17" spans="1:29" x14ac:dyDescent="0.35">
      <c r="A17" t="s">
        <v>30</v>
      </c>
      <c r="B17" t="s">
        <v>7</v>
      </c>
      <c r="C17" s="1">
        <v>16</v>
      </c>
      <c r="D17" s="7">
        <v>47</v>
      </c>
      <c r="E17" s="7">
        <v>43</v>
      </c>
      <c r="F17" s="7">
        <v>43</v>
      </c>
      <c r="G17" s="7">
        <v>44</v>
      </c>
      <c r="H17" s="7">
        <v>43</v>
      </c>
      <c r="I17" s="9">
        <f>IF(D17&gt;40,D17-40,0)</f>
        <v>7</v>
      </c>
      <c r="J17" s="9">
        <f>IF(E17&gt;40,E17-40,0)</f>
        <v>3</v>
      </c>
      <c r="K17" s="9">
        <f>IF(F17&gt;40,F17-40,0)</f>
        <v>3</v>
      </c>
      <c r="L17" s="9">
        <f t="shared" si="5"/>
        <v>4</v>
      </c>
      <c r="M17" s="9">
        <f t="shared" si="5"/>
        <v>3</v>
      </c>
      <c r="N17" s="11">
        <f t="shared" si="17"/>
        <v>752</v>
      </c>
      <c r="O17" s="11">
        <f t="shared" si="18"/>
        <v>688</v>
      </c>
      <c r="P17" s="11">
        <f t="shared" si="6"/>
        <v>688</v>
      </c>
      <c r="Q17" s="11">
        <f t="shared" si="7"/>
        <v>704</v>
      </c>
      <c r="R17" s="11">
        <f t="shared" si="8"/>
        <v>688</v>
      </c>
      <c r="S17" s="13">
        <f t="shared" si="19"/>
        <v>56</v>
      </c>
      <c r="T17" s="13">
        <f t="shared" si="9"/>
        <v>24</v>
      </c>
      <c r="U17" s="13">
        <f t="shared" si="10"/>
        <v>24</v>
      </c>
      <c r="V17" s="13">
        <f t="shared" si="11"/>
        <v>32</v>
      </c>
      <c r="W17" s="13">
        <f t="shared" si="12"/>
        <v>24</v>
      </c>
      <c r="X17" s="14">
        <f t="shared" si="20"/>
        <v>808</v>
      </c>
      <c r="Y17" s="14">
        <f t="shared" si="13"/>
        <v>712</v>
      </c>
      <c r="Z17" s="14">
        <f t="shared" si="14"/>
        <v>712</v>
      </c>
      <c r="AA17" s="14">
        <f t="shared" si="15"/>
        <v>736</v>
      </c>
      <c r="AB17" s="14">
        <f t="shared" si="16"/>
        <v>712</v>
      </c>
      <c r="AC17" s="15">
        <f t="shared" si="21"/>
        <v>3680</v>
      </c>
    </row>
    <row r="18" spans="1:29" x14ac:dyDescent="0.35">
      <c r="A18" t="s">
        <v>32</v>
      </c>
      <c r="B18" t="s">
        <v>31</v>
      </c>
      <c r="C18" s="1">
        <v>23</v>
      </c>
      <c r="D18" s="7">
        <v>39</v>
      </c>
      <c r="E18" s="7">
        <v>33</v>
      </c>
      <c r="F18" s="7">
        <v>45</v>
      </c>
      <c r="G18" s="7">
        <v>33</v>
      </c>
      <c r="H18" s="7">
        <v>34</v>
      </c>
      <c r="I18" s="9">
        <f>IF(D18&gt;40,D18-40,0)</f>
        <v>0</v>
      </c>
      <c r="J18" s="9">
        <f>IF(E18&gt;40,E18-40,0)</f>
        <v>0</v>
      </c>
      <c r="K18" s="9">
        <f>IF(F18&gt;40,F18-40,0)</f>
        <v>5</v>
      </c>
      <c r="L18" s="9">
        <f t="shared" si="5"/>
        <v>0</v>
      </c>
      <c r="M18" s="9">
        <f t="shared" si="5"/>
        <v>0</v>
      </c>
      <c r="N18" s="11">
        <f t="shared" si="17"/>
        <v>897</v>
      </c>
      <c r="O18" s="11">
        <f t="shared" si="18"/>
        <v>759</v>
      </c>
      <c r="P18" s="11">
        <f t="shared" si="6"/>
        <v>1035</v>
      </c>
      <c r="Q18" s="11">
        <f t="shared" si="7"/>
        <v>759</v>
      </c>
      <c r="R18" s="11">
        <f t="shared" si="8"/>
        <v>782</v>
      </c>
      <c r="S18" s="13">
        <f t="shared" si="19"/>
        <v>0</v>
      </c>
      <c r="T18" s="13">
        <f t="shared" si="9"/>
        <v>0</v>
      </c>
      <c r="U18" s="13">
        <f t="shared" si="10"/>
        <v>57.5</v>
      </c>
      <c r="V18" s="13">
        <f t="shared" si="11"/>
        <v>0</v>
      </c>
      <c r="W18" s="13">
        <f t="shared" si="12"/>
        <v>0</v>
      </c>
      <c r="X18" s="14">
        <f t="shared" si="20"/>
        <v>897</v>
      </c>
      <c r="Y18" s="14">
        <f t="shared" si="13"/>
        <v>759</v>
      </c>
      <c r="Z18" s="14">
        <f t="shared" si="14"/>
        <v>1092.5</v>
      </c>
      <c r="AA18" s="14">
        <f t="shared" si="15"/>
        <v>759</v>
      </c>
      <c r="AB18" s="14">
        <f t="shared" si="16"/>
        <v>782</v>
      </c>
      <c r="AC18" s="15">
        <f t="shared" si="21"/>
        <v>4289.5</v>
      </c>
    </row>
    <row r="19" spans="1:29" x14ac:dyDescent="0.35">
      <c r="A19" t="s">
        <v>34</v>
      </c>
      <c r="B19" t="s">
        <v>33</v>
      </c>
      <c r="C19" s="1">
        <v>22</v>
      </c>
      <c r="D19" s="7">
        <v>31</v>
      </c>
      <c r="E19" s="7">
        <v>45</v>
      </c>
      <c r="F19" s="7">
        <v>45</v>
      </c>
      <c r="G19" s="7">
        <v>43</v>
      </c>
      <c r="H19" s="7">
        <v>54</v>
      </c>
      <c r="I19" s="9">
        <f>IF(D19&gt;40,D19-40,0)</f>
        <v>0</v>
      </c>
      <c r="J19" s="9">
        <f>IF(E19&gt;40,E19-40,0)</f>
        <v>5</v>
      </c>
      <c r="K19" s="9">
        <f>IF(F19&gt;40,F19-40,0)</f>
        <v>5</v>
      </c>
      <c r="L19" s="9">
        <f t="shared" si="5"/>
        <v>3</v>
      </c>
      <c r="M19" s="9">
        <f t="shared" si="5"/>
        <v>14</v>
      </c>
      <c r="N19" s="11">
        <f t="shared" si="17"/>
        <v>682</v>
      </c>
      <c r="O19" s="11">
        <f t="shared" si="18"/>
        <v>990</v>
      </c>
      <c r="P19" s="11">
        <f t="shared" si="6"/>
        <v>990</v>
      </c>
      <c r="Q19" s="11">
        <f t="shared" si="7"/>
        <v>946</v>
      </c>
      <c r="R19" s="11">
        <f t="shared" si="8"/>
        <v>1188</v>
      </c>
      <c r="S19" s="13">
        <f t="shared" si="19"/>
        <v>0</v>
      </c>
      <c r="T19" s="13">
        <f t="shared" si="9"/>
        <v>55</v>
      </c>
      <c r="U19" s="13">
        <f t="shared" si="10"/>
        <v>55</v>
      </c>
      <c r="V19" s="13">
        <f t="shared" si="11"/>
        <v>33</v>
      </c>
      <c r="W19" s="13">
        <f t="shared" si="12"/>
        <v>154</v>
      </c>
      <c r="X19" s="14">
        <f t="shared" si="20"/>
        <v>682</v>
      </c>
      <c r="Y19" s="14">
        <f t="shared" si="13"/>
        <v>1045</v>
      </c>
      <c r="Z19" s="14">
        <f t="shared" si="14"/>
        <v>1045</v>
      </c>
      <c r="AA19" s="14">
        <f t="shared" si="15"/>
        <v>979</v>
      </c>
      <c r="AB19" s="14">
        <f t="shared" si="16"/>
        <v>1342</v>
      </c>
      <c r="AC19" s="15">
        <f t="shared" si="21"/>
        <v>5093</v>
      </c>
    </row>
    <row r="20" spans="1:29" x14ac:dyDescent="0.35">
      <c r="A20" t="s">
        <v>36</v>
      </c>
      <c r="B20" t="s">
        <v>35</v>
      </c>
      <c r="C20" s="1">
        <v>47</v>
      </c>
      <c r="D20" s="7">
        <v>30</v>
      </c>
      <c r="E20" s="7">
        <v>43</v>
      </c>
      <c r="F20" s="7">
        <v>55</v>
      </c>
      <c r="G20" s="7">
        <v>34</v>
      </c>
      <c r="H20" s="7">
        <v>33</v>
      </c>
      <c r="I20" s="9">
        <f>IF(D20&gt;40,D20-40,0)</f>
        <v>0</v>
      </c>
      <c r="J20" s="9">
        <f>IF(E20&gt;40,E20-40,0)</f>
        <v>3</v>
      </c>
      <c r="K20" s="9">
        <f>IF(F20&gt;40,F20-40,0)</f>
        <v>15</v>
      </c>
      <c r="L20" s="9">
        <f t="shared" ref="L20:M20" si="22">IF(G20&gt;40,G20-40,0)</f>
        <v>0</v>
      </c>
      <c r="M20" s="9">
        <f t="shared" si="22"/>
        <v>0</v>
      </c>
      <c r="N20" s="11">
        <f t="shared" si="17"/>
        <v>1410</v>
      </c>
      <c r="O20" s="11">
        <f t="shared" si="18"/>
        <v>2021</v>
      </c>
      <c r="P20" s="11">
        <f t="shared" si="6"/>
        <v>2585</v>
      </c>
      <c r="Q20" s="11">
        <f t="shared" si="7"/>
        <v>1598</v>
      </c>
      <c r="R20" s="11">
        <f t="shared" si="8"/>
        <v>1551</v>
      </c>
      <c r="S20" s="13">
        <f t="shared" si="19"/>
        <v>0</v>
      </c>
      <c r="T20" s="13">
        <f t="shared" si="9"/>
        <v>70.5</v>
      </c>
      <c r="U20" s="13">
        <f t="shared" si="10"/>
        <v>352.5</v>
      </c>
      <c r="V20" s="13">
        <f t="shared" si="11"/>
        <v>0</v>
      </c>
      <c r="W20" s="13">
        <f t="shared" si="12"/>
        <v>0</v>
      </c>
      <c r="X20" s="14">
        <f t="shared" si="20"/>
        <v>1410</v>
      </c>
      <c r="Y20" s="14">
        <f t="shared" si="13"/>
        <v>2091.5</v>
      </c>
      <c r="Z20" s="14">
        <f t="shared" si="14"/>
        <v>2937.5</v>
      </c>
      <c r="AA20" s="14">
        <f t="shared" si="15"/>
        <v>1598</v>
      </c>
      <c r="AB20" s="14">
        <f t="shared" si="16"/>
        <v>1551</v>
      </c>
      <c r="AC20" s="15">
        <f t="shared" si="21"/>
        <v>9588</v>
      </c>
    </row>
    <row r="22" spans="1:29" x14ac:dyDescent="0.35">
      <c r="A22" t="s">
        <v>37</v>
      </c>
      <c r="C22" s="2">
        <f>MAX(C4:C20)</f>
        <v>47</v>
      </c>
      <c r="D22" s="5">
        <f>MAX(D4:D20)</f>
        <v>49</v>
      </c>
      <c r="E22" s="5">
        <f t="shared" ref="E22:AB22" si="23">MAX(E4:E20)</f>
        <v>65</v>
      </c>
      <c r="F22" s="5">
        <f t="shared" si="23"/>
        <v>64</v>
      </c>
      <c r="G22" s="5">
        <f t="shared" si="23"/>
        <v>65</v>
      </c>
      <c r="H22" s="5">
        <f t="shared" si="23"/>
        <v>544</v>
      </c>
      <c r="I22" s="5">
        <f t="shared" si="23"/>
        <v>9</v>
      </c>
      <c r="J22" s="5">
        <f t="shared" si="23"/>
        <v>25</v>
      </c>
      <c r="K22" s="5">
        <f t="shared" si="23"/>
        <v>24</v>
      </c>
      <c r="L22" s="5">
        <f t="shared" si="23"/>
        <v>25</v>
      </c>
      <c r="M22" s="5">
        <f t="shared" si="23"/>
        <v>504</v>
      </c>
      <c r="N22" s="5">
        <f t="shared" si="23"/>
        <v>1967.35</v>
      </c>
      <c r="O22" s="5">
        <f t="shared" si="23"/>
        <v>2021</v>
      </c>
      <c r="P22" s="5">
        <f t="shared" si="23"/>
        <v>2585</v>
      </c>
      <c r="Q22" s="5">
        <f t="shared" si="23"/>
        <v>2665</v>
      </c>
      <c r="R22" s="5">
        <f t="shared" si="23"/>
        <v>7137.28</v>
      </c>
      <c r="S22" s="5">
        <f t="shared" si="23"/>
        <v>180.67499999999998</v>
      </c>
      <c r="T22" s="5">
        <f t="shared" si="23"/>
        <v>275</v>
      </c>
      <c r="U22" s="5">
        <f t="shared" si="23"/>
        <v>410.52</v>
      </c>
      <c r="V22" s="5">
        <f t="shared" si="23"/>
        <v>512.5</v>
      </c>
      <c r="W22" s="5">
        <f t="shared" si="23"/>
        <v>3306.24</v>
      </c>
      <c r="X22" s="5">
        <f t="shared" si="23"/>
        <v>2148.0250000000001</v>
      </c>
      <c r="Y22" s="5">
        <f t="shared" si="23"/>
        <v>2091.5</v>
      </c>
      <c r="Z22" s="5">
        <f t="shared" si="23"/>
        <v>2937.5</v>
      </c>
      <c r="AA22" s="5">
        <f t="shared" si="23"/>
        <v>3177.5</v>
      </c>
      <c r="AB22" s="5">
        <f t="shared" si="23"/>
        <v>10443.52</v>
      </c>
      <c r="AC22" s="5">
        <f t="shared" ref="AC22" si="24">MAX(AC4:AC20)</f>
        <v>12431.2</v>
      </c>
    </row>
    <row r="23" spans="1:29" x14ac:dyDescent="0.35">
      <c r="A23" t="s">
        <v>38</v>
      </c>
      <c r="C23" s="2">
        <f>MIN(C4:C20)</f>
        <v>10.9</v>
      </c>
      <c r="D23" s="4">
        <f>MIN(D4:D20)</f>
        <v>30</v>
      </c>
      <c r="E23" s="4">
        <f t="shared" ref="E23:AB23" si="25">MIN(E4:E20)</f>
        <v>33</v>
      </c>
      <c r="F23" s="4">
        <f t="shared" si="25"/>
        <v>33</v>
      </c>
      <c r="G23" s="4">
        <f t="shared" si="25"/>
        <v>33</v>
      </c>
      <c r="H23" s="4">
        <f t="shared" si="25"/>
        <v>33</v>
      </c>
      <c r="I23" s="4">
        <f t="shared" si="25"/>
        <v>0</v>
      </c>
      <c r="J23" s="4">
        <f t="shared" si="25"/>
        <v>0</v>
      </c>
      <c r="K23" s="4">
        <f t="shared" si="25"/>
        <v>0</v>
      </c>
      <c r="L23" s="4">
        <f t="shared" si="25"/>
        <v>0</v>
      </c>
      <c r="M23" s="4">
        <f t="shared" si="25"/>
        <v>0</v>
      </c>
      <c r="N23" s="4">
        <f t="shared" si="25"/>
        <v>436</v>
      </c>
      <c r="O23" s="4">
        <f t="shared" si="25"/>
        <v>370.6</v>
      </c>
      <c r="P23" s="4">
        <f t="shared" si="25"/>
        <v>370.6</v>
      </c>
      <c r="Q23" s="4">
        <f t="shared" si="25"/>
        <v>446.08</v>
      </c>
      <c r="R23" s="4">
        <f t="shared" si="25"/>
        <v>370.6</v>
      </c>
      <c r="S23" s="4">
        <f t="shared" si="25"/>
        <v>0</v>
      </c>
      <c r="T23" s="4">
        <f t="shared" si="25"/>
        <v>0</v>
      </c>
      <c r="U23" s="4">
        <f t="shared" si="25"/>
        <v>0</v>
      </c>
      <c r="V23" s="4">
        <f t="shared" si="25"/>
        <v>0</v>
      </c>
      <c r="W23" s="4">
        <f t="shared" si="25"/>
        <v>0</v>
      </c>
      <c r="X23" s="4">
        <f t="shared" si="25"/>
        <v>436</v>
      </c>
      <c r="Y23" s="4">
        <f t="shared" si="25"/>
        <v>370.6</v>
      </c>
      <c r="Z23" s="4">
        <f t="shared" si="25"/>
        <v>370.6</v>
      </c>
      <c r="AA23" s="4">
        <f t="shared" si="25"/>
        <v>446.08</v>
      </c>
      <c r="AB23" s="4">
        <f t="shared" si="25"/>
        <v>370.6</v>
      </c>
      <c r="AC23" s="4">
        <f t="shared" ref="AC23" si="26">MIN(AC4:AC20)</f>
        <v>2032.85</v>
      </c>
    </row>
    <row r="24" spans="1:29" x14ac:dyDescent="0.35">
      <c r="A24" t="s">
        <v>39</v>
      </c>
      <c r="C24" s="2">
        <f>AVERAGE(C4:C20)</f>
        <v>24.72176470588235</v>
      </c>
      <c r="D24" s="4">
        <f>AVERAGE(D4:D20)</f>
        <v>39.529411764705884</v>
      </c>
      <c r="E24" s="4">
        <f t="shared" ref="E24:AB24" si="27">AVERAGE(E4:E20)</f>
        <v>44.058823529411768</v>
      </c>
      <c r="F24" s="4">
        <f t="shared" si="27"/>
        <v>46.176470588235297</v>
      </c>
      <c r="G24" s="4">
        <f t="shared" si="27"/>
        <v>44.588235294117645</v>
      </c>
      <c r="H24" s="4">
        <f t="shared" si="27"/>
        <v>73.294117647058826</v>
      </c>
      <c r="I24" s="4">
        <f t="shared" si="27"/>
        <v>2.3529411764705883</v>
      </c>
      <c r="J24" s="4">
        <f t="shared" si="27"/>
        <v>5.8235294117647056</v>
      </c>
      <c r="K24" s="4">
        <f t="shared" si="27"/>
        <v>7.3529411764705879</v>
      </c>
      <c r="L24" s="4">
        <f t="shared" si="27"/>
        <v>6.117647058823529</v>
      </c>
      <c r="M24" s="4">
        <f t="shared" si="27"/>
        <v>35.470588235294116</v>
      </c>
      <c r="N24" s="4">
        <f t="shared" si="27"/>
        <v>960.56117647058818</v>
      </c>
      <c r="O24" s="4">
        <f t="shared" si="27"/>
        <v>1089.0729411764705</v>
      </c>
      <c r="P24" s="4">
        <f t="shared" si="27"/>
        <v>1150.4458823529412</v>
      </c>
      <c r="Q24" s="4">
        <f t="shared" si="27"/>
        <v>1110.0470588235296</v>
      </c>
      <c r="R24" s="4">
        <f t="shared" si="27"/>
        <v>1488.7958823529414</v>
      </c>
      <c r="S24" s="4">
        <f t="shared" si="27"/>
        <v>30.638823529411766</v>
      </c>
      <c r="T24" s="4">
        <f t="shared" si="27"/>
        <v>68.296176470588236</v>
      </c>
      <c r="U24" s="4">
        <f t="shared" si="27"/>
        <v>97.534705882352938</v>
      </c>
      <c r="V24" s="4">
        <f t="shared" si="27"/>
        <v>82.976176470588243</v>
      </c>
      <c r="W24" s="4">
        <f t="shared" si="27"/>
        <v>277.49088235294113</v>
      </c>
      <c r="X24" s="4">
        <f t="shared" si="27"/>
        <v>991.2</v>
      </c>
      <c r="Y24" s="4">
        <f t="shared" si="27"/>
        <v>1157.3691176470588</v>
      </c>
      <c r="Z24" s="4">
        <f t="shared" si="27"/>
        <v>1247.9805882352939</v>
      </c>
      <c r="AA24" s="4">
        <f t="shared" si="27"/>
        <v>1193.0232352941177</v>
      </c>
      <c r="AB24" s="4">
        <f t="shared" si="27"/>
        <v>1766.2867647058827</v>
      </c>
      <c r="AC24" s="4">
        <f t="shared" ref="AC24" si="28">AVERAGE(AC4:AC20)</f>
        <v>6355.8597058823534</v>
      </c>
    </row>
    <row r="25" spans="1:29" x14ac:dyDescent="0.35">
      <c r="A25" t="s">
        <v>40</v>
      </c>
      <c r="D25" s="3">
        <f>SUM(D4:D20)</f>
        <v>672</v>
      </c>
      <c r="E25" s="3">
        <f t="shared" ref="E25:AB25" si="29">SUM(E4:E20)</f>
        <v>749</v>
      </c>
      <c r="F25" s="3">
        <f t="shared" si="29"/>
        <v>785</v>
      </c>
      <c r="G25" s="3">
        <f t="shared" si="29"/>
        <v>758</v>
      </c>
      <c r="H25" s="3">
        <f t="shared" si="29"/>
        <v>1246</v>
      </c>
      <c r="I25" s="3">
        <f t="shared" si="29"/>
        <v>40</v>
      </c>
      <c r="J25" s="3">
        <f t="shared" si="29"/>
        <v>99</v>
      </c>
      <c r="K25" s="3">
        <f t="shared" si="29"/>
        <v>125</v>
      </c>
      <c r="L25" s="3">
        <f t="shared" si="29"/>
        <v>104</v>
      </c>
      <c r="M25" s="3">
        <f t="shared" si="29"/>
        <v>603</v>
      </c>
      <c r="N25" s="3">
        <f t="shared" si="29"/>
        <v>16329.539999999999</v>
      </c>
      <c r="O25" s="3">
        <f t="shared" si="29"/>
        <v>18514.239999999998</v>
      </c>
      <c r="P25" s="3">
        <f t="shared" si="29"/>
        <v>19557.580000000002</v>
      </c>
      <c r="Q25" s="3">
        <f t="shared" si="29"/>
        <v>18870.800000000003</v>
      </c>
      <c r="R25" s="3">
        <f t="shared" si="29"/>
        <v>25309.530000000002</v>
      </c>
      <c r="S25" s="3">
        <f t="shared" si="29"/>
        <v>520.86</v>
      </c>
      <c r="T25" s="3">
        <f t="shared" si="29"/>
        <v>1161.0350000000001</v>
      </c>
      <c r="U25" s="3">
        <f t="shared" si="29"/>
        <v>1658.09</v>
      </c>
      <c r="V25" s="3">
        <f t="shared" si="29"/>
        <v>1410.595</v>
      </c>
      <c r="W25" s="3">
        <f t="shared" si="29"/>
        <v>4717.3449999999993</v>
      </c>
      <c r="X25" s="3">
        <f t="shared" si="29"/>
        <v>16850.400000000001</v>
      </c>
      <c r="Y25" s="3">
        <f t="shared" si="29"/>
        <v>19675.275000000001</v>
      </c>
      <c r="Z25" s="3">
        <f t="shared" si="29"/>
        <v>21215.67</v>
      </c>
      <c r="AA25" s="3">
        <f t="shared" si="29"/>
        <v>20281.395</v>
      </c>
      <c r="AB25" s="3">
        <f t="shared" si="29"/>
        <v>30026.875000000004</v>
      </c>
      <c r="AC25" s="3">
        <f t="shared" ref="AC25" si="30">SUM(AC4:AC20)</f>
        <v>108049.61500000001</v>
      </c>
    </row>
  </sheetData>
  <pageMargins left="0.7" right="0.7" top="0.75" bottom="0.75" header="0.3" footer="0.3"/>
  <pageSetup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cp:lastPrinted>2024-01-06T05:45:25Z</cp:lastPrinted>
  <dcterms:created xsi:type="dcterms:W3CDTF">2024-01-06T01:08:53Z</dcterms:created>
  <dcterms:modified xsi:type="dcterms:W3CDTF">2024-01-06T05:46:38Z</dcterms:modified>
</cp:coreProperties>
</file>