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159F4BDC-E612-4B99-9D53-739A95EC6F9C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Sheet1!$A$1:$K$172</definedName>
  </definedNames>
  <calcPr calcId="191029" concurrentCalc="0"/>
  <pivotCaches>
    <pivotCache cacheId="4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4" i="1" l="1"/>
  <c r="F175" i="1"/>
  <c r="F17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<sst xmlns="http://schemas.openxmlformats.org/spreadsheetml/2006/main" count="878" uniqueCount="54">
  <si>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</si>
  <si>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</si>
  <si>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</si>
  <si>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</si>
  <si>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</si>
  <si>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</si>
  <si>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</si>
  <si>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</si>
  <si>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</si>
  <si>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</si>
  <si>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</si>
  <si>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</si>
  <si>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</si>
  <si>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</si>
  <si>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</si>
  <si>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</si>
  <si>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</si>
  <si>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</si>
  <si>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</si>
  <si>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</si>
  <si>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</si>
  <si>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</si>
  <si>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</si>
  <si>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</si>
  <si>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</si>
  <si>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</si>
  <si>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</si>
  <si>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</si>
  <si>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</si>
  <si>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</si>
  <si>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</si>
  <si>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</si>
  <si>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</si>
  <si>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</si>
  <si>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</si>
  <si>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</si>
  <si>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Sales</t>
  </si>
  <si>
    <t>Person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</si>
  <si>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</si>
  <si>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</si>
  <si>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</si>
  <si>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</si>
  <si>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</si>
  <si>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</si>
  <si>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</si>
  <si>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</si>
  <si>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Commision 10% for items less than $50, 20% for items more than $50</t>
  </si>
  <si>
    <t>Sum of all items</t>
  </si>
  <si>
    <t>Sum of items valued at more than $50</t>
  </si>
  <si>
    <t>Sum of all items valued at $50 or less</t>
  </si>
  <si>
    <t>Sum of Sale Price</t>
  </si>
  <si>
    <t>Row Labels</t>
  </si>
  <si>
    <t>Grand Total</t>
  </si>
  <si>
    <t>Mr. Shabaul Haque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</si>
</sst>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[SalesData1.xlsx]Sheet4!PivotTable3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Sheet4!$B$4:$B$8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42C1-8790-C1D9DA69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2</xdr:row>
      <xdr:rowOff>3175</xdr:rowOff>
    </xdr:from>
    <xdr:to>
      <xdr:col>9</xdr:col>
      <xdr:colOff>425450</xdr:colOff>
      <xdr:row>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BBE33-CBBE-4273-72F2-4620B0C0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aul haque" refreshedDate="45302.810364930556" createdVersion="8" refreshedVersion="8" minRefreshableVersion="3" recordCount="171" xr:uid="{55E3DF8B-3824-4121-95CF-EA079263EDC4}">
  <cacheSource type="worksheet">
    <worksheetSource ref="A1:K172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, 20% for items more than $50" numFmtId="44">
      <sharedItems containsSemiMixedTypes="0" containsString="0" containsNumber="1" minValue="0.29999999999999993" maxValue="31.6"/>
    </cacheField>
    <cacheField name="Sales" numFmtId="0">
      <sharedItems count="4">
        <s v="Chalie"/>
        <s v="Juan"/>
        <s v="Doug"/>
        <s v="Hellen"/>
      </sharedItems>
    </cacheField>
    <cacheField name="Person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x v="0"/>
    <n v="40.100000000000009"/>
    <n v="8.0200000000000014"/>
    <x v="0"/>
    <x v="0"/>
    <x v="0"/>
  </r>
  <r>
    <x v="0"/>
    <n v="1002"/>
    <n v="2877"/>
    <s v="Net"/>
    <n v="11.4"/>
    <x v="1"/>
    <n v="4.9000000000000004"/>
    <n v="0.49000000000000005"/>
    <x v="1"/>
    <x v="1"/>
    <x v="1"/>
  </r>
  <r>
    <x v="0"/>
    <n v="1003"/>
    <n v="2499"/>
    <s v="8 ft Hose"/>
    <n v="6.2"/>
    <x v="2"/>
    <n v="2.9999999999999991"/>
    <n v="0.29999999999999993"/>
    <x v="2"/>
    <x v="2"/>
    <x v="2"/>
  </r>
  <r>
    <x v="0"/>
    <n v="1004"/>
    <n v="8722"/>
    <s v="Water Pump"/>
    <n v="344"/>
    <x v="3"/>
    <n v="158"/>
    <n v="31.6"/>
    <x v="0"/>
    <x v="0"/>
    <x v="2"/>
  </r>
  <r>
    <x v="0"/>
    <n v="1005"/>
    <n v="1109"/>
    <s v="Chlorine Test Kit"/>
    <n v="3"/>
    <x v="4"/>
    <n v="5"/>
    <n v="0.5"/>
    <x v="2"/>
    <x v="2"/>
    <x v="2"/>
  </r>
  <r>
    <x v="0"/>
    <n v="1006"/>
    <n v="9822"/>
    <s v="Pool Cover"/>
    <n v="58.3"/>
    <x v="0"/>
    <n v="40.100000000000009"/>
    <n v="8.0200000000000014"/>
    <x v="2"/>
    <x v="2"/>
    <x v="2"/>
  </r>
  <r>
    <x v="0"/>
    <n v="1007"/>
    <n v="1109"/>
    <s v="Chlorine Test Kit"/>
    <n v="3"/>
    <x v="4"/>
    <n v="5"/>
    <n v="0.5"/>
    <x v="3"/>
    <x v="3"/>
    <x v="0"/>
  </r>
  <r>
    <x v="0"/>
    <n v="1008"/>
    <n v="2877"/>
    <s v="Net"/>
    <n v="11.4"/>
    <x v="1"/>
    <n v="4.9000000000000004"/>
    <n v="0.49000000000000005"/>
    <x v="2"/>
    <x v="2"/>
    <x v="0"/>
  </r>
  <r>
    <x v="0"/>
    <n v="1009"/>
    <n v="1109"/>
    <s v="Chlorine Test Kit"/>
    <n v="3"/>
    <x v="4"/>
    <n v="5"/>
    <n v="0.5"/>
    <x v="2"/>
    <x v="2"/>
    <x v="2"/>
  </r>
  <r>
    <x v="0"/>
    <n v="1010"/>
    <n v="2877"/>
    <s v="Net"/>
    <n v="11.4"/>
    <x v="1"/>
    <n v="4.9000000000000004"/>
    <n v="0.49000000000000005"/>
    <x v="1"/>
    <x v="1"/>
    <x v="3"/>
  </r>
  <r>
    <x v="0"/>
    <n v="1011"/>
    <n v="2877"/>
    <s v="Net"/>
    <n v="11.4"/>
    <x v="1"/>
    <n v="4.9000000000000004"/>
    <n v="0.49000000000000005"/>
    <x v="1"/>
    <x v="1"/>
    <x v="2"/>
  </r>
  <r>
    <x v="0"/>
    <n v="1012"/>
    <n v="4421"/>
    <s v="Skimmer"/>
    <n v="45"/>
    <x v="5"/>
    <n v="42"/>
    <n v="8.4"/>
    <x v="2"/>
    <x v="2"/>
    <x v="0"/>
  </r>
  <r>
    <x v="0"/>
    <n v="1013"/>
    <n v="9212"/>
    <s v="1 Gal Muratic Acid"/>
    <n v="4"/>
    <x v="6"/>
    <n v="3"/>
    <n v="0.30000000000000004"/>
    <x v="3"/>
    <x v="3"/>
    <x v="3"/>
  </r>
  <r>
    <x v="0"/>
    <n v="1014"/>
    <n v="8722"/>
    <s v="Water Pump"/>
    <n v="344"/>
    <x v="3"/>
    <n v="158"/>
    <n v="31.6"/>
    <x v="0"/>
    <x v="0"/>
    <x v="1"/>
  </r>
  <r>
    <x v="0"/>
    <n v="1015"/>
    <n v="2877"/>
    <s v="Net"/>
    <n v="11.4"/>
    <x v="1"/>
    <n v="4.9000000000000004"/>
    <n v="0.49000000000000005"/>
    <x v="3"/>
    <x v="3"/>
    <x v="2"/>
  </r>
  <r>
    <x v="0"/>
    <n v="1016"/>
    <n v="2499"/>
    <s v="8 ft Hose"/>
    <n v="6.2"/>
    <x v="2"/>
    <n v="2.9999999999999991"/>
    <n v="0.29999999999999993"/>
    <x v="2"/>
    <x v="2"/>
    <x v="1"/>
  </r>
  <r>
    <x v="1"/>
    <n v="1017"/>
    <n v="2242"/>
    <s v="AutoVac"/>
    <n v="60"/>
    <x v="7"/>
    <n v="64"/>
    <n v="12.8"/>
    <x v="1"/>
    <x v="1"/>
    <x v="0"/>
  </r>
  <r>
    <x v="1"/>
    <n v="1018"/>
    <n v="1109"/>
    <s v="Chlorine Test Kit"/>
    <n v="3"/>
    <x v="4"/>
    <n v="5"/>
    <n v="0.5"/>
    <x v="2"/>
    <x v="2"/>
    <x v="1"/>
  </r>
  <r>
    <x v="1"/>
    <n v="1019"/>
    <n v="2499"/>
    <s v="8 ft Hose"/>
    <n v="6.2"/>
    <x v="2"/>
    <n v="2.9999999999999991"/>
    <n v="0.29999999999999993"/>
    <x v="2"/>
    <x v="2"/>
    <x v="3"/>
  </r>
  <r>
    <x v="1"/>
    <n v="1020"/>
    <n v="2499"/>
    <s v="8 ft Hose"/>
    <n v="6.2"/>
    <x v="2"/>
    <n v="2.9999999999999991"/>
    <n v="0.29999999999999993"/>
    <x v="2"/>
    <x v="2"/>
    <x v="4"/>
  </r>
  <r>
    <x v="1"/>
    <n v="1021"/>
    <n v="1109"/>
    <s v="Chlorine Test Kit"/>
    <n v="3"/>
    <x v="4"/>
    <n v="5"/>
    <n v="0.5"/>
    <x v="1"/>
    <x v="1"/>
    <x v="3"/>
  </r>
  <r>
    <x v="1"/>
    <n v="1022"/>
    <n v="2877"/>
    <s v="Net"/>
    <n v="11.4"/>
    <x v="1"/>
    <n v="4.9000000000000004"/>
    <n v="0.49000000000000005"/>
    <x v="2"/>
    <x v="2"/>
    <x v="5"/>
  </r>
  <r>
    <x v="1"/>
    <n v="1023"/>
    <n v="1109"/>
    <s v="Chlorine Test Kit"/>
    <n v="3"/>
    <x v="4"/>
    <n v="5"/>
    <n v="0.5"/>
    <x v="3"/>
    <x v="3"/>
    <x v="0"/>
  </r>
  <r>
    <x v="1"/>
    <n v="1024"/>
    <n v="9212"/>
    <s v="1 Gal Muratic Acid"/>
    <n v="4"/>
    <x v="6"/>
    <n v="3"/>
    <n v="0.30000000000000004"/>
    <x v="1"/>
    <x v="1"/>
    <x v="5"/>
  </r>
  <r>
    <x v="1"/>
    <n v="1025"/>
    <n v="2877"/>
    <s v="Net"/>
    <n v="11.4"/>
    <x v="1"/>
    <n v="4.9000000000000004"/>
    <n v="0.49000000000000005"/>
    <x v="3"/>
    <x v="3"/>
    <x v="4"/>
  </r>
  <r>
    <x v="1"/>
    <n v="1026"/>
    <n v="6119"/>
    <s v="Algea Killer 8 oz"/>
    <n v="9"/>
    <x v="8"/>
    <n v="5"/>
    <n v="0.5"/>
    <x v="3"/>
    <x v="3"/>
    <x v="0"/>
  </r>
  <r>
    <x v="1"/>
    <n v="1027"/>
    <n v="6119"/>
    <s v="Algea Killer 8 oz"/>
    <n v="9"/>
    <x v="8"/>
    <n v="5"/>
    <n v="0.5"/>
    <x v="0"/>
    <x v="0"/>
    <x v="4"/>
  </r>
  <r>
    <x v="1"/>
    <n v="1028"/>
    <n v="8722"/>
    <s v="Water Pump"/>
    <n v="344"/>
    <x v="3"/>
    <n v="158"/>
    <n v="31.6"/>
    <x v="0"/>
    <x v="0"/>
    <x v="2"/>
  </r>
  <r>
    <x v="1"/>
    <n v="1029"/>
    <n v="2499"/>
    <s v="8 ft Hose"/>
    <n v="6.2"/>
    <x v="2"/>
    <n v="2.9999999999999991"/>
    <n v="0.29999999999999993"/>
    <x v="1"/>
    <x v="1"/>
    <x v="2"/>
  </r>
  <r>
    <x v="1"/>
    <n v="1030"/>
    <n v="4421"/>
    <s v="Skimmer"/>
    <n v="45"/>
    <x v="5"/>
    <n v="42"/>
    <n v="8.4"/>
    <x v="1"/>
    <x v="1"/>
    <x v="4"/>
  </r>
  <r>
    <x v="1"/>
    <n v="1031"/>
    <n v="1109"/>
    <s v="Chlorine Test Kit"/>
    <n v="3"/>
    <x v="4"/>
    <n v="5"/>
    <n v="0.5"/>
    <x v="1"/>
    <x v="1"/>
    <x v="1"/>
  </r>
  <r>
    <x v="1"/>
    <n v="1032"/>
    <n v="2877"/>
    <s v="Net"/>
    <n v="11.4"/>
    <x v="1"/>
    <n v="4.9000000000000004"/>
    <n v="0.49000000000000005"/>
    <x v="0"/>
    <x v="0"/>
    <x v="2"/>
  </r>
  <r>
    <x v="1"/>
    <n v="1033"/>
    <n v="9822"/>
    <s v="Pool Cover"/>
    <n v="58.3"/>
    <x v="0"/>
    <n v="40.100000000000009"/>
    <n v="8.0200000000000014"/>
    <x v="1"/>
    <x v="1"/>
    <x v="1"/>
  </r>
  <r>
    <x v="1"/>
    <n v="1034"/>
    <n v="2877"/>
    <s v="Net"/>
    <n v="11.4"/>
    <x v="1"/>
    <n v="4.9000000000000004"/>
    <n v="0.49000000000000005"/>
    <x v="1"/>
    <x v="1"/>
    <x v="3"/>
  </r>
  <r>
    <x v="2"/>
    <n v="1035"/>
    <n v="2499"/>
    <s v="8 ft Hose"/>
    <n v="6.2"/>
    <x v="2"/>
    <n v="2.9999999999999991"/>
    <n v="0.29999999999999993"/>
    <x v="3"/>
    <x v="3"/>
    <x v="1"/>
  </r>
  <r>
    <x v="2"/>
    <n v="1036"/>
    <n v="2499"/>
    <s v="8 ft Hose"/>
    <n v="6.2"/>
    <x v="2"/>
    <n v="2.9999999999999991"/>
    <n v="0.29999999999999993"/>
    <x v="1"/>
    <x v="1"/>
    <x v="4"/>
  </r>
  <r>
    <x v="2"/>
    <n v="1037"/>
    <n v="6622"/>
    <s v="5 Gal Chlorine"/>
    <n v="42"/>
    <x v="9"/>
    <n v="35"/>
    <n v="7"/>
    <x v="1"/>
    <x v="1"/>
    <x v="4"/>
  </r>
  <r>
    <x v="2"/>
    <n v="1038"/>
    <n v="2499"/>
    <s v="8 ft Hose"/>
    <n v="6.2"/>
    <x v="2"/>
    <n v="2.9999999999999991"/>
    <n v="0.29999999999999993"/>
    <x v="1"/>
    <x v="1"/>
    <x v="4"/>
  </r>
  <r>
    <x v="2"/>
    <n v="1039"/>
    <n v="2877"/>
    <s v="Net"/>
    <n v="11.4"/>
    <x v="1"/>
    <n v="4.9000000000000004"/>
    <n v="0.49000000000000005"/>
    <x v="1"/>
    <x v="1"/>
    <x v="1"/>
  </r>
  <r>
    <x v="2"/>
    <n v="1040"/>
    <n v="1109"/>
    <s v="Chlorine Test Kit"/>
    <n v="3"/>
    <x v="4"/>
    <n v="5"/>
    <n v="0.5"/>
    <x v="1"/>
    <x v="1"/>
    <x v="2"/>
  </r>
  <r>
    <x v="2"/>
    <n v="1041"/>
    <n v="2499"/>
    <s v="8 ft Hose"/>
    <n v="6.2"/>
    <x v="2"/>
    <n v="2.9999999999999991"/>
    <n v="0.29999999999999993"/>
    <x v="0"/>
    <x v="0"/>
    <x v="0"/>
  </r>
  <r>
    <x v="2"/>
    <n v="1042"/>
    <n v="8722"/>
    <s v="Water Pump"/>
    <n v="344"/>
    <x v="3"/>
    <n v="158"/>
    <n v="31.6"/>
    <x v="2"/>
    <x v="2"/>
    <x v="0"/>
  </r>
  <r>
    <x v="2"/>
    <n v="1043"/>
    <n v="2242"/>
    <s v="AutoVac"/>
    <n v="60"/>
    <x v="7"/>
    <n v="64"/>
    <n v="12.8"/>
    <x v="2"/>
    <x v="2"/>
    <x v="1"/>
  </r>
  <r>
    <x v="2"/>
    <n v="1044"/>
    <n v="2877"/>
    <s v="Net"/>
    <n v="11.4"/>
    <x v="1"/>
    <n v="4.9000000000000004"/>
    <n v="0.49000000000000005"/>
    <x v="2"/>
    <x v="2"/>
    <x v="1"/>
  </r>
  <r>
    <x v="2"/>
    <n v="1045"/>
    <n v="8722"/>
    <s v="Water Pump"/>
    <n v="344"/>
    <x v="3"/>
    <n v="158"/>
    <n v="31.6"/>
    <x v="3"/>
    <x v="3"/>
    <x v="2"/>
  </r>
  <r>
    <x v="2"/>
    <n v="1046"/>
    <n v="6119"/>
    <s v="Algea Killer 8 oz"/>
    <n v="9"/>
    <x v="8"/>
    <n v="5"/>
    <n v="0.5"/>
    <x v="1"/>
    <x v="1"/>
    <x v="5"/>
  </r>
  <r>
    <x v="2"/>
    <n v="1047"/>
    <n v="6622"/>
    <s v="5 Gal Chlorine"/>
    <n v="42"/>
    <x v="9"/>
    <n v="35"/>
    <n v="7"/>
    <x v="3"/>
    <x v="3"/>
    <x v="2"/>
  </r>
  <r>
    <x v="2"/>
    <n v="1048"/>
    <n v="8722"/>
    <s v="Water Pump"/>
    <n v="344"/>
    <x v="3"/>
    <n v="158"/>
    <n v="31.6"/>
    <x v="0"/>
    <x v="0"/>
    <x v="2"/>
  </r>
  <r>
    <x v="3"/>
    <n v="1049"/>
    <n v="2499"/>
    <s v="8 ft Hose"/>
    <n v="6.2"/>
    <x v="2"/>
    <n v="2.9999999999999991"/>
    <n v="0.29999999999999993"/>
    <x v="0"/>
    <x v="0"/>
    <x v="3"/>
  </r>
  <r>
    <x v="3"/>
    <n v="1050"/>
    <n v="2877"/>
    <s v="Net"/>
    <n v="11.4"/>
    <x v="1"/>
    <n v="4.9000000000000004"/>
    <n v="0.49000000000000005"/>
    <x v="0"/>
    <x v="0"/>
    <x v="2"/>
  </r>
  <r>
    <x v="3"/>
    <n v="1051"/>
    <n v="6119"/>
    <s v="Algea Killer 8 oz"/>
    <n v="9"/>
    <x v="8"/>
    <n v="5"/>
    <n v="0.5"/>
    <x v="2"/>
    <x v="2"/>
    <x v="5"/>
  </r>
  <r>
    <x v="3"/>
    <n v="1052"/>
    <n v="6622"/>
    <s v="5 Gal Chlorine"/>
    <n v="42"/>
    <x v="9"/>
    <n v="35"/>
    <n v="7"/>
    <x v="2"/>
    <x v="2"/>
    <x v="2"/>
  </r>
  <r>
    <x v="3"/>
    <n v="1053"/>
    <n v="2242"/>
    <s v="AutoVac"/>
    <n v="60"/>
    <x v="7"/>
    <n v="64"/>
    <n v="12.8"/>
    <x v="0"/>
    <x v="0"/>
    <x v="1"/>
  </r>
  <r>
    <x v="3"/>
    <n v="1054"/>
    <n v="4421"/>
    <s v="Skimmer"/>
    <n v="45"/>
    <x v="5"/>
    <n v="42"/>
    <n v="8.4"/>
    <x v="2"/>
    <x v="2"/>
    <x v="4"/>
  </r>
  <r>
    <x v="3"/>
    <n v="1055"/>
    <n v="6119"/>
    <s v="Algea Killer 8 oz"/>
    <n v="9"/>
    <x v="8"/>
    <n v="5"/>
    <n v="0.5"/>
    <x v="1"/>
    <x v="1"/>
    <x v="4"/>
  </r>
  <r>
    <x v="3"/>
    <n v="1056"/>
    <n v="1109"/>
    <s v="Chlorine Test Kit"/>
    <n v="3"/>
    <x v="4"/>
    <n v="5"/>
    <n v="0.5"/>
    <x v="2"/>
    <x v="2"/>
    <x v="1"/>
  </r>
  <r>
    <x v="3"/>
    <n v="1057"/>
    <n v="2499"/>
    <s v="8 ft Hose"/>
    <n v="6.2"/>
    <x v="2"/>
    <n v="2.9999999999999991"/>
    <n v="0.29999999999999993"/>
    <x v="1"/>
    <x v="1"/>
    <x v="1"/>
  </r>
  <r>
    <x v="3"/>
    <n v="1058"/>
    <n v="6119"/>
    <s v="Algea Killer 8 oz"/>
    <n v="9"/>
    <x v="8"/>
    <n v="5"/>
    <n v="0.5"/>
    <x v="3"/>
    <x v="3"/>
    <x v="2"/>
  </r>
  <r>
    <x v="3"/>
    <n v="1059"/>
    <n v="2242"/>
    <s v="AutoVac"/>
    <n v="60"/>
    <x v="7"/>
    <n v="64"/>
    <n v="12.8"/>
    <x v="2"/>
    <x v="2"/>
    <x v="2"/>
  </r>
  <r>
    <x v="3"/>
    <n v="1060"/>
    <n v="6119"/>
    <s v="Algea Killer 8 oz"/>
    <n v="9"/>
    <x v="8"/>
    <n v="5"/>
    <n v="0.5"/>
    <x v="2"/>
    <x v="2"/>
    <x v="4"/>
  </r>
  <r>
    <x v="4"/>
    <n v="1061"/>
    <n v="1109"/>
    <s v="Chlorine Test Kit"/>
    <n v="3"/>
    <x v="4"/>
    <n v="5"/>
    <n v="0.5"/>
    <x v="2"/>
    <x v="2"/>
    <x v="4"/>
  </r>
  <r>
    <x v="4"/>
    <n v="1062"/>
    <n v="2499"/>
    <s v="8 ft Hose"/>
    <n v="6.2"/>
    <x v="2"/>
    <n v="2.9999999999999991"/>
    <n v="0.29999999999999993"/>
    <x v="0"/>
    <x v="0"/>
    <x v="2"/>
  </r>
  <r>
    <x v="4"/>
    <n v="1063"/>
    <n v="1109"/>
    <s v="Chlorine Test Kit"/>
    <n v="3"/>
    <x v="4"/>
    <n v="5"/>
    <n v="0.5"/>
    <x v="2"/>
    <x v="2"/>
    <x v="1"/>
  </r>
  <r>
    <x v="4"/>
    <n v="1064"/>
    <n v="2499"/>
    <s v="8 ft Hose"/>
    <n v="6.2"/>
    <x v="2"/>
    <n v="2.9999999999999991"/>
    <n v="0.29999999999999993"/>
    <x v="3"/>
    <x v="3"/>
    <x v="2"/>
  </r>
  <r>
    <x v="4"/>
    <n v="1065"/>
    <n v="2499"/>
    <s v="8 ft Hose"/>
    <n v="6.2"/>
    <x v="2"/>
    <n v="2.9999999999999991"/>
    <n v="0.29999999999999993"/>
    <x v="2"/>
    <x v="2"/>
    <x v="0"/>
  </r>
  <r>
    <x v="4"/>
    <n v="1066"/>
    <n v="2877"/>
    <s v="Net"/>
    <n v="11.4"/>
    <x v="1"/>
    <n v="4.9000000000000004"/>
    <n v="0.49000000000000005"/>
    <x v="2"/>
    <x v="2"/>
    <x v="4"/>
  </r>
  <r>
    <x v="4"/>
    <n v="1067"/>
    <n v="2877"/>
    <s v="Net"/>
    <n v="11.4"/>
    <x v="1"/>
    <n v="4.9000000000000004"/>
    <n v="0.49000000000000005"/>
    <x v="2"/>
    <x v="2"/>
    <x v="5"/>
  </r>
  <r>
    <x v="4"/>
    <n v="1068"/>
    <n v="6119"/>
    <s v="Algea Killer 8 oz"/>
    <n v="9"/>
    <x v="8"/>
    <n v="5"/>
    <n v="0.5"/>
    <x v="1"/>
    <x v="1"/>
    <x v="1"/>
  </r>
  <r>
    <x v="4"/>
    <n v="1069"/>
    <n v="1109"/>
    <s v="Chlorine Test Kit"/>
    <n v="3"/>
    <x v="4"/>
    <n v="5"/>
    <n v="0.5"/>
    <x v="2"/>
    <x v="2"/>
    <x v="2"/>
  </r>
  <r>
    <x v="4"/>
    <n v="1070"/>
    <n v="2499"/>
    <s v="8 ft Hose"/>
    <n v="6.2"/>
    <x v="2"/>
    <n v="2.9999999999999991"/>
    <n v="0.29999999999999993"/>
    <x v="3"/>
    <x v="3"/>
    <x v="2"/>
  </r>
  <r>
    <x v="4"/>
    <n v="1071"/>
    <n v="1109"/>
    <s v="Chlorine Test Kit"/>
    <n v="3"/>
    <x v="4"/>
    <n v="5"/>
    <n v="0.5"/>
    <x v="0"/>
    <x v="0"/>
    <x v="2"/>
  </r>
  <r>
    <x v="4"/>
    <n v="1072"/>
    <n v="1109"/>
    <s v="Chlorine Test Kit"/>
    <n v="3"/>
    <x v="4"/>
    <n v="5"/>
    <n v="0.5"/>
    <x v="2"/>
    <x v="2"/>
    <x v="4"/>
  </r>
  <r>
    <x v="4"/>
    <n v="1073"/>
    <n v="6622"/>
    <s v="5 Gal Chlorine"/>
    <n v="42"/>
    <x v="9"/>
    <n v="35"/>
    <n v="7"/>
    <x v="2"/>
    <x v="2"/>
    <x v="1"/>
  </r>
  <r>
    <x v="4"/>
    <n v="1074"/>
    <n v="2877"/>
    <s v="Net"/>
    <n v="11.4"/>
    <x v="1"/>
    <n v="4.9000000000000004"/>
    <n v="0.49000000000000005"/>
    <x v="2"/>
    <x v="2"/>
    <x v="2"/>
  </r>
  <r>
    <x v="4"/>
    <n v="1075"/>
    <n v="1109"/>
    <s v="Chlorine Test Kit"/>
    <n v="3"/>
    <x v="4"/>
    <n v="5"/>
    <n v="0.5"/>
    <x v="3"/>
    <x v="3"/>
    <x v="1"/>
  </r>
  <r>
    <x v="4"/>
    <n v="1076"/>
    <n v="1109"/>
    <s v="Chlorine Test Kit"/>
    <n v="3"/>
    <x v="4"/>
    <n v="5"/>
    <n v="0.5"/>
    <x v="1"/>
    <x v="1"/>
    <x v="2"/>
  </r>
  <r>
    <x v="4"/>
    <n v="1077"/>
    <n v="9822"/>
    <s v="Pool Cover"/>
    <n v="58.3"/>
    <x v="0"/>
    <n v="40.100000000000009"/>
    <n v="8.0200000000000014"/>
    <x v="3"/>
    <x v="3"/>
    <x v="2"/>
  </r>
  <r>
    <x v="4"/>
    <n v="1078"/>
    <n v="2877"/>
    <s v="Net"/>
    <n v="11.4"/>
    <x v="1"/>
    <n v="4.9000000000000004"/>
    <n v="0.49000000000000005"/>
    <x v="1"/>
    <x v="1"/>
    <x v="4"/>
  </r>
  <r>
    <x v="5"/>
    <n v="1079"/>
    <n v="2877"/>
    <s v="Net"/>
    <n v="11.4"/>
    <x v="1"/>
    <n v="4.9000000000000004"/>
    <n v="0.49000000000000005"/>
    <x v="1"/>
    <x v="1"/>
    <x v="0"/>
  </r>
  <r>
    <x v="5"/>
    <n v="1080"/>
    <n v="4421"/>
    <s v="Skimmer"/>
    <n v="45"/>
    <x v="5"/>
    <n v="42"/>
    <n v="8.4"/>
    <x v="2"/>
    <x v="2"/>
    <x v="1"/>
  </r>
  <r>
    <x v="5"/>
    <n v="1081"/>
    <n v="6119"/>
    <s v="Algea Killer 8 oz"/>
    <n v="9"/>
    <x v="8"/>
    <n v="5"/>
    <n v="0.5"/>
    <x v="2"/>
    <x v="2"/>
    <x v="5"/>
  </r>
  <r>
    <x v="5"/>
    <n v="1082"/>
    <n v="1109"/>
    <s v="Chlorine Test Kit"/>
    <n v="3"/>
    <x v="4"/>
    <n v="5"/>
    <n v="0.5"/>
    <x v="0"/>
    <x v="0"/>
    <x v="1"/>
  </r>
  <r>
    <x v="5"/>
    <n v="1083"/>
    <n v="1109"/>
    <s v="Chlorine Test Kit"/>
    <n v="3"/>
    <x v="4"/>
    <n v="5"/>
    <n v="0.5"/>
    <x v="0"/>
    <x v="0"/>
    <x v="4"/>
  </r>
  <r>
    <x v="5"/>
    <n v="1084"/>
    <n v="6119"/>
    <s v="Algea Killer 8 oz"/>
    <n v="9"/>
    <x v="8"/>
    <n v="5"/>
    <n v="0.5"/>
    <x v="0"/>
    <x v="0"/>
    <x v="2"/>
  </r>
  <r>
    <x v="5"/>
    <n v="1085"/>
    <n v="9822"/>
    <s v="Pool Cover"/>
    <n v="58.3"/>
    <x v="0"/>
    <n v="40.100000000000009"/>
    <n v="8.0200000000000014"/>
    <x v="2"/>
    <x v="2"/>
    <x v="4"/>
  </r>
  <r>
    <x v="5"/>
    <n v="1086"/>
    <n v="1109"/>
    <s v="Chlorine Test Kit"/>
    <n v="3"/>
    <x v="4"/>
    <n v="5"/>
    <n v="0.5"/>
    <x v="3"/>
    <x v="3"/>
    <x v="2"/>
  </r>
  <r>
    <x v="5"/>
    <n v="1087"/>
    <n v="2499"/>
    <s v="8 ft Hose"/>
    <n v="6.2"/>
    <x v="2"/>
    <n v="2.9999999999999991"/>
    <n v="0.29999999999999993"/>
    <x v="0"/>
    <x v="0"/>
    <x v="1"/>
  </r>
  <r>
    <x v="5"/>
    <n v="1088"/>
    <n v="2499"/>
    <s v="8 ft Hose"/>
    <n v="6.2"/>
    <x v="2"/>
    <n v="2.9999999999999991"/>
    <n v="0.29999999999999993"/>
    <x v="0"/>
    <x v="0"/>
    <x v="0"/>
  </r>
  <r>
    <x v="5"/>
    <n v="1089"/>
    <n v="6119"/>
    <s v="Algea Killer 8 oz"/>
    <n v="9"/>
    <x v="8"/>
    <n v="5"/>
    <n v="0.5"/>
    <x v="2"/>
    <x v="2"/>
    <x v="4"/>
  </r>
  <r>
    <x v="5"/>
    <n v="1090"/>
    <n v="2877"/>
    <s v="Net"/>
    <n v="11.4"/>
    <x v="1"/>
    <n v="4.9000000000000004"/>
    <n v="0.49000000000000005"/>
    <x v="0"/>
    <x v="0"/>
    <x v="1"/>
  </r>
  <r>
    <x v="5"/>
    <n v="1091"/>
    <n v="2877"/>
    <s v="Net"/>
    <n v="11.4"/>
    <x v="1"/>
    <n v="4.9000000000000004"/>
    <n v="0.49000000000000005"/>
    <x v="3"/>
    <x v="3"/>
    <x v="4"/>
  </r>
  <r>
    <x v="5"/>
    <n v="1092"/>
    <n v="2877"/>
    <s v="Net"/>
    <n v="11.4"/>
    <x v="1"/>
    <n v="4.9000000000000004"/>
    <n v="0.49000000000000005"/>
    <x v="2"/>
    <x v="2"/>
    <x v="1"/>
  </r>
  <r>
    <x v="5"/>
    <n v="1093"/>
    <n v="6119"/>
    <s v="Algea Killer 8 oz"/>
    <n v="9"/>
    <x v="8"/>
    <n v="5"/>
    <n v="0.5"/>
    <x v="1"/>
    <x v="1"/>
    <x v="2"/>
  </r>
  <r>
    <x v="5"/>
    <n v="1094"/>
    <n v="6119"/>
    <s v="Algea Killer 8 oz"/>
    <n v="9"/>
    <x v="8"/>
    <n v="5"/>
    <n v="0.5"/>
    <x v="2"/>
    <x v="2"/>
    <x v="1"/>
  </r>
  <r>
    <x v="5"/>
    <n v="1095"/>
    <n v="2499"/>
    <s v="8 ft Hose"/>
    <n v="6.2"/>
    <x v="2"/>
    <n v="2.9999999999999991"/>
    <n v="0.29999999999999993"/>
    <x v="3"/>
    <x v="3"/>
    <x v="2"/>
  </r>
  <r>
    <x v="5"/>
    <n v="1096"/>
    <n v="6119"/>
    <s v="Algea Killer 8 oz"/>
    <n v="9"/>
    <x v="8"/>
    <n v="5"/>
    <n v="0.5"/>
    <x v="2"/>
    <x v="2"/>
    <x v="2"/>
  </r>
  <r>
    <x v="5"/>
    <n v="1097"/>
    <n v="9212"/>
    <s v="1 Gal Muratic Acid"/>
    <n v="4"/>
    <x v="6"/>
    <n v="3"/>
    <n v="0.30000000000000004"/>
    <x v="3"/>
    <x v="3"/>
    <x v="4"/>
  </r>
  <r>
    <x v="5"/>
    <n v="1098"/>
    <n v="2877"/>
    <s v="Net"/>
    <n v="11.4"/>
    <x v="1"/>
    <n v="4.9000000000000004"/>
    <n v="0.49000000000000005"/>
    <x v="1"/>
    <x v="1"/>
    <x v="0"/>
  </r>
  <r>
    <x v="6"/>
    <n v="1099"/>
    <n v="2877"/>
    <s v="Net"/>
    <n v="11.4"/>
    <x v="1"/>
    <n v="4.9000000000000004"/>
    <n v="0.49000000000000005"/>
    <x v="2"/>
    <x v="2"/>
    <x v="1"/>
  </r>
  <r>
    <x v="6"/>
    <n v="1100"/>
    <n v="6119"/>
    <s v="Algea Killer 8 oz"/>
    <n v="9"/>
    <x v="8"/>
    <n v="5"/>
    <n v="0.5"/>
    <x v="0"/>
    <x v="0"/>
    <x v="5"/>
  </r>
  <r>
    <x v="6"/>
    <n v="1101"/>
    <n v="2499"/>
    <s v="8 ft Hose"/>
    <n v="6.2"/>
    <x v="2"/>
    <n v="2.9999999999999991"/>
    <n v="0.29999999999999993"/>
    <x v="2"/>
    <x v="2"/>
    <x v="1"/>
  </r>
  <r>
    <x v="6"/>
    <n v="1102"/>
    <n v="2242"/>
    <s v="AutoVac"/>
    <n v="60"/>
    <x v="7"/>
    <n v="64"/>
    <n v="12.8"/>
    <x v="1"/>
    <x v="1"/>
    <x v="4"/>
  </r>
  <r>
    <x v="6"/>
    <n v="1103"/>
    <n v="2877"/>
    <s v="Net"/>
    <n v="11.4"/>
    <x v="1"/>
    <n v="4.9000000000000004"/>
    <n v="0.49000000000000005"/>
    <x v="1"/>
    <x v="1"/>
    <x v="2"/>
  </r>
  <r>
    <x v="6"/>
    <n v="1104"/>
    <n v="2877"/>
    <s v="Net"/>
    <n v="11.4"/>
    <x v="1"/>
    <n v="4.9000000000000004"/>
    <n v="0.49000000000000005"/>
    <x v="2"/>
    <x v="2"/>
    <x v="4"/>
  </r>
  <r>
    <x v="6"/>
    <n v="1105"/>
    <n v="2499"/>
    <s v="8 ft Hose"/>
    <n v="6.2"/>
    <x v="2"/>
    <n v="2.9999999999999991"/>
    <n v="0.29999999999999993"/>
    <x v="1"/>
    <x v="1"/>
    <x v="2"/>
  </r>
  <r>
    <x v="6"/>
    <n v="1106"/>
    <n v="9822"/>
    <s v="Pool Cover"/>
    <n v="58.3"/>
    <x v="0"/>
    <n v="40.100000000000009"/>
    <n v="8.0200000000000014"/>
    <x v="1"/>
    <x v="1"/>
    <x v="1"/>
  </r>
  <r>
    <x v="6"/>
    <n v="1107"/>
    <n v="1109"/>
    <s v="Chlorine Test Kit"/>
    <n v="3"/>
    <x v="4"/>
    <n v="5"/>
    <n v="0.5"/>
    <x v="3"/>
    <x v="3"/>
    <x v="0"/>
  </r>
  <r>
    <x v="6"/>
    <n v="1108"/>
    <n v="9822"/>
    <s v="Pool Cover"/>
    <n v="58.3"/>
    <x v="0"/>
    <n v="40.100000000000009"/>
    <n v="8.0200000000000014"/>
    <x v="2"/>
    <x v="2"/>
    <x v="4"/>
  </r>
  <r>
    <x v="6"/>
    <n v="1109"/>
    <n v="8722"/>
    <s v="Water Pump"/>
    <n v="344"/>
    <x v="3"/>
    <n v="158"/>
    <n v="31.6"/>
    <x v="1"/>
    <x v="1"/>
    <x v="1"/>
  </r>
  <r>
    <x v="6"/>
    <n v="1110"/>
    <n v="8722"/>
    <s v="Water Pump"/>
    <n v="344"/>
    <x v="3"/>
    <n v="158"/>
    <n v="31.6"/>
    <x v="3"/>
    <x v="3"/>
    <x v="4"/>
  </r>
  <r>
    <x v="6"/>
    <n v="1111"/>
    <n v="6622"/>
    <s v="5 Gal Chlorine"/>
    <n v="42"/>
    <x v="9"/>
    <n v="35"/>
    <n v="7"/>
    <x v="3"/>
    <x v="3"/>
    <x v="1"/>
  </r>
  <r>
    <x v="6"/>
    <n v="1112"/>
    <n v="6622"/>
    <s v="5 Gal Chlorine"/>
    <n v="42"/>
    <x v="9"/>
    <n v="35"/>
    <n v="7"/>
    <x v="2"/>
    <x v="2"/>
    <x v="2"/>
  </r>
  <r>
    <x v="6"/>
    <n v="1113"/>
    <n v="9822"/>
    <s v="Pool Cover"/>
    <n v="58.3"/>
    <x v="0"/>
    <n v="40.100000000000009"/>
    <n v="8.0200000000000014"/>
    <x v="0"/>
    <x v="0"/>
    <x v="1"/>
  </r>
  <r>
    <x v="6"/>
    <n v="1114"/>
    <n v="2242"/>
    <s v="AutoVac"/>
    <n v="60"/>
    <x v="7"/>
    <n v="64"/>
    <n v="12.8"/>
    <x v="1"/>
    <x v="1"/>
    <x v="2"/>
  </r>
  <r>
    <x v="6"/>
    <n v="1115"/>
    <n v="8722"/>
    <s v="Water Pump"/>
    <n v="344"/>
    <x v="3"/>
    <n v="158"/>
    <n v="31.6"/>
    <x v="0"/>
    <x v="0"/>
    <x v="2"/>
  </r>
  <r>
    <x v="6"/>
    <n v="1116"/>
    <n v="6622"/>
    <s v="5 Gal Chlorine"/>
    <n v="42"/>
    <x v="9"/>
    <n v="35"/>
    <n v="7"/>
    <x v="2"/>
    <x v="2"/>
    <x v="4"/>
  </r>
  <r>
    <x v="6"/>
    <n v="1117"/>
    <n v="8722"/>
    <s v="Water Pump"/>
    <n v="344"/>
    <x v="3"/>
    <n v="158"/>
    <n v="31.6"/>
    <x v="3"/>
    <x v="3"/>
    <x v="0"/>
  </r>
  <r>
    <x v="6"/>
    <n v="1118"/>
    <n v="9822"/>
    <s v="Pool Cover"/>
    <n v="58.3"/>
    <x v="0"/>
    <n v="40.100000000000009"/>
    <n v="8.0200000000000014"/>
    <x v="1"/>
    <x v="1"/>
    <x v="1"/>
  </r>
  <r>
    <x v="6"/>
    <n v="1119"/>
    <n v="2242"/>
    <s v="AutoVac"/>
    <n v="60"/>
    <x v="7"/>
    <n v="64"/>
    <n v="12.8"/>
    <x v="0"/>
    <x v="0"/>
    <x v="5"/>
  </r>
  <r>
    <x v="6"/>
    <n v="1120"/>
    <n v="2242"/>
    <s v="AutoVac"/>
    <n v="60"/>
    <x v="7"/>
    <n v="64"/>
    <n v="12.8"/>
    <x v="2"/>
    <x v="2"/>
    <x v="1"/>
  </r>
  <r>
    <x v="6"/>
    <n v="1121"/>
    <n v="4421"/>
    <s v="Skimmer"/>
    <n v="45"/>
    <x v="5"/>
    <n v="42"/>
    <n v="8.4"/>
    <x v="2"/>
    <x v="2"/>
    <x v="4"/>
  </r>
  <r>
    <x v="6"/>
    <n v="1122"/>
    <n v="8722"/>
    <s v="Water Pump"/>
    <n v="344"/>
    <x v="3"/>
    <n v="158"/>
    <n v="31.6"/>
    <x v="2"/>
    <x v="2"/>
    <x v="2"/>
  </r>
  <r>
    <x v="6"/>
    <n v="1123"/>
    <n v="9822"/>
    <s v="Pool Cover"/>
    <n v="58.3"/>
    <x v="0"/>
    <n v="40.100000000000009"/>
    <n v="8.0200000000000014"/>
    <x v="2"/>
    <x v="2"/>
    <x v="4"/>
  </r>
  <r>
    <x v="6"/>
    <n v="1124"/>
    <n v="4421"/>
    <s v="Skimmer"/>
    <n v="45"/>
    <x v="5"/>
    <n v="42"/>
    <n v="8.4"/>
    <x v="2"/>
    <x v="2"/>
    <x v="2"/>
  </r>
  <r>
    <x v="7"/>
    <n v="1125"/>
    <n v="2242"/>
    <s v="AutoVac"/>
    <n v="60"/>
    <x v="7"/>
    <n v="64"/>
    <n v="12.8"/>
    <x v="2"/>
    <x v="2"/>
    <x v="1"/>
  </r>
  <r>
    <x v="7"/>
    <n v="1126"/>
    <n v="9212"/>
    <s v="1 Gal Muratic Acid"/>
    <n v="4"/>
    <x v="6"/>
    <n v="3"/>
    <n v="0.30000000000000004"/>
    <x v="2"/>
    <x v="2"/>
    <x v="0"/>
  </r>
  <r>
    <x v="7"/>
    <n v="1127"/>
    <n v="8722"/>
    <s v="Water Pump"/>
    <n v="344"/>
    <x v="3"/>
    <n v="158"/>
    <n v="31.6"/>
    <x v="0"/>
    <x v="0"/>
    <x v="4"/>
  </r>
  <r>
    <x v="7"/>
    <n v="1128"/>
    <n v="6622"/>
    <s v="5 Gal Chlorine"/>
    <n v="42"/>
    <x v="9"/>
    <n v="35"/>
    <n v="7"/>
    <x v="1"/>
    <x v="1"/>
    <x v="1"/>
  </r>
  <r>
    <x v="7"/>
    <n v="1129"/>
    <n v="9822"/>
    <s v="Pool Cover"/>
    <n v="58.3"/>
    <x v="0"/>
    <n v="40.100000000000009"/>
    <n v="8.0200000000000014"/>
    <x v="3"/>
    <x v="3"/>
    <x v="4"/>
  </r>
  <r>
    <x v="7"/>
    <n v="1130"/>
    <n v="4421"/>
    <s v="Skimmer"/>
    <n v="45"/>
    <x v="5"/>
    <n v="42"/>
    <n v="8.4"/>
    <x v="3"/>
    <x v="3"/>
    <x v="1"/>
  </r>
  <r>
    <x v="7"/>
    <n v="1131"/>
    <n v="9212"/>
    <s v="1 Gal Muratic Acid"/>
    <n v="4"/>
    <x v="6"/>
    <n v="3"/>
    <n v="0.30000000000000004"/>
    <x v="3"/>
    <x v="3"/>
    <x v="2"/>
  </r>
  <r>
    <x v="7"/>
    <n v="1132"/>
    <n v="9212"/>
    <s v="1 Gal Muratic Acid"/>
    <n v="4"/>
    <x v="6"/>
    <n v="3"/>
    <n v="0.30000000000000004"/>
    <x v="3"/>
    <x v="3"/>
    <x v="1"/>
  </r>
  <r>
    <x v="7"/>
    <n v="1133"/>
    <n v="9822"/>
    <s v="Pool Cover"/>
    <n v="58.3"/>
    <x v="0"/>
    <n v="40.100000000000009"/>
    <n v="8.0200000000000014"/>
    <x v="0"/>
    <x v="0"/>
    <x v="2"/>
  </r>
  <r>
    <x v="7"/>
    <n v="1134"/>
    <n v="9822"/>
    <s v="Pool Cover"/>
    <n v="58.3"/>
    <x v="0"/>
    <n v="40.100000000000009"/>
    <n v="8.0200000000000014"/>
    <x v="2"/>
    <x v="2"/>
    <x v="2"/>
  </r>
  <r>
    <x v="7"/>
    <n v="1135"/>
    <n v="8722"/>
    <s v="Water Pump"/>
    <n v="344"/>
    <x v="3"/>
    <n v="158"/>
    <n v="31.6"/>
    <x v="0"/>
    <x v="0"/>
    <x v="4"/>
  </r>
  <r>
    <x v="7"/>
    <n v="1136"/>
    <n v="2242"/>
    <s v="AutoVac"/>
    <n v="60"/>
    <x v="7"/>
    <n v="64"/>
    <n v="12.8"/>
    <x v="2"/>
    <x v="2"/>
    <x v="0"/>
  </r>
  <r>
    <x v="7"/>
    <n v="1137"/>
    <n v="9822"/>
    <s v="Pool Cover"/>
    <n v="58.3"/>
    <x v="0"/>
    <n v="40.100000000000009"/>
    <n v="8.0200000000000014"/>
    <x v="1"/>
    <x v="1"/>
    <x v="1"/>
  </r>
  <r>
    <x v="7"/>
    <n v="1138"/>
    <n v="8722"/>
    <s v="Water Pump"/>
    <n v="344"/>
    <x v="3"/>
    <n v="158"/>
    <n v="31.6"/>
    <x v="0"/>
    <x v="0"/>
    <x v="5"/>
  </r>
  <r>
    <x v="7"/>
    <n v="1139"/>
    <n v="4421"/>
    <s v="Skimmer"/>
    <n v="45"/>
    <x v="5"/>
    <n v="42"/>
    <n v="8.4"/>
    <x v="2"/>
    <x v="2"/>
    <x v="1"/>
  </r>
  <r>
    <x v="7"/>
    <n v="1140"/>
    <n v="4421"/>
    <s v="Skimmer"/>
    <n v="45"/>
    <x v="5"/>
    <n v="42"/>
    <n v="8.4"/>
    <x v="1"/>
    <x v="1"/>
    <x v="4"/>
  </r>
  <r>
    <x v="7"/>
    <n v="1141"/>
    <n v="9212"/>
    <s v="1 Gal Muratic Acid"/>
    <n v="4"/>
    <x v="6"/>
    <n v="3"/>
    <n v="0.30000000000000004"/>
    <x v="1"/>
    <x v="1"/>
    <x v="2"/>
  </r>
  <r>
    <x v="8"/>
    <n v="1142"/>
    <n v="2242"/>
    <s v="AutoVac"/>
    <n v="60"/>
    <x v="7"/>
    <n v="64"/>
    <n v="12.8"/>
    <x v="1"/>
    <x v="1"/>
    <x v="4"/>
  </r>
  <r>
    <x v="8"/>
    <n v="1143"/>
    <n v="9822"/>
    <s v="Pool Cover"/>
    <n v="58.3"/>
    <x v="0"/>
    <n v="40.100000000000009"/>
    <n v="8.0200000000000014"/>
    <x v="3"/>
    <x v="3"/>
    <x v="2"/>
  </r>
  <r>
    <x v="8"/>
    <n v="1144"/>
    <n v="2242"/>
    <s v="AutoVac"/>
    <n v="60"/>
    <x v="7"/>
    <n v="64"/>
    <n v="12.8"/>
    <x v="3"/>
    <x v="3"/>
    <x v="1"/>
  </r>
  <r>
    <x v="8"/>
    <n v="1145"/>
    <n v="4421"/>
    <s v="Skimmer"/>
    <n v="45"/>
    <x v="5"/>
    <n v="42"/>
    <n v="8.4"/>
    <x v="3"/>
    <x v="3"/>
    <x v="0"/>
  </r>
  <r>
    <x v="8"/>
    <n v="1146"/>
    <n v="8722"/>
    <s v="Water Pump"/>
    <n v="344"/>
    <x v="3"/>
    <n v="158"/>
    <n v="31.6"/>
    <x v="3"/>
    <x v="3"/>
    <x v="4"/>
  </r>
  <r>
    <x v="8"/>
    <n v="1147"/>
    <n v="9822"/>
    <s v="Pool Cover"/>
    <n v="58.3"/>
    <x v="0"/>
    <n v="40.100000000000009"/>
    <n v="8.0200000000000014"/>
    <x v="0"/>
    <x v="0"/>
    <x v="1"/>
  </r>
  <r>
    <x v="8"/>
    <n v="1148"/>
    <n v="9212"/>
    <s v="1 Gal Muratic Acid"/>
    <n v="4"/>
    <x v="6"/>
    <n v="3"/>
    <n v="0.30000000000000004"/>
    <x v="2"/>
    <x v="2"/>
    <x v="2"/>
  </r>
  <r>
    <x v="8"/>
    <n v="1149"/>
    <n v="8722"/>
    <s v="Water Pump"/>
    <n v="344"/>
    <x v="3"/>
    <n v="158"/>
    <n v="31.6"/>
    <x v="0"/>
    <x v="0"/>
    <x v="2"/>
  </r>
  <r>
    <x v="9"/>
    <n v="1150"/>
    <n v="2242"/>
    <s v="AutoVac"/>
    <n v="60"/>
    <x v="7"/>
    <n v="64"/>
    <n v="12.8"/>
    <x v="2"/>
    <x v="2"/>
    <x v="5"/>
  </r>
  <r>
    <x v="9"/>
    <n v="1151"/>
    <n v="2242"/>
    <s v="AutoVac"/>
    <n v="60"/>
    <x v="7"/>
    <n v="64"/>
    <n v="12.8"/>
    <x v="1"/>
    <x v="1"/>
    <x v="1"/>
  </r>
  <r>
    <x v="9"/>
    <n v="1152"/>
    <n v="4421"/>
    <s v="Skimmer"/>
    <n v="45"/>
    <x v="5"/>
    <n v="42"/>
    <n v="8.4"/>
    <x v="0"/>
    <x v="0"/>
    <x v="4"/>
  </r>
  <r>
    <x v="9"/>
    <n v="1153"/>
    <n v="8722"/>
    <s v="Water Pump"/>
    <n v="344"/>
    <x v="3"/>
    <n v="158"/>
    <n v="31.6"/>
    <x v="2"/>
    <x v="2"/>
    <x v="2"/>
  </r>
  <r>
    <x v="9"/>
    <n v="1154"/>
    <n v="9822"/>
    <s v="Pool Cover"/>
    <n v="58.3"/>
    <x v="0"/>
    <n v="40.100000000000009"/>
    <n v="8.0200000000000014"/>
    <x v="1"/>
    <x v="1"/>
    <x v="4"/>
  </r>
  <r>
    <x v="9"/>
    <n v="1155"/>
    <n v="4421"/>
    <s v="Skimmer"/>
    <n v="45"/>
    <x v="5"/>
    <n v="42"/>
    <n v="8.4"/>
    <x v="2"/>
    <x v="2"/>
    <x v="2"/>
  </r>
  <r>
    <x v="9"/>
    <n v="1156"/>
    <n v="2242"/>
    <s v="AutoVac"/>
    <n v="60"/>
    <x v="7"/>
    <n v="64"/>
    <n v="12.8"/>
    <x v="2"/>
    <x v="2"/>
    <x v="1"/>
  </r>
  <r>
    <x v="9"/>
    <n v="1157"/>
    <n v="9212"/>
    <s v="1 Gal Muratic Acid"/>
    <n v="4"/>
    <x v="6"/>
    <n v="3"/>
    <n v="0.30000000000000004"/>
    <x v="2"/>
    <x v="2"/>
    <x v="0"/>
  </r>
  <r>
    <x v="10"/>
    <n v="1158"/>
    <n v="8722"/>
    <s v="Water Pump"/>
    <n v="344"/>
    <x v="3"/>
    <n v="158"/>
    <n v="31.6"/>
    <x v="0"/>
    <x v="0"/>
    <x v="4"/>
  </r>
  <r>
    <x v="10"/>
    <n v="1159"/>
    <n v="6622"/>
    <s v="5 Gal Chlorine"/>
    <n v="42"/>
    <x v="9"/>
    <n v="35"/>
    <n v="7"/>
    <x v="2"/>
    <x v="2"/>
    <x v="1"/>
  </r>
  <r>
    <x v="10"/>
    <n v="1160"/>
    <n v="9822"/>
    <s v="Pool Cover"/>
    <n v="58.3"/>
    <x v="0"/>
    <n v="40.100000000000009"/>
    <n v="8.0200000000000014"/>
    <x v="3"/>
    <x v="3"/>
    <x v="4"/>
  </r>
  <r>
    <x v="10"/>
    <n v="1161"/>
    <n v="4421"/>
    <s v="Skimmer"/>
    <n v="45"/>
    <x v="5"/>
    <n v="42"/>
    <n v="8.4"/>
    <x v="1"/>
    <x v="1"/>
    <x v="1"/>
  </r>
  <r>
    <x v="10"/>
    <n v="1162"/>
    <n v="9212"/>
    <s v="1 Gal Muratic Acid"/>
    <n v="4"/>
    <x v="6"/>
    <n v="3"/>
    <n v="0.30000000000000004"/>
    <x v="0"/>
    <x v="0"/>
    <x v="2"/>
  </r>
  <r>
    <x v="10"/>
    <n v="1163"/>
    <n v="9212"/>
    <s v="1 Gal Muratic Acid"/>
    <n v="4"/>
    <x v="6"/>
    <n v="3"/>
    <n v="0.30000000000000004"/>
    <x v="2"/>
    <x v="2"/>
    <x v="1"/>
  </r>
  <r>
    <x v="10"/>
    <n v="1164"/>
    <n v="9822"/>
    <s v="Pool Cover"/>
    <n v="58.3"/>
    <x v="0"/>
    <n v="40.100000000000009"/>
    <n v="8.0200000000000014"/>
    <x v="2"/>
    <x v="2"/>
    <x v="2"/>
  </r>
  <r>
    <x v="10"/>
    <n v="1165"/>
    <n v="9822"/>
    <s v="Pool Cover"/>
    <n v="58.3"/>
    <x v="0"/>
    <n v="40.100000000000009"/>
    <n v="8.0200000000000014"/>
    <x v="2"/>
    <x v="2"/>
    <x v="2"/>
  </r>
  <r>
    <x v="10"/>
    <n v="1166"/>
    <n v="8722"/>
    <s v="Water Pump"/>
    <n v="344"/>
    <x v="3"/>
    <n v="158"/>
    <n v="31.6"/>
    <x v="2"/>
    <x v="2"/>
    <x v="4"/>
  </r>
  <r>
    <x v="11"/>
    <n v="1167"/>
    <n v="2242"/>
    <s v="AutoVac"/>
    <n v="60"/>
    <x v="7"/>
    <n v="64"/>
    <n v="12.8"/>
    <x v="2"/>
    <x v="2"/>
    <x v="0"/>
  </r>
  <r>
    <x v="11"/>
    <n v="1168"/>
    <n v="9822"/>
    <s v="Pool Cover"/>
    <n v="58.3"/>
    <x v="0"/>
    <n v="40.100000000000009"/>
    <n v="8.0200000000000014"/>
    <x v="2"/>
    <x v="2"/>
    <x v="1"/>
  </r>
  <r>
    <x v="11"/>
    <n v="1169"/>
    <n v="8722"/>
    <s v="Water Pump"/>
    <n v="344"/>
    <x v="3"/>
    <n v="158"/>
    <n v="31.6"/>
    <x v="2"/>
    <x v="2"/>
    <x v="5"/>
  </r>
  <r>
    <x v="11"/>
    <n v="1170"/>
    <n v="4421"/>
    <s v="Skimmer"/>
    <n v="45"/>
    <x v="5"/>
    <n v="42"/>
    <n v="8.4"/>
    <x v="0"/>
    <x v="0"/>
    <x v="1"/>
  </r>
  <r>
    <x v="11"/>
    <n v="1171"/>
    <n v="4421"/>
    <s v="Skimmer"/>
    <n v="45"/>
    <x v="5"/>
    <n v="42"/>
    <n v="8.4"/>
    <x v="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AD42D-52FE-4037-86E8-1C034EA15636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showAll="0">
      <items count="5">
        <item x="0"/>
        <item x="1"/>
        <item x="3"/>
        <item x="2"/>
        <item t="default"/>
      </items>
    </pivotField>
    <pivotField showAll="0"/>
  </pivotFields>
  <rowItems count="1">
    <i/>
  </rowItems>
  <colItems count="1">
    <i/>
  </colItems>
  <dataFields count="1">
    <dataField name="Sum of Sale Price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ED647-CE8D-4989-895E-30201C25A905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F629-29A6-47BA-8A1C-14F11C55F66C}">
  <dimension ref="A3:A4"/>
  <sheetViews>
    <sheetView workbookViewId="0">
      <selection activeCell="A3" sqref="A3"/>
    </sheetView>
  </sheetViews>
  <sheetFormatPr defaultRowHeight="15.5"/>
  <cols>
    <col min="1" max="2" width="14.75" bestFit="1" customWidth="1"/>
  </cols>
  <sheetData>
    <row r="3" spans="1:1">
      <c r="A3" t="s">
        <v>50</v>
      </c>
    </row>
    <row r="4" spans="1:1">
      <c r="A4" s="6">
        <v>17110.599999999995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9813-8D63-4062-AFA4-8D2D6631AC70}">
  <dimension ref="A1:B8"/>
  <sheetViews>
    <sheetView workbookViewId="0">
      <selection sqref="A1:A2"/>
    </sheetView>
  </sheetViews>
  <sheetFormatPr defaultRowHeight="15.5"/>
  <cols>
    <col min="1" max="1" width="12" bestFit="1" customWidth="1"/>
    <col min="2" max="2" width="14.75" bestFit="1" customWidth="1"/>
    <col min="3" max="4" width="6.4140625" bestFit="1" customWidth="1"/>
    <col min="5" max="9" width="7.4140625" bestFit="1" customWidth="1"/>
    <col min="10" max="11" width="8.4140625" bestFit="1" customWidth="1"/>
    <col min="12" max="12" width="11.6640625" bestFit="1" customWidth="1"/>
  </cols>
  <sheetData>
    <row r="1" spans="1:2">
      <c r="A1" t="s">
        <v>53</v>
      </c>
    </row>
    <row r="3" spans="1:2">
      <c r="A3" s="7" t="s">
        <v>51</v>
      </c>
      <c r="B3" s="5" t="s">
        <v>50</v>
      </c>
    </row>
    <row r="4" spans="1:2">
      <c r="A4" s="8" t="s">
        <v>39</v>
      </c>
      <c r="B4" s="5">
        <v>6003.5</v>
      </c>
    </row>
    <row r="5" spans="1:2">
      <c r="A5" s="8" t="s">
        <v>41</v>
      </c>
      <c r="B5" s="5">
        <v>2410.7000000000003</v>
      </c>
    </row>
    <row r="6" spans="1:2">
      <c r="A6" s="8" t="s">
        <v>45</v>
      </c>
      <c r="B6" s="5">
        <v>3035.3</v>
      </c>
    </row>
    <row r="7" spans="1:2">
      <c r="A7" s="8" t="s">
        <v>43</v>
      </c>
      <c r="B7" s="5">
        <v>5661.0999999999985</v>
      </c>
    </row>
    <row r="8" spans="1:2">
      <c r="A8" s="8" t="s">
        <v>52</v>
      </c>
      <c r="B8" s="5">
        <v>17110.599999999999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sqref="A1:K172"/>
    </sheetView>
  </sheetViews>
  <sheetFormatPr defaultColWidth="11" defaultRowHeight="15.5"/>
  <cols>
    <col min="4" max="4" width="18.33203125" customWidth="1"/>
    <col min="8" max="8" width="13.83203125" customWidth="1"/>
    <col min="9" max="9" width="14" customWidth="1"/>
  </cols>
  <sheetData>
    <row r="1" spans="1:11" ht="77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36</v>
      </c>
      <c r="J1" s="3" t="s">
        <v>37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5">
        <f>F2-E2</f>
        <v>40.100000000000009</v>
      </c>
      <c r="H2" s="4">
        <f>IF(F2&gt;50,0.2*G2,0.1*G2)</f>
        <v>8.0200000000000014</v>
      </c>
      <c r="I2" t="s">
        <v>38</v>
      </c>
      <c r="J2" t="s">
        <v>39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5">
        <f>F3-E3</f>
        <v>4.9000000000000004</v>
      </c>
      <c r="H3" s="4">
        <f>IF(F3&gt;50,0.2*G3,0.1*G3)</f>
        <v>0.49000000000000005</v>
      </c>
      <c r="I3" t="s">
        <v>40</v>
      </c>
      <c r="J3" t="s">
        <v>41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5">
        <f>F4-E4</f>
        <v>2.9999999999999991</v>
      </c>
      <c r="H4" s="4">
        <f>IF(F4&gt;50,0.2*G4,0.1*G4)</f>
        <v>0.29999999999999993</v>
      </c>
      <c r="I4" t="s">
        <v>42</v>
      </c>
      <c r="J4" t="s">
        <v>43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5">
        <f>F5-E5</f>
        <v>158</v>
      </c>
      <c r="H5" s="4">
        <f>IF(F5&gt;50,0.2*G5,0.1*G5)</f>
        <v>31.6</v>
      </c>
      <c r="I5" t="s">
        <v>38</v>
      </c>
      <c r="J5" t="s">
        <v>39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5">
        <f>F6-E6</f>
        <v>5</v>
      </c>
      <c r="H6" s="4">
        <f>IF(F6&gt;50,0.2*G6,0.1*G6)</f>
        <v>0.5</v>
      </c>
      <c r="I6" t="s">
        <v>42</v>
      </c>
      <c r="J6" t="s">
        <v>43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5">
        <f>F7-E7</f>
        <v>40.100000000000009</v>
      </c>
      <c r="H7" s="4">
        <f>IF(F7&gt;50,0.2*G7,0.1*G7)</f>
        <v>8.0200000000000014</v>
      </c>
      <c r="I7" t="s">
        <v>42</v>
      </c>
      <c r="J7" t="s">
        <v>43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5">
        <f>F8-E8</f>
        <v>5</v>
      </c>
      <c r="H8" s="4">
        <f>IF(F8&gt;50,0.2*G8,0.1*G8)</f>
        <v>0.5</v>
      </c>
      <c r="I8" t="s">
        <v>44</v>
      </c>
      <c r="J8" t="s">
        <v>45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5">
        <f>F9-E9</f>
        <v>4.9000000000000004</v>
      </c>
      <c r="H9" s="4">
        <f>IF(F9&gt;50,0.2*G9,0.1*G9)</f>
        <v>0.49000000000000005</v>
      </c>
      <c r="I9" t="s">
        <v>42</v>
      </c>
      <c r="J9" t="s">
        <v>43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5">
        <f>F10-E10</f>
        <v>5</v>
      </c>
      <c r="H10" s="4">
        <f>IF(F10&gt;50,0.2*G10,0.1*G10)</f>
        <v>0.5</v>
      </c>
      <c r="I10" t="s">
        <v>42</v>
      </c>
      <c r="J10" t="s">
        <v>43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5">
        <f>F11-E11</f>
        <v>4.9000000000000004</v>
      </c>
      <c r="H11" s="4">
        <f>IF(F11&gt;50,0.2*G11,0.1*G11)</f>
        <v>0.49000000000000005</v>
      </c>
      <c r="I11" t="s">
        <v>40</v>
      </c>
      <c r="J11" t="s">
        <v>41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5">
        <f>F12-E12</f>
        <v>4.9000000000000004</v>
      </c>
      <c r="H12" s="4">
        <f>IF(F12&gt;50,0.2*G12,0.1*G12)</f>
        <v>0.49000000000000005</v>
      </c>
      <c r="I12" t="s">
        <v>40</v>
      </c>
      <c r="J12" t="s">
        <v>41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5">
        <f>F13-E13</f>
        <v>42</v>
      </c>
      <c r="H13" s="4">
        <f>IF(F13&gt;50,0.2*G13,0.1*G13)</f>
        <v>8.4</v>
      </c>
      <c r="I13" t="s">
        <v>42</v>
      </c>
      <c r="J13" t="s">
        <v>43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5">
        <f>F14-E14</f>
        <v>3</v>
      </c>
      <c r="H14" s="4">
        <f>IF(F14&gt;50,0.2*G14,0.1*G14)</f>
        <v>0.30000000000000004</v>
      </c>
      <c r="I14" t="s">
        <v>44</v>
      </c>
      <c r="J14" t="s">
        <v>45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5">
        <f>F15-E15</f>
        <v>158</v>
      </c>
      <c r="H15" s="4">
        <f>IF(F15&gt;50,0.2*G15,0.1*G15)</f>
        <v>31.6</v>
      </c>
      <c r="I15" t="s">
        <v>38</v>
      </c>
      <c r="J15" t="s">
        <v>39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5">
        <f>F16-E16</f>
        <v>4.9000000000000004</v>
      </c>
      <c r="H16" s="4">
        <f>IF(F16&gt;50,0.2*G16,0.1*G16)</f>
        <v>0.49000000000000005</v>
      </c>
      <c r="I16" t="s">
        <v>44</v>
      </c>
      <c r="J16" t="s">
        <v>45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5">
        <f>F17-E17</f>
        <v>2.9999999999999991</v>
      </c>
      <c r="H17" s="4">
        <f>IF(F17&gt;50,0.2*G17,0.1*G17)</f>
        <v>0.29999999999999993</v>
      </c>
      <c r="I17" t="s">
        <v>42</v>
      </c>
      <c r="J17" t="s">
        <v>43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5">
        <f>F18-E18</f>
        <v>64</v>
      </c>
      <c r="H18" s="4">
        <f>IF(F18&gt;50,0.2*G18,0.1*G18)</f>
        <v>12.8</v>
      </c>
      <c r="I18" t="s">
        <v>40</v>
      </c>
      <c r="J18" t="s">
        <v>41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5">
        <f>F19-E19</f>
        <v>5</v>
      </c>
      <c r="H19" s="4">
        <f>IF(F19&gt;50,0.2*G19,0.1*G19)</f>
        <v>0.5</v>
      </c>
      <c r="I19" t="s">
        <v>42</v>
      </c>
      <c r="J19" t="s">
        <v>43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5">
        <f>F20-E20</f>
        <v>2.9999999999999991</v>
      </c>
      <c r="H20" s="4">
        <f>IF(F20&gt;50,0.2*G20,0.1*G20)</f>
        <v>0.29999999999999993</v>
      </c>
      <c r="I20" t="s">
        <v>42</v>
      </c>
      <c r="J20" t="s">
        <v>43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5">
        <f>F21-E21</f>
        <v>2.9999999999999991</v>
      </c>
      <c r="H21" s="4">
        <f>IF(F21&gt;50,0.2*G21,0.1*G21)</f>
        <v>0.29999999999999993</v>
      </c>
      <c r="I21" t="s">
        <v>42</v>
      </c>
      <c r="J21" t="s">
        <v>43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5">
        <f>F22-E22</f>
        <v>5</v>
      </c>
      <c r="H22" s="4">
        <f>IF(F22&gt;50,0.2*G22,0.1*G22)</f>
        <v>0.5</v>
      </c>
      <c r="I22" t="s">
        <v>40</v>
      </c>
      <c r="J22" t="s">
        <v>41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5">
        <f>F23-E23</f>
        <v>4.9000000000000004</v>
      </c>
      <c r="H23" s="4">
        <f>IF(F23&gt;50,0.2*G23,0.1*G23)</f>
        <v>0.49000000000000005</v>
      </c>
      <c r="I23" t="s">
        <v>42</v>
      </c>
      <c r="J23" t="s">
        <v>43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5">
        <f>F24-E24</f>
        <v>5</v>
      </c>
      <c r="H24" s="4">
        <f>IF(F24&gt;50,0.2*G24,0.1*G24)</f>
        <v>0.5</v>
      </c>
      <c r="I24" t="s">
        <v>44</v>
      </c>
      <c r="J24" t="s">
        <v>45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5">
        <f>F25-E25</f>
        <v>3</v>
      </c>
      <c r="H25" s="4">
        <f>IF(F25&gt;50,0.2*G25,0.1*G25)</f>
        <v>0.30000000000000004</v>
      </c>
      <c r="I25" t="s">
        <v>40</v>
      </c>
      <c r="J25" t="s">
        <v>41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5">
        <f>F26-E26</f>
        <v>4.9000000000000004</v>
      </c>
      <c r="H26" s="4">
        <f>IF(F26&gt;50,0.2*G26,0.1*G26)</f>
        <v>0.49000000000000005</v>
      </c>
      <c r="I26" t="s">
        <v>44</v>
      </c>
      <c r="J26" t="s">
        <v>45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5">
        <f>F27-E27</f>
        <v>5</v>
      </c>
      <c r="H27" s="4">
        <f>IF(F27&gt;50,0.2*G27,0.1*G27)</f>
        <v>0.5</v>
      </c>
      <c r="I27" t="s">
        <v>44</v>
      </c>
      <c r="J27" t="s">
        <v>45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5">
        <f>F28-E28</f>
        <v>5</v>
      </c>
      <c r="H28" s="4">
        <f>IF(F28&gt;50,0.2*G28,0.1*G28)</f>
        <v>0.5</v>
      </c>
      <c r="I28" t="s">
        <v>38</v>
      </c>
      <c r="J28" t="s">
        <v>39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5">
        <f>F29-E29</f>
        <v>158</v>
      </c>
      <c r="H29" s="4">
        <f>IF(F29&gt;50,0.2*G29,0.1*G29)</f>
        <v>31.6</v>
      </c>
      <c r="I29" t="s">
        <v>38</v>
      </c>
      <c r="J29" t="s">
        <v>39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5">
        <f>F30-E30</f>
        <v>2.9999999999999991</v>
      </c>
      <c r="H30" s="4">
        <f>IF(F30&gt;50,0.2*G30,0.1*G30)</f>
        <v>0.29999999999999993</v>
      </c>
      <c r="I30" t="s">
        <v>40</v>
      </c>
      <c r="J30" t="s">
        <v>41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5">
        <f>F31-E31</f>
        <v>42</v>
      </c>
      <c r="H31" s="4">
        <f>IF(F31&gt;50,0.2*G31,0.1*G31)</f>
        <v>8.4</v>
      </c>
      <c r="I31" t="s">
        <v>40</v>
      </c>
      <c r="J31" t="s">
        <v>41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5">
        <f>F32-E32</f>
        <v>5</v>
      </c>
      <c r="H32" s="4">
        <f>IF(F32&gt;50,0.2*G32,0.1*G32)</f>
        <v>0.5</v>
      </c>
      <c r="I32" t="s">
        <v>40</v>
      </c>
      <c r="J32" t="s">
        <v>41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5">
        <f>F33-E33</f>
        <v>4.9000000000000004</v>
      </c>
      <c r="H33" s="4">
        <f>IF(F33&gt;50,0.2*G33,0.1*G33)</f>
        <v>0.49000000000000005</v>
      </c>
      <c r="I33" t="s">
        <v>38</v>
      </c>
      <c r="J33" t="s">
        <v>39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5">
        <f>F34-E34</f>
        <v>40.100000000000009</v>
      </c>
      <c r="H34" s="4">
        <f>IF(F34&gt;50,0.2*G34,0.1*G34)</f>
        <v>8.0200000000000014</v>
      </c>
      <c r="I34" t="s">
        <v>40</v>
      </c>
      <c r="J34" t="s">
        <v>41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5">
        <f>F35-E35</f>
        <v>4.9000000000000004</v>
      </c>
      <c r="H35" s="4">
        <f>IF(F35&gt;50,0.2*G35,0.1*G35)</f>
        <v>0.49000000000000005</v>
      </c>
      <c r="I35" t="s">
        <v>40</v>
      </c>
      <c r="J35" t="s">
        <v>41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5">
        <f>F36-E36</f>
        <v>2.9999999999999991</v>
      </c>
      <c r="H36" s="4">
        <f>IF(F36&gt;50,0.2*G36,0.1*G36)</f>
        <v>0.29999999999999993</v>
      </c>
      <c r="I36" t="s">
        <v>44</v>
      </c>
      <c r="J36" t="s">
        <v>45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5">
        <f>F37-E37</f>
        <v>2.9999999999999991</v>
      </c>
      <c r="H37" s="4">
        <f>IF(F37&gt;50,0.2*G37,0.1*G37)</f>
        <v>0.29999999999999993</v>
      </c>
      <c r="I37" t="s">
        <v>40</v>
      </c>
      <c r="J37" t="s">
        <v>41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5">
        <f>F38-E38</f>
        <v>35</v>
      </c>
      <c r="H38" s="4">
        <f>IF(F38&gt;50,0.2*G38,0.1*G38)</f>
        <v>7</v>
      </c>
      <c r="I38" t="s">
        <v>40</v>
      </c>
      <c r="J38" t="s">
        <v>41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5">
        <f>F39-E39</f>
        <v>2.9999999999999991</v>
      </c>
      <c r="H39" s="4">
        <f>IF(F39&gt;50,0.2*G39,0.1*G39)</f>
        <v>0.29999999999999993</v>
      </c>
      <c r="I39" t="s">
        <v>40</v>
      </c>
      <c r="J39" t="s">
        <v>41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5">
        <f>F40-E40</f>
        <v>4.9000000000000004</v>
      </c>
      <c r="H40" s="4">
        <f>IF(F40&gt;50,0.2*G40,0.1*G40)</f>
        <v>0.49000000000000005</v>
      </c>
      <c r="I40" t="s">
        <v>40</v>
      </c>
      <c r="J40" t="s">
        <v>41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5">
        <f>F41-E41</f>
        <v>5</v>
      </c>
      <c r="H41" s="4">
        <f>IF(F41&gt;50,0.2*G41,0.1*G41)</f>
        <v>0.5</v>
      </c>
      <c r="I41" t="s">
        <v>40</v>
      </c>
      <c r="J41" t="s">
        <v>41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5">
        <f>F42-E42</f>
        <v>2.9999999999999991</v>
      </c>
      <c r="H42" s="4">
        <f>IF(F42&gt;50,0.2*G42,0.1*G42)</f>
        <v>0.29999999999999993</v>
      </c>
      <c r="I42" t="s">
        <v>38</v>
      </c>
      <c r="J42" t="s">
        <v>39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5">
        <f>F43-E43</f>
        <v>158</v>
      </c>
      <c r="H43" s="4">
        <f>IF(F43&gt;50,0.2*G43,0.1*G43)</f>
        <v>31.6</v>
      </c>
      <c r="I43" t="s">
        <v>42</v>
      </c>
      <c r="J43" t="s">
        <v>43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5">
        <f>F44-E44</f>
        <v>64</v>
      </c>
      <c r="H44" s="4">
        <f>IF(F44&gt;50,0.2*G44,0.1*G44)</f>
        <v>12.8</v>
      </c>
      <c r="I44" t="s">
        <v>42</v>
      </c>
      <c r="J44" t="s">
        <v>43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5">
        <f>F45-E45</f>
        <v>4.9000000000000004</v>
      </c>
      <c r="H45" s="4">
        <f>IF(F45&gt;50,0.2*G45,0.1*G45)</f>
        <v>0.49000000000000005</v>
      </c>
      <c r="I45" t="s">
        <v>42</v>
      </c>
      <c r="J45" t="s">
        <v>43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5">
        <f>F46-E46</f>
        <v>158</v>
      </c>
      <c r="H46" s="4">
        <f>IF(F46&gt;50,0.2*G46,0.1*G46)</f>
        <v>31.6</v>
      </c>
      <c r="I46" t="s">
        <v>44</v>
      </c>
      <c r="J46" t="s">
        <v>45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5">
        <f>F47-E47</f>
        <v>5</v>
      </c>
      <c r="H47" s="4">
        <f>IF(F47&gt;50,0.2*G47,0.1*G47)</f>
        <v>0.5</v>
      </c>
      <c r="I47" t="s">
        <v>40</v>
      </c>
      <c r="J47" t="s">
        <v>41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5">
        <f>F48-E48</f>
        <v>35</v>
      </c>
      <c r="H48" s="4">
        <f>IF(F48&gt;50,0.2*G48,0.1*G48)</f>
        <v>7</v>
      </c>
      <c r="I48" t="s">
        <v>44</v>
      </c>
      <c r="J48" t="s">
        <v>45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5">
        <f>F49-E49</f>
        <v>158</v>
      </c>
      <c r="H49" s="4">
        <f>IF(F49&gt;50,0.2*G49,0.1*G49)</f>
        <v>31.6</v>
      </c>
      <c r="I49" t="s">
        <v>38</v>
      </c>
      <c r="J49" t="s">
        <v>39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5">
        <f>F50-E50</f>
        <v>2.9999999999999991</v>
      </c>
      <c r="H50" s="4">
        <f>IF(F50&gt;50,0.2*G50,0.1*G50)</f>
        <v>0.29999999999999993</v>
      </c>
      <c r="I50" t="s">
        <v>38</v>
      </c>
      <c r="J50" t="s">
        <v>39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5">
        <f>F51-E51</f>
        <v>4.9000000000000004</v>
      </c>
      <c r="H51" s="4">
        <f>IF(F51&gt;50,0.2*G51,0.1*G51)</f>
        <v>0.49000000000000005</v>
      </c>
      <c r="I51" t="s">
        <v>38</v>
      </c>
      <c r="J51" t="s">
        <v>39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5">
        <f>F52-E52</f>
        <v>5</v>
      </c>
      <c r="H52" s="4">
        <f>IF(F52&gt;50,0.2*G52,0.1*G52)</f>
        <v>0.5</v>
      </c>
      <c r="I52" t="s">
        <v>42</v>
      </c>
      <c r="J52" t="s">
        <v>43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5">
        <f>F53-E53</f>
        <v>35</v>
      </c>
      <c r="H53" s="4">
        <f>IF(F53&gt;50,0.2*G53,0.1*G53)</f>
        <v>7</v>
      </c>
      <c r="I53" t="s">
        <v>42</v>
      </c>
      <c r="J53" t="s">
        <v>43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5">
        <f>F54-E54</f>
        <v>64</v>
      </c>
      <c r="H54" s="4">
        <f>IF(F54&gt;50,0.2*G54,0.1*G54)</f>
        <v>12.8</v>
      </c>
      <c r="I54" t="s">
        <v>38</v>
      </c>
      <c r="J54" t="s">
        <v>39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5">
        <f>F55-E55</f>
        <v>42</v>
      </c>
      <c r="H55" s="4">
        <f>IF(F55&gt;50,0.2*G55,0.1*G55)</f>
        <v>8.4</v>
      </c>
      <c r="I55" t="s">
        <v>42</v>
      </c>
      <c r="J55" t="s">
        <v>43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5">
        <f>F56-E56</f>
        <v>5</v>
      </c>
      <c r="H56" s="4">
        <f>IF(F56&gt;50,0.2*G56,0.1*G56)</f>
        <v>0.5</v>
      </c>
      <c r="I56" t="s">
        <v>40</v>
      </c>
      <c r="J56" t="s">
        <v>41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5">
        <f>F57-E57</f>
        <v>5</v>
      </c>
      <c r="H57" s="4">
        <f>IF(F57&gt;50,0.2*G57,0.1*G57)</f>
        <v>0.5</v>
      </c>
      <c r="I57" t="s">
        <v>42</v>
      </c>
      <c r="J57" t="s">
        <v>43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5">
        <f>F58-E58</f>
        <v>2.9999999999999991</v>
      </c>
      <c r="H58" s="4">
        <f>IF(F58&gt;50,0.2*G58,0.1*G58)</f>
        <v>0.29999999999999993</v>
      </c>
      <c r="I58" t="s">
        <v>40</v>
      </c>
      <c r="J58" t="s">
        <v>41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5">
        <f>F59-E59</f>
        <v>5</v>
      </c>
      <c r="H59" s="4">
        <f>IF(F59&gt;50,0.2*G59,0.1*G59)</f>
        <v>0.5</v>
      </c>
      <c r="I59" t="s">
        <v>44</v>
      </c>
      <c r="J59" t="s">
        <v>45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5">
        <f>F60-E60</f>
        <v>64</v>
      </c>
      <c r="H60" s="4">
        <f>IF(F60&gt;50,0.2*G60,0.1*G60)</f>
        <v>12.8</v>
      </c>
      <c r="I60" t="s">
        <v>42</v>
      </c>
      <c r="J60" t="s">
        <v>43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5">
        <f>F61-E61</f>
        <v>5</v>
      </c>
      <c r="H61" s="4">
        <f>IF(F61&gt;50,0.2*G61,0.1*G61)</f>
        <v>0.5</v>
      </c>
      <c r="I61" t="s">
        <v>42</v>
      </c>
      <c r="J61" t="s">
        <v>43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5">
        <f>F62-E62</f>
        <v>5</v>
      </c>
      <c r="H62" s="4">
        <f>IF(F62&gt;50,0.2*G62,0.1*G62)</f>
        <v>0.5</v>
      </c>
      <c r="I62" t="s">
        <v>42</v>
      </c>
      <c r="J62" t="s">
        <v>43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5">
        <f>F63-E63</f>
        <v>2.9999999999999991</v>
      </c>
      <c r="H63" s="4">
        <f>IF(F63&gt;50,0.2*G63,0.1*G63)</f>
        <v>0.29999999999999993</v>
      </c>
      <c r="I63" t="s">
        <v>38</v>
      </c>
      <c r="J63" t="s">
        <v>39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5">
        <f>F64-E64</f>
        <v>5</v>
      </c>
      <c r="H64" s="4">
        <f>IF(F64&gt;50,0.2*G64,0.1*G64)</f>
        <v>0.5</v>
      </c>
      <c r="I64" t="s">
        <v>42</v>
      </c>
      <c r="J64" t="s">
        <v>43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5">
        <f>F65-E65</f>
        <v>2.9999999999999991</v>
      </c>
      <c r="H65" s="4">
        <f>IF(F65&gt;50,0.2*G65,0.1*G65)</f>
        <v>0.29999999999999993</v>
      </c>
      <c r="I65" t="s">
        <v>44</v>
      </c>
      <c r="J65" t="s">
        <v>45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5">
        <f>F66-E66</f>
        <v>2.9999999999999991</v>
      </c>
      <c r="H66" s="4">
        <f>IF(F66&gt;50,0.2*G66,0.1*G66)</f>
        <v>0.29999999999999993</v>
      </c>
      <c r="I66" t="s">
        <v>42</v>
      </c>
      <c r="J66" t="s">
        <v>43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5">
        <f>F67-E67</f>
        <v>4.9000000000000004</v>
      </c>
      <c r="H67" s="4">
        <f>IF(F67&gt;50,0.2*G67,0.1*G67)</f>
        <v>0.49000000000000005</v>
      </c>
      <c r="I67" t="s">
        <v>42</v>
      </c>
      <c r="J67" t="s">
        <v>43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5">
        <f>F68-E68</f>
        <v>4.9000000000000004</v>
      </c>
      <c r="H68" s="4">
        <f>IF(F68&gt;50,0.2*G68,0.1*G68)</f>
        <v>0.49000000000000005</v>
      </c>
      <c r="I68" t="s">
        <v>42</v>
      </c>
      <c r="J68" t="s">
        <v>43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5">
        <f>F69-E69</f>
        <v>5</v>
      </c>
      <c r="H69" s="4">
        <f>IF(F69&gt;50,0.2*G69,0.1*G69)</f>
        <v>0.5</v>
      </c>
      <c r="I69" t="s">
        <v>40</v>
      </c>
      <c r="J69" t="s">
        <v>41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5">
        <f>F70-E70</f>
        <v>5</v>
      </c>
      <c r="H70" s="4">
        <f>IF(F70&gt;50,0.2*G70,0.1*G70)</f>
        <v>0.5</v>
      </c>
      <c r="I70" t="s">
        <v>42</v>
      </c>
      <c r="J70" t="s">
        <v>43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5">
        <f>F71-E71</f>
        <v>2.9999999999999991</v>
      </c>
      <c r="H71" s="4">
        <f>IF(F71&gt;50,0.2*G71,0.1*G71)</f>
        <v>0.29999999999999993</v>
      </c>
      <c r="I71" t="s">
        <v>44</v>
      </c>
      <c r="J71" t="s">
        <v>45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5">
        <f>F72-E72</f>
        <v>5</v>
      </c>
      <c r="H72" s="4">
        <f>IF(F72&gt;50,0.2*G72,0.1*G72)</f>
        <v>0.5</v>
      </c>
      <c r="I72" t="s">
        <v>38</v>
      </c>
      <c r="J72" t="s">
        <v>39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5">
        <f>F73-E73</f>
        <v>5</v>
      </c>
      <c r="H73" s="4">
        <f>IF(F73&gt;50,0.2*G73,0.1*G73)</f>
        <v>0.5</v>
      </c>
      <c r="I73" t="s">
        <v>42</v>
      </c>
      <c r="J73" t="s">
        <v>43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5">
        <f>F74-E74</f>
        <v>35</v>
      </c>
      <c r="H74" s="4">
        <f>IF(F74&gt;50,0.2*G74,0.1*G74)</f>
        <v>7</v>
      </c>
      <c r="I74" t="s">
        <v>42</v>
      </c>
      <c r="J74" t="s">
        <v>43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5">
        <f>F75-E75</f>
        <v>4.9000000000000004</v>
      </c>
      <c r="H75" s="4">
        <f>IF(F75&gt;50,0.2*G75,0.1*G75)</f>
        <v>0.49000000000000005</v>
      </c>
      <c r="I75" t="s">
        <v>42</v>
      </c>
      <c r="J75" t="s">
        <v>43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5">
        <f>F76-E76</f>
        <v>5</v>
      </c>
      <c r="H76" s="4">
        <f>IF(F76&gt;50,0.2*G76,0.1*G76)</f>
        <v>0.5</v>
      </c>
      <c r="I76" t="s">
        <v>44</v>
      </c>
      <c r="J76" t="s">
        <v>45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5">
        <f>F77-E77</f>
        <v>5</v>
      </c>
      <c r="H77" s="4">
        <f>IF(F77&gt;50,0.2*G77,0.1*G77)</f>
        <v>0.5</v>
      </c>
      <c r="I77" t="s">
        <v>40</v>
      </c>
      <c r="J77" t="s">
        <v>41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5">
        <f>F78-E78</f>
        <v>40.100000000000009</v>
      </c>
      <c r="H78" s="4">
        <f>IF(F78&gt;50,0.2*G78,0.1*G78)</f>
        <v>8.0200000000000014</v>
      </c>
      <c r="I78" t="s">
        <v>44</v>
      </c>
      <c r="J78" t="s">
        <v>45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5">
        <f>F79-E79</f>
        <v>4.9000000000000004</v>
      </c>
      <c r="H79" s="4">
        <f>IF(F79&gt;50,0.2*G79,0.1*G79)</f>
        <v>0.49000000000000005</v>
      </c>
      <c r="I79" t="s">
        <v>40</v>
      </c>
      <c r="J79" t="s">
        <v>41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5">
        <f>F80-E80</f>
        <v>4.9000000000000004</v>
      </c>
      <c r="H80" s="4">
        <f>IF(F80&gt;50,0.2*G80,0.1*G80)</f>
        <v>0.49000000000000005</v>
      </c>
      <c r="I80" t="s">
        <v>40</v>
      </c>
      <c r="J80" t="s">
        <v>41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5">
        <f>F81-E81</f>
        <v>42</v>
      </c>
      <c r="H81" s="4">
        <f>IF(F81&gt;50,0.2*G81,0.1*G81)</f>
        <v>8.4</v>
      </c>
      <c r="I81" t="s">
        <v>42</v>
      </c>
      <c r="J81" t="s">
        <v>43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5">
        <f>F82-E82</f>
        <v>5</v>
      </c>
      <c r="H82" s="4">
        <f>IF(F82&gt;50,0.2*G82,0.1*G82)</f>
        <v>0.5</v>
      </c>
      <c r="I82" t="s">
        <v>42</v>
      </c>
      <c r="J82" t="s">
        <v>43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5">
        <f>F83-E83</f>
        <v>5</v>
      </c>
      <c r="H83" s="4">
        <f>IF(F83&gt;50,0.2*G83,0.1*G83)</f>
        <v>0.5</v>
      </c>
      <c r="I83" t="s">
        <v>38</v>
      </c>
      <c r="J83" t="s">
        <v>39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5">
        <f>F84-E84</f>
        <v>5</v>
      </c>
      <c r="H84" s="4">
        <f>IF(F84&gt;50,0.2*G84,0.1*G84)</f>
        <v>0.5</v>
      </c>
      <c r="I84" t="s">
        <v>38</v>
      </c>
      <c r="J84" t="s">
        <v>39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5">
        <f>F85-E85</f>
        <v>5</v>
      </c>
      <c r="H85" s="4">
        <f>IF(F85&gt;50,0.2*G85,0.1*G85)</f>
        <v>0.5</v>
      </c>
      <c r="I85" t="s">
        <v>38</v>
      </c>
      <c r="J85" t="s">
        <v>39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5">
        <f>F86-E86</f>
        <v>40.100000000000009</v>
      </c>
      <c r="H86" s="4">
        <f>IF(F86&gt;50,0.2*G86,0.1*G86)</f>
        <v>8.0200000000000014</v>
      </c>
      <c r="I86" t="s">
        <v>42</v>
      </c>
      <c r="J86" t="s">
        <v>43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5">
        <f>F87-E87</f>
        <v>5</v>
      </c>
      <c r="H87" s="4">
        <f>IF(F87&gt;50,0.2*G87,0.1*G87)</f>
        <v>0.5</v>
      </c>
      <c r="I87" t="s">
        <v>44</v>
      </c>
      <c r="J87" t="s">
        <v>45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5">
        <f>F88-E88</f>
        <v>2.9999999999999991</v>
      </c>
      <c r="H88" s="4">
        <f>IF(F88&gt;50,0.2*G88,0.1*G88)</f>
        <v>0.29999999999999993</v>
      </c>
      <c r="I88" t="s">
        <v>38</v>
      </c>
      <c r="J88" t="s">
        <v>39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5">
        <f>F89-E89</f>
        <v>2.9999999999999991</v>
      </c>
      <c r="H89" s="4">
        <f>IF(F89&gt;50,0.2*G89,0.1*G89)</f>
        <v>0.29999999999999993</v>
      </c>
      <c r="I89" t="s">
        <v>38</v>
      </c>
      <c r="J89" t="s">
        <v>39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5">
        <f>F90-E90</f>
        <v>5</v>
      </c>
      <c r="H90" s="4">
        <f>IF(F90&gt;50,0.2*G90,0.1*G90)</f>
        <v>0.5</v>
      </c>
      <c r="I90" t="s">
        <v>42</v>
      </c>
      <c r="J90" t="s">
        <v>43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5">
        <f>F91-E91</f>
        <v>4.9000000000000004</v>
      </c>
      <c r="H91" s="4">
        <f>IF(F91&gt;50,0.2*G91,0.1*G91)</f>
        <v>0.49000000000000005</v>
      </c>
      <c r="I91" t="s">
        <v>38</v>
      </c>
      <c r="J91" t="s">
        <v>39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5">
        <f>F92-E92</f>
        <v>4.9000000000000004</v>
      </c>
      <c r="H92" s="4">
        <f>IF(F92&gt;50,0.2*G92,0.1*G92)</f>
        <v>0.49000000000000005</v>
      </c>
      <c r="I92" t="s">
        <v>44</v>
      </c>
      <c r="J92" t="s">
        <v>45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5">
        <f>F93-E93</f>
        <v>4.9000000000000004</v>
      </c>
      <c r="H93" s="4">
        <f>IF(F93&gt;50,0.2*G93,0.1*G93)</f>
        <v>0.49000000000000005</v>
      </c>
      <c r="I93" t="s">
        <v>42</v>
      </c>
      <c r="J93" t="s">
        <v>43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5">
        <f>F94-E94</f>
        <v>5</v>
      </c>
      <c r="H94" s="4">
        <f>IF(F94&gt;50,0.2*G94,0.1*G94)</f>
        <v>0.5</v>
      </c>
      <c r="I94" t="s">
        <v>40</v>
      </c>
      <c r="J94" t="s">
        <v>41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5">
        <f>F95-E95</f>
        <v>5</v>
      </c>
      <c r="H95" s="4">
        <f>IF(F95&gt;50,0.2*G95,0.1*G95)</f>
        <v>0.5</v>
      </c>
      <c r="I95" t="s">
        <v>42</v>
      </c>
      <c r="J95" t="s">
        <v>43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5">
        <f>F96-E96</f>
        <v>2.9999999999999991</v>
      </c>
      <c r="H96" s="4">
        <f>IF(F96&gt;50,0.2*G96,0.1*G96)</f>
        <v>0.29999999999999993</v>
      </c>
      <c r="I96" t="s">
        <v>44</v>
      </c>
      <c r="J96" t="s">
        <v>45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5">
        <f>F97-E97</f>
        <v>5</v>
      </c>
      <c r="H97" s="4">
        <f>IF(F97&gt;50,0.2*G97,0.1*G97)</f>
        <v>0.5</v>
      </c>
      <c r="I97" t="s">
        <v>42</v>
      </c>
      <c r="J97" t="s">
        <v>43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5">
        <f>F98-E98</f>
        <v>3</v>
      </c>
      <c r="H98" s="4">
        <f>IF(F98&gt;50,0.2*G98,0.1*G98)</f>
        <v>0.30000000000000004</v>
      </c>
      <c r="I98" t="s">
        <v>44</v>
      </c>
      <c r="J98" t="s">
        <v>45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5">
        <f>F99-E99</f>
        <v>4.9000000000000004</v>
      </c>
      <c r="H99" s="4">
        <f>IF(F99&gt;50,0.2*G99,0.1*G99)</f>
        <v>0.49000000000000005</v>
      </c>
      <c r="I99" t="s">
        <v>40</v>
      </c>
      <c r="J99" t="s">
        <v>41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5">
        <f>F100-E100</f>
        <v>4.9000000000000004</v>
      </c>
      <c r="H100" s="4">
        <f>IF(F100&gt;50,0.2*G100,0.1*G100)</f>
        <v>0.49000000000000005</v>
      </c>
      <c r="I100" t="s">
        <v>42</v>
      </c>
      <c r="J100" t="s">
        <v>43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5">
        <f>F101-E101</f>
        <v>5</v>
      </c>
      <c r="H101" s="4">
        <f>IF(F101&gt;50,0.2*G101,0.1*G101)</f>
        <v>0.5</v>
      </c>
      <c r="I101" t="s">
        <v>38</v>
      </c>
      <c r="J101" t="s">
        <v>39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5">
        <f>F102-E102</f>
        <v>2.9999999999999991</v>
      </c>
      <c r="H102" s="4">
        <f>IF(F102&gt;50,0.2*G102,0.1*G102)</f>
        <v>0.29999999999999993</v>
      </c>
      <c r="I102" t="s">
        <v>42</v>
      </c>
      <c r="J102" t="s">
        <v>43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5">
        <f>F103-E103</f>
        <v>64</v>
      </c>
      <c r="H103" s="4">
        <f>IF(F103&gt;50,0.2*G103,0.1*G103)</f>
        <v>12.8</v>
      </c>
      <c r="I103" t="s">
        <v>40</v>
      </c>
      <c r="J103" t="s">
        <v>41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5">
        <f>F104-E104</f>
        <v>4.9000000000000004</v>
      </c>
      <c r="H104" s="4">
        <f>IF(F104&gt;50,0.2*G104,0.1*G104)</f>
        <v>0.49000000000000005</v>
      </c>
      <c r="I104" t="s">
        <v>40</v>
      </c>
      <c r="J104" t="s">
        <v>41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5">
        <f>F105-E105</f>
        <v>4.9000000000000004</v>
      </c>
      <c r="H105" s="4">
        <f>IF(F105&gt;50,0.2*G105,0.1*G105)</f>
        <v>0.49000000000000005</v>
      </c>
      <c r="I105" t="s">
        <v>42</v>
      </c>
      <c r="J105" t="s">
        <v>43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5">
        <f>F106-E106</f>
        <v>2.9999999999999991</v>
      </c>
      <c r="H106" s="4">
        <f>IF(F106&gt;50,0.2*G106,0.1*G106)</f>
        <v>0.29999999999999993</v>
      </c>
      <c r="I106" t="s">
        <v>40</v>
      </c>
      <c r="J106" t="s">
        <v>41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5">
        <f>F107-E107</f>
        <v>40.100000000000009</v>
      </c>
      <c r="H107" s="4">
        <f>IF(F107&gt;50,0.2*G107,0.1*G107)</f>
        <v>8.0200000000000014</v>
      </c>
      <c r="I107" t="s">
        <v>40</v>
      </c>
      <c r="J107" t="s">
        <v>41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5">
        <f>F108-E108</f>
        <v>5</v>
      </c>
      <c r="H108" s="4">
        <f>IF(F108&gt;50,0.2*G108,0.1*G108)</f>
        <v>0.5</v>
      </c>
      <c r="I108" t="s">
        <v>44</v>
      </c>
      <c r="J108" t="s">
        <v>45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5">
        <f>F109-E109</f>
        <v>40.100000000000009</v>
      </c>
      <c r="H109" s="4">
        <f>IF(F109&gt;50,0.2*G109,0.1*G109)</f>
        <v>8.0200000000000014</v>
      </c>
      <c r="I109" t="s">
        <v>42</v>
      </c>
      <c r="J109" t="s">
        <v>43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5">
        <f>F110-E110</f>
        <v>158</v>
      </c>
      <c r="H110" s="4">
        <f>IF(F110&gt;50,0.2*G110,0.1*G110)</f>
        <v>31.6</v>
      </c>
      <c r="I110" t="s">
        <v>40</v>
      </c>
      <c r="J110" t="s">
        <v>41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5">
        <f>F111-E111</f>
        <v>158</v>
      </c>
      <c r="H111" s="4">
        <f>IF(F111&gt;50,0.2*G111,0.1*G111)</f>
        <v>31.6</v>
      </c>
      <c r="I111" t="s">
        <v>44</v>
      </c>
      <c r="J111" t="s">
        <v>45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5">
        <f>F112-E112</f>
        <v>35</v>
      </c>
      <c r="H112" s="4">
        <f>IF(F112&gt;50,0.2*G112,0.1*G112)</f>
        <v>7</v>
      </c>
      <c r="I112" t="s">
        <v>44</v>
      </c>
      <c r="J112" t="s">
        <v>45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5">
        <f>F113-E113</f>
        <v>35</v>
      </c>
      <c r="H113" s="4">
        <f>IF(F113&gt;50,0.2*G113,0.1*G113)</f>
        <v>7</v>
      </c>
      <c r="I113" t="s">
        <v>42</v>
      </c>
      <c r="J113" t="s">
        <v>43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5">
        <f>F114-E114</f>
        <v>40.100000000000009</v>
      </c>
      <c r="H114" s="4">
        <f>IF(F114&gt;50,0.2*G114,0.1*G114)</f>
        <v>8.0200000000000014</v>
      </c>
      <c r="I114" t="s">
        <v>38</v>
      </c>
      <c r="J114" t="s">
        <v>39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5">
        <f>F115-E115</f>
        <v>64</v>
      </c>
      <c r="H115" s="4">
        <f>IF(F115&gt;50,0.2*G115,0.1*G115)</f>
        <v>12.8</v>
      </c>
      <c r="I115" t="s">
        <v>40</v>
      </c>
      <c r="J115" t="s">
        <v>41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5">
        <f>F116-E116</f>
        <v>158</v>
      </c>
      <c r="H116" s="4">
        <f>IF(F116&gt;50,0.2*G116,0.1*G116)</f>
        <v>31.6</v>
      </c>
      <c r="I116" t="s">
        <v>38</v>
      </c>
      <c r="J116" t="s">
        <v>39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5">
        <f>F117-E117</f>
        <v>35</v>
      </c>
      <c r="H117" s="4">
        <f>IF(F117&gt;50,0.2*G117,0.1*G117)</f>
        <v>7</v>
      </c>
      <c r="I117" t="s">
        <v>42</v>
      </c>
      <c r="J117" t="s">
        <v>43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5">
        <f>F118-E118</f>
        <v>158</v>
      </c>
      <c r="H118" s="4">
        <f>IF(F118&gt;50,0.2*G118,0.1*G118)</f>
        <v>31.6</v>
      </c>
      <c r="I118" t="s">
        <v>44</v>
      </c>
      <c r="J118" t="s">
        <v>45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5">
        <f>F119-E119</f>
        <v>40.100000000000009</v>
      </c>
      <c r="H119" s="4">
        <f>IF(F119&gt;50,0.2*G119,0.1*G119)</f>
        <v>8.0200000000000014</v>
      </c>
      <c r="I119" t="s">
        <v>40</v>
      </c>
      <c r="J119" t="s">
        <v>41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5">
        <f>F120-E120</f>
        <v>64</v>
      </c>
      <c r="H120" s="4">
        <f>IF(F120&gt;50,0.2*G120,0.1*G120)</f>
        <v>12.8</v>
      </c>
      <c r="I120" t="s">
        <v>38</v>
      </c>
      <c r="J120" t="s">
        <v>39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5">
        <f>F121-E121</f>
        <v>64</v>
      </c>
      <c r="H121" s="4">
        <f>IF(F121&gt;50,0.2*G121,0.1*G121)</f>
        <v>12.8</v>
      </c>
      <c r="I121" t="s">
        <v>42</v>
      </c>
      <c r="J121" t="s">
        <v>43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5">
        <f>F122-E122</f>
        <v>42</v>
      </c>
      <c r="H122" s="4">
        <f>IF(F122&gt;50,0.2*G122,0.1*G122)</f>
        <v>8.4</v>
      </c>
      <c r="I122" t="s">
        <v>42</v>
      </c>
      <c r="J122" t="s">
        <v>43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5">
        <f>F123-E123</f>
        <v>158</v>
      </c>
      <c r="H123" s="4">
        <f>IF(F123&gt;50,0.2*G123,0.1*G123)</f>
        <v>31.6</v>
      </c>
      <c r="I123" t="s">
        <v>42</v>
      </c>
      <c r="J123" t="s">
        <v>43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5">
        <f>F124-E124</f>
        <v>40.100000000000009</v>
      </c>
      <c r="H124" s="4">
        <f>IF(F124&gt;50,0.2*G124,0.1*G124)</f>
        <v>8.0200000000000014</v>
      </c>
      <c r="I124" t="s">
        <v>42</v>
      </c>
      <c r="J124" t="s">
        <v>43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5">
        <f>F125-E125</f>
        <v>42</v>
      </c>
      <c r="H125" s="4">
        <f>IF(F125&gt;50,0.2*G125,0.1*G125)</f>
        <v>8.4</v>
      </c>
      <c r="I125" t="s">
        <v>42</v>
      </c>
      <c r="J125" t="s">
        <v>43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5">
        <f>F126-E126</f>
        <v>64</v>
      </c>
      <c r="H126" s="4">
        <f>IF(F126&gt;50,0.2*G126,0.1*G126)</f>
        <v>12.8</v>
      </c>
      <c r="I126" t="s">
        <v>42</v>
      </c>
      <c r="J126" t="s">
        <v>43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5">
        <f>F127-E127</f>
        <v>3</v>
      </c>
      <c r="H127" s="4">
        <f>IF(F127&gt;50,0.2*G127,0.1*G127)</f>
        <v>0.30000000000000004</v>
      </c>
      <c r="I127" t="s">
        <v>42</v>
      </c>
      <c r="J127" t="s">
        <v>43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5">
        <f>F128-E128</f>
        <v>158</v>
      </c>
      <c r="H128" s="4">
        <f>IF(F128&gt;50,0.2*G128,0.1*G128)</f>
        <v>31.6</v>
      </c>
      <c r="I128" t="s">
        <v>38</v>
      </c>
      <c r="J128" t="s">
        <v>39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5">
        <f>F129-E129</f>
        <v>35</v>
      </c>
      <c r="H129" s="4">
        <f>IF(F129&gt;50,0.2*G129,0.1*G129)</f>
        <v>7</v>
      </c>
      <c r="I129" t="s">
        <v>40</v>
      </c>
      <c r="J129" t="s">
        <v>41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5">
        <f>F130-E130</f>
        <v>40.100000000000009</v>
      </c>
      <c r="H130" s="4">
        <f>IF(F130&gt;50,0.2*G130,0.1*G130)</f>
        <v>8.0200000000000014</v>
      </c>
      <c r="I130" t="s">
        <v>44</v>
      </c>
      <c r="J130" t="s">
        <v>45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5">
        <f>F131-E131</f>
        <v>42</v>
      </c>
      <c r="H131" s="4">
        <f>IF(F131&gt;50,0.2*G131,0.1*G131)</f>
        <v>8.4</v>
      </c>
      <c r="I131" t="s">
        <v>44</v>
      </c>
      <c r="J131" t="s">
        <v>45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5">
        <f>F132-E132</f>
        <v>3</v>
      </c>
      <c r="H132" s="4">
        <f>IF(F132&gt;50,0.2*G132,0.1*G132)</f>
        <v>0.30000000000000004</v>
      </c>
      <c r="I132" t="s">
        <v>44</v>
      </c>
      <c r="J132" t="s">
        <v>45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5">
        <f>F133-E133</f>
        <v>3</v>
      </c>
      <c r="H133" s="4">
        <f>IF(F133&gt;50,0.2*G133,0.1*G133)</f>
        <v>0.30000000000000004</v>
      </c>
      <c r="I133" t="s">
        <v>44</v>
      </c>
      <c r="J133" t="s">
        <v>45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5">
        <f>F134-E134</f>
        <v>40.100000000000009</v>
      </c>
      <c r="H134" s="4">
        <f>IF(F134&gt;50,0.2*G134,0.1*G134)</f>
        <v>8.0200000000000014</v>
      </c>
      <c r="I134" t="s">
        <v>38</v>
      </c>
      <c r="J134" t="s">
        <v>39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5">
        <f>F135-E135</f>
        <v>40.100000000000009</v>
      </c>
      <c r="H135" s="4">
        <f>IF(F135&gt;50,0.2*G135,0.1*G135)</f>
        <v>8.0200000000000014</v>
      </c>
      <c r="I135" t="s">
        <v>42</v>
      </c>
      <c r="J135" t="s">
        <v>43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5">
        <f>F136-E136</f>
        <v>158</v>
      </c>
      <c r="H136" s="4">
        <f>IF(F136&gt;50,0.2*G136,0.1*G136)</f>
        <v>31.6</v>
      </c>
      <c r="I136" t="s">
        <v>38</v>
      </c>
      <c r="J136" t="s">
        <v>39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5">
        <f>F137-E137</f>
        <v>64</v>
      </c>
      <c r="H137" s="4">
        <f>IF(F137&gt;50,0.2*G137,0.1*G137)</f>
        <v>12.8</v>
      </c>
      <c r="I137" t="s">
        <v>42</v>
      </c>
      <c r="J137" t="s">
        <v>43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5">
        <f>F138-E138</f>
        <v>40.100000000000009</v>
      </c>
      <c r="H138" s="4">
        <f>IF(F138&gt;50,0.2*G138,0.1*G138)</f>
        <v>8.0200000000000014</v>
      </c>
      <c r="I138" t="s">
        <v>40</v>
      </c>
      <c r="J138" t="s">
        <v>41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5">
        <f>F139-E139</f>
        <v>158</v>
      </c>
      <c r="H139" s="4">
        <f>IF(F139&gt;50,0.2*G139,0.1*G139)</f>
        <v>31.6</v>
      </c>
      <c r="I139" t="s">
        <v>38</v>
      </c>
      <c r="J139" t="s">
        <v>39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5">
        <f>F140-E140</f>
        <v>42</v>
      </c>
      <c r="H140" s="4">
        <f>IF(F140&gt;50,0.2*G140,0.1*G140)</f>
        <v>8.4</v>
      </c>
      <c r="I140" t="s">
        <v>42</v>
      </c>
      <c r="J140" t="s">
        <v>43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5">
        <f>F141-E141</f>
        <v>42</v>
      </c>
      <c r="H141" s="4">
        <f>IF(F141&gt;50,0.2*G141,0.1*G141)</f>
        <v>8.4</v>
      </c>
      <c r="I141" t="s">
        <v>40</v>
      </c>
      <c r="J141" t="s">
        <v>41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5">
        <f>F142-E142</f>
        <v>3</v>
      </c>
      <c r="H142" s="4">
        <f>IF(F142&gt;50,0.2*G142,0.1*G142)</f>
        <v>0.30000000000000004</v>
      </c>
      <c r="I142" t="s">
        <v>40</v>
      </c>
      <c r="J142" t="s">
        <v>41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5">
        <f>F143-E143</f>
        <v>64</v>
      </c>
      <c r="H143" s="4">
        <f>IF(F143&gt;50,0.2*G143,0.1*G143)</f>
        <v>12.8</v>
      </c>
      <c r="I143" t="s">
        <v>40</v>
      </c>
      <c r="J143" t="s">
        <v>41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5">
        <f>F144-E144</f>
        <v>40.100000000000009</v>
      </c>
      <c r="H144" s="4">
        <f>IF(F144&gt;50,0.2*G144,0.1*G144)</f>
        <v>8.0200000000000014</v>
      </c>
      <c r="I144" t="s">
        <v>44</v>
      </c>
      <c r="J144" t="s">
        <v>45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5">
        <f>F145-E145</f>
        <v>64</v>
      </c>
      <c r="H145" s="4">
        <f>IF(F145&gt;50,0.2*G145,0.1*G145)</f>
        <v>12.8</v>
      </c>
      <c r="I145" t="s">
        <v>44</v>
      </c>
      <c r="J145" t="s">
        <v>45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5">
        <f>F146-E146</f>
        <v>42</v>
      </c>
      <c r="H146" s="4">
        <f>IF(F146&gt;50,0.2*G146,0.1*G146)</f>
        <v>8.4</v>
      </c>
      <c r="I146" t="s">
        <v>44</v>
      </c>
      <c r="J146" t="s">
        <v>45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5">
        <f>F147-E147</f>
        <v>158</v>
      </c>
      <c r="H147" s="4">
        <f>IF(F147&gt;50,0.2*G147,0.1*G147)</f>
        <v>31.6</v>
      </c>
      <c r="I147" t="s">
        <v>44</v>
      </c>
      <c r="J147" t="s">
        <v>45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5">
        <f>F148-E148</f>
        <v>40.100000000000009</v>
      </c>
      <c r="H148" s="4">
        <f>IF(F148&gt;50,0.2*G148,0.1*G148)</f>
        <v>8.0200000000000014</v>
      </c>
      <c r="I148" t="s">
        <v>38</v>
      </c>
      <c r="J148" t="s">
        <v>39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5">
        <f>F149-E149</f>
        <v>3</v>
      </c>
      <c r="H149" s="4">
        <f>IF(F149&gt;50,0.2*G149,0.1*G149)</f>
        <v>0.30000000000000004</v>
      </c>
      <c r="I149" t="s">
        <v>42</v>
      </c>
      <c r="J149" t="s">
        <v>43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5">
        <f>F150-E150</f>
        <v>158</v>
      </c>
      <c r="H150" s="4">
        <f>IF(F150&gt;50,0.2*G150,0.1*G150)</f>
        <v>31.6</v>
      </c>
      <c r="I150" t="s">
        <v>38</v>
      </c>
      <c r="J150" t="s">
        <v>39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5">
        <f>F151-E151</f>
        <v>64</v>
      </c>
      <c r="H151" s="4">
        <f>IF(F151&gt;50,0.2*G151,0.1*G151)</f>
        <v>12.8</v>
      </c>
      <c r="I151" t="s">
        <v>42</v>
      </c>
      <c r="J151" t="s">
        <v>43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5">
        <f>F152-E152</f>
        <v>64</v>
      </c>
      <c r="H152" s="4">
        <f>IF(F152&gt;50,0.2*G152,0.1*G152)</f>
        <v>12.8</v>
      </c>
      <c r="I152" t="s">
        <v>40</v>
      </c>
      <c r="J152" t="s">
        <v>41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5">
        <f>F153-E153</f>
        <v>42</v>
      </c>
      <c r="H153" s="4">
        <f>IF(F153&gt;50,0.2*G153,0.1*G153)</f>
        <v>8.4</v>
      </c>
      <c r="I153" t="s">
        <v>38</v>
      </c>
      <c r="J153" t="s">
        <v>39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5">
        <f>F154-E154</f>
        <v>158</v>
      </c>
      <c r="H154" s="4">
        <f>IF(F154&gt;50,0.2*G154,0.1*G154)</f>
        <v>31.6</v>
      </c>
      <c r="I154" t="s">
        <v>42</v>
      </c>
      <c r="J154" t="s">
        <v>43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5">
        <f>F155-E155</f>
        <v>40.100000000000009</v>
      </c>
      <c r="H155" s="4">
        <f>IF(F155&gt;50,0.2*G155,0.1*G155)</f>
        <v>8.0200000000000014</v>
      </c>
      <c r="I155" t="s">
        <v>40</v>
      </c>
      <c r="J155" t="s">
        <v>41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5">
        <f>F156-E156</f>
        <v>42</v>
      </c>
      <c r="H156" s="4">
        <f>IF(F156&gt;50,0.2*G156,0.1*G156)</f>
        <v>8.4</v>
      </c>
      <c r="I156" t="s">
        <v>42</v>
      </c>
      <c r="J156" t="s">
        <v>43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5">
        <f>F157-E157</f>
        <v>64</v>
      </c>
      <c r="H157" s="4">
        <f>IF(F157&gt;50,0.2*G157,0.1*G157)</f>
        <v>12.8</v>
      </c>
      <c r="I157" t="s">
        <v>42</v>
      </c>
      <c r="J157" t="s">
        <v>43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5">
        <f>F158-E158</f>
        <v>3</v>
      </c>
      <c r="H158" s="4">
        <f>IF(F158&gt;50,0.2*G158,0.1*G158)</f>
        <v>0.30000000000000004</v>
      </c>
      <c r="I158" t="s">
        <v>42</v>
      </c>
      <c r="J158" t="s">
        <v>43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5">
        <f>F159-E159</f>
        <v>158</v>
      </c>
      <c r="H159" s="4">
        <f>IF(F159&gt;50,0.2*G159,0.1*G159)</f>
        <v>31.6</v>
      </c>
      <c r="I159" t="s">
        <v>38</v>
      </c>
      <c r="J159" t="s">
        <v>39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5">
        <f>F160-E160</f>
        <v>35</v>
      </c>
      <c r="H160" s="4">
        <f>IF(F160&gt;50,0.2*G160,0.1*G160)</f>
        <v>7</v>
      </c>
      <c r="I160" t="s">
        <v>42</v>
      </c>
      <c r="J160" t="s">
        <v>43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5">
        <f>F161-E161</f>
        <v>40.100000000000009</v>
      </c>
      <c r="H161" s="4">
        <f>IF(F161&gt;50,0.2*G161,0.1*G161)</f>
        <v>8.0200000000000014</v>
      </c>
      <c r="I161" t="s">
        <v>44</v>
      </c>
      <c r="J161" t="s">
        <v>45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5">
        <f>F162-E162</f>
        <v>42</v>
      </c>
      <c r="H162" s="4">
        <f>IF(F162&gt;50,0.2*G162,0.1*G162)</f>
        <v>8.4</v>
      </c>
      <c r="I162" t="s">
        <v>40</v>
      </c>
      <c r="J162" t="s">
        <v>41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5">
        <f>F163-E163</f>
        <v>3</v>
      </c>
      <c r="H163" s="4">
        <f>IF(F163&gt;50,0.2*G163,0.1*G163)</f>
        <v>0.30000000000000004</v>
      </c>
      <c r="I163" t="s">
        <v>38</v>
      </c>
      <c r="J163" t="s">
        <v>39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5">
        <f>F164-E164</f>
        <v>3</v>
      </c>
      <c r="H164" s="4">
        <f>IF(F164&gt;50,0.2*G164,0.1*G164)</f>
        <v>0.30000000000000004</v>
      </c>
      <c r="I164" t="s">
        <v>42</v>
      </c>
      <c r="J164" t="s">
        <v>43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5">
        <f>F165-E165</f>
        <v>40.100000000000009</v>
      </c>
      <c r="H165" s="4">
        <f>IF(F165&gt;50,0.2*G165,0.1*G165)</f>
        <v>8.0200000000000014</v>
      </c>
      <c r="I165" t="s">
        <v>42</v>
      </c>
      <c r="J165" t="s">
        <v>43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5">
        <f>F166-E166</f>
        <v>40.100000000000009</v>
      </c>
      <c r="H166" s="4">
        <f>IF(F166&gt;50,0.2*G166,0.1*G166)</f>
        <v>8.0200000000000014</v>
      </c>
      <c r="I166" t="s">
        <v>42</v>
      </c>
      <c r="J166" t="s">
        <v>43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5">
        <f>F167-E167</f>
        <v>158</v>
      </c>
      <c r="H167" s="4">
        <f>IF(F167&gt;50,0.2*G167,0.1*G167)</f>
        <v>31.6</v>
      </c>
      <c r="I167" t="s">
        <v>42</v>
      </c>
      <c r="J167" t="s">
        <v>43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5">
        <f>F168-E168</f>
        <v>64</v>
      </c>
      <c r="H168" s="4">
        <f>IF(F168&gt;50,0.2*G168,0.1*G168)</f>
        <v>12.8</v>
      </c>
      <c r="I168" t="s">
        <v>42</v>
      </c>
      <c r="J168" t="s">
        <v>43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5">
        <f>F169-E169</f>
        <v>40.100000000000009</v>
      </c>
      <c r="H169" s="4">
        <f>IF(F169&gt;50,0.2*G169,0.1*G169)</f>
        <v>8.0200000000000014</v>
      </c>
      <c r="I169" t="s">
        <v>42</v>
      </c>
      <c r="J169" t="s">
        <v>43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5">
        <f>F170-E170</f>
        <v>158</v>
      </c>
      <c r="H170" s="4">
        <f>IF(F170&gt;50,0.2*G170,0.1*G170)</f>
        <v>31.6</v>
      </c>
      <c r="I170" t="s">
        <v>42</v>
      </c>
      <c r="J170" t="s">
        <v>43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5">
        <f>F171-E171</f>
        <v>42</v>
      </c>
      <c r="H171" s="4">
        <f>IF(F171&gt;50,0.2*G171,0.1*G171)</f>
        <v>8.4</v>
      </c>
      <c r="I171" t="s">
        <v>38</v>
      </c>
      <c r="J171" t="s">
        <v>39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5">
        <f>F172-E172</f>
        <v>42</v>
      </c>
      <c r="H172" s="4">
        <f>IF(F172&gt;50,0.2*G172,0.1*G172)</f>
        <v>8.4</v>
      </c>
      <c r="I172" t="s">
        <v>40</v>
      </c>
      <c r="J172" t="s">
        <v>41</v>
      </c>
      <c r="K172" t="s">
        <v>17</v>
      </c>
    </row>
    <row r="174" spans="1:11">
      <c r="A174" s="1" t="s">
        <v>47</v>
      </c>
      <c r="F174" s="4">
        <f>SUMIF(F1:F170,"&lt;=50")</f>
        <v>1022.1999999999997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5">
        <f>SUM(F4:F174)</f>
        <v>18018.099999999995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shabaul haque</cp:lastModifiedBy>
  <dcterms:created xsi:type="dcterms:W3CDTF">2014-06-11T22:14:31Z</dcterms:created>
  <dcterms:modified xsi:type="dcterms:W3CDTF">2024-01-11T14:15:27Z</dcterms:modified>
</cp:coreProperties>
</file>