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habiga\Desktop\GLOCAL PROJECT 1\"/>
    </mc:Choice>
  </mc:AlternateContent>
  <xr:revisionPtr revIDLastSave="0" documentId="13_ncr:1_{E11C6183-1A53-41BE-A075-ED717525EC26}" xr6:coauthVersionLast="47" xr6:coauthVersionMax="47" xr10:uidLastSave="{00000000-0000-0000-0000-000000000000}"/>
  <bookViews>
    <workbookView xWindow="-28920" yWindow="-120" windowWidth="29040" windowHeight="15840" activeTab="4" xr2:uid="{74B25211-A545-42FF-83E6-D5D58666E93E}"/>
  </bookViews>
  <sheets>
    <sheet name="Canada_All_Ages" sheetId="4" r:id="rId1"/>
    <sheet name="Ontario_Under35" sheetId="6" r:id="rId2"/>
    <sheet name="Ontario_over65 " sheetId="5" r:id="rId3"/>
    <sheet name="Notes" sheetId="9" r:id="rId4"/>
    <sheet name="Visualizations" sheetId="10" r:id="rId5"/>
  </sheets>
  <definedNames>
    <definedName name="ExternalData_1" localSheetId="0" hidden="1">'Canada_All_Ages'!$A$1:$F$34</definedName>
    <definedName name="ExternalData_1" localSheetId="2" hidden="1">'Ontario_over65 '!$A$1:$F$34</definedName>
    <definedName name="ExternalData_1" localSheetId="1" hidden="1">Ontario_Under35!$A$1:$F$34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4" i="5" l="1"/>
  <c r="E34" i="5"/>
  <c r="F34" i="5"/>
  <c r="C34" i="5"/>
  <c r="B34" i="5"/>
  <c r="C33" i="5"/>
  <c r="D33" i="5"/>
  <c r="E33" i="5"/>
  <c r="F33" i="5"/>
  <c r="B33" i="5"/>
  <c r="B33" i="6"/>
  <c r="E34" i="6"/>
  <c r="F34" i="6"/>
  <c r="D34" i="6"/>
  <c r="C34" i="6"/>
  <c r="B34" i="6"/>
  <c r="D33" i="6"/>
  <c r="E33" i="6"/>
  <c r="F33" i="6"/>
  <c r="C33" i="6"/>
  <c r="B34" i="4"/>
  <c r="B33" i="4"/>
  <c r="C34" i="4"/>
  <c r="D34" i="4"/>
  <c r="E34" i="4"/>
  <c r="F34" i="4"/>
  <c r="C33" i="4"/>
  <c r="D33" i="4"/>
  <c r="E33" i="4"/>
  <c r="F33" i="4"/>
  <c r="B32" i="6"/>
  <c r="B32" i="5"/>
  <c r="C32" i="5"/>
  <c r="D32" i="5"/>
  <c r="E32" i="5"/>
  <c r="F32" i="5"/>
  <c r="C32" i="6"/>
  <c r="D32" i="6"/>
  <c r="E32" i="6"/>
  <c r="F32" i="6"/>
  <c r="C32" i="4"/>
  <c r="D32" i="4"/>
  <c r="E32" i="4"/>
  <c r="F32" i="4"/>
  <c r="B3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F14A4E-1F6D-4B66-AF26-39BE97C6C9AE}" keepAlive="1" name="Query - Canada_All_Ages" description="Connection to the 'Canada_All_Ages' query in the workbook." type="5" refreshedVersion="8" background="1" saveData="1">
    <dbPr connection="Provider=Microsoft.Mashup.OleDb.1;Data Source=$Workbook$;Location=Canada_All_Ages;Extended Properties=&quot;&quot;" command="SELECT * FROM [Canada_All_Ages]"/>
  </connection>
  <connection id="2" xr16:uid="{06BFFEBD-E3B9-4E4A-92BF-FF15CBE9586E}" keepAlive="1" name="Query - Ontario_over65" description="Connection to the 'Ontario_over65' query in the workbook." type="5" refreshedVersion="8" background="1" saveData="1">
    <dbPr connection="Provider=Microsoft.Mashup.OleDb.1;Data Source=$Workbook$;Location=Ontario_over65;Extended Properties=&quot;&quot;" command="SELECT * FROM [Ontario_over65]"/>
  </connection>
  <connection id="3" xr16:uid="{F6C0E682-FDFD-4809-B5FE-6FDDCB1BB0B7}" keepAlive="1" name="Query - Ontario_Under35" description="Connection to the 'Ontario_Under35' query in the workbook." type="5" refreshedVersion="8" background="1" saveData="1">
    <dbPr connection="Provider=Microsoft.Mashup.OleDb.1;Data Source=$Workbook$;Location=Ontario_Under35;Extended Properties=&quot;&quot;" command="SELECT * FROM [Ontario_Under35]"/>
  </connection>
  <connection id="4" xr16:uid="{133F81F0-21D0-4320-8B13-AC0D87B91E89}" keepAlive="1" name="Query - Ontario_under65" description="Connection to the 'Ontario_under65' query in the workbook." type="5" refreshedVersion="0" background="1">
    <dbPr connection="Provider=Microsoft.Mashup.OleDb.1;Data Source=$Workbook$;Location=Ontario_under65;Extended Properties=&quot;&quot;" command="SELECT * FROM [Ontario_under65]"/>
  </connection>
</connections>
</file>

<file path=xl/sharedStrings.xml><?xml version="1.0" encoding="utf-8"?>
<sst xmlns="http://schemas.openxmlformats.org/spreadsheetml/2006/main" count="608" uniqueCount="490">
  <si>
    <t>Assets and debts held by economic family type, by age group, Canada, provinces and selected census metropolitan areas, Survey of Financial Security (x 1,000,000) 1 2 3 4</t>
  </si>
  <si>
    <t>Table: 11-10-0016-01 (formerly CANSIM 205-0002)</t>
  </si>
  <si>
    <t>Geography</t>
  </si>
  <si>
    <t>All ages</t>
  </si>
  <si>
    <t>Economic family type</t>
  </si>
  <si>
    <t>Assets and debts</t>
  </si>
  <si>
    <t>2005</t>
  </si>
  <si>
    <t>2012</t>
  </si>
  <si>
    <t>2016</t>
  </si>
  <si>
    <t>2019</t>
  </si>
  <si>
    <t>2023</t>
  </si>
  <si>
    <t>2023 constant dollars</t>
  </si>
  <si>
    <t>Total assets</t>
  </si>
  <si>
    <t>8,255,347</t>
  </si>
  <si>
    <t>12,148,021</t>
  </si>
  <si>
    <t>14,715,994</t>
  </si>
  <si>
    <t>15,727,357</t>
  </si>
  <si>
    <t>19,235,891</t>
  </si>
  <si>
    <t>Private pension assets 6</t>
  </si>
  <si>
    <t>2,395,987</t>
  </si>
  <si>
    <t>3,652,807</t>
  </si>
  <si>
    <t>4,300,964</t>
  </si>
  <si>
    <t>4,557,412</t>
  </si>
  <si>
    <t>4,503,855</t>
  </si>
  <si>
    <t>870,964</t>
  </si>
  <si>
    <t>1,237,399</t>
  </si>
  <si>
    <t>1,465,093</t>
  </si>
  <si>
    <t>1,654,388</t>
  </si>
  <si>
    <t>1,939,350</t>
  </si>
  <si>
    <t>Employer-sponsored Registered Pension Plans (EPPs)</t>
  </si>
  <si>
    <t>1,525,023</t>
  </si>
  <si>
    <t>2,415,408</t>
  </si>
  <si>
    <t>2,835,871</t>
  </si>
  <si>
    <t>2,903,024</t>
  </si>
  <si>
    <t>2,564,505</t>
  </si>
  <si>
    <t>Financial assets, non pension</t>
  </si>
  <si>
    <t>858,306</t>
  </si>
  <si>
    <t>1,351,826</t>
  </si>
  <si>
    <t>1,681,404</t>
  </si>
  <si>
    <t>1,784,373</t>
  </si>
  <si>
    <t>2,504,633</t>
  </si>
  <si>
    <t>Deposits in financial institutions 8</t>
  </si>
  <si>
    <t>348,446</t>
  </si>
  <si>
    <t>444,041</t>
  </si>
  <si>
    <t>491,194</t>
  </si>
  <si>
    <t>443,622</t>
  </si>
  <si>
    <t>598,713</t>
  </si>
  <si>
    <t>Mutual funds, investment funds and income trusts</t>
  </si>
  <si>
    <t>196,380</t>
  </si>
  <si>
    <t>309,125</t>
  </si>
  <si>
    <t>363,900</t>
  </si>
  <si>
    <t>490,427</t>
  </si>
  <si>
    <t>643,026</t>
  </si>
  <si>
    <t>Stocks</t>
  </si>
  <si>
    <t>151,319</t>
  </si>
  <si>
    <t>264,454</t>
  </si>
  <si>
    <t>305,861</t>
  </si>
  <si>
    <t>227,826</t>
  </si>
  <si>
    <t>479,430</t>
  </si>
  <si>
    <t>Bonds (saving and other)</t>
  </si>
  <si>
    <t>50,828E</t>
  </si>
  <si>
    <t>31,470E</t>
  </si>
  <si>
    <t>26,344E</t>
  </si>
  <si>
    <t>32,218E</t>
  </si>
  <si>
    <t>28,219E</t>
  </si>
  <si>
    <t>Tax Free Saving Accounts (TFSA)</t>
  </si>
  <si>
    <t>..</t>
  </si>
  <si>
    <t>85,120</t>
  </si>
  <si>
    <t>200,638</t>
  </si>
  <si>
    <t>287,468</t>
  </si>
  <si>
    <t>457,500</t>
  </si>
  <si>
    <t>Other financial assets 9</t>
  </si>
  <si>
    <t>111,333</t>
  </si>
  <si>
    <t>217,617</t>
  </si>
  <si>
    <t>293,466</t>
  </si>
  <si>
    <t>302,812</t>
  </si>
  <si>
    <t>297,744</t>
  </si>
  <si>
    <t>Non-financial assets</t>
  </si>
  <si>
    <t>4,135,056</t>
  </si>
  <si>
    <t>6,124,680</t>
  </si>
  <si>
    <t>7,573,437</t>
  </si>
  <si>
    <t>8,087,791</t>
  </si>
  <si>
    <t>10,614,374</t>
  </si>
  <si>
    <t>Real estate</t>
  </si>
  <si>
    <t>3,465,721</t>
  </si>
  <si>
    <t>5,403,669</t>
  </si>
  <si>
    <t>6,774,896</t>
  </si>
  <si>
    <t>7,236,331</t>
  </si>
  <si>
    <t>9,142,839</t>
  </si>
  <si>
    <t>Principal residence</t>
  </si>
  <si>
    <t>2,759,758</t>
  </si>
  <si>
    <t>4,200,876</t>
  </si>
  <si>
    <t>5,303,896</t>
  </si>
  <si>
    <t>5,766,890</t>
  </si>
  <si>
    <t>7,348,659</t>
  </si>
  <si>
    <t>Other real estate</t>
  </si>
  <si>
    <t>705,963</t>
  </si>
  <si>
    <t>1,202,792</t>
  </si>
  <si>
    <t>1,471,000</t>
  </si>
  <si>
    <t>1,469,441</t>
  </si>
  <si>
    <t>1,794,180</t>
  </si>
  <si>
    <t>Vehicles and other non-financial assets</t>
  </si>
  <si>
    <t>669,335</t>
  </si>
  <si>
    <t>721,011</t>
  </si>
  <si>
    <t>798,541</t>
  </si>
  <si>
    <t>851,460</t>
  </si>
  <si>
    <t>1,471,535</t>
  </si>
  <si>
    <t>Vehicles</t>
  </si>
  <si>
    <t>251,368</t>
  </si>
  <si>
    <t>316,937</t>
  </si>
  <si>
    <t>364,554</t>
  </si>
  <si>
    <t>389,341</t>
  </si>
  <si>
    <t>457,668</t>
  </si>
  <si>
    <t>Other non-financial assets 10</t>
  </si>
  <si>
    <t>417,967</t>
  </si>
  <si>
    <t>404,074</t>
  </si>
  <si>
    <t>433,987</t>
  </si>
  <si>
    <t>462,120</t>
  </si>
  <si>
    <t>1,013,867</t>
  </si>
  <si>
    <t>Equity in business</t>
  </si>
  <si>
    <t>865,998</t>
  </si>
  <si>
    <t>1,018,707</t>
  </si>
  <si>
    <t>1,160,189</t>
  </si>
  <si>
    <t>1,297,781</t>
  </si>
  <si>
    <t>1,613,030</t>
  </si>
  <si>
    <t>Total debt</t>
  </si>
  <si>
    <t>1,116,127</t>
  </si>
  <si>
    <t>1,725,998</t>
  </si>
  <si>
    <t>2,147,333</t>
  </si>
  <si>
    <t>2,155,811</t>
  </si>
  <si>
    <t>2,454,805</t>
  </si>
  <si>
    <t>Mortgage debt</t>
  </si>
  <si>
    <t>840,041</t>
  </si>
  <si>
    <t>1,329,361</t>
  </si>
  <si>
    <t>1,733,195</t>
  </si>
  <si>
    <t>1,741,293</t>
  </si>
  <si>
    <t>2,026,213</t>
  </si>
  <si>
    <t>Mortgage on principal residence</t>
  </si>
  <si>
    <t>713,662</t>
  </si>
  <si>
    <t>1,059,825</t>
  </si>
  <si>
    <t>1,366,451</t>
  </si>
  <si>
    <t>1,401,700</t>
  </si>
  <si>
    <t>1,557,537</t>
  </si>
  <si>
    <t>Mortgage on other real estate</t>
  </si>
  <si>
    <t>126,379</t>
  </si>
  <si>
    <t>269,537</t>
  </si>
  <si>
    <t>366,745</t>
  </si>
  <si>
    <t>339,593</t>
  </si>
  <si>
    <t>468,676</t>
  </si>
  <si>
    <t>Non-mortgage debt</t>
  </si>
  <si>
    <t>276,086</t>
  </si>
  <si>
    <t>396,636</t>
  </si>
  <si>
    <t>414,138</t>
  </si>
  <si>
    <t>414,517</t>
  </si>
  <si>
    <t>428,592</t>
  </si>
  <si>
    <t>Line of credit</t>
  </si>
  <si>
    <t>100,032</t>
  </si>
  <si>
    <t>187,108</t>
  </si>
  <si>
    <t>173,977</t>
  </si>
  <si>
    <t>162,485</t>
  </si>
  <si>
    <t>164,529</t>
  </si>
  <si>
    <t>Credit card and installment debt 11</t>
  </si>
  <si>
    <t>37,844</t>
  </si>
  <si>
    <t>45,595</t>
  </si>
  <si>
    <t>47,772</t>
  </si>
  <si>
    <t>46,426</t>
  </si>
  <si>
    <t>57,100</t>
  </si>
  <si>
    <t>Student loans</t>
  </si>
  <si>
    <t>29,326</t>
  </si>
  <si>
    <t>36,495</t>
  </si>
  <si>
    <t>45,145</t>
  </si>
  <si>
    <t>44,850</t>
  </si>
  <si>
    <t>41,185</t>
  </si>
  <si>
    <t>Vehicle loans</t>
  </si>
  <si>
    <t>67,692</t>
  </si>
  <si>
    <t>97,867</t>
  </si>
  <si>
    <t>118,657</t>
  </si>
  <si>
    <t>129,573</t>
  </si>
  <si>
    <t>123,188</t>
  </si>
  <si>
    <t>Other debt</t>
  </si>
  <si>
    <t>41,191</t>
  </si>
  <si>
    <t>29,572</t>
  </si>
  <si>
    <t>28,587</t>
  </si>
  <si>
    <t>31,184</t>
  </si>
  <si>
    <t>42,590</t>
  </si>
  <si>
    <t>Net worth (total assets less total debt)</t>
  </si>
  <si>
    <t>7,139,220</t>
  </si>
  <si>
    <t>10,422,023</t>
  </si>
  <si>
    <t>12,568,661</t>
  </si>
  <si>
    <t>13,571,547</t>
  </si>
  <si>
    <t>16,781,086</t>
  </si>
  <si>
    <t>65 years and older</t>
  </si>
  <si>
    <t>734,216</t>
  </si>
  <si>
    <t>1,189,990</t>
  </si>
  <si>
    <t>1,601,554</t>
  </si>
  <si>
    <t>1,952,152</t>
  </si>
  <si>
    <t>2,694,726</t>
  </si>
  <si>
    <t>260,234</t>
  </si>
  <si>
    <t>457,343</t>
  </si>
  <si>
    <t>498,626</t>
  </si>
  <si>
    <t>573,493</t>
  </si>
  <si>
    <t>669,770</t>
  </si>
  <si>
    <t>79,477E</t>
  </si>
  <si>
    <t>179,790</t>
  </si>
  <si>
    <t>210,239</t>
  </si>
  <si>
    <t>247,464</t>
  </si>
  <si>
    <t>317,465</t>
  </si>
  <si>
    <t>180,757</t>
  </si>
  <si>
    <t>277,553</t>
  </si>
  <si>
    <t>288,387</t>
  </si>
  <si>
    <t>326,029</t>
  </si>
  <si>
    <t>352,305</t>
  </si>
  <si>
    <t>121,717</t>
  </si>
  <si>
    <t>182,992</t>
  </si>
  <si>
    <t>299,933</t>
  </si>
  <si>
    <t>336,814</t>
  </si>
  <si>
    <t>532,192</t>
  </si>
  <si>
    <t>78,211</t>
  </si>
  <si>
    <t>64,579</t>
  </si>
  <si>
    <t>79,201</t>
  </si>
  <si>
    <t>74,752</t>
  </si>
  <si>
    <t>99,918</t>
  </si>
  <si>
    <t>18,343E</t>
  </si>
  <si>
    <t>48,115</t>
  </si>
  <si>
    <t>74,535</t>
  </si>
  <si>
    <t>103,311E</t>
  </si>
  <si>
    <t>187,097</t>
  </si>
  <si>
    <t>15,632E</t>
  </si>
  <si>
    <t>37,282E</t>
  </si>
  <si>
    <t>85,412E</t>
  </si>
  <si>
    <t>67,327E</t>
  </si>
  <si>
    <t>116,302</t>
  </si>
  <si>
    <t>4,137E</t>
  </si>
  <si>
    <t>4,492E</t>
  </si>
  <si>
    <t>4,143E</t>
  </si>
  <si>
    <t>F</t>
  </si>
  <si>
    <t>8,198E</t>
  </si>
  <si>
    <t>11,434</t>
  </si>
  <si>
    <t>31,202</t>
  </si>
  <si>
    <t>51,003</t>
  </si>
  <si>
    <t>80,297</t>
  </si>
  <si>
    <t>17,090E</t>
  </si>
  <si>
    <t>25,440E</t>
  </si>
  <si>
    <t>35,447E</t>
  </si>
  <si>
    <t>40,382E</t>
  </si>
  <si>
    <t>319,134</t>
  </si>
  <si>
    <t>502,759</t>
  </si>
  <si>
    <t>726,631</t>
  </si>
  <si>
    <t>928,470</t>
  </si>
  <si>
    <t>1,352,678</t>
  </si>
  <si>
    <t>278,152</t>
  </si>
  <si>
    <t>457,832</t>
  </si>
  <si>
    <t>665,163</t>
  </si>
  <si>
    <t>858,032</t>
  </si>
  <si>
    <t>1,206,337</t>
  </si>
  <si>
    <t>227,794</t>
  </si>
  <si>
    <t>365,590</t>
  </si>
  <si>
    <t>546,212</t>
  </si>
  <si>
    <t>717,847</t>
  </si>
  <si>
    <t>989,194</t>
  </si>
  <si>
    <t>50,358E</t>
  </si>
  <si>
    <t>92,241E</t>
  </si>
  <si>
    <t>118,951</t>
  </si>
  <si>
    <t>140,185</t>
  </si>
  <si>
    <t>217,143</t>
  </si>
  <si>
    <t>40,983</t>
  </si>
  <si>
    <t>44,927</t>
  </si>
  <si>
    <t>61,467</t>
  </si>
  <si>
    <t>70,438</t>
  </si>
  <si>
    <t>146,341</t>
  </si>
  <si>
    <t>11,783</t>
  </si>
  <si>
    <t>18,016</t>
  </si>
  <si>
    <t>22,162</t>
  </si>
  <si>
    <t>24,703</t>
  </si>
  <si>
    <t>33,608</t>
  </si>
  <si>
    <t>29,199</t>
  </si>
  <si>
    <t>26,911</t>
  </si>
  <si>
    <t>39,306</t>
  </si>
  <si>
    <t>45,736</t>
  </si>
  <si>
    <t>112,733</t>
  </si>
  <si>
    <t>33,130E</t>
  </si>
  <si>
    <t>46,896E</t>
  </si>
  <si>
    <t>76,364E</t>
  </si>
  <si>
    <t>113,375E</t>
  </si>
  <si>
    <t>140,085E</t>
  </si>
  <si>
    <t>18,127E</t>
  </si>
  <si>
    <t>38,995</t>
  </si>
  <si>
    <t>53,433</t>
  </si>
  <si>
    <t>56,774</t>
  </si>
  <si>
    <t>77,437</t>
  </si>
  <si>
    <t>10,496E</t>
  </si>
  <si>
    <t>19,504</t>
  </si>
  <si>
    <t>35,582</t>
  </si>
  <si>
    <t>38,074</t>
  </si>
  <si>
    <t>52,730</t>
  </si>
  <si>
    <t>14,562</t>
  </si>
  <si>
    <t>26,138</t>
  </si>
  <si>
    <t>29,588</t>
  </si>
  <si>
    <t>37,631</t>
  </si>
  <si>
    <t>9,445E</t>
  </si>
  <si>
    <t>15,099E</t>
  </si>
  <si>
    <t>7,631E</t>
  </si>
  <si>
    <t>19,491E</t>
  </si>
  <si>
    <t>17,850</t>
  </si>
  <si>
    <t>18,700</t>
  </si>
  <si>
    <t>24,707</t>
  </si>
  <si>
    <t>3,121E</t>
  </si>
  <si>
    <t>13,228E</t>
  </si>
  <si>
    <t>11,165</t>
  </si>
  <si>
    <t>12,688E</t>
  </si>
  <si>
    <t>14,122</t>
  </si>
  <si>
    <t>2,655E</t>
  </si>
  <si>
    <t>1,487E</t>
  </si>
  <si>
    <t>1,681</t>
  </si>
  <si>
    <t>1,846</t>
  </si>
  <si>
    <t>2,834</t>
  </si>
  <si>
    <t>3,474</t>
  </si>
  <si>
    <t>3,516</t>
  </si>
  <si>
    <t>3,454</t>
  </si>
  <si>
    <t>3,990</t>
  </si>
  <si>
    <t>1,095E</t>
  </si>
  <si>
    <t>712E</t>
  </si>
  <si>
    <t>3,312E</t>
  </si>
  <si>
    <t>716,089</t>
  </si>
  <si>
    <t>1,150,995</t>
  </si>
  <si>
    <t>1,548,122</t>
  </si>
  <si>
    <t>1,895,377</t>
  </si>
  <si>
    <t>2,617,289</t>
  </si>
  <si>
    <t>Under 35 years</t>
  </si>
  <si>
    <t>265,104</t>
  </si>
  <si>
    <t>395,715</t>
  </si>
  <si>
    <t>508,907</t>
  </si>
  <si>
    <t>540,120</t>
  </si>
  <si>
    <t>872,720</t>
  </si>
  <si>
    <t>36,906E</t>
  </si>
  <si>
    <t>64,069E</t>
  </si>
  <si>
    <t>60,492</t>
  </si>
  <si>
    <t>75,277</t>
  </si>
  <si>
    <t>82,398</t>
  </si>
  <si>
    <t>26,814E</t>
  </si>
  <si>
    <t>26,010E</t>
  </si>
  <si>
    <t>22,591</t>
  </si>
  <si>
    <t>36,875E</t>
  </si>
  <si>
    <t>39,382</t>
  </si>
  <si>
    <t>10,093E</t>
  </si>
  <si>
    <t>38,059E</t>
  </si>
  <si>
    <t>37,901</t>
  </si>
  <si>
    <t>38,402</t>
  </si>
  <si>
    <t>43,017</t>
  </si>
  <si>
    <t>29,314E</t>
  </si>
  <si>
    <t>28,700E</t>
  </si>
  <si>
    <t>41,981</t>
  </si>
  <si>
    <t>52,150</t>
  </si>
  <si>
    <t>77,348</t>
  </si>
  <si>
    <t>10,920E</t>
  </si>
  <si>
    <t>11,427E</t>
  </si>
  <si>
    <t>17,511E</t>
  </si>
  <si>
    <t>19,946</t>
  </si>
  <si>
    <t>26,737</t>
  </si>
  <si>
    <t>1,442E</t>
  </si>
  <si>
    <t>7,216E</t>
  </si>
  <si>
    <t>6,598E</t>
  </si>
  <si>
    <t>11,096E</t>
  </si>
  <si>
    <t>2,021E</t>
  </si>
  <si>
    <t>13,006E</t>
  </si>
  <si>
    <t>503E</t>
  </si>
  <si>
    <t>3,469E</t>
  </si>
  <si>
    <t>8,001E</t>
  </si>
  <si>
    <t>13,858</t>
  </si>
  <si>
    <t>17,472</t>
  </si>
  <si>
    <t>6,426E</t>
  </si>
  <si>
    <t>4,148E</t>
  </si>
  <si>
    <t>7,448E</t>
  </si>
  <si>
    <t>2,863E</t>
  </si>
  <si>
    <t>8,946E</t>
  </si>
  <si>
    <t>194,657</t>
  </si>
  <si>
    <t>273,602</t>
  </si>
  <si>
    <t>382,437</t>
  </si>
  <si>
    <t>371,666</t>
  </si>
  <si>
    <t>631,759</t>
  </si>
  <si>
    <t>157,504</t>
  </si>
  <si>
    <t>242,460</t>
  </si>
  <si>
    <t>343,973</t>
  </si>
  <si>
    <t>332,196</t>
  </si>
  <si>
    <t>535,153</t>
  </si>
  <si>
    <t>143,546</t>
  </si>
  <si>
    <t>198,890</t>
  </si>
  <si>
    <t>267,214</t>
  </si>
  <si>
    <t>285,520</t>
  </si>
  <si>
    <t>418,274</t>
  </si>
  <si>
    <t>43,570E</t>
  </si>
  <si>
    <t>76,759E</t>
  </si>
  <si>
    <t>46,676E</t>
  </si>
  <si>
    <t>116,880E</t>
  </si>
  <si>
    <t>37,153</t>
  </si>
  <si>
    <t>31,142</t>
  </si>
  <si>
    <t>38,463</t>
  </si>
  <si>
    <t>39,469</t>
  </si>
  <si>
    <t>96,606</t>
  </si>
  <si>
    <t>16,279</t>
  </si>
  <si>
    <t>14,398</t>
  </si>
  <si>
    <t>18,145</t>
  </si>
  <si>
    <t>20,423</t>
  </si>
  <si>
    <t>27,332</t>
  </si>
  <si>
    <t>20,874</t>
  </si>
  <si>
    <t>16,744E</t>
  </si>
  <si>
    <t>20,318E</t>
  </si>
  <si>
    <t>19,047</t>
  </si>
  <si>
    <t>69,274</t>
  </si>
  <si>
    <t>4,227E</t>
  </si>
  <si>
    <t>29,344E</t>
  </si>
  <si>
    <t>23,996E</t>
  </si>
  <si>
    <t>41,028E</t>
  </si>
  <si>
    <t>81,214E</t>
  </si>
  <si>
    <t>103,189</t>
  </si>
  <si>
    <t>145,006</t>
  </si>
  <si>
    <t>182,488</t>
  </si>
  <si>
    <t>172,619</t>
  </si>
  <si>
    <t>204,878</t>
  </si>
  <si>
    <t>79,018</t>
  </si>
  <si>
    <t>119,464</t>
  </si>
  <si>
    <t>155,181</t>
  </si>
  <si>
    <t>145,535</t>
  </si>
  <si>
    <t>170,431</t>
  </si>
  <si>
    <t>77,012</t>
  </si>
  <si>
    <t>100,530</t>
  </si>
  <si>
    <t>133,410</t>
  </si>
  <si>
    <t>121,438</t>
  </si>
  <si>
    <t>143,163</t>
  </si>
  <si>
    <t>24,170</t>
  </si>
  <si>
    <t>25,542</t>
  </si>
  <si>
    <t>27,307</t>
  </si>
  <si>
    <t>27,084</t>
  </si>
  <si>
    <t>34,448</t>
  </si>
  <si>
    <t>8,178E</t>
  </si>
  <si>
    <t>8,781E</t>
  </si>
  <si>
    <t>5,540E</t>
  </si>
  <si>
    <t>3,883E</t>
  </si>
  <si>
    <t>7,090E</t>
  </si>
  <si>
    <t>2,522E</t>
  </si>
  <si>
    <t>2,704</t>
  </si>
  <si>
    <t>3,579</t>
  </si>
  <si>
    <t>2,514</t>
  </si>
  <si>
    <t>4,472</t>
  </si>
  <si>
    <t>5,358E</t>
  </si>
  <si>
    <t>7,347</t>
  </si>
  <si>
    <t>9,539</t>
  </si>
  <si>
    <t>9,988</t>
  </si>
  <si>
    <t>8,633</t>
  </si>
  <si>
    <t>5,931E</t>
  </si>
  <si>
    <t>5,360</t>
  </si>
  <si>
    <t>7,679</t>
  </si>
  <si>
    <t>9,451</t>
  </si>
  <si>
    <t>11,978</t>
  </si>
  <si>
    <t>2,182E</t>
  </si>
  <si>
    <t>1,350E</t>
  </si>
  <si>
    <t>969E</t>
  </si>
  <si>
    <t>1,247E</t>
  </si>
  <si>
    <t>161,915E</t>
  </si>
  <si>
    <t>250,709E</t>
  </si>
  <si>
    <t>326,418</t>
  </si>
  <si>
    <t>367,501</t>
  </si>
  <si>
    <t>667,842</t>
  </si>
  <si>
    <t>Registered Retirement Savings Plans (RRSPs), Registered Retirement Income Funds (RRIFs), 
Locked-in Retirement Accounts (LIRAs) and other 7</t>
  </si>
  <si>
    <t>Assets and debts held by economic family type, by age group, Canada, provinces and 
selected census metropolitan areas, Survey of Financial Security (x 1,000,000) 1 2 3 4</t>
  </si>
  <si>
    <t>Table Number</t>
  </si>
  <si>
    <t>Dataset Table</t>
  </si>
  <si>
    <t xml:space="preserve">Frequency </t>
  </si>
  <si>
    <t>Occasional</t>
  </si>
  <si>
    <t xml:space="preserve">Release Date </t>
  </si>
  <si>
    <t>Assets and debts held by economic family type, by age group, Canada, provinces and selected census 
metropolitan areas, Survey of Financial Security (x 1,000,000) 1 2 3 4</t>
  </si>
  <si>
    <t>Canada, Geographical region of Canada, 
Province or territory, Census metropolitan area</t>
  </si>
  <si>
    <t>Age Group</t>
  </si>
  <si>
    <t>Economic families and persons 
not in an economic family</t>
  </si>
  <si>
    <t>Table: 11-10-0016-01 
(formerly CANSIM 205-0002)</t>
  </si>
  <si>
    <t>Symbol Legend</t>
  </si>
  <si>
    <t xml:space="preserve">".." = Not available for specific reference period "E" = use with caution </t>
  </si>
  <si>
    <t>Citation</t>
  </si>
  <si>
    <t>Statistics Canada. Table 11-10-0016-01  Assets and debts held by economic family type, by age group, Canada, provinces and selected census metropolitan areas, Survey of Financial Security (x 1,000,000) https://www150.statcan.gc.ca/t1/tbl1/en/tv.action?pid=1110001601</t>
  </si>
  <si>
    <t>Summary of Footnotes</t>
  </si>
  <si>
    <t>Units of Measure</t>
  </si>
  <si>
    <r>
      <t xml:space="preserve">Data definitions follow the </t>
    </r>
    <r>
      <rPr>
        <i/>
        <sz val="11"/>
        <color theme="1"/>
        <rFont val="Aptos Narrow"/>
        <family val="2"/>
        <scheme val="minor"/>
      </rPr>
      <t>Survey of Financial Security (SFS)</t>
    </r>
    <r>
      <rPr>
        <sz val="11"/>
        <color theme="1"/>
        <rFont val="Aptos Narrow"/>
        <family val="2"/>
        <scheme val="minor"/>
      </rPr>
      <t>. Economic families include related persons living together and individuals not in families. Age refers to the main income earner. Employer pension plans are valued on a termination basis, excluding public plans (OAS, GIS, SPA, CPP/QPP). “Other assets” include DPSPs, annuities, RESPs, trusts, valuables, collectibles, and privately held shares. Treasury bills appear in select years (2012, 2016, 2019, 2023). Values represent totals or medians for households with non-zero holdings; net-worth figures include all households. Installment debt covers major credit cards, store cards, and similar payment plans. The former CANSIM 205-0001 has been replaced by 205-0002 / Table 11-10-0016-01.</t>
    </r>
  </si>
  <si>
    <t>".." = Not available for specific reference period "E" = use with caution "F" too unreliable to be published</t>
  </si>
  <si>
    <t>Data definitions follow the Survey of Financial Security (SFS). Economic families include related persons living together and individuals not in families. Age refers to the main income earner. Employer pension plans are valued on a termination basis, excluding public plans (OAS, GIS, SPA, CPP/QPP). “Other assets” include DPSPs, annuities, RESPs, trusts, valuables, collectibles, and privately held shares. Treasury bills appear in select years (2012, 2016, 2019, 2023). Values represent totals or medians for households with non-zero holdings; net-worth figures include all households. Installment debt covers major credit cards, store cards, and similar payment plans. The former CANSIM 205-0001 has been replaced by 205-0002 / Table 11-10-0016-01.</t>
  </si>
  <si>
    <t>Statistics Canada. Table 11-10-0016-01  Assets and debts held by economic family type, by age group, Canada, provinces and selected census metropolitan areas, Survey of Financial Security (x 1,000,000) https://www150.statcan.gc.ca/t1/tbl1/en/tv.action?pid=1110001602</t>
  </si>
  <si>
    <t>Statistics Canada. Table 11-10-0016-01  Assets and debts held by economic family type, by age group, Canada, provinces and selected census metropolitan areas, Survey of Financial Security (x 1,000,000) https://www150.statcan.gc.ca/t1/tbl1/en/tv.action?pid=1110001604</t>
  </si>
  <si>
    <t>Debt-to-Asset-Ratio</t>
  </si>
  <si>
    <t>Debt-to-Asset Ratio</t>
  </si>
  <si>
    <t xml:space="preserve">Net worth as % of Assets </t>
  </si>
  <si>
    <t xml:space="preserve">Net worth as % of Debts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</si>
</sst>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i/>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3333"/>
        <bgColor indexed="64"/>
      </patternFill>
    </fill>
    <fill>
      <patternFill patternType="solid">
        <fgColor theme="9" tint="0.59999389629810485"/>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8">
    <xf numFmtId="0" fontId="0" fillId="0" borderId="0" xfId="0"/>
    <xf numFmtId="0" fontId="0" fillId="0" borderId="0" xfId="0" applyNumberFormat="1"/>
    <xf numFmtId="0" fontId="0" fillId="0" borderId="0" xfId="0" applyAlignment="1">
      <alignment wrapText="1"/>
    </xf>
    <xf numFmtId="14" fontId="0" fillId="0" borderId="0" xfId="0" applyNumberFormat="1"/>
    <xf numFmtId="0" fontId="0" fillId="0" borderId="1" xfId="0" applyNumberFormat="1" applyFont="1" applyFill="1" applyBorder="1" applyAlignment="1">
      <alignment wrapText="1"/>
    </xf>
    <xf numFmtId="0" fontId="5" fillId="0" borderId="0" xfId="0" applyFont="1"/>
    <xf numFmtId="0" fontId="5" fillId="0" borderId="0" xfId="0" applyFont="1" applyAlignment="1">
      <alignment wrapText="1"/>
    </xf>
    <xf numFmtId="14" fontId="0" fillId="0" borderId="0" xfId="0" applyNumberFormat="1" applyAlignment="1">
      <alignment wrapText="1"/>
    </xf>
    <xf numFmtId="0" fontId="0" fillId="5" borderId="0" xfId="0" applyNumberFormat="1" applyFill="1"/>
    <xf numFmtId="0" fontId="0" fillId="6" borderId="0" xfId="0" applyNumberFormat="1" applyFill="1"/>
    <xf numFmtId="0" fontId="0" fillId="6" borderId="0" xfId="0" applyNumberFormat="1" applyFill="1" applyAlignment="1">
      <alignment wrapText="1"/>
    </xf>
    <xf numFmtId="0" fontId="2" fillId="2" borderId="0" xfId="2" applyNumberFormat="1"/>
    <xf numFmtId="0" fontId="3" fillId="3" borderId="0" xfId="3" applyNumberFormat="1"/>
    <xf numFmtId="0" fontId="4" fillId="4" borderId="0" xfId="4" applyNumberFormat="1"/>
    <xf numFmtId="164" fontId="4" fillId="4" borderId="0" xfId="4" applyNumberFormat="1"/>
    <xf numFmtId="9" fontId="4" fillId="4" borderId="0" xfId="4" applyNumberFormat="1"/>
    <xf numFmtId="9" fontId="4" fillId="4" borderId="0" xfId="1" applyFont="1" applyFill="1"/>
    <xf numFmtId="164" fontId="4" fillId="4" borderId="0" xfId="1" applyNumberFormat="1" applyFont="1" applyFill="1"/>
  </cellXfs>
  <cellStyles count="5">
    <cellStyle name="Bad" xfId="3" builtinId="27"/>
    <cellStyle name="Good" xfId="2" builtinId="26"/>
    <cellStyle name="Neutral" xfId="4" builtinId="28"/>
    <cellStyle name="Normal" xfId="0" builtinId="0"/>
    <cellStyle name="Percent" xfId="1" builtinId="5"/>
  </cellStyles>
  <dxfs count="3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yyyy/mm/dd"/>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theme="9" tint="0.39997558519241921"/>
        </left>
        <right/>
        <top style="thin">
          <color theme="9" tint="0.39997558519241921"/>
        </top>
        <bottom style="thin">
          <color theme="9" tint="0.39997558519241921"/>
        </bottom>
        <vertical/>
        <horizontal/>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33"/>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Canda_All_Ages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'Canada_All_Ages'!$B$1:$F$1</c:f>
              <c:strCache>
                <c:ptCount val="5"/>
                <c:pt idx="0">
                  <c:v>2005</c:v>
                </c:pt>
                <c:pt idx="1">
                  <c:v>2012</c:v>
                </c:pt>
                <c:pt idx="2">
                  <c:v>2016</c:v>
                </c:pt>
                <c:pt idx="3">
                  <c:v>2019</c:v>
                </c:pt>
                <c:pt idx="4">
                  <c:v>2023</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'Canada_All_Ages'!$B$1:$F$1</c:f>
              <c:strCache>
                <c:ptCount val="5"/>
                <c:pt idx="0">
                  <c:v>2005</c:v>
                </c:pt>
                <c:pt idx="1">
                  <c:v>2012</c:v>
                </c:pt>
                <c:pt idx="2">
                  <c:v>2016</c:v>
                </c:pt>
                <c:pt idx="3">
                  <c:v>2019</c:v>
                </c:pt>
                <c:pt idx="4">
                  <c:v>2023</c:v>
                </c:pt>
              </c:strCache>
            </c:strRef>
          </c:cat>
          <c:val>
            <c:numRef>
              <c:f>'Canada_All_Ages'!$B$32:$F$32</c:f>
              <c:numCache>
                <c:formatCode>0.0%</c:formatCode>
                <c:ptCount val="5"/>
                <c:pt idx="0">
                  <c:v>0.13520049490348499</c:v>
                </c:pt>
                <c:pt idx="1">
                  <c:v>0.1420805907398415</c:v>
                </c:pt>
                <c:pt idx="2">
                  <c:v>0.14591831173619668</c:v>
                </c:pt>
                <c:pt idx="3">
                  <c:v>0.13707395336673542</c:v>
                </c:pt>
                <c:pt idx="4">
                  <c:v>0.12761587180962919</c:v>
                </c:pt>
              </c:numCache>
            </c:numRef>
          </c:val>
          <c:extLst>
            <c:ext xmlns:c16="http://schemas.microsoft.com/office/drawing/2014/chart" uri="{C3380CC4-5D6E-409C-BE32-E72D297353CC}">
              <c16:uniqueId val="{00000000-1061-4D0F-8622-DE4B540B1508}"/>
            </c:ext>
          </c:extLst>
        </c:ser>
        <c:dLbls>
          <c:dLblPos val="inEnd"/>
          <c:showLegendKey val="0"/>
          <c:showVal val="1"/>
          <c:showCatName val="0"/>
          <c:showSerName val="0"/>
          <c:showPercent val="0"/>
          <c:showBubbleSize val="0"/>
        </c:dLbls>
        <c:gapWidth val="65"/>
        <c:axId val="1411342223"/>
        <c:axId val="1411336943"/>
      </c:barChart>
      <c:catAx>
        <c:axId val="1411342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1336943"/>
        <c:crosses val="autoZero"/>
        <c:auto val="1"/>
        <c:lblAlgn val="ctr"/>
        <c:lblOffset val="100"/>
        <c:noMultiLvlLbl val="0"/>
      </c:catAx>
      <c:valAx>
        <c:axId val="14113369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Debt Ratio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41134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Ontario_Over65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'Ontario_over65 '!$B$1:$F$1</c:f>
              <c:strCache>
                <c:ptCount val="5"/>
                <c:pt idx="0">
                  <c:v>2005</c:v>
                </c:pt>
                <c:pt idx="1">
                  <c:v>2012</c:v>
                </c:pt>
                <c:pt idx="2">
                  <c:v>2016</c:v>
                </c:pt>
                <c:pt idx="3">
                  <c:v>2019</c:v>
                </c:pt>
                <c:pt idx="4">
                  <c:v>2023</c:v>
                </c:pt>
              </c:strCache>
            </c:strRef>
          </c:cat>
          <c:val>
            <c:numRef>
              <c:f>'Ontario_over65 '!$B$32:$F$32</c:f>
              <c:numCache>
                <c:formatCode>0.0%</c:formatCode>
                <c:ptCount val="5"/>
                <c:pt idx="0">
                  <c:v>2.4688919881887619E-2</c:v>
                </c:pt>
                <c:pt idx="1">
                  <c:v>3.2769182934310373E-2</c:v>
                </c:pt>
                <c:pt idx="2">
                  <c:v>3.3363220971631302E-2</c:v>
                </c:pt>
                <c:pt idx="3">
                  <c:v>2.9082776341186545E-2</c:v>
                </c:pt>
                <c:pt idx="4">
                  <c:v>2.8736502338271127E-2</c:v>
                </c:pt>
              </c:numCache>
            </c:numRef>
          </c:val>
          <c:extLst>
            <c:ext xmlns:c16="http://schemas.microsoft.com/office/drawing/2014/chart" uri="{C3380CC4-5D6E-409C-BE32-E72D297353CC}">
              <c16:uniqueId val="{00000000-77AA-4336-B55A-5A826140858B}"/>
            </c:ext>
          </c:extLst>
        </c:ser>
        <c:dLbls>
          <c:dLblPos val="inEnd"/>
          <c:showLegendKey val="0"/>
          <c:showVal val="1"/>
          <c:showCatName val="0"/>
          <c:showSerName val="0"/>
          <c:showPercent val="0"/>
          <c:showBubbleSize val="0"/>
        </c:dLbls>
        <c:gapWidth val="65"/>
        <c:axId val="1547857919"/>
        <c:axId val="1547862239"/>
      </c:barChart>
      <c:catAx>
        <c:axId val="1547857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862239"/>
        <c:crosses val="autoZero"/>
        <c:auto val="1"/>
        <c:lblAlgn val="ctr"/>
        <c:lblOffset val="100"/>
        <c:noMultiLvlLbl val="0"/>
      </c:catAx>
      <c:valAx>
        <c:axId val="15478622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Debt Ratio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54785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Ontario_Under35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Ontario_Under35!$B$1:$F$1</c:f>
              <c:strCache>
                <c:ptCount val="5"/>
                <c:pt idx="0">
                  <c:v>2005</c:v>
                </c:pt>
                <c:pt idx="1">
                  <c:v>2012</c:v>
                </c:pt>
                <c:pt idx="2">
                  <c:v>2016</c:v>
                </c:pt>
                <c:pt idx="3">
                  <c:v>2019</c:v>
                </c:pt>
                <c:pt idx="4">
                  <c:v>2023</c:v>
                </c:pt>
              </c:strCache>
            </c:strRef>
          </c:cat>
          <c:val>
            <c:numRef>
              <c:f>Ontario_Under35!$B$32:$F$32</c:f>
              <c:numCache>
                <c:formatCode>0.0%</c:formatCode>
                <c:ptCount val="5"/>
                <c:pt idx="0">
                  <c:v>0.38923969461041702</c:v>
                </c:pt>
                <c:pt idx="1">
                  <c:v>0.36644049378972238</c:v>
                </c:pt>
                <c:pt idx="2">
                  <c:v>0.35858811138380881</c:v>
                </c:pt>
                <c:pt idx="3">
                  <c:v>0.31959379397171001</c:v>
                </c:pt>
                <c:pt idx="4">
                  <c:v>0.23475799798331654</c:v>
                </c:pt>
              </c:numCache>
            </c:numRef>
          </c:val>
          <c:extLst>
            <c:ext xmlns:c16="http://schemas.microsoft.com/office/drawing/2014/chart" uri="{C3380CC4-5D6E-409C-BE32-E72D297353CC}">
              <c16:uniqueId val="{00000000-D52B-479F-AA80-EFA060B73CD4}"/>
            </c:ext>
          </c:extLst>
        </c:ser>
        <c:dLbls>
          <c:dLblPos val="inEnd"/>
          <c:showLegendKey val="0"/>
          <c:showVal val="1"/>
          <c:showCatName val="0"/>
          <c:showSerName val="0"/>
          <c:showPercent val="0"/>
          <c:showBubbleSize val="0"/>
        </c:dLbls>
        <c:gapWidth val="65"/>
        <c:axId val="1559903727"/>
        <c:axId val="1559903247"/>
      </c:barChart>
      <c:catAx>
        <c:axId val="1559903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9903247"/>
        <c:crosses val="autoZero"/>
        <c:auto val="1"/>
        <c:lblAlgn val="ctr"/>
        <c:lblOffset val="100"/>
        <c:noMultiLvlLbl val="0"/>
      </c:catAx>
      <c:valAx>
        <c:axId val="15599032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Debt Ratio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55990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Canada_All_Ages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'Canada_All_Ages'!$B$1:$F$1</c:f>
              <c:strCache>
                <c:ptCount val="5"/>
                <c:pt idx="0">
                  <c:v>2005</c:v>
                </c:pt>
                <c:pt idx="1">
                  <c:v>2012</c:v>
                </c:pt>
                <c:pt idx="2">
                  <c:v>2016</c:v>
                </c:pt>
                <c:pt idx="3">
                  <c:v>2019</c:v>
                </c:pt>
                <c:pt idx="4">
                  <c:v>2023</c:v>
                </c:pt>
              </c:strCache>
            </c:strRef>
          </c:cat>
          <c:val>
            <c:numRef>
              <c:f>'Canada_All_Ages'!$B$33:$F$33</c:f>
              <c:numCache>
                <c:formatCode>0.0%</c:formatCode>
                <c:ptCount val="5"/>
                <c:pt idx="0">
                  <c:v>0.86479950509651504</c:v>
                </c:pt>
                <c:pt idx="1">
                  <c:v>0.85791940926015853</c:v>
                </c:pt>
                <c:pt idx="2">
                  <c:v>0.85408168826380326</c:v>
                </c:pt>
                <c:pt idx="3">
                  <c:v>0.86292611021673893</c:v>
                </c:pt>
                <c:pt idx="4">
                  <c:v>0.87238412819037081</c:v>
                </c:pt>
              </c:numCache>
            </c:numRef>
          </c:val>
          <c:extLst>
            <c:ext xmlns:c16="http://schemas.microsoft.com/office/drawing/2014/chart" uri="{C3380CC4-5D6E-409C-BE32-E72D297353CC}">
              <c16:uniqueId val="{00000000-FB02-4358-8E71-6EE9A701DBAD}"/>
            </c:ext>
          </c:extLst>
        </c:ser>
        <c:dLbls>
          <c:dLblPos val="inEnd"/>
          <c:showLegendKey val="0"/>
          <c:showVal val="1"/>
          <c:showCatName val="0"/>
          <c:showSerName val="0"/>
          <c:showPercent val="0"/>
          <c:showBubbleSize val="0"/>
        </c:dLbls>
        <c:gapWidth val="65"/>
        <c:axId val="1559898447"/>
        <c:axId val="1559880687"/>
      </c:barChart>
      <c:catAx>
        <c:axId val="1559898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9880687"/>
        <c:crosses val="autoZero"/>
        <c:auto val="1"/>
        <c:lblAlgn val="ctr"/>
        <c:lblOffset val="100"/>
        <c:noMultiLvlLbl val="0"/>
      </c:catAx>
      <c:valAx>
        <c:axId val="1559880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 Worth % of Assets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5598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Ontario_Under35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Ontario_Under35!$B$1:$F$1</c:f>
              <c:strCache>
                <c:ptCount val="5"/>
                <c:pt idx="0">
                  <c:v>2005</c:v>
                </c:pt>
                <c:pt idx="1">
                  <c:v>2012</c:v>
                </c:pt>
                <c:pt idx="2">
                  <c:v>2016</c:v>
                </c:pt>
                <c:pt idx="3">
                  <c:v>2019</c:v>
                </c:pt>
                <c:pt idx="4">
                  <c:v>2023</c:v>
                </c:pt>
              </c:strCache>
            </c:strRef>
          </c:cat>
          <c:val>
            <c:numRef>
              <c:f>Ontario_Under35!$B$33:$F$33</c:f>
              <c:numCache>
                <c:formatCode>0%</c:formatCode>
                <c:ptCount val="5"/>
                <c:pt idx="0">
                  <c:v>0.61076030538958292</c:v>
                </c:pt>
                <c:pt idx="1">
                  <c:v>0.63355950621027757</c:v>
                </c:pt>
                <c:pt idx="2">
                  <c:v>0.64140992362062221</c:v>
                </c:pt>
                <c:pt idx="3">
                  <c:v>0.31959379397171001</c:v>
                </c:pt>
                <c:pt idx="4">
                  <c:v>0.76524200201668346</c:v>
                </c:pt>
              </c:numCache>
            </c:numRef>
          </c:val>
          <c:extLst>
            <c:ext xmlns:c16="http://schemas.microsoft.com/office/drawing/2014/chart" uri="{C3380CC4-5D6E-409C-BE32-E72D297353CC}">
              <c16:uniqueId val="{00000000-A05F-4EF6-9C38-AF6583BBF230}"/>
            </c:ext>
          </c:extLst>
        </c:ser>
        <c:dLbls>
          <c:dLblPos val="inEnd"/>
          <c:showLegendKey val="0"/>
          <c:showVal val="1"/>
          <c:showCatName val="0"/>
          <c:showSerName val="0"/>
          <c:showPercent val="0"/>
          <c:showBubbleSize val="0"/>
        </c:dLbls>
        <c:gapWidth val="65"/>
        <c:axId val="1463375519"/>
        <c:axId val="1463378879"/>
      </c:barChart>
      <c:catAx>
        <c:axId val="1463375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3378879"/>
        <c:crosses val="autoZero"/>
        <c:auto val="1"/>
        <c:lblAlgn val="ctr"/>
        <c:lblOffset val="100"/>
        <c:noMultiLvlLbl val="0"/>
      </c:catAx>
      <c:valAx>
        <c:axId val="1463378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a:t>
                </a:r>
                <a:r>
                  <a:rPr lang="en-CA" baseline="0"/>
                  <a:t> Worth % of Assets</a:t>
                </a: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46337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Ontario_Over65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'Ontario_over65 '!$B$1:$F$1</c:f>
              <c:strCache>
                <c:ptCount val="5"/>
                <c:pt idx="0">
                  <c:v>2005</c:v>
                </c:pt>
                <c:pt idx="1">
                  <c:v>2012</c:v>
                </c:pt>
                <c:pt idx="2">
                  <c:v>2016</c:v>
                </c:pt>
                <c:pt idx="3">
                  <c:v>2019</c:v>
                </c:pt>
                <c:pt idx="4">
                  <c:v>2023</c:v>
                </c:pt>
              </c:strCache>
            </c:strRef>
          </c:cat>
          <c:val>
            <c:numRef>
              <c:f>'Ontario_over65 '!$B$33:$F$33</c:f>
              <c:numCache>
                <c:formatCode>0.0%</c:formatCode>
                <c:ptCount val="5"/>
                <c:pt idx="0">
                  <c:v>0.97531108011811241</c:v>
                </c:pt>
                <c:pt idx="1">
                  <c:v>0.96723081706568959</c:v>
                </c:pt>
                <c:pt idx="2">
                  <c:v>0.9666374034219265</c:v>
                </c:pt>
                <c:pt idx="3">
                  <c:v>0.97091671140362024</c:v>
                </c:pt>
                <c:pt idx="4">
                  <c:v>0.97126349766172893</c:v>
                </c:pt>
              </c:numCache>
            </c:numRef>
          </c:val>
          <c:extLst>
            <c:ext xmlns:c16="http://schemas.microsoft.com/office/drawing/2014/chart" uri="{C3380CC4-5D6E-409C-BE32-E72D297353CC}">
              <c16:uniqueId val="{00000000-1520-4D0D-ADDA-4AD3E55B9749}"/>
            </c:ext>
          </c:extLst>
        </c:ser>
        <c:dLbls>
          <c:dLblPos val="inEnd"/>
          <c:showLegendKey val="0"/>
          <c:showVal val="1"/>
          <c:showCatName val="0"/>
          <c:showSerName val="0"/>
          <c:showPercent val="0"/>
          <c:showBubbleSize val="0"/>
        </c:dLbls>
        <c:gapWidth val="65"/>
        <c:axId val="1547445631"/>
        <c:axId val="1547441791"/>
      </c:barChart>
      <c:catAx>
        <c:axId val="154744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441791"/>
        <c:crosses val="autoZero"/>
        <c:auto val="1"/>
        <c:lblAlgn val="ctr"/>
        <c:lblOffset val="100"/>
        <c:noMultiLvlLbl val="0"/>
      </c:catAx>
      <c:valAx>
        <c:axId val="15474417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a:t>
                </a:r>
                <a:r>
                  <a:rPr lang="en-CA" baseline="0"/>
                  <a:t> Worth % of Assets</a:t>
                </a: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 sourceLinked="1"/>
        <c:majorTickMark val="none"/>
        <c:minorTickMark val="none"/>
        <c:tickLblPos val="nextTo"/>
        <c:crossAx val="15474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Canada_All_Ages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'Canada_All_Ages'!$B$1:$F$1</c:f>
              <c:strCache>
                <c:ptCount val="5"/>
                <c:pt idx="0">
                  <c:v>2005</c:v>
                </c:pt>
                <c:pt idx="1">
                  <c:v>2012</c:v>
                </c:pt>
                <c:pt idx="2">
                  <c:v>2016</c:v>
                </c:pt>
                <c:pt idx="3">
                  <c:v>2019</c:v>
                </c:pt>
                <c:pt idx="4">
                  <c:v>2023</c:v>
                </c:pt>
              </c:strCache>
            </c:strRef>
          </c:cat>
          <c:val>
            <c:numRef>
              <c:f>'Canada_All_Ages'!$B$34:$F$34</c:f>
              <c:numCache>
                <c:formatCode>0%</c:formatCode>
                <c:ptCount val="5"/>
                <c:pt idx="0">
                  <c:v>6.3964226293244408</c:v>
                </c:pt>
                <c:pt idx="1">
                  <c:v>6.0382590246338639</c:v>
                </c:pt>
                <c:pt idx="2">
                  <c:v>5.8531494649409295</c:v>
                </c:pt>
                <c:pt idx="3">
                  <c:v>6.2953324758060889</c:v>
                </c:pt>
                <c:pt idx="4">
                  <c:v>6.8360158953562502</c:v>
                </c:pt>
              </c:numCache>
            </c:numRef>
          </c:val>
          <c:extLst>
            <c:ext xmlns:c16="http://schemas.microsoft.com/office/drawing/2014/chart" uri="{C3380CC4-5D6E-409C-BE32-E72D297353CC}">
              <c16:uniqueId val="{00000000-CF8C-4513-B756-3EC26CBE55F2}"/>
            </c:ext>
          </c:extLst>
        </c:ser>
        <c:dLbls>
          <c:dLblPos val="inEnd"/>
          <c:showLegendKey val="0"/>
          <c:showVal val="1"/>
          <c:showCatName val="0"/>
          <c:showSerName val="0"/>
          <c:showPercent val="0"/>
          <c:showBubbleSize val="0"/>
        </c:dLbls>
        <c:gapWidth val="65"/>
        <c:axId val="1463374079"/>
        <c:axId val="1463386079"/>
      </c:barChart>
      <c:catAx>
        <c:axId val="1463374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3386079"/>
        <c:crosses val="autoZero"/>
        <c:auto val="1"/>
        <c:lblAlgn val="ctr"/>
        <c:lblOffset val="100"/>
        <c:noMultiLvlLbl val="0"/>
      </c:catAx>
      <c:valAx>
        <c:axId val="1463386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a:t>
                </a:r>
                <a:r>
                  <a:rPr lang="en-CA" baseline="0"/>
                  <a:t> Worth % of Debts</a:t>
                </a: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46337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Ontario_Under35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Ontario_Under35!$B$1:$F$1</c:f>
              <c:strCache>
                <c:ptCount val="5"/>
                <c:pt idx="0">
                  <c:v>2005</c:v>
                </c:pt>
                <c:pt idx="1">
                  <c:v>2012</c:v>
                </c:pt>
                <c:pt idx="2">
                  <c:v>2016</c:v>
                </c:pt>
                <c:pt idx="3">
                  <c:v>2019</c:v>
                </c:pt>
                <c:pt idx="4">
                  <c:v>2023</c:v>
                </c:pt>
              </c:strCache>
            </c:strRef>
          </c:cat>
          <c:val>
            <c:numRef>
              <c:f>Ontario_Under35!$B$34:$F$34</c:f>
              <c:numCache>
                <c:formatCode>0%</c:formatCode>
                <c:ptCount val="5"/>
                <c:pt idx="0">
                  <c:v>1.5691110486582873</c:v>
                </c:pt>
                <c:pt idx="1">
                  <c:v>1.7289560431982125</c:v>
                </c:pt>
                <c:pt idx="2">
                  <c:v>1.7887093945903292</c:v>
                </c:pt>
                <c:pt idx="3">
                  <c:v>2.1289718976474199</c:v>
                </c:pt>
                <c:pt idx="4">
                  <c:v>3.2597057761204229</c:v>
                </c:pt>
              </c:numCache>
            </c:numRef>
          </c:val>
          <c:extLst>
            <c:ext xmlns:c16="http://schemas.microsoft.com/office/drawing/2014/chart" uri="{C3380CC4-5D6E-409C-BE32-E72D297353CC}">
              <c16:uniqueId val="{00000000-ED29-4445-A906-F41AD3917376}"/>
            </c:ext>
          </c:extLst>
        </c:ser>
        <c:dLbls>
          <c:dLblPos val="inEnd"/>
          <c:showLegendKey val="0"/>
          <c:showVal val="1"/>
          <c:showCatName val="0"/>
          <c:showSerName val="0"/>
          <c:showPercent val="0"/>
          <c:showBubbleSize val="0"/>
        </c:dLbls>
        <c:gapWidth val="65"/>
        <c:axId val="1547867999"/>
        <c:axId val="1547869439"/>
      </c:barChart>
      <c:catAx>
        <c:axId val="1547867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869439"/>
        <c:crosses val="autoZero"/>
        <c:auto val="1"/>
        <c:lblAlgn val="ctr"/>
        <c:lblOffset val="100"/>
        <c:noMultiLvlLbl val="0"/>
      </c:catAx>
      <c:valAx>
        <c:axId val="15478694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 Worth % of Debts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5478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Ontario_Over65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'Ontario_over65 '!$B$1:$F$1</c:f>
              <c:strCache>
                <c:ptCount val="5"/>
                <c:pt idx="0">
                  <c:v>2005</c:v>
                </c:pt>
                <c:pt idx="1">
                  <c:v>2012</c:v>
                </c:pt>
                <c:pt idx="2">
                  <c:v>2016</c:v>
                </c:pt>
                <c:pt idx="3">
                  <c:v>2019</c:v>
                </c:pt>
                <c:pt idx="4">
                  <c:v>2023</c:v>
                </c:pt>
              </c:strCache>
            </c:strRef>
          </c:cat>
          <c:val>
            <c:numRef>
              <c:f>'Ontario_over65 '!$B$34:$F$34</c:f>
              <c:numCache>
                <c:formatCode>0%</c:formatCode>
                <c:ptCount val="5"/>
                <c:pt idx="0">
                  <c:v>39.503999558669385</c:v>
                </c:pt>
                <c:pt idx="1">
                  <c:v>29.516476471342479</c:v>
                </c:pt>
                <c:pt idx="2">
                  <c:v>28.973143937267231</c:v>
                </c:pt>
                <c:pt idx="3">
                  <c:v>33.384595061119526</c:v>
                </c:pt>
                <c:pt idx="4">
                  <c:v>33.798946240169428</c:v>
                </c:pt>
              </c:numCache>
            </c:numRef>
          </c:val>
          <c:extLst>
            <c:ext xmlns:c16="http://schemas.microsoft.com/office/drawing/2014/chart" uri="{C3380CC4-5D6E-409C-BE32-E72D297353CC}">
              <c16:uniqueId val="{00000000-2650-41B5-8C73-F60D034907DD}"/>
            </c:ext>
          </c:extLst>
        </c:ser>
        <c:dLbls>
          <c:dLblPos val="inEnd"/>
          <c:showLegendKey val="0"/>
          <c:showVal val="1"/>
          <c:showCatName val="0"/>
          <c:showSerName val="0"/>
          <c:showPercent val="0"/>
          <c:showBubbleSize val="0"/>
        </c:dLbls>
        <c:gapWidth val="65"/>
        <c:axId val="1547855519"/>
        <c:axId val="1547872799"/>
      </c:barChart>
      <c:catAx>
        <c:axId val="1547855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7872799"/>
        <c:crosses val="autoZero"/>
        <c:auto val="1"/>
        <c:lblAlgn val="ctr"/>
        <c:lblOffset val="100"/>
        <c:noMultiLvlLbl val="0"/>
      </c:catAx>
      <c:valAx>
        <c:axId val="1547872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Net</a:t>
                </a:r>
                <a:r>
                  <a:rPr lang="en-CA" baseline="0"/>
                  <a:t> Worth % of Debts</a:t>
                </a: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54785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185737</xdr:rowOff>
    </xdr:from>
    <xdr:to>
      <xdr:col>7</xdr:col>
      <xdr:colOff>447675</xdr:colOff>
      <xdr:row>15</xdr:row>
      <xdr:rowOff>71437</xdr:rowOff>
    </xdr:to>
    <xdr:graphicFrame macro="">
      <xdr:nvGraphicFramePr>
        <xdr:cNvPr id="5" name="Chart 4">
          <a:extLst>
            <a:ext uri="{FF2B5EF4-FFF2-40B4-BE49-F238E27FC236}">
              <a16:creationId xmlns:a16="http://schemas.microsoft.com/office/drawing/2014/main" id="{29229E70-AA5D-776D-90E1-79BE0663D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1</xdr:row>
      <xdr:rowOff>0</xdr:rowOff>
    </xdr:from>
    <xdr:to>
      <xdr:col>23</xdr:col>
      <xdr:colOff>495300</xdr:colOff>
      <xdr:row>15</xdr:row>
      <xdr:rowOff>76200</xdr:rowOff>
    </xdr:to>
    <xdr:graphicFrame macro="">
      <xdr:nvGraphicFramePr>
        <xdr:cNvPr id="16" name="Chart 15">
          <a:extLst>
            <a:ext uri="{FF2B5EF4-FFF2-40B4-BE49-F238E27FC236}">
              <a16:creationId xmlns:a16="http://schemas.microsoft.com/office/drawing/2014/main" id="{2EFD319A-88D2-42DA-AEDB-A58E92559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161925</xdr:colOff>
      <xdr:row>1</xdr:row>
      <xdr:rowOff>0</xdr:rowOff>
    </xdr:from>
    <xdr:to>
      <xdr:col>15</xdr:col>
      <xdr:colOff>466725</xdr:colOff>
      <xdr:row>15</xdr:row>
      <xdr:rowOff>76200</xdr:rowOff>
    </xdr:to>
    <xdr:graphicFrame macro="">
      <xdr:nvGraphicFramePr>
        <xdr:cNvPr id="19" name="Chart 18">
          <a:extLst>
            <a:ext uri="{FF2B5EF4-FFF2-40B4-BE49-F238E27FC236}">
              <a16:creationId xmlns:a16="http://schemas.microsoft.com/office/drawing/2014/main" id="{A2E37552-066D-4B64-A2A3-3CD2AB0B6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16</xdr:row>
      <xdr:rowOff>95250</xdr:rowOff>
    </xdr:from>
    <xdr:to>
      <xdr:col>7</xdr:col>
      <xdr:colOff>457200</xdr:colOff>
      <xdr:row>30</xdr:row>
      <xdr:rowOff>171450</xdr:rowOff>
    </xdr:to>
    <xdr:graphicFrame macro="">
      <xdr:nvGraphicFramePr>
        <xdr:cNvPr id="21" name="Chart 20">
          <a:extLst>
            <a:ext uri="{FF2B5EF4-FFF2-40B4-BE49-F238E27FC236}">
              <a16:creationId xmlns:a16="http://schemas.microsoft.com/office/drawing/2014/main" id="{4AB4B3B8-A046-4EA5-A7E5-BED66707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133350</xdr:colOff>
      <xdr:row>16</xdr:row>
      <xdr:rowOff>76200</xdr:rowOff>
    </xdr:from>
    <xdr:to>
      <xdr:col>15</xdr:col>
      <xdr:colOff>438150</xdr:colOff>
      <xdr:row>30</xdr:row>
      <xdr:rowOff>152400</xdr:rowOff>
    </xdr:to>
    <xdr:graphicFrame macro="">
      <xdr:nvGraphicFramePr>
        <xdr:cNvPr id="22" name="Chart 21">
          <a:extLst>
            <a:ext uri="{FF2B5EF4-FFF2-40B4-BE49-F238E27FC236}">
              <a16:creationId xmlns:a16="http://schemas.microsoft.com/office/drawing/2014/main" id="{223932B0-8CE7-4875-938B-E00F3D440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123825</xdr:colOff>
      <xdr:row>16</xdr:row>
      <xdr:rowOff>57150</xdr:rowOff>
    </xdr:from>
    <xdr:to>
      <xdr:col>23</xdr:col>
      <xdr:colOff>428625</xdr:colOff>
      <xdr:row>30</xdr:row>
      <xdr:rowOff>133350</xdr:rowOff>
    </xdr:to>
    <xdr:graphicFrame macro="">
      <xdr:nvGraphicFramePr>
        <xdr:cNvPr id="24" name="Chart 23">
          <a:extLst>
            <a:ext uri="{FF2B5EF4-FFF2-40B4-BE49-F238E27FC236}">
              <a16:creationId xmlns:a16="http://schemas.microsoft.com/office/drawing/2014/main" id="{862CBFD8-61D2-4826-A560-9BC730EE1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32</xdr:row>
      <xdr:rowOff>76200</xdr:rowOff>
    </xdr:from>
    <xdr:to>
      <xdr:col>7</xdr:col>
      <xdr:colOff>447675</xdr:colOff>
      <xdr:row>46</xdr:row>
      <xdr:rowOff>152400</xdr:rowOff>
    </xdr:to>
    <xdr:graphicFrame macro="">
      <xdr:nvGraphicFramePr>
        <xdr:cNvPr id="25" name="Chart 24">
          <a:extLst>
            <a:ext uri="{FF2B5EF4-FFF2-40B4-BE49-F238E27FC236}">
              <a16:creationId xmlns:a16="http://schemas.microsoft.com/office/drawing/2014/main" id="{D7F3EEB3-4C18-454F-AB19-9A35473FD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114300</xdr:colOff>
      <xdr:row>32</xdr:row>
      <xdr:rowOff>76200</xdr:rowOff>
    </xdr:from>
    <xdr:to>
      <xdr:col>15</xdr:col>
      <xdr:colOff>419100</xdr:colOff>
      <xdr:row>46</xdr:row>
      <xdr:rowOff>152400</xdr:rowOff>
    </xdr:to>
    <xdr:graphicFrame macro="">
      <xdr:nvGraphicFramePr>
        <xdr:cNvPr id="26" name="Chart 25">
          <a:extLst>
            <a:ext uri="{FF2B5EF4-FFF2-40B4-BE49-F238E27FC236}">
              <a16:creationId xmlns:a16="http://schemas.microsoft.com/office/drawing/2014/main" id="{09913C20-7E06-4228-8578-04A1783A1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104775</xdr:colOff>
      <xdr:row>32</xdr:row>
      <xdr:rowOff>104775</xdr:rowOff>
    </xdr:from>
    <xdr:to>
      <xdr:col>23</xdr:col>
      <xdr:colOff>409575</xdr:colOff>
      <xdr:row>46</xdr:row>
      <xdr:rowOff>180975</xdr:rowOff>
    </xdr:to>
    <xdr:graphicFrame macro="">
      <xdr:nvGraphicFramePr>
        <xdr:cNvPr id="28" name="Chart 27">
          <a:extLst>
            <a:ext uri="{FF2B5EF4-FFF2-40B4-BE49-F238E27FC236}">
              <a16:creationId xmlns:a16="http://schemas.microsoft.com/office/drawing/2014/main" id="{F8B5867E-DC1B-4B29-9472-C92DD9424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E778E2-B886-4C4D-B891-FB435F5A4545}"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9523F66-D9E7-4617-BC5D-773BA4924903}"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12543681-FAC2-4EA2-93D8-C907B316A2C1}"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2955F-108E-49A8-8B27-A8886D7D0903}" name="Canada_All_Ages" displayName="Canada_All_Ages" ref="A1:F34" tableType="queryTable" totalsRowShown="0">
  <autoFilter ref="A1:F34" xr:uid="{5BF2955F-108E-49A8-8B27-A8886D7D0903}"/>
  <tableColumns count="6">
    <tableColumn id="1" xr3:uid="{28A5BF49-672E-4DE1-8FEA-875C652C3D0F}" uniqueName="1" name="Assets and debts" queryTableFieldId="1" dataDxfId="29"/>
    <tableColumn id="2" xr3:uid="{3C0596D1-9553-493C-9B72-A120E97A0058}" uniqueName="2" name="2005" queryTableFieldId="2" dataDxfId="28"/>
    <tableColumn id="3" xr3:uid="{7E7FF73B-33DC-4D75-AE26-5CF4DB88EC1E}" uniqueName="3" name="2012" queryTableFieldId="3" dataDxfId="27"/>
    <tableColumn id="4" xr3:uid="{35382493-7B0A-421A-8121-845147A2B2C3}" uniqueName="4" name="2016" queryTableFieldId="4" dataDxfId="26"/>
    <tableColumn id="5" xr3:uid="{2A4A5678-024A-44DF-AB28-88BF30A2E2B2}" uniqueName="5" name="2019" queryTableFieldId="5" dataDxfId="25"/>
    <tableColumn id="6" xr3:uid="{283238D6-55BB-4B4B-AA45-9DF03E11D45A}" uniqueName="6" name="2023" queryTableFieldId="6" dataDxfId="24"/>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744F98-0354-42BC-823F-B8E7F9552AB1}" name="Ontario_Under35" displayName="Ontario_Under35" ref="A1:F34" tableType="queryTable" totalsRowShown="0">
  <autoFilter ref="A1:F34" xr:uid="{05744F98-0354-42BC-823F-B8E7F9552AB1}"/>
  <tableColumns count="6">
    <tableColumn id="1" xr3:uid="{04FAA338-C5C8-4B59-BDD5-49287E958F12}" uniqueName="1" name="Assets and debts" queryTableFieldId="1" dataDxfId="23"/>
    <tableColumn id="2" xr3:uid="{E61A32FE-D249-41F5-8B2C-16D58BC6CC39}" uniqueName="2" name="2005" queryTableFieldId="2" dataDxfId="22"/>
    <tableColumn id="3" xr3:uid="{E2ECA272-C14E-4276-98BF-7E610261C17D}" uniqueName="3" name="2012" queryTableFieldId="3" dataDxfId="21"/>
    <tableColumn id="4" xr3:uid="{6E8E2F8C-7B1D-4907-88D7-FAC859CAE544}" uniqueName="4" name="2016" queryTableFieldId="4" dataDxfId="20"/>
    <tableColumn id="5" xr3:uid="{CDF93E53-0CCB-47F0-A0F0-CB3D2353AB51}" uniqueName="5" name="2019" queryTableFieldId="5" dataDxfId="19"/>
    <tableColumn id="6" xr3:uid="{7303078B-16BB-42CF-8E8D-69B0D41C57FD}" uniqueName="6" name="2023" queryTableFieldId="6" dataDxfId="18"/>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20D50-1C2D-421F-AADE-99AC3BF42C9D}" name="Ontario_over65" displayName="Ontario_over65" ref="A1:F34" tableType="queryTable" totalsRowShown="0">
  <autoFilter ref="A1:F34" xr:uid="{6BD20D50-1C2D-421F-AADE-99AC3BF42C9D}"/>
  <tableColumns count="6">
    <tableColumn id="1" xr3:uid="{B24A54FA-AC47-42B9-B702-26EEAEEF573D}" uniqueName="1" name="Assets and debts" queryTableFieldId="1" dataDxfId="17"/>
    <tableColumn id="2" xr3:uid="{7C226189-4732-4006-BB43-CA5DDB99E2ED}" uniqueName="2" name="2005" queryTableFieldId="2" dataDxfId="16"/>
    <tableColumn id="3" xr3:uid="{A6E35B2F-B33B-4694-9228-36B3BE012107}" uniqueName="3" name="2012" queryTableFieldId="3" dataDxfId="15"/>
    <tableColumn id="4" xr3:uid="{8ABCF6C7-0414-45BD-AC05-C8EE665EDAC8}" uniqueName="4" name="2016" queryTableFieldId="4" dataDxfId="14"/>
    <tableColumn id="5" xr3:uid="{4656757D-2C5B-4D29-8EF1-6A475DD5A9CE}" uniqueName="5" name="2019" queryTableFieldId="5" dataDxfId="13"/>
    <tableColumn id="6" xr3:uid="{AC49730A-9853-4C02-9008-B950F05A1720}" uniqueName="6" name="2023" queryTableFieldId="6" dataDxfId="12"/>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06EE7F-0352-45EE-872F-EC48F35849B9}" name="Table7" displayName="Table7" ref="A1:K4" totalsRowShown="0" headerRowDxfId="11" dataDxfId="10">
  <autoFilter ref="A1:K4" xr:uid="{1E06EE7F-0352-45EE-872F-EC48F35849B9}"/>
  <tableColumns count="11">
    <tableColumn id="1" xr3:uid="{72F1D11D-C7DC-49E3-BAFB-764BF611D153}" name="Dataset Table" dataDxfId="9"/>
    <tableColumn id="2" xr3:uid="{A6910E11-8171-4EF1-9B44-2F00D8AC8F27}" name="Frequency " dataDxfId="8"/>
    <tableColumn id="3" xr3:uid="{1AA71B22-6CE2-4C3E-861A-A98400D237BA}" name="Table Number" dataDxfId="7"/>
    <tableColumn id="4" xr3:uid="{62D98439-E7C4-4397-BCF4-8531A9F00966}" name="Release Date " dataDxfId="6"/>
    <tableColumn id="5" xr3:uid="{FEE6D1B8-4ABA-40F6-B6F1-4E91513E8134}" name="Geography" dataDxfId="5"/>
    <tableColumn id="6" xr3:uid="{BF9515F1-82D1-47E7-B75F-55DC54AD99E5}" name="Age Group" dataDxfId="4"/>
    <tableColumn id="7" xr3:uid="{BFD68FF3-4D6C-42DC-84EB-FC0E7B5A3F9C}" name="Economic family type" dataDxfId="3"/>
    <tableColumn id="8" xr3:uid="{83EE7BBA-72F7-454E-B4F1-CED9C2417CB4}" name="Symbol Legend" dataDxfId="2"/>
    <tableColumn id="9" xr3:uid="{9F0819A0-BEED-4D08-9511-06ACCF83EDBD}" name="Summary of Footnotes" dataDxfId="1"/>
    <tableColumn id="10" xr3:uid="{BFA41765-987B-411B-8794-BE42905D5784}" name="Units of Measure"/>
    <tableColumn id="11" xr3:uid="{98C7E22C-2684-4A7F-ACC0-01F6D1A3635C}" name="Cita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B0C9-1067-4DD7-86DB-FB462A026341}">
  <dimension ref="A1:F34"/>
  <sheetViews>
    <sheetView workbookViewId="0">
      <selection activeCell="B34" activeCellId="2" sqref="G20 B1:F1 B34:F34"/>
    </sheetView>
  </sheetViews>
  <sheetFormatPr defaultRowHeight="15" x14ac:dyDescent="0.25"/>
  <cols>
    <col min="1" max="1" width="95.85546875" customWidth="1"/>
    <col min="2" max="2" width="81.140625" bestFit="1" customWidth="1"/>
    <col min="3" max="6" width="11.42578125" bestFit="1" customWidth="1"/>
  </cols>
  <sheetData>
    <row r="1" spans="1:6" x14ac:dyDescent="0.25">
      <c r="A1" t="s">
        <v>5</v>
      </c>
      <c r="B1" t="s">
        <v>6</v>
      </c>
      <c r="C1" t="s">
        <v>7</v>
      </c>
      <c r="D1" t="s">
        <v>8</v>
      </c>
      <c r="E1" t="s">
        <v>9</v>
      </c>
      <c r="F1" t="s">
        <v>10</v>
      </c>
    </row>
    <row r="2" spans="1:6" x14ac:dyDescent="0.25">
      <c r="A2" s="11" t="s">
        <v>12</v>
      </c>
      <c r="B2" s="11" t="s">
        <v>13</v>
      </c>
      <c r="C2" s="11" t="s">
        <v>14</v>
      </c>
      <c r="D2" s="11" t="s">
        <v>15</v>
      </c>
      <c r="E2" s="11" t="s">
        <v>16</v>
      </c>
      <c r="F2" s="11" t="s">
        <v>17</v>
      </c>
    </row>
    <row r="3" spans="1:6" x14ac:dyDescent="0.25">
      <c r="A3" s="9" t="s">
        <v>18</v>
      </c>
      <c r="B3" s="9" t="s">
        <v>19</v>
      </c>
      <c r="C3" s="9" t="s">
        <v>20</v>
      </c>
      <c r="D3" s="9" t="s">
        <v>21</v>
      </c>
      <c r="E3" s="9" t="s">
        <v>22</v>
      </c>
      <c r="F3" s="9" t="s">
        <v>23</v>
      </c>
    </row>
    <row r="4" spans="1:6" ht="30" x14ac:dyDescent="0.25">
      <c r="A4" s="10" t="s">
        <v>463</v>
      </c>
      <c r="B4" s="9" t="s">
        <v>24</v>
      </c>
      <c r="C4" s="9" t="s">
        <v>25</v>
      </c>
      <c r="D4" s="9" t="s">
        <v>26</v>
      </c>
      <c r="E4" s="9" t="s">
        <v>27</v>
      </c>
      <c r="F4" s="9" t="s">
        <v>28</v>
      </c>
    </row>
    <row r="5" spans="1:6" x14ac:dyDescent="0.25">
      <c r="A5" s="9" t="s">
        <v>29</v>
      </c>
      <c r="B5" s="9" t="s">
        <v>30</v>
      </c>
      <c r="C5" s="9" t="s">
        <v>31</v>
      </c>
      <c r="D5" s="9" t="s">
        <v>32</v>
      </c>
      <c r="E5" s="9" t="s">
        <v>33</v>
      </c>
      <c r="F5" s="9" t="s">
        <v>34</v>
      </c>
    </row>
    <row r="6" spans="1:6" x14ac:dyDescent="0.25">
      <c r="A6" s="9" t="s">
        <v>35</v>
      </c>
      <c r="B6" s="9" t="s">
        <v>36</v>
      </c>
      <c r="C6" s="9" t="s">
        <v>37</v>
      </c>
      <c r="D6" s="9" t="s">
        <v>38</v>
      </c>
      <c r="E6" s="9" t="s">
        <v>39</v>
      </c>
      <c r="F6" s="9" t="s">
        <v>40</v>
      </c>
    </row>
    <row r="7" spans="1:6" x14ac:dyDescent="0.25">
      <c r="A7" s="9" t="s">
        <v>41</v>
      </c>
      <c r="B7" s="9" t="s">
        <v>42</v>
      </c>
      <c r="C7" s="9" t="s">
        <v>43</v>
      </c>
      <c r="D7" s="9" t="s">
        <v>44</v>
      </c>
      <c r="E7" s="9" t="s">
        <v>45</v>
      </c>
      <c r="F7" s="9" t="s">
        <v>46</v>
      </c>
    </row>
    <row r="8" spans="1:6" x14ac:dyDescent="0.25">
      <c r="A8" s="9" t="s">
        <v>47</v>
      </c>
      <c r="B8" s="9" t="s">
        <v>48</v>
      </c>
      <c r="C8" s="9" t="s">
        <v>49</v>
      </c>
      <c r="D8" s="9" t="s">
        <v>50</v>
      </c>
      <c r="E8" s="9" t="s">
        <v>51</v>
      </c>
      <c r="F8" s="9" t="s">
        <v>52</v>
      </c>
    </row>
    <row r="9" spans="1:6" x14ac:dyDescent="0.25">
      <c r="A9" s="9" t="s">
        <v>53</v>
      </c>
      <c r="B9" s="9" t="s">
        <v>54</v>
      </c>
      <c r="C9" s="9" t="s">
        <v>55</v>
      </c>
      <c r="D9" s="9" t="s">
        <v>56</v>
      </c>
      <c r="E9" s="9" t="s">
        <v>57</v>
      </c>
      <c r="F9" s="9" t="s">
        <v>58</v>
      </c>
    </row>
    <row r="10" spans="1:6" x14ac:dyDescent="0.25">
      <c r="A10" s="9" t="s">
        <v>59</v>
      </c>
      <c r="B10" s="9" t="s">
        <v>60</v>
      </c>
      <c r="C10" s="9" t="s">
        <v>61</v>
      </c>
      <c r="D10" s="9" t="s">
        <v>62</v>
      </c>
      <c r="E10" s="9" t="s">
        <v>63</v>
      </c>
      <c r="F10" s="9" t="s">
        <v>64</v>
      </c>
    </row>
    <row r="11" spans="1:6" x14ac:dyDescent="0.25">
      <c r="A11" s="9" t="s">
        <v>65</v>
      </c>
      <c r="B11" s="9" t="s">
        <v>66</v>
      </c>
      <c r="C11" s="9" t="s">
        <v>67</v>
      </c>
      <c r="D11" s="9" t="s">
        <v>68</v>
      </c>
      <c r="E11" s="9" t="s">
        <v>69</v>
      </c>
      <c r="F11" s="9" t="s">
        <v>70</v>
      </c>
    </row>
    <row r="12" spans="1:6" x14ac:dyDescent="0.25">
      <c r="A12" s="9" t="s">
        <v>71</v>
      </c>
      <c r="B12" s="9" t="s">
        <v>72</v>
      </c>
      <c r="C12" s="9" t="s">
        <v>73</v>
      </c>
      <c r="D12" s="9" t="s">
        <v>74</v>
      </c>
      <c r="E12" s="9" t="s">
        <v>75</v>
      </c>
      <c r="F12" s="9" t="s">
        <v>76</v>
      </c>
    </row>
    <row r="13" spans="1:6" x14ac:dyDescent="0.25">
      <c r="A13" s="9" t="s">
        <v>77</v>
      </c>
      <c r="B13" s="9" t="s">
        <v>78</v>
      </c>
      <c r="C13" s="9" t="s">
        <v>79</v>
      </c>
      <c r="D13" s="9" t="s">
        <v>80</v>
      </c>
      <c r="E13" s="9" t="s">
        <v>81</v>
      </c>
      <c r="F13" s="9" t="s">
        <v>82</v>
      </c>
    </row>
    <row r="14" spans="1:6" x14ac:dyDescent="0.25">
      <c r="A14" s="9" t="s">
        <v>83</v>
      </c>
      <c r="B14" s="9" t="s">
        <v>84</v>
      </c>
      <c r="C14" s="9" t="s">
        <v>85</v>
      </c>
      <c r="D14" s="9" t="s">
        <v>86</v>
      </c>
      <c r="E14" s="9" t="s">
        <v>87</v>
      </c>
      <c r="F14" s="9" t="s">
        <v>88</v>
      </c>
    </row>
    <row r="15" spans="1:6" x14ac:dyDescent="0.25">
      <c r="A15" s="9" t="s">
        <v>89</v>
      </c>
      <c r="B15" s="9" t="s">
        <v>90</v>
      </c>
      <c r="C15" s="9" t="s">
        <v>91</v>
      </c>
      <c r="D15" s="9" t="s">
        <v>92</v>
      </c>
      <c r="E15" s="9" t="s">
        <v>93</v>
      </c>
      <c r="F15" s="9" t="s">
        <v>94</v>
      </c>
    </row>
    <row r="16" spans="1:6" x14ac:dyDescent="0.25">
      <c r="A16" s="9" t="s">
        <v>95</v>
      </c>
      <c r="B16" s="9" t="s">
        <v>96</v>
      </c>
      <c r="C16" s="9" t="s">
        <v>97</v>
      </c>
      <c r="D16" s="9" t="s">
        <v>98</v>
      </c>
      <c r="E16" s="9" t="s">
        <v>99</v>
      </c>
      <c r="F16" s="9" t="s">
        <v>100</v>
      </c>
    </row>
    <row r="17" spans="1:6" x14ac:dyDescent="0.25">
      <c r="A17" s="9" t="s">
        <v>101</v>
      </c>
      <c r="B17" s="9" t="s">
        <v>102</v>
      </c>
      <c r="C17" s="9" t="s">
        <v>103</v>
      </c>
      <c r="D17" s="9" t="s">
        <v>104</v>
      </c>
      <c r="E17" s="9" t="s">
        <v>105</v>
      </c>
      <c r="F17" s="9" t="s">
        <v>106</v>
      </c>
    </row>
    <row r="18" spans="1:6" x14ac:dyDescent="0.25">
      <c r="A18" s="9" t="s">
        <v>107</v>
      </c>
      <c r="B18" s="9" t="s">
        <v>108</v>
      </c>
      <c r="C18" s="9" t="s">
        <v>109</v>
      </c>
      <c r="D18" s="9" t="s">
        <v>110</v>
      </c>
      <c r="E18" s="9" t="s">
        <v>111</v>
      </c>
      <c r="F18" s="9" t="s">
        <v>112</v>
      </c>
    </row>
    <row r="19" spans="1:6" x14ac:dyDescent="0.25">
      <c r="A19" s="9" t="s">
        <v>113</v>
      </c>
      <c r="B19" s="9" t="s">
        <v>114</v>
      </c>
      <c r="C19" s="9" t="s">
        <v>115</v>
      </c>
      <c r="D19" s="9" t="s">
        <v>116</v>
      </c>
      <c r="E19" s="9" t="s">
        <v>117</v>
      </c>
      <c r="F19" s="9" t="s">
        <v>118</v>
      </c>
    </row>
    <row r="20" spans="1:6" x14ac:dyDescent="0.25">
      <c r="A20" s="9" t="s">
        <v>119</v>
      </c>
      <c r="B20" s="9" t="s">
        <v>120</v>
      </c>
      <c r="C20" s="9" t="s">
        <v>121</v>
      </c>
      <c r="D20" s="9" t="s">
        <v>122</v>
      </c>
      <c r="E20" s="9" t="s">
        <v>123</v>
      </c>
      <c r="F20" s="9" t="s">
        <v>124</v>
      </c>
    </row>
    <row r="21" spans="1:6" x14ac:dyDescent="0.25">
      <c r="A21" s="12" t="s">
        <v>125</v>
      </c>
      <c r="B21" s="12" t="s">
        <v>126</v>
      </c>
      <c r="C21" s="12" t="s">
        <v>127</v>
      </c>
      <c r="D21" s="12" t="s">
        <v>128</v>
      </c>
      <c r="E21" s="12" t="s">
        <v>129</v>
      </c>
      <c r="F21" s="12" t="s">
        <v>130</v>
      </c>
    </row>
    <row r="22" spans="1:6" x14ac:dyDescent="0.25">
      <c r="A22" s="8" t="s">
        <v>131</v>
      </c>
      <c r="B22" s="8" t="s">
        <v>132</v>
      </c>
      <c r="C22" s="8" t="s">
        <v>133</v>
      </c>
      <c r="D22" s="8" t="s">
        <v>134</v>
      </c>
      <c r="E22" s="8" t="s">
        <v>135</v>
      </c>
      <c r="F22" s="8" t="s">
        <v>136</v>
      </c>
    </row>
    <row r="23" spans="1:6" x14ac:dyDescent="0.25">
      <c r="A23" s="8" t="s">
        <v>137</v>
      </c>
      <c r="B23" s="8" t="s">
        <v>138</v>
      </c>
      <c r="C23" s="8" t="s">
        <v>139</v>
      </c>
      <c r="D23" s="8" t="s">
        <v>140</v>
      </c>
      <c r="E23" s="8" t="s">
        <v>141</v>
      </c>
      <c r="F23" s="8" t="s">
        <v>142</v>
      </c>
    </row>
    <row r="24" spans="1:6" x14ac:dyDescent="0.25">
      <c r="A24" s="8" t="s">
        <v>143</v>
      </c>
      <c r="B24" s="8" t="s">
        <v>144</v>
      </c>
      <c r="C24" s="8" t="s">
        <v>145</v>
      </c>
      <c r="D24" s="8" t="s">
        <v>146</v>
      </c>
      <c r="E24" s="8" t="s">
        <v>147</v>
      </c>
      <c r="F24" s="8" t="s">
        <v>148</v>
      </c>
    </row>
    <row r="25" spans="1:6" x14ac:dyDescent="0.25">
      <c r="A25" s="8" t="s">
        <v>149</v>
      </c>
      <c r="B25" s="8" t="s">
        <v>150</v>
      </c>
      <c r="C25" s="8" t="s">
        <v>151</v>
      </c>
      <c r="D25" s="8" t="s">
        <v>152</v>
      </c>
      <c r="E25" s="8" t="s">
        <v>153</v>
      </c>
      <c r="F25" s="8" t="s">
        <v>154</v>
      </c>
    </row>
    <row r="26" spans="1:6" x14ac:dyDescent="0.25">
      <c r="A26" s="8" t="s">
        <v>155</v>
      </c>
      <c r="B26" s="8" t="s">
        <v>156</v>
      </c>
      <c r="C26" s="8" t="s">
        <v>157</v>
      </c>
      <c r="D26" s="8" t="s">
        <v>158</v>
      </c>
      <c r="E26" s="8" t="s">
        <v>159</v>
      </c>
      <c r="F26" s="8" t="s">
        <v>160</v>
      </c>
    </row>
    <row r="27" spans="1:6" x14ac:dyDescent="0.25">
      <c r="A27" s="8" t="s">
        <v>161</v>
      </c>
      <c r="B27" s="8" t="s">
        <v>162</v>
      </c>
      <c r="C27" s="8" t="s">
        <v>163</v>
      </c>
      <c r="D27" s="8" t="s">
        <v>164</v>
      </c>
      <c r="E27" s="8" t="s">
        <v>165</v>
      </c>
      <c r="F27" s="8" t="s">
        <v>166</v>
      </c>
    </row>
    <row r="28" spans="1:6" x14ac:dyDescent="0.25">
      <c r="A28" s="8" t="s">
        <v>167</v>
      </c>
      <c r="B28" s="8" t="s">
        <v>168</v>
      </c>
      <c r="C28" s="8" t="s">
        <v>169</v>
      </c>
      <c r="D28" s="8" t="s">
        <v>170</v>
      </c>
      <c r="E28" s="8" t="s">
        <v>171</v>
      </c>
      <c r="F28" s="8" t="s">
        <v>172</v>
      </c>
    </row>
    <row r="29" spans="1:6" x14ac:dyDescent="0.25">
      <c r="A29" s="8" t="s">
        <v>173</v>
      </c>
      <c r="B29" s="8" t="s">
        <v>174</v>
      </c>
      <c r="C29" s="8" t="s">
        <v>175</v>
      </c>
      <c r="D29" s="8" t="s">
        <v>176</v>
      </c>
      <c r="E29" s="8" t="s">
        <v>177</v>
      </c>
      <c r="F29" s="8" t="s">
        <v>178</v>
      </c>
    </row>
    <row r="30" spans="1:6" x14ac:dyDescent="0.25">
      <c r="A30" s="8" t="s">
        <v>179</v>
      </c>
      <c r="B30" s="8" t="s">
        <v>180</v>
      </c>
      <c r="C30" s="8" t="s">
        <v>181</v>
      </c>
      <c r="D30" s="8" t="s">
        <v>182</v>
      </c>
      <c r="E30" s="8" t="s">
        <v>183</v>
      </c>
      <c r="F30" s="8" t="s">
        <v>184</v>
      </c>
    </row>
    <row r="31" spans="1:6" x14ac:dyDescent="0.25">
      <c r="A31" s="1" t="s">
        <v>185</v>
      </c>
      <c r="B31" s="1" t="s">
        <v>186</v>
      </c>
      <c r="C31" s="1" t="s">
        <v>187</v>
      </c>
      <c r="D31" s="1" t="s">
        <v>188</v>
      </c>
      <c r="E31" s="1" t="s">
        <v>189</v>
      </c>
      <c r="F31" s="1" t="s">
        <v>190</v>
      </c>
    </row>
    <row r="32" spans="1:6" x14ac:dyDescent="0.25">
      <c r="A32" s="13" t="s">
        <v>487</v>
      </c>
      <c r="B32" s="14">
        <f>B21/B2</f>
        <v>0.13520049490348499</v>
      </c>
      <c r="C32" s="14">
        <f t="shared" ref="C32:F32" si="0">C21/C2</f>
        <v>0.1420805907398415</v>
      </c>
      <c r="D32" s="14">
        <f t="shared" si="0"/>
        <v>0.14591831173619668</v>
      </c>
      <c r="E32" s="14">
        <f t="shared" si="0"/>
        <v>0.13707395336673542</v>
      </c>
      <c r="F32" s="14">
        <f t="shared" si="0"/>
        <v>0.12761587180962919</v>
      </c>
    </row>
    <row r="33" spans="1:6" x14ac:dyDescent="0.25">
      <c r="A33" s="13" t="s">
        <v>488</v>
      </c>
      <c r="B33" s="14">
        <f>B31/B2</f>
        <v>0.86479950509651504</v>
      </c>
      <c r="C33" s="14">
        <f t="shared" ref="C33:F33" si="1">C31/C2</f>
        <v>0.85791940926015853</v>
      </c>
      <c r="D33" s="14">
        <f t="shared" si="1"/>
        <v>0.85408168826380326</v>
      </c>
      <c r="E33" s="14">
        <f t="shared" si="1"/>
        <v>0.86292611021673893</v>
      </c>
      <c r="F33" s="14">
        <f t="shared" si="1"/>
        <v>0.87238412819037081</v>
      </c>
    </row>
    <row r="34" spans="1:6" x14ac:dyDescent="0.25">
      <c r="A34" s="13" t="s">
        <v>489</v>
      </c>
      <c r="B34" s="15">
        <f>B31/B21</f>
        <v>6.3964226293244408</v>
      </c>
      <c r="C34" s="15">
        <f t="shared" ref="C34:F34" si="2">C31/C21</f>
        <v>6.0382590246338639</v>
      </c>
      <c r="D34" s="15">
        <f t="shared" si="2"/>
        <v>5.8531494649409295</v>
      </c>
      <c r="E34" s="15">
        <f t="shared" si="2"/>
        <v>6.2953324758060889</v>
      </c>
      <c r="F34" s="15">
        <f t="shared" si="2"/>
        <v>6.8360158953562502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78E9-A052-4490-9A85-9DCC08F0E8FF}">
  <dimension ref="A1:F34"/>
  <sheetViews>
    <sheetView topLeftCell="A5" workbookViewId="0">
      <selection activeCell="B38" sqref="B38"/>
    </sheetView>
  </sheetViews>
  <sheetFormatPr defaultRowHeight="15" x14ac:dyDescent="0.25"/>
  <cols>
    <col min="1" max="2" width="81.140625" bestFit="1" customWidth="1"/>
    <col min="3" max="6" width="11.42578125" bestFit="1" customWidth="1"/>
  </cols>
  <sheetData>
    <row r="1" spans="1:6" x14ac:dyDescent="0.25">
      <c r="A1" t="s">
        <v>5</v>
      </c>
      <c r="B1" t="s">
        <v>6</v>
      </c>
      <c r="C1" t="s">
        <v>7</v>
      </c>
      <c r="D1" t="s">
        <v>8</v>
      </c>
      <c r="E1" t="s">
        <v>9</v>
      </c>
      <c r="F1" t="s">
        <v>10</v>
      </c>
    </row>
    <row r="2" spans="1:6" x14ac:dyDescent="0.25">
      <c r="A2" s="11" t="s">
        <v>12</v>
      </c>
      <c r="B2" s="11" t="s">
        <v>329</v>
      </c>
      <c r="C2" s="11" t="s">
        <v>330</v>
      </c>
      <c r="D2" s="11" t="s">
        <v>331</v>
      </c>
      <c r="E2" s="11" t="s">
        <v>332</v>
      </c>
      <c r="F2" s="11" t="s">
        <v>333</v>
      </c>
    </row>
    <row r="3" spans="1:6" x14ac:dyDescent="0.25">
      <c r="A3" s="9" t="s">
        <v>18</v>
      </c>
      <c r="B3" s="9" t="s">
        <v>334</v>
      </c>
      <c r="C3" s="9" t="s">
        <v>335</v>
      </c>
      <c r="D3" s="9" t="s">
        <v>336</v>
      </c>
      <c r="E3" s="9" t="s">
        <v>337</v>
      </c>
      <c r="F3" s="9" t="s">
        <v>338</v>
      </c>
    </row>
    <row r="4" spans="1:6" ht="45" x14ac:dyDescent="0.25">
      <c r="A4" s="10" t="s">
        <v>463</v>
      </c>
      <c r="B4" s="9" t="s">
        <v>339</v>
      </c>
      <c r="C4" s="9" t="s">
        <v>340</v>
      </c>
      <c r="D4" s="9" t="s">
        <v>341</v>
      </c>
      <c r="E4" s="9" t="s">
        <v>342</v>
      </c>
      <c r="F4" s="9" t="s">
        <v>343</v>
      </c>
    </row>
    <row r="5" spans="1:6" x14ac:dyDescent="0.25">
      <c r="A5" s="9" t="s">
        <v>29</v>
      </c>
      <c r="B5" s="9" t="s">
        <v>344</v>
      </c>
      <c r="C5" s="9" t="s">
        <v>345</v>
      </c>
      <c r="D5" s="9" t="s">
        <v>346</v>
      </c>
      <c r="E5" s="9" t="s">
        <v>347</v>
      </c>
      <c r="F5" s="9" t="s">
        <v>348</v>
      </c>
    </row>
    <row r="6" spans="1:6" x14ac:dyDescent="0.25">
      <c r="A6" s="9" t="s">
        <v>35</v>
      </c>
      <c r="B6" s="9" t="s">
        <v>349</v>
      </c>
      <c r="C6" s="9" t="s">
        <v>350</v>
      </c>
      <c r="D6" s="9" t="s">
        <v>351</v>
      </c>
      <c r="E6" s="9" t="s">
        <v>352</v>
      </c>
      <c r="F6" s="9" t="s">
        <v>353</v>
      </c>
    </row>
    <row r="7" spans="1:6" x14ac:dyDescent="0.25">
      <c r="A7" s="9" t="s">
        <v>41</v>
      </c>
      <c r="B7" s="9" t="s">
        <v>354</v>
      </c>
      <c r="C7" s="9" t="s">
        <v>355</v>
      </c>
      <c r="D7" s="9" t="s">
        <v>356</v>
      </c>
      <c r="E7" s="9" t="s">
        <v>357</v>
      </c>
      <c r="F7" s="9" t="s">
        <v>358</v>
      </c>
    </row>
    <row r="8" spans="1:6" x14ac:dyDescent="0.25">
      <c r="A8" s="9" t="s">
        <v>47</v>
      </c>
      <c r="B8" s="9" t="s">
        <v>235</v>
      </c>
      <c r="C8" s="9" t="s">
        <v>359</v>
      </c>
      <c r="D8" s="9" t="s">
        <v>360</v>
      </c>
      <c r="E8" s="9" t="s">
        <v>361</v>
      </c>
      <c r="F8" s="9" t="s">
        <v>362</v>
      </c>
    </row>
    <row r="9" spans="1:6" x14ac:dyDescent="0.25">
      <c r="A9" s="9" t="s">
        <v>53</v>
      </c>
      <c r="B9" s="9" t="s">
        <v>235</v>
      </c>
      <c r="C9" s="9" t="s">
        <v>235</v>
      </c>
      <c r="D9" s="9" t="s">
        <v>235</v>
      </c>
      <c r="E9" s="9" t="s">
        <v>363</v>
      </c>
      <c r="F9" s="9" t="s">
        <v>364</v>
      </c>
    </row>
    <row r="10" spans="1:6" x14ac:dyDescent="0.25">
      <c r="A10" s="9" t="s">
        <v>59</v>
      </c>
      <c r="B10" s="9" t="s">
        <v>235</v>
      </c>
      <c r="C10" s="9" t="s">
        <v>365</v>
      </c>
      <c r="D10" s="9" t="s">
        <v>235</v>
      </c>
      <c r="E10" s="9" t="s">
        <v>235</v>
      </c>
      <c r="F10" s="9" t="s">
        <v>235</v>
      </c>
    </row>
    <row r="11" spans="1:6" x14ac:dyDescent="0.25">
      <c r="A11" s="9" t="s">
        <v>65</v>
      </c>
      <c r="B11" s="9" t="s">
        <v>66</v>
      </c>
      <c r="C11" s="9" t="s">
        <v>366</v>
      </c>
      <c r="D11" s="9" t="s">
        <v>367</v>
      </c>
      <c r="E11" s="9" t="s">
        <v>368</v>
      </c>
      <c r="F11" s="9" t="s">
        <v>369</v>
      </c>
    </row>
    <row r="12" spans="1:6" x14ac:dyDescent="0.25">
      <c r="A12" s="9" t="s">
        <v>71</v>
      </c>
      <c r="B12" s="9" t="s">
        <v>370</v>
      </c>
      <c r="C12" s="9" t="s">
        <v>371</v>
      </c>
      <c r="D12" s="9" t="s">
        <v>372</v>
      </c>
      <c r="E12" s="9" t="s">
        <v>373</v>
      </c>
      <c r="F12" s="9" t="s">
        <v>374</v>
      </c>
    </row>
    <row r="13" spans="1:6" x14ac:dyDescent="0.25">
      <c r="A13" s="9" t="s">
        <v>77</v>
      </c>
      <c r="B13" s="9" t="s">
        <v>375</v>
      </c>
      <c r="C13" s="9" t="s">
        <v>376</v>
      </c>
      <c r="D13" s="9" t="s">
        <v>377</v>
      </c>
      <c r="E13" s="9" t="s">
        <v>378</v>
      </c>
      <c r="F13" s="9" t="s">
        <v>379</v>
      </c>
    </row>
    <row r="14" spans="1:6" x14ac:dyDescent="0.25">
      <c r="A14" s="9" t="s">
        <v>83</v>
      </c>
      <c r="B14" s="9" t="s">
        <v>380</v>
      </c>
      <c r="C14" s="9" t="s">
        <v>381</v>
      </c>
      <c r="D14" s="9" t="s">
        <v>382</v>
      </c>
      <c r="E14" s="9" t="s">
        <v>383</v>
      </c>
      <c r="F14" s="9" t="s">
        <v>384</v>
      </c>
    </row>
    <row r="15" spans="1:6" x14ac:dyDescent="0.25">
      <c r="A15" s="9" t="s">
        <v>89</v>
      </c>
      <c r="B15" s="9" t="s">
        <v>385</v>
      </c>
      <c r="C15" s="9" t="s">
        <v>386</v>
      </c>
      <c r="D15" s="9" t="s">
        <v>387</v>
      </c>
      <c r="E15" s="9" t="s">
        <v>388</v>
      </c>
      <c r="F15" s="9" t="s">
        <v>389</v>
      </c>
    </row>
    <row r="16" spans="1:6" x14ac:dyDescent="0.25">
      <c r="A16" s="9" t="s">
        <v>95</v>
      </c>
      <c r="B16" s="9" t="s">
        <v>235</v>
      </c>
      <c r="C16" s="9" t="s">
        <v>390</v>
      </c>
      <c r="D16" s="9" t="s">
        <v>391</v>
      </c>
      <c r="E16" s="9" t="s">
        <v>392</v>
      </c>
      <c r="F16" s="9" t="s">
        <v>393</v>
      </c>
    </row>
    <row r="17" spans="1:6" x14ac:dyDescent="0.25">
      <c r="A17" s="9" t="s">
        <v>101</v>
      </c>
      <c r="B17" s="9" t="s">
        <v>394</v>
      </c>
      <c r="C17" s="9" t="s">
        <v>395</v>
      </c>
      <c r="D17" s="9" t="s">
        <v>396</v>
      </c>
      <c r="E17" s="9" t="s">
        <v>397</v>
      </c>
      <c r="F17" s="9" t="s">
        <v>398</v>
      </c>
    </row>
    <row r="18" spans="1:6" x14ac:dyDescent="0.25">
      <c r="A18" s="9" t="s">
        <v>107</v>
      </c>
      <c r="B18" s="9" t="s">
        <v>399</v>
      </c>
      <c r="C18" s="9" t="s">
        <v>400</v>
      </c>
      <c r="D18" s="9" t="s">
        <v>401</v>
      </c>
      <c r="E18" s="9" t="s">
        <v>402</v>
      </c>
      <c r="F18" s="9" t="s">
        <v>403</v>
      </c>
    </row>
    <row r="19" spans="1:6" x14ac:dyDescent="0.25">
      <c r="A19" s="9" t="s">
        <v>113</v>
      </c>
      <c r="B19" s="9" t="s">
        <v>404</v>
      </c>
      <c r="C19" s="9" t="s">
        <v>405</v>
      </c>
      <c r="D19" s="9" t="s">
        <v>406</v>
      </c>
      <c r="E19" s="9" t="s">
        <v>407</v>
      </c>
      <c r="F19" s="9" t="s">
        <v>408</v>
      </c>
    </row>
    <row r="20" spans="1:6" x14ac:dyDescent="0.25">
      <c r="A20" s="9" t="s">
        <v>119</v>
      </c>
      <c r="B20" s="9" t="s">
        <v>409</v>
      </c>
      <c r="C20" s="9" t="s">
        <v>410</v>
      </c>
      <c r="D20" s="9" t="s">
        <v>411</v>
      </c>
      <c r="E20" s="9" t="s">
        <v>412</v>
      </c>
      <c r="F20" s="9" t="s">
        <v>413</v>
      </c>
    </row>
    <row r="21" spans="1:6" x14ac:dyDescent="0.25">
      <c r="A21" s="12" t="s">
        <v>125</v>
      </c>
      <c r="B21" s="12" t="s">
        <v>414</v>
      </c>
      <c r="C21" s="12" t="s">
        <v>415</v>
      </c>
      <c r="D21" s="12" t="s">
        <v>416</v>
      </c>
      <c r="E21" s="12" t="s">
        <v>417</v>
      </c>
      <c r="F21" s="12" t="s">
        <v>418</v>
      </c>
    </row>
    <row r="22" spans="1:6" x14ac:dyDescent="0.25">
      <c r="A22" s="8" t="s">
        <v>131</v>
      </c>
      <c r="B22" s="8" t="s">
        <v>419</v>
      </c>
      <c r="C22" s="8" t="s">
        <v>420</v>
      </c>
      <c r="D22" s="8" t="s">
        <v>421</v>
      </c>
      <c r="E22" s="8" t="s">
        <v>422</v>
      </c>
      <c r="F22" s="8" t="s">
        <v>423</v>
      </c>
    </row>
    <row r="23" spans="1:6" x14ac:dyDescent="0.25">
      <c r="A23" s="8" t="s">
        <v>137</v>
      </c>
      <c r="B23" s="8" t="s">
        <v>424</v>
      </c>
      <c r="C23" s="8" t="s">
        <v>425</v>
      </c>
      <c r="D23" s="8" t="s">
        <v>426</v>
      </c>
      <c r="E23" s="8" t="s">
        <v>427</v>
      </c>
      <c r="F23" s="8" t="s">
        <v>428</v>
      </c>
    </row>
    <row r="24" spans="1:6" x14ac:dyDescent="0.25">
      <c r="A24" s="8" t="s">
        <v>143</v>
      </c>
      <c r="B24" s="8" t="s">
        <v>235</v>
      </c>
      <c r="C24" s="8" t="s">
        <v>235</v>
      </c>
      <c r="D24" s="8" t="s">
        <v>235</v>
      </c>
      <c r="E24" s="8" t="s">
        <v>235</v>
      </c>
      <c r="F24" s="8" t="s">
        <v>235</v>
      </c>
    </row>
    <row r="25" spans="1:6" x14ac:dyDescent="0.25">
      <c r="A25" s="8" t="s">
        <v>149</v>
      </c>
      <c r="B25" s="8" t="s">
        <v>429</v>
      </c>
      <c r="C25" s="8" t="s">
        <v>430</v>
      </c>
      <c r="D25" s="8" t="s">
        <v>431</v>
      </c>
      <c r="E25" s="8" t="s">
        <v>432</v>
      </c>
      <c r="F25" s="8" t="s">
        <v>433</v>
      </c>
    </row>
    <row r="26" spans="1:6" x14ac:dyDescent="0.25">
      <c r="A26" s="8" t="s">
        <v>155</v>
      </c>
      <c r="B26" s="8" t="s">
        <v>434</v>
      </c>
      <c r="C26" s="8" t="s">
        <v>435</v>
      </c>
      <c r="D26" s="8" t="s">
        <v>436</v>
      </c>
      <c r="E26" s="8" t="s">
        <v>437</v>
      </c>
      <c r="F26" s="8" t="s">
        <v>438</v>
      </c>
    </row>
    <row r="27" spans="1:6" x14ac:dyDescent="0.25">
      <c r="A27" s="8" t="s">
        <v>161</v>
      </c>
      <c r="B27" s="8" t="s">
        <v>439</v>
      </c>
      <c r="C27" s="8" t="s">
        <v>440</v>
      </c>
      <c r="D27" s="8" t="s">
        <v>441</v>
      </c>
      <c r="E27" s="8" t="s">
        <v>442</v>
      </c>
      <c r="F27" s="8" t="s">
        <v>443</v>
      </c>
    </row>
    <row r="28" spans="1:6" x14ac:dyDescent="0.25">
      <c r="A28" s="8" t="s">
        <v>167</v>
      </c>
      <c r="B28" s="8" t="s">
        <v>444</v>
      </c>
      <c r="C28" s="8" t="s">
        <v>445</v>
      </c>
      <c r="D28" s="8" t="s">
        <v>446</v>
      </c>
      <c r="E28" s="8" t="s">
        <v>447</v>
      </c>
      <c r="F28" s="8" t="s">
        <v>448</v>
      </c>
    </row>
    <row r="29" spans="1:6" x14ac:dyDescent="0.25">
      <c r="A29" s="8" t="s">
        <v>173</v>
      </c>
      <c r="B29" s="8" t="s">
        <v>449</v>
      </c>
      <c r="C29" s="8" t="s">
        <v>450</v>
      </c>
      <c r="D29" s="8" t="s">
        <v>451</v>
      </c>
      <c r="E29" s="8" t="s">
        <v>452</v>
      </c>
      <c r="F29" s="8" t="s">
        <v>453</v>
      </c>
    </row>
    <row r="30" spans="1:6" x14ac:dyDescent="0.25">
      <c r="A30" s="8" t="s">
        <v>179</v>
      </c>
      <c r="B30" s="8" t="s">
        <v>454</v>
      </c>
      <c r="C30" s="8" t="s">
        <v>455</v>
      </c>
      <c r="D30" s="8" t="s">
        <v>456</v>
      </c>
      <c r="E30" s="8" t="s">
        <v>457</v>
      </c>
      <c r="F30" s="8" t="s">
        <v>235</v>
      </c>
    </row>
    <row r="31" spans="1:6" x14ac:dyDescent="0.25">
      <c r="A31" s="1" t="s">
        <v>185</v>
      </c>
      <c r="B31" s="1" t="s">
        <v>458</v>
      </c>
      <c r="C31" s="1" t="s">
        <v>459</v>
      </c>
      <c r="D31" s="1" t="s">
        <v>460</v>
      </c>
      <c r="E31" s="1" t="s">
        <v>461</v>
      </c>
      <c r="F31" s="1" t="s">
        <v>462</v>
      </c>
    </row>
    <row r="32" spans="1:6" x14ac:dyDescent="0.25">
      <c r="A32" s="13" t="s">
        <v>486</v>
      </c>
      <c r="B32" s="14">
        <f>B21/B2</f>
        <v>0.38923969461041702</v>
      </c>
      <c r="C32" s="14">
        <f t="shared" ref="C32:F32" si="0">C21/C2</f>
        <v>0.36644049378972238</v>
      </c>
      <c r="D32" s="14">
        <f t="shared" si="0"/>
        <v>0.35858811138380881</v>
      </c>
      <c r="E32" s="14">
        <f t="shared" si="0"/>
        <v>0.31959379397171001</v>
      </c>
      <c r="F32" s="14">
        <f t="shared" si="0"/>
        <v>0.23475799798331654</v>
      </c>
    </row>
    <row r="33" spans="1:6" x14ac:dyDescent="0.25">
      <c r="A33" s="13" t="s">
        <v>488</v>
      </c>
      <c r="B33" s="15">
        <f>161915/265104</f>
        <v>0.61076030538958292</v>
      </c>
      <c r="C33" s="15">
        <f>250709/395715</f>
        <v>0.63355950621027757</v>
      </c>
      <c r="D33" s="15">
        <f>326418/508907</f>
        <v>0.64140992362062221</v>
      </c>
      <c r="E33" s="15">
        <f>172619/540120</f>
        <v>0.31959379397171001</v>
      </c>
      <c r="F33" s="15">
        <f>F31/F2</f>
        <v>0.76524200201668346</v>
      </c>
    </row>
    <row r="34" spans="1:6" x14ac:dyDescent="0.25">
      <c r="A34" s="13" t="s">
        <v>489</v>
      </c>
      <c r="B34" s="15">
        <f>161915/B21</f>
        <v>1.5691110486582873</v>
      </c>
      <c r="C34" s="15">
        <f>250709/C21</f>
        <v>1.7289560431982125</v>
      </c>
      <c r="D34" s="15">
        <f>D31/D21</f>
        <v>1.7887093945903292</v>
      </c>
      <c r="E34" s="15">
        <f t="shared" ref="E34:F34" si="1">E31/E21</f>
        <v>2.1289718976474199</v>
      </c>
      <c r="F34" s="15">
        <f t="shared" si="1"/>
        <v>3.2597057761204229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F808-3E41-4FB2-8407-32CB76D84C9A}">
  <dimension ref="A1:F34"/>
  <sheetViews>
    <sheetView topLeftCell="A8" workbookViewId="0">
      <selection activeCell="B34" activeCellId="2" sqref="H9 B1:F1 B34:F34"/>
    </sheetView>
  </sheetViews>
  <sheetFormatPr defaultRowHeight="15" x14ac:dyDescent="0.25"/>
  <cols>
    <col min="1" max="2" width="81.140625" bestFit="1" customWidth="1"/>
    <col min="3" max="6" width="11.42578125" bestFit="1" customWidth="1"/>
  </cols>
  <sheetData>
    <row r="1" spans="1:6" x14ac:dyDescent="0.25">
      <c r="A1" t="s">
        <v>5</v>
      </c>
      <c r="B1" t="s">
        <v>6</v>
      </c>
      <c r="C1" t="s">
        <v>7</v>
      </c>
      <c r="D1" t="s">
        <v>8</v>
      </c>
      <c r="E1" t="s">
        <v>9</v>
      </c>
      <c r="F1" t="s">
        <v>10</v>
      </c>
    </row>
    <row r="2" spans="1:6" x14ac:dyDescent="0.25">
      <c r="A2" s="11" t="s">
        <v>12</v>
      </c>
      <c r="B2" s="11" t="s">
        <v>192</v>
      </c>
      <c r="C2" s="11" t="s">
        <v>193</v>
      </c>
      <c r="D2" s="11" t="s">
        <v>194</v>
      </c>
      <c r="E2" s="11" t="s">
        <v>195</v>
      </c>
      <c r="F2" s="11" t="s">
        <v>196</v>
      </c>
    </row>
    <row r="3" spans="1:6" x14ac:dyDescent="0.25">
      <c r="A3" s="9" t="s">
        <v>18</v>
      </c>
      <c r="B3" s="9" t="s">
        <v>197</v>
      </c>
      <c r="C3" s="9" t="s">
        <v>198</v>
      </c>
      <c r="D3" s="9" t="s">
        <v>199</v>
      </c>
      <c r="E3" s="9" t="s">
        <v>200</v>
      </c>
      <c r="F3" s="9" t="s">
        <v>201</v>
      </c>
    </row>
    <row r="4" spans="1:6" ht="45" x14ac:dyDescent="0.25">
      <c r="A4" s="10" t="s">
        <v>463</v>
      </c>
      <c r="B4" s="9" t="s">
        <v>202</v>
      </c>
      <c r="C4" s="9" t="s">
        <v>203</v>
      </c>
      <c r="D4" s="9" t="s">
        <v>204</v>
      </c>
      <c r="E4" s="9" t="s">
        <v>205</v>
      </c>
      <c r="F4" s="9" t="s">
        <v>206</v>
      </c>
    </row>
    <row r="5" spans="1:6" x14ac:dyDescent="0.25">
      <c r="A5" s="9" t="s">
        <v>29</v>
      </c>
      <c r="B5" s="9" t="s">
        <v>207</v>
      </c>
      <c r="C5" s="9" t="s">
        <v>208</v>
      </c>
      <c r="D5" s="9" t="s">
        <v>209</v>
      </c>
      <c r="E5" s="9" t="s">
        <v>210</v>
      </c>
      <c r="F5" s="9" t="s">
        <v>211</v>
      </c>
    </row>
    <row r="6" spans="1:6" x14ac:dyDescent="0.25">
      <c r="A6" s="9" t="s">
        <v>35</v>
      </c>
      <c r="B6" s="9" t="s">
        <v>212</v>
      </c>
      <c r="C6" s="9" t="s">
        <v>213</v>
      </c>
      <c r="D6" s="9" t="s">
        <v>214</v>
      </c>
      <c r="E6" s="9" t="s">
        <v>215</v>
      </c>
      <c r="F6" s="9" t="s">
        <v>216</v>
      </c>
    </row>
    <row r="7" spans="1:6" x14ac:dyDescent="0.25">
      <c r="A7" s="9" t="s">
        <v>41</v>
      </c>
      <c r="B7" s="9" t="s">
        <v>217</v>
      </c>
      <c r="C7" s="9" t="s">
        <v>218</v>
      </c>
      <c r="D7" s="9" t="s">
        <v>219</v>
      </c>
      <c r="E7" s="9" t="s">
        <v>220</v>
      </c>
      <c r="F7" s="9" t="s">
        <v>221</v>
      </c>
    </row>
    <row r="8" spans="1:6" x14ac:dyDescent="0.25">
      <c r="A8" s="9" t="s">
        <v>47</v>
      </c>
      <c r="B8" s="9" t="s">
        <v>222</v>
      </c>
      <c r="C8" s="9" t="s">
        <v>223</v>
      </c>
      <c r="D8" s="9" t="s">
        <v>224</v>
      </c>
      <c r="E8" s="9" t="s">
        <v>225</v>
      </c>
      <c r="F8" s="9" t="s">
        <v>226</v>
      </c>
    </row>
    <row r="9" spans="1:6" x14ac:dyDescent="0.25">
      <c r="A9" s="9" t="s">
        <v>53</v>
      </c>
      <c r="B9" s="9" t="s">
        <v>227</v>
      </c>
      <c r="C9" s="9" t="s">
        <v>228</v>
      </c>
      <c r="D9" s="9" t="s">
        <v>229</v>
      </c>
      <c r="E9" s="9" t="s">
        <v>230</v>
      </c>
      <c r="F9" s="9" t="s">
        <v>231</v>
      </c>
    </row>
    <row r="10" spans="1:6" x14ac:dyDescent="0.25">
      <c r="A10" s="9" t="s">
        <v>59</v>
      </c>
      <c r="B10" s="9" t="s">
        <v>232</v>
      </c>
      <c r="C10" s="9" t="s">
        <v>233</v>
      </c>
      <c r="D10" s="9" t="s">
        <v>234</v>
      </c>
      <c r="E10" s="9" t="s">
        <v>235</v>
      </c>
      <c r="F10" s="9" t="s">
        <v>236</v>
      </c>
    </row>
    <row r="11" spans="1:6" x14ac:dyDescent="0.25">
      <c r="A11" s="9" t="s">
        <v>65</v>
      </c>
      <c r="B11" s="9" t="s">
        <v>66</v>
      </c>
      <c r="C11" s="9" t="s">
        <v>237</v>
      </c>
      <c r="D11" s="9" t="s">
        <v>238</v>
      </c>
      <c r="E11" s="9" t="s">
        <v>239</v>
      </c>
      <c r="F11" s="9" t="s">
        <v>240</v>
      </c>
    </row>
    <row r="12" spans="1:6" x14ac:dyDescent="0.25">
      <c r="A12" s="9" t="s">
        <v>71</v>
      </c>
      <c r="B12" s="9" t="s">
        <v>235</v>
      </c>
      <c r="C12" s="9" t="s">
        <v>241</v>
      </c>
      <c r="D12" s="9" t="s">
        <v>242</v>
      </c>
      <c r="E12" s="9" t="s">
        <v>243</v>
      </c>
      <c r="F12" s="9" t="s">
        <v>244</v>
      </c>
    </row>
    <row r="13" spans="1:6" x14ac:dyDescent="0.25">
      <c r="A13" s="9" t="s">
        <v>77</v>
      </c>
      <c r="B13" s="9" t="s">
        <v>245</v>
      </c>
      <c r="C13" s="9" t="s">
        <v>246</v>
      </c>
      <c r="D13" s="9" t="s">
        <v>247</v>
      </c>
      <c r="E13" s="9" t="s">
        <v>248</v>
      </c>
      <c r="F13" s="9" t="s">
        <v>249</v>
      </c>
    </row>
    <row r="14" spans="1:6" x14ac:dyDescent="0.25">
      <c r="A14" s="9" t="s">
        <v>83</v>
      </c>
      <c r="B14" s="9" t="s">
        <v>250</v>
      </c>
      <c r="C14" s="9" t="s">
        <v>251</v>
      </c>
      <c r="D14" s="9" t="s">
        <v>252</v>
      </c>
      <c r="E14" s="9" t="s">
        <v>253</v>
      </c>
      <c r="F14" s="9" t="s">
        <v>254</v>
      </c>
    </row>
    <row r="15" spans="1:6" x14ac:dyDescent="0.25">
      <c r="A15" s="9" t="s">
        <v>89</v>
      </c>
      <c r="B15" s="9" t="s">
        <v>255</v>
      </c>
      <c r="C15" s="9" t="s">
        <v>256</v>
      </c>
      <c r="D15" s="9" t="s">
        <v>257</v>
      </c>
      <c r="E15" s="9" t="s">
        <v>258</v>
      </c>
      <c r="F15" s="9" t="s">
        <v>259</v>
      </c>
    </row>
    <row r="16" spans="1:6" x14ac:dyDescent="0.25">
      <c r="A16" s="9" t="s">
        <v>95</v>
      </c>
      <c r="B16" s="9" t="s">
        <v>260</v>
      </c>
      <c r="C16" s="9" t="s">
        <v>261</v>
      </c>
      <c r="D16" s="9" t="s">
        <v>262</v>
      </c>
      <c r="E16" s="9" t="s">
        <v>263</v>
      </c>
      <c r="F16" s="9" t="s">
        <v>264</v>
      </c>
    </row>
    <row r="17" spans="1:6" x14ac:dyDescent="0.25">
      <c r="A17" s="9" t="s">
        <v>101</v>
      </c>
      <c r="B17" s="9" t="s">
        <v>265</v>
      </c>
      <c r="C17" s="9" t="s">
        <v>266</v>
      </c>
      <c r="D17" s="9" t="s">
        <v>267</v>
      </c>
      <c r="E17" s="9" t="s">
        <v>268</v>
      </c>
      <c r="F17" s="9" t="s">
        <v>269</v>
      </c>
    </row>
    <row r="18" spans="1:6" x14ac:dyDescent="0.25">
      <c r="A18" s="9" t="s">
        <v>107</v>
      </c>
      <c r="B18" s="9" t="s">
        <v>270</v>
      </c>
      <c r="C18" s="9" t="s">
        <v>271</v>
      </c>
      <c r="D18" s="9" t="s">
        <v>272</v>
      </c>
      <c r="E18" s="9" t="s">
        <v>273</v>
      </c>
      <c r="F18" s="9" t="s">
        <v>274</v>
      </c>
    </row>
    <row r="19" spans="1:6" x14ac:dyDescent="0.25">
      <c r="A19" s="9" t="s">
        <v>113</v>
      </c>
      <c r="B19" s="9" t="s">
        <v>275</v>
      </c>
      <c r="C19" s="9" t="s">
        <v>276</v>
      </c>
      <c r="D19" s="9" t="s">
        <v>277</v>
      </c>
      <c r="E19" s="9" t="s">
        <v>278</v>
      </c>
      <c r="F19" s="9" t="s">
        <v>279</v>
      </c>
    </row>
    <row r="20" spans="1:6" x14ac:dyDescent="0.25">
      <c r="A20" s="9" t="s">
        <v>119</v>
      </c>
      <c r="B20" s="9" t="s">
        <v>280</v>
      </c>
      <c r="C20" s="9" t="s">
        <v>281</v>
      </c>
      <c r="D20" s="9" t="s">
        <v>282</v>
      </c>
      <c r="E20" s="9" t="s">
        <v>283</v>
      </c>
      <c r="F20" s="9" t="s">
        <v>284</v>
      </c>
    </row>
    <row r="21" spans="1:6" x14ac:dyDescent="0.25">
      <c r="A21" s="12" t="s">
        <v>125</v>
      </c>
      <c r="B21" s="12" t="s">
        <v>285</v>
      </c>
      <c r="C21" s="12" t="s">
        <v>286</v>
      </c>
      <c r="D21" s="12" t="s">
        <v>287</v>
      </c>
      <c r="E21" s="12" t="s">
        <v>288</v>
      </c>
      <c r="F21" s="12" t="s">
        <v>289</v>
      </c>
    </row>
    <row r="22" spans="1:6" x14ac:dyDescent="0.25">
      <c r="A22" s="8" t="s">
        <v>131</v>
      </c>
      <c r="B22" s="8" t="s">
        <v>290</v>
      </c>
      <c r="C22" s="8" t="s">
        <v>291</v>
      </c>
      <c r="D22" s="8" t="s">
        <v>292</v>
      </c>
      <c r="E22" s="8" t="s">
        <v>293</v>
      </c>
      <c r="F22" s="8" t="s">
        <v>294</v>
      </c>
    </row>
    <row r="23" spans="1:6" x14ac:dyDescent="0.25">
      <c r="A23" s="8" t="s">
        <v>137</v>
      </c>
      <c r="B23" s="8" t="s">
        <v>235</v>
      </c>
      <c r="C23" s="8" t="s">
        <v>295</v>
      </c>
      <c r="D23" s="8" t="s">
        <v>296</v>
      </c>
      <c r="E23" s="8" t="s">
        <v>297</v>
      </c>
      <c r="F23" s="8" t="s">
        <v>298</v>
      </c>
    </row>
    <row r="24" spans="1:6" x14ac:dyDescent="0.25">
      <c r="A24" s="8" t="s">
        <v>143</v>
      </c>
      <c r="B24" s="8" t="s">
        <v>235</v>
      </c>
      <c r="C24" s="8" t="s">
        <v>235</v>
      </c>
      <c r="D24" s="8" t="s">
        <v>299</v>
      </c>
      <c r="E24" s="8" t="s">
        <v>235</v>
      </c>
      <c r="F24" s="8" t="s">
        <v>300</v>
      </c>
    </row>
    <row r="25" spans="1:6" x14ac:dyDescent="0.25">
      <c r="A25" s="8" t="s">
        <v>149</v>
      </c>
      <c r="B25" s="8" t="s">
        <v>301</v>
      </c>
      <c r="C25" s="8" t="s">
        <v>302</v>
      </c>
      <c r="D25" s="8" t="s">
        <v>303</v>
      </c>
      <c r="E25" s="8" t="s">
        <v>304</v>
      </c>
      <c r="F25" s="8" t="s">
        <v>305</v>
      </c>
    </row>
    <row r="26" spans="1:6" x14ac:dyDescent="0.25">
      <c r="A26" s="8" t="s">
        <v>155</v>
      </c>
      <c r="B26" s="8" t="s">
        <v>306</v>
      </c>
      <c r="C26" s="8" t="s">
        <v>307</v>
      </c>
      <c r="D26" s="8" t="s">
        <v>308</v>
      </c>
      <c r="E26" s="8" t="s">
        <v>309</v>
      </c>
      <c r="F26" s="8" t="s">
        <v>310</v>
      </c>
    </row>
    <row r="27" spans="1:6" x14ac:dyDescent="0.25">
      <c r="A27" s="8" t="s">
        <v>161</v>
      </c>
      <c r="B27" s="8" t="s">
        <v>311</v>
      </c>
      <c r="C27" s="8" t="s">
        <v>312</v>
      </c>
      <c r="D27" s="8" t="s">
        <v>313</v>
      </c>
      <c r="E27" s="8" t="s">
        <v>314</v>
      </c>
      <c r="F27" s="8" t="s">
        <v>315</v>
      </c>
    </row>
    <row r="28" spans="1:6" x14ac:dyDescent="0.25">
      <c r="A28" s="8" t="s">
        <v>167</v>
      </c>
      <c r="B28" s="8" t="s">
        <v>235</v>
      </c>
      <c r="C28" s="8" t="s">
        <v>235</v>
      </c>
      <c r="D28" s="8" t="s">
        <v>235</v>
      </c>
      <c r="E28" s="8" t="s">
        <v>235</v>
      </c>
      <c r="F28" s="8" t="s">
        <v>235</v>
      </c>
    </row>
    <row r="29" spans="1:6" x14ac:dyDescent="0.25">
      <c r="A29" s="8" t="s">
        <v>173</v>
      </c>
      <c r="B29" s="8" t="s">
        <v>235</v>
      </c>
      <c r="C29" s="8" t="s">
        <v>316</v>
      </c>
      <c r="D29" s="8" t="s">
        <v>317</v>
      </c>
      <c r="E29" s="8" t="s">
        <v>318</v>
      </c>
      <c r="F29" s="8" t="s">
        <v>319</v>
      </c>
    </row>
    <row r="30" spans="1:6" x14ac:dyDescent="0.25">
      <c r="A30" s="8" t="s">
        <v>179</v>
      </c>
      <c r="B30" s="8" t="s">
        <v>235</v>
      </c>
      <c r="C30" s="8" t="s">
        <v>320</v>
      </c>
      <c r="D30" s="8" t="s">
        <v>321</v>
      </c>
      <c r="E30" s="8" t="s">
        <v>235</v>
      </c>
      <c r="F30" s="8" t="s">
        <v>322</v>
      </c>
    </row>
    <row r="31" spans="1:6" x14ac:dyDescent="0.25">
      <c r="A31" s="1" t="s">
        <v>185</v>
      </c>
      <c r="B31" s="1" t="s">
        <v>323</v>
      </c>
      <c r="C31" s="1" t="s">
        <v>324</v>
      </c>
      <c r="D31" s="1" t="s">
        <v>325</v>
      </c>
      <c r="E31" s="1" t="s">
        <v>326</v>
      </c>
      <c r="F31" s="1" t="s">
        <v>327</v>
      </c>
    </row>
    <row r="32" spans="1:6" x14ac:dyDescent="0.25">
      <c r="A32" s="13" t="s">
        <v>486</v>
      </c>
      <c r="B32" s="14">
        <f>18127/734216</f>
        <v>2.4688919881887619E-2</v>
      </c>
      <c r="C32" s="14">
        <f t="shared" ref="C32:F32" si="0">C21/C2</f>
        <v>3.2769182934310373E-2</v>
      </c>
      <c r="D32" s="14">
        <f t="shared" si="0"/>
        <v>3.3363220971631302E-2</v>
      </c>
      <c r="E32" s="14">
        <f t="shared" si="0"/>
        <v>2.9082776341186545E-2</v>
      </c>
      <c r="F32" s="14">
        <f t="shared" si="0"/>
        <v>2.8736502338271127E-2</v>
      </c>
    </row>
    <row r="33" spans="1:6" x14ac:dyDescent="0.25">
      <c r="A33" s="13" t="s">
        <v>488</v>
      </c>
      <c r="B33" s="17">
        <f>B31/B2</f>
        <v>0.97531108011811241</v>
      </c>
      <c r="C33" s="17">
        <f t="shared" ref="C33:F33" si="1">C31/C2</f>
        <v>0.96723081706568959</v>
      </c>
      <c r="D33" s="17">
        <f t="shared" si="1"/>
        <v>0.9666374034219265</v>
      </c>
      <c r="E33" s="17">
        <f t="shared" si="1"/>
        <v>0.97091671140362024</v>
      </c>
      <c r="F33" s="17">
        <f t="shared" si="1"/>
        <v>0.97126349766172893</v>
      </c>
    </row>
    <row r="34" spans="1:6" x14ac:dyDescent="0.25">
      <c r="A34" s="13" t="s">
        <v>489</v>
      </c>
      <c r="B34" s="16">
        <f>B31/18127</f>
        <v>39.503999558669385</v>
      </c>
      <c r="C34" s="16">
        <f>C31/C21</f>
        <v>29.516476471342479</v>
      </c>
      <c r="D34" s="16">
        <f t="shared" ref="D34:F34" si="2">D31/D21</f>
        <v>28.973143937267231</v>
      </c>
      <c r="E34" s="16">
        <f t="shared" si="2"/>
        <v>33.384595061119526</v>
      </c>
      <c r="F34" s="16">
        <f t="shared" si="2"/>
        <v>33.798946240169428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7B4A5-E470-4DF9-89B4-8C834AB71E79}">
  <dimension ref="A1:K4"/>
  <sheetViews>
    <sheetView workbookViewId="0">
      <selection activeCell="G10" sqref="G10"/>
    </sheetView>
  </sheetViews>
  <sheetFormatPr defaultRowHeight="15" x14ac:dyDescent="0.25"/>
  <cols>
    <col min="1" max="1" width="26.42578125" customWidth="1"/>
    <col min="2" max="2" width="13" customWidth="1"/>
    <col min="3" max="3" width="20.42578125" customWidth="1"/>
    <col min="4" max="5" width="15.5703125" customWidth="1"/>
    <col min="6" max="6" width="12.42578125" customWidth="1"/>
    <col min="7" max="7" width="22.42578125" customWidth="1"/>
    <col min="8" max="8" width="17.42578125" customWidth="1"/>
    <col min="9" max="10" width="28.42578125" customWidth="1"/>
    <col min="11" max="11" width="21.85546875" customWidth="1"/>
  </cols>
  <sheetData>
    <row r="1" spans="1:11" ht="30" x14ac:dyDescent="0.25">
      <c r="A1" s="5" t="s">
        <v>466</v>
      </c>
      <c r="B1" s="5" t="s">
        <v>467</v>
      </c>
      <c r="C1" s="5" t="s">
        <v>465</v>
      </c>
      <c r="D1" s="6" t="s">
        <v>469</v>
      </c>
      <c r="E1" s="5" t="s">
        <v>2</v>
      </c>
      <c r="F1" s="6" t="s">
        <v>472</v>
      </c>
      <c r="G1" s="6" t="s">
        <v>4</v>
      </c>
      <c r="H1" s="5" t="s">
        <v>475</v>
      </c>
      <c r="I1" s="5" t="s">
        <v>479</v>
      </c>
      <c r="J1" s="5" t="s">
        <v>480</v>
      </c>
      <c r="K1" s="5" t="s">
        <v>477</v>
      </c>
    </row>
    <row r="2" spans="1:11" ht="405" x14ac:dyDescent="0.25">
      <c r="A2" s="2" t="s">
        <v>470</v>
      </c>
      <c r="B2" s="2" t="s">
        <v>468</v>
      </c>
      <c r="C2" s="2" t="s">
        <v>474</v>
      </c>
      <c r="D2" s="3">
        <v>45594</v>
      </c>
      <c r="E2" s="2" t="s">
        <v>471</v>
      </c>
      <c r="F2" t="s">
        <v>3</v>
      </c>
      <c r="G2" s="2" t="s">
        <v>473</v>
      </c>
      <c r="H2" s="2" t="s">
        <v>476</v>
      </c>
      <c r="I2" s="2" t="s">
        <v>483</v>
      </c>
      <c r="J2" s="2" t="s">
        <v>11</v>
      </c>
      <c r="K2" s="2" t="s">
        <v>478</v>
      </c>
    </row>
    <row r="3" spans="1:11" ht="405" x14ac:dyDescent="0.25">
      <c r="A3" s="4" t="s">
        <v>464</v>
      </c>
      <c r="B3" s="2" t="s">
        <v>468</v>
      </c>
      <c r="C3" s="2" t="s">
        <v>1</v>
      </c>
      <c r="D3" s="7">
        <v>45594</v>
      </c>
      <c r="E3" s="2" t="s">
        <v>471</v>
      </c>
      <c r="F3" s="2" t="s">
        <v>328</v>
      </c>
      <c r="G3" s="2" t="s">
        <v>473</v>
      </c>
      <c r="H3" s="2" t="s">
        <v>482</v>
      </c>
      <c r="I3" s="2" t="s">
        <v>481</v>
      </c>
      <c r="J3" t="s">
        <v>11</v>
      </c>
      <c r="K3" s="2" t="s">
        <v>484</v>
      </c>
    </row>
    <row r="4" spans="1:11" ht="405" x14ac:dyDescent="0.25">
      <c r="A4" s="4" t="s">
        <v>0</v>
      </c>
      <c r="B4" s="2" t="s">
        <v>468</v>
      </c>
      <c r="C4" s="2" t="s">
        <v>1</v>
      </c>
      <c r="D4" s="7">
        <v>45594</v>
      </c>
      <c r="E4" s="2" t="s">
        <v>471</v>
      </c>
      <c r="F4" s="2" t="s">
        <v>191</v>
      </c>
      <c r="G4" s="2" t="s">
        <v>473</v>
      </c>
      <c r="H4" s="2" t="s">
        <v>482</v>
      </c>
      <c r="I4" s="2" t="s">
        <v>483</v>
      </c>
      <c r="J4" t="s">
        <v>11</v>
      </c>
      <c r="K4" s="2" t="s">
        <v>485</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EF646-5DF8-43ED-8FC6-676A45B38264}">
  <dimension ref="A1"/>
  <sheetViews>
    <sheetView tabSelected="1" workbookViewId="0">
      <selection activeCell="Y29" sqref="Y2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k p t W W x 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C S m 1 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t W W 2 Y Z a o I + A Q A A 5 w Y A A B M A H A B G b 3 J t d W x h c y 9 T Z W N 0 a W 9 u M S 5 t I K I Y A C i g F A A A A A A A A A A A A A A A A A A A A A A A A A A A A O 2 T Q U v D M B i G 7 4 X + h x A v G 4 S y O t e D 0 s P I p i D D q e t O V k b W f n b B N B l J O h z D / 2 5 G J z q x B 2 H u t F y S P A n f m + Q h B j L L l U S T u g + v f M / 3 z I J p y B F l k u V s 1 h d i 1 i / A o B g J s L 6 H X J u o S m f g C D W r Y K C y q g R p W 9 d c Q E C V t G 5 i W p h e p l M D 2 q S u 3 p w X L B 2 A e b V q m d 6 M x r Q / Q v e P 4 9 s h T V C Y / k g K M r P C b f I 0 A M F L b k H H m G C C q B J V K U 0 c E T S U m c q 5 L O K o 1 + m E B D 1 U y s L E r g X E X 8 P g T k l 4 b p P 6 y G e Y L p g s A C X r J W B 3 9 I T N 3 Z 5 E M 2 l e l C 7 r 6 t t F 0 6 q v R z Y b X N P Q p V u 3 g i y 8 2 X e C P v l 5 A + 8 2 8 I s G 3 m v g 0 R 5 / b / s e l 7 / d 5 r u 1 s b R M c z V T K 9 B R 7 x + l 7 Q e d n B 3 A 2 V T m o L v H k L Z L O l k 7 g L V q + 5 Z H + W q 7 p J O 1 v 1 r 7 A F B L A Q I t A B Q A A g A I A J K b V l s V B 9 R U o w A A A P Y A A A A S A A A A A A A A A A A A A A A A A A A A A A B D b 2 5 m a W c v U G F j a 2 F n Z S 5 4 b W x Q S w E C L Q A U A A I A C A C S m 1 Z b D 8 r p q 6 Q A A A D p A A A A E w A A A A A A A A A A A A A A A A D v A A A A W 0 N v b n R l b n R f V H l w Z X N d L n h t b F B L A Q I t A B Q A A g A I A J K b V l t m G W q C P g E A A O c G A A A T A A A A A A A A A A A A A A A A A O A 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p A A A A A A A A R 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u d G F y a W 9 f V W 5 k Z X I z N T w v S X R l b V B h d G g + P C 9 J d G V t T G 9 j Y X R p b 2 4 + P F N 0 Y W J s Z U V u d H J p Z X M + P E V u d H J 5 I F R 5 c G U 9 I k l z U H J p d m F 0 Z S I g V m F s d W U 9 I m w w I i A v P j x F b n R y e S B U e X B l P S J R d W V y e U l E I i B W Y W x 1 Z T 0 i c z F i M j c 0 Y T Z h L T c 1 M G I t N G R i M S 0 5 M D k 4 L T k 2 Z j N k O W E 0 Z m E y N i I g L z 4 8 R W 5 0 c n k g V H l w Z T 0 i R m l s b E N v b H V t b l R 5 c G V z I i B W Y W x 1 Z T 0 i c 0 J n W U d C Z 1 l H I i A v P j x F b n R y e S B U e X B l P S J G a W x s T G F z d F V w Z G F 0 Z W Q i I F Z h b H V l P S J k M j A y N S 0 x M C 0 y M l Q x O D o z M z o z N i 4 z O T E y N z A y W 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T 2 5 0 Y X J p b 1 9 V b m R l c j M 1 I i A v P j x F b n R y e S B U e X B l P S J G a W x s R X J y b 3 J D b 2 R l I i B W Y W x 1 Z T 0 i c 1 V u a 2 5 v d 2 4 i I C 8 + P E V u d H J 5 I F R 5 c G U 9 I k Z p b G x D b 3 V u d C I g V m F s d W U 9 I m w 3 M C I g L z 4 8 R W 5 0 c n k g V H l w Z T 0 i R m l s b F R v R G F 0 Y U 1 v Z G V s R W 5 h Y m x l Z C I g V m F s d W U 9 I m w w I i A v P j x F b n R y e S B U e X B l P S J G a W x s T 2 J q Z W N 0 V H l w Z S I g V m F s d W U 9 I n N U Y W J s Z S I g L z 4 8 R W 5 0 c n k g V H l w Z T 0 i R m l s b E V u Y W J s Z W Q i I F Z h b H V l P S J s M S 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9 u d G F y a W 9 f V W 5 k Z X I z N S 9 B d X R v U m V t b 3 Z l Z E N v b H V t b n M x L n t D b 2 x 1 b W 4 x L D B 9 J n F 1 b 3 Q 7 L C Z x d W 9 0 O 1 N l Y 3 R p b 2 4 x L 0 9 u d G F y a W 9 f V W 5 k Z X I z N S 9 B d X R v U m V t b 3 Z l Z E N v b H V t b n M x L n t D b 2 x 1 b W 4 y L D F 9 J n F 1 b 3 Q 7 L C Z x d W 9 0 O 1 N l Y 3 R p b 2 4 x L 0 9 u d G F y a W 9 f V W 5 k Z X I z N S 9 B d X R v U m V t b 3 Z l Z E N v b H V t b n M x L n t D b 2 x 1 b W 4 z L D J 9 J n F 1 b 3 Q 7 L C Z x d W 9 0 O 1 N l Y 3 R p b 2 4 x L 0 9 u d G F y a W 9 f V W 5 k Z X I z N S 9 B d X R v U m V t b 3 Z l Z E N v b H V t b n M x L n t D b 2 x 1 b W 4 0 L D N 9 J n F 1 b 3 Q 7 L C Z x d W 9 0 O 1 N l Y 3 R p b 2 4 x L 0 9 u d G F y a W 9 f V W 5 k Z X I z N S 9 B d X R v U m V t b 3 Z l Z E N v b H V t b n M x L n t D b 2 x 1 b W 4 1 L D R 9 J n F 1 b 3 Q 7 L C Z x d W 9 0 O 1 N l Y 3 R p b 2 4 x L 0 9 u d G F y a W 9 f V W 5 k Z X I z N S 9 B d X R v U m V t b 3 Z l Z E N v b H V t b n M x L n t D b 2 x 1 b W 4 2 L D V 9 J n F 1 b 3 Q 7 X S w m c X V v d D t D b 2 x 1 b W 5 D b 3 V u d C Z x d W 9 0 O z o 2 L C Z x d W 9 0 O 0 t l e U N v b H V t b k 5 h b W V z J n F 1 b 3 Q 7 O l t d L C Z x d W 9 0 O 0 N v b H V t b k l k Z W 5 0 a X R p Z X M m c X V v d D s 6 W y Z x d W 9 0 O 1 N l Y 3 R p b 2 4 x L 0 9 u d G F y a W 9 f V W 5 k Z X I z N S 9 B d X R v U m V t b 3 Z l Z E N v b H V t b n M x L n t D b 2 x 1 b W 4 x L D B 9 J n F 1 b 3 Q 7 L C Z x d W 9 0 O 1 N l Y 3 R p b 2 4 x L 0 9 u d G F y a W 9 f V W 5 k Z X I z N S 9 B d X R v U m V t b 3 Z l Z E N v b H V t b n M x L n t D b 2 x 1 b W 4 y L D F 9 J n F 1 b 3 Q 7 L C Z x d W 9 0 O 1 N l Y 3 R p b 2 4 x L 0 9 u d G F y a W 9 f V W 5 k Z X I z N S 9 B d X R v U m V t b 3 Z l Z E N v b H V t b n M x L n t D b 2 x 1 b W 4 z L D J 9 J n F 1 b 3 Q 7 L C Z x d W 9 0 O 1 N l Y 3 R p b 2 4 x L 0 9 u d G F y a W 9 f V W 5 k Z X I z N S 9 B d X R v U m V t b 3 Z l Z E N v b H V t b n M x L n t D b 2 x 1 b W 4 0 L D N 9 J n F 1 b 3 Q 7 L C Z x d W 9 0 O 1 N l Y 3 R p b 2 4 x L 0 9 u d G F y a W 9 f V W 5 k Z X I z N S 9 B d X R v U m V t b 3 Z l Z E N v b H V t b n M x L n t D b 2 x 1 b W 4 1 L D R 9 J n F 1 b 3 Q 7 L C Z x d W 9 0 O 1 N l Y 3 R p b 2 4 x L 0 9 u d G F y a W 9 f V W 5 k Z X I z N S 9 B d X R v U m V t b 3 Z l Z E N v b H V t b n M x L n t D b 2 x 1 b W 4 2 L D V 9 J n F 1 b 3 Q 7 X S w m c X V v d D t S Z W x h d G l v b n N o a X B J b m Z v J n F 1 b 3 Q 7 O l t d f S I g L z 4 8 L 1 N 0 Y W J s Z U V u d H J p Z X M + P C 9 J d G V t P j x J d G V t P j x J d G V t T G 9 j Y X R p b 2 4 + P E l 0 Z W 1 U e X B l P k Z v c m 1 1 b G E 8 L 0 l 0 Z W 1 U e X B l P j x J d G V t U G F 0 a D 5 T Z W N 0 a W 9 u M S 9 P b n R h c m l v X 1 V u Z G V y M z U v U 2 9 1 c m N l P C 9 J d G V t U G F 0 a D 4 8 L 0 l 0 Z W 1 M b 2 N h d G l v b j 4 8 U 3 R h Y m x l R W 5 0 c m l l c y A v P j w v S X R l b T 4 8 S X R l b T 4 8 S X R l b U x v Y 2 F 0 a W 9 u P j x J d G V t V H l w Z T 5 G b 3 J t d W x h P C 9 J d G V t V H l w Z T 4 8 S X R l b V B h d G g + U 2 V j d G l v b j E v T 2 5 0 Y X J p b 1 9 V b m R l c j M 1 L 0 N o Y W 5 n Z S U y M F R 5 c G U 8 L 0 l 0 Z W 1 Q Y X R o P j w v S X R l b U x v Y 2 F 0 a W 9 u P j x T d G F i b G V F b n R y a W V z I C 8 + P C 9 J d G V t P j x J d G V t P j x J d G V t T G 9 j Y X R p b 2 4 + P E l 0 Z W 1 U e X B l P k Z v c m 1 1 b G E 8 L 0 l 0 Z W 1 U e X B l P j x J d G V t U G F 0 a D 5 T Z W N 0 a W 9 u M S 9 P b n R h c m l v X 3 V u Z G V y N j U 8 L 0 l 0 Z W 1 Q Y X R o P j w v S X R l b U x v Y 2 F 0 a W 9 u P j x T d G F i b G V F b n R y a W V z P j x F b n R y e S B U e X B l P S J J c 1 B y a X Z h d G U i I F Z h b H V l P S J s M C I g L z 4 8 R W 5 0 c n k g V H l w Z T 0 i U X V l c n l J R C I g V m F s d W U 9 I n N i O T Q 4 M G I z Y i 1 l O D B j L T Q 1 O T A t Y W I y O S 1 l Z D Z m N D M x Y j Q 4 N 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k i I C 8 + P E V u d H J 5 I F R 5 c G U 9 I k Z p b G x F c n J v c k N v Z G U i I F Z h b H V l P S J z V W 5 r b m 9 3 b i I g L z 4 8 R W 5 0 c n k g V H l w Z T 0 i R m l s b E V y c m 9 y Q 2 9 1 b n Q i I F Z h b H V l P S J s M C I g L z 4 8 R W 5 0 c n k g V H l w Z T 0 i R m l s b E x h c 3 R V c G R h d G V k I i B W Y W x 1 Z T 0 i Z D I w M j U t M T A t M j J U M T g 6 M z M 6 N T I u M j A 1 N D c 2 M l 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9 u d G F y a W 9 f d W 5 k Z X I 2 N S 9 B d X R v U m V t b 3 Z l Z E N v b H V t b n M x L n t D b 2 x 1 b W 4 x L D B 9 J n F 1 b 3 Q 7 L C Z x d W 9 0 O 1 N l Y 3 R p b 2 4 x L 0 9 u d G F y a W 9 f d W 5 k Z X I 2 N S 9 B d X R v U m V t b 3 Z l Z E N v b H V t b n M x L n t D b 2 x 1 b W 4 y L D F 9 J n F 1 b 3 Q 7 L C Z x d W 9 0 O 1 N l Y 3 R p b 2 4 x L 0 9 u d G F y a W 9 f d W 5 k Z X I 2 N S 9 B d X R v U m V t b 3 Z l Z E N v b H V t b n M x L n t D b 2 x 1 b W 4 z L D J 9 J n F 1 b 3 Q 7 L C Z x d W 9 0 O 1 N l Y 3 R p b 2 4 x L 0 9 u d G F y a W 9 f d W 5 k Z X I 2 N S 9 B d X R v U m V t b 3 Z l Z E N v b H V t b n M x L n t D b 2 x 1 b W 4 0 L D N 9 J n F 1 b 3 Q 7 L C Z x d W 9 0 O 1 N l Y 3 R p b 2 4 x L 0 9 u d G F y a W 9 f d W 5 k Z X I 2 N S 9 B d X R v U m V t b 3 Z l Z E N v b H V t b n M x L n t D b 2 x 1 b W 4 1 L D R 9 J n F 1 b 3 Q 7 L C Z x d W 9 0 O 1 N l Y 3 R p b 2 4 x L 0 9 u d G F y a W 9 f d W 5 k Z X I 2 N S 9 B d X R v U m V t b 3 Z l Z E N v b H V t b n M x L n t D b 2 x 1 b W 4 2 L D V 9 J n F 1 b 3 Q 7 X S w m c X V v d D t D b 2 x 1 b W 5 D b 3 V u d C Z x d W 9 0 O z o 2 L C Z x d W 9 0 O 0 t l e U N v b H V t b k 5 h b W V z J n F 1 b 3 Q 7 O l t d L C Z x d W 9 0 O 0 N v b H V t b k l k Z W 5 0 a X R p Z X M m c X V v d D s 6 W y Z x d W 9 0 O 1 N l Y 3 R p b 2 4 x L 0 9 u d G F y a W 9 f d W 5 k Z X I 2 N S 9 B d X R v U m V t b 3 Z l Z E N v b H V t b n M x L n t D b 2 x 1 b W 4 x L D B 9 J n F 1 b 3 Q 7 L C Z x d W 9 0 O 1 N l Y 3 R p b 2 4 x L 0 9 u d G F y a W 9 f d W 5 k Z X I 2 N S 9 B d X R v U m V t b 3 Z l Z E N v b H V t b n M x L n t D b 2 x 1 b W 4 y L D F 9 J n F 1 b 3 Q 7 L C Z x d W 9 0 O 1 N l Y 3 R p b 2 4 x L 0 9 u d G F y a W 9 f d W 5 k Z X I 2 N S 9 B d X R v U m V t b 3 Z l Z E N v b H V t b n M x L n t D b 2 x 1 b W 4 z L D J 9 J n F 1 b 3 Q 7 L C Z x d W 9 0 O 1 N l Y 3 R p b 2 4 x L 0 9 u d G F y a W 9 f d W 5 k Z X I 2 N S 9 B d X R v U m V t b 3 Z l Z E N v b H V t b n M x L n t D b 2 x 1 b W 4 0 L D N 9 J n F 1 b 3 Q 7 L C Z x d W 9 0 O 1 N l Y 3 R p b 2 4 x L 0 9 u d G F y a W 9 f d W 5 k Z X I 2 N S 9 B d X R v U m V t b 3 Z l Z E N v b H V t b n M x L n t D b 2 x 1 b W 4 1 L D R 9 J n F 1 b 3 Q 7 L C Z x d W 9 0 O 1 N l Y 3 R p b 2 4 x L 0 9 u d G F y a W 9 f d W 5 k Z X I 2 N S 9 B d X R v U m V t b 3 Z l Z E N v b H V t b n M x L n t D b 2 x 1 b W 4 2 L D V 9 J n F 1 b 3 Q 7 X S w m c X V v d D t S Z W x h d G l v b n N o a X B J b m Z v J n F 1 b 3 Q 7 O l t d f S I g L z 4 8 L 1 N 0 Y W J s Z U V u d H J p Z X M + P C 9 J d G V t P j x J d G V t P j x J d G V t T G 9 j Y X R p b 2 4 + P E l 0 Z W 1 U e X B l P k Z v c m 1 1 b G E 8 L 0 l 0 Z W 1 U e X B l P j x J d G V t U G F 0 a D 5 T Z W N 0 a W 9 u M S 9 P b n R h c m l v X 3 V u Z G V y N j U v U 2 9 1 c m N l P C 9 J d G V t U G F 0 a D 4 8 L 0 l 0 Z W 1 M b 2 N h d G l v b j 4 8 U 3 R h Y m x l R W 5 0 c m l l c y A v P j w v S X R l b T 4 8 S X R l b T 4 8 S X R l b U x v Y 2 F 0 a W 9 u P j x J d G V t V H l w Z T 5 G b 3 J t d W x h P C 9 J d G V t V H l w Z T 4 8 S X R l b V B h d G g + U 2 V j d G l v b j E v T 2 5 0 Y X J p b 1 9 1 b m R l c j Y 1 L 0 N o Y W 5 n Z S U y M F R 5 c G U 8 L 0 l 0 Z W 1 Q Y X R o P j w v S X R l b U x v Y 2 F 0 a W 9 u P j x T d G F i b G V F b n R y a W V z I C 8 + P C 9 J d G V t P j x J d G V t P j x J d G V t T G 9 j Y X R p b 2 4 + P E l 0 Z W 1 U e X B l P k Z v c m 1 1 b G E 8 L 0 l 0 Z W 1 U e X B l P j x J d G V t U G F 0 a D 5 T Z W N 0 a W 9 u M S 9 D Y W 5 h Z G F f Q W x s X 0 F n Z X M 8 L 0 l 0 Z W 1 Q Y X R o P j w v S X R l b U x v Y 2 F 0 a W 9 u P j x T d G F i b G V F b n R y a W V z P j x F b n R y e S B U e X B l P S J J c 1 B y a X Z h d G U i I F Z h b H V l P S J s M C I g L z 4 8 R W 5 0 c n k g V H l w Z T 0 i U X V l c n l J R C I g V m F s d W U 9 I n M z M z E 0 M z N m Z S 1 k Z G Y w L T Q 5 O T M t O D g x M y 1 k M j d k O D J l Y 2 E 2 N m I i I C 8 + P E V u d H J 5 I F R 5 c G U 9 I k Z p b G x D b 2 x 1 b W 5 U e X B l c y I g V m F s d W U 9 I n N C Z 1 l H Q m d Z R y I g L z 4 8 R W 5 0 c n k g V H l w Z T 0 i R m l s b E x h c 3 R V c G R h d G V k I i B W Y W x 1 Z T 0 i Z D I w M j U t M T A t M j J U M T g 6 M z I 6 M j Q u O D U 3 O T c y O F o i I C 8 + P E V u d H J 5 I F R 5 c G U 9 I k J 1 Z m Z l c k 5 l e H R S Z W Z y Z X N o I i B W Y W x 1 Z T 0 i b D E i I C 8 + P E V u d H J 5 I F R 5 c G U 9 I l J l c 3 V s d F R 5 c G U i I F Z h b H V l P S J z V G F i b G U i I C 8 + P E V u d H J 5 I F R 5 c G U 9 I k 5 h b W V V c G R h d G V k Q W Z 0 Z X J G a W x s I i B W Y W x 1 Z T 0 i b D E i I C 8 + P E V u d H J 5 I F R 5 c G U 9 I k Z p b G x F c n J v c k N v d W 5 0 I i B W Y W x 1 Z T 0 i b D A i I C 8 + P E V u d H J 5 I F R 5 c G U 9 I k F k Z G V k V G 9 E Y X R h T W 9 k Z W w i I F Z h b H V l P S J s M C I g L z 4 8 R W 5 0 c n k g V H l w Z T 0 i R m l s b G V k Q 2 9 t c G x l d G V S Z X N 1 b H R U b 1 d v c m t z a G V l d C I g V m F s d W U 9 I m w x I i A v P j x F b n R y e S B U e X B l P S J G a W x s V G F y Z 2 V 0 I i B W Y W x 1 Z T 0 i c 0 N h b m F k Y V 9 B b G x f Q W d l c y I g L z 4 8 R W 5 0 c n k g V H l w Z T 0 i R m l s b E V y c m 9 y Q 2 9 k Z S I g V m F s d W U 9 I n N V b m t u b 3 d u I i A v P j x F b n R y e S B U e X B l P S J G a W x s Q 2 9 1 b n Q i I F Z h b H V l P S J s N j k i I C 8 + P E V u d H J 5 I F R 5 c G U 9 I k Z p b G x U b 0 R h d G F N b 2 R l b E V u Y W J s Z W Q i I F Z h b H V l P S J s M C I g L z 4 8 R W 5 0 c n k g V H l w Z T 0 i R m l s b E 9 i a m V j d F R 5 c G U i I F Z h b H V l P S J z V G F i b G U i I C 8 + P E V u d H J 5 I F R 5 c G U 9 I k Z p b G x F b m F i b G V k I i B W Y W x 1 Z T 0 i b D E 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Y W 5 h Z G F f Q W x s X 0 F n Z X M g K D I p L 0 F 1 d G 9 S Z W 1 v d m V k Q 2 9 s d W 1 u c z E u e 0 N v b H V t b j E s M H 0 m c X V v d D s s J n F 1 b 3 Q 7 U 2 V j d G l v b j E v Q 2 F u Y W R h X 0 F s b F 9 B Z 2 V z I C g y K S 9 B d X R v U m V t b 3 Z l Z E N v b H V t b n M x L n t D b 2 x 1 b W 4 y L D F 9 J n F 1 b 3 Q 7 L C Z x d W 9 0 O 1 N l Y 3 R p b 2 4 x L 0 N h b m F k Y V 9 B b G x f Q W d l c y A o M i k v Q X V 0 b 1 J l b W 9 2 Z W R D b 2 x 1 b W 5 z M S 5 7 Q 2 9 s d W 1 u M y w y f S Z x d W 9 0 O y w m c X V v d D t T Z W N 0 a W 9 u M S 9 D Y W 5 h Z G F f Q W x s X 0 F n Z X M g K D I p L 0 F 1 d G 9 S Z W 1 v d m V k Q 2 9 s d W 1 u c z E u e 0 N v b H V t b j Q s M 3 0 m c X V v d D s s J n F 1 b 3 Q 7 U 2 V j d G l v b j E v Q 2 F u Y W R h X 0 F s b F 9 B Z 2 V z I C g y K S 9 B d X R v U m V t b 3 Z l Z E N v b H V t b n M x L n t D b 2 x 1 b W 4 1 L D R 9 J n F 1 b 3 Q 7 L C Z x d W 9 0 O 1 N l Y 3 R p b 2 4 x L 0 N h b m F k Y V 9 B b G x f Q W d l c y A o M i k v Q X V 0 b 1 J l b W 9 2 Z W R D b 2 x 1 b W 5 z M S 5 7 Q 2 9 s d W 1 u N i w 1 f S Z x d W 9 0 O 1 0 s J n F 1 b 3 Q 7 Q 2 9 s d W 1 u Q 2 9 1 b n Q m c X V v d D s 6 N i w m c X V v d D t L Z X l D b 2 x 1 b W 5 O Y W 1 l c y Z x d W 9 0 O z p b X S w m c X V v d D t D b 2 x 1 b W 5 J Z G V u d G l 0 a W V z J n F 1 b 3 Q 7 O l s m c X V v d D t T Z W N 0 a W 9 u M S 9 D Y W 5 h Z G F f Q W x s X 0 F n Z X M g K D I p L 0 F 1 d G 9 S Z W 1 v d m V k Q 2 9 s d W 1 u c z E u e 0 N v b H V t b j E s M H 0 m c X V v d D s s J n F 1 b 3 Q 7 U 2 V j d G l v b j E v Q 2 F u Y W R h X 0 F s b F 9 B Z 2 V z I C g y K S 9 B d X R v U m V t b 3 Z l Z E N v b H V t b n M x L n t D b 2 x 1 b W 4 y L D F 9 J n F 1 b 3 Q 7 L C Z x d W 9 0 O 1 N l Y 3 R p b 2 4 x L 0 N h b m F k Y V 9 B b G x f Q W d l c y A o M i k v Q X V 0 b 1 J l b W 9 2 Z W R D b 2 x 1 b W 5 z M S 5 7 Q 2 9 s d W 1 u M y w y f S Z x d W 9 0 O y w m c X V v d D t T Z W N 0 a W 9 u M S 9 D Y W 5 h Z G F f Q W x s X 0 F n Z X M g K D I p L 0 F 1 d G 9 S Z W 1 v d m V k Q 2 9 s d W 1 u c z E u e 0 N v b H V t b j Q s M 3 0 m c X V v d D s s J n F 1 b 3 Q 7 U 2 V j d G l v b j E v Q 2 F u Y W R h X 0 F s b F 9 B Z 2 V z I C g y K S 9 B d X R v U m V t b 3 Z l Z E N v b H V t b n M x L n t D b 2 x 1 b W 4 1 L D R 9 J n F 1 b 3 Q 7 L C Z x d W 9 0 O 1 N l Y 3 R p b 2 4 x L 0 N h b m F k Y V 9 B b G x f Q W d l c y A o M i k v Q X V 0 b 1 J l b W 9 2 Z W R D b 2 x 1 b W 5 z M S 5 7 Q 2 9 s d W 1 u N i w 1 f S Z x d W 9 0 O 1 0 s J n F 1 b 3 Q 7 U m V s Y X R p b 2 5 z a G l w S W 5 m b y Z x d W 9 0 O z p b X X 0 i I C 8 + P C 9 T d G F i b G V F b n R y a W V z P j w v S X R l b T 4 8 S X R l b T 4 8 S X R l b U x v Y 2 F 0 a W 9 u P j x J d G V t V H l w Z T 5 G b 3 J t d W x h P C 9 J d G V t V H l w Z T 4 8 S X R l b V B h d G g + U 2 V j d G l v b j E v Q 2 F u Y W R h X 0 F s b F 9 B Z 2 V z L 1 N v d X J j Z T w v S X R l b V B h d G g + P C 9 J d G V t T G 9 j Y X R p b 2 4 + P F N 0 Y W J s Z U V u d H J p Z X M g L z 4 8 L 0 l 0 Z W 0 + P E l 0 Z W 0 + P E l 0 Z W 1 M b 2 N h d G l v b j 4 8 S X R l b V R 5 c G U + R m 9 y b X V s Y T w v S X R l b V R 5 c G U + P E l 0 Z W 1 Q Y X R o P l N l Y 3 R p b 2 4 x L 0 N h b m F k Y V 9 B b G x f Q W d l c y 9 D a G F u Z 2 U l M j B U e X B l P C 9 J d G V t U G F 0 a D 4 8 L 0 l 0 Z W 1 M b 2 N h d G l v b j 4 8 U 3 R h Y m x l R W 5 0 c m l l c y A v P j w v S X R l b T 4 8 S X R l b T 4 8 S X R l b U x v Y 2 F 0 a W 9 u P j x J d G V t V H l w Z T 5 G b 3 J t d W x h P C 9 J d G V t V H l w Z T 4 8 S X R l b V B h d G g + U 2 V j d G l v b j E v T 2 5 0 Y X J p b 1 9 v d m V y N j U 8 L 0 l 0 Z W 1 Q Y X R o P j w v S X R l b U x v Y 2 F 0 a W 9 u P j x T d G F i b G V F b n R y a W V z P j x F b n R y e S B U e X B l P S J J c 1 B y a X Z h d G U i I F Z h b H V l P S J s M C I g L z 4 8 R W 5 0 c n k g V H l w Z T 0 i U X V l c n l J R C I g V m F s d W U 9 I n M 0 M W M z N z E 0 N i 1 j Z G Q 3 L T Q z O W Y t Y W V j N i 0 2 Z j h l N G E 0 N z B j M j M i I C 8 + P E V u d H J 5 I F R 5 c G U 9 I k Z p b G x F b m F i b G V k I i B W Y W x 1 Z T 0 i b D E i I C 8 + P E V u d H J 5 I F R 5 c G U 9 I k Z p b G x P Y m p l Y 3 R U e X B l I i B W Y W x 1 Z T 0 i c 1 R h Y m x l I i A v P j x F b n R y e S B U e X B l P S J G a W x s V G 9 E Y X R h T W 9 k Z W x F b m F i b G V k I i B W Y W x 1 Z T 0 i b D A i I C 8 + P E V u d H J 5 I F R 5 c G U 9 I k 5 h b W V V c G R h d G V k Q W Z 0 Z X J G a W x s I i B W Y W x 1 Z T 0 i b D E i I C 8 + P E V u d H J 5 I F R 5 c G U 9 I l J l c 3 V s d F R 5 c G U i I F Z h b H V l P S J z V G F i b G U i I C 8 + P E V u d H J 5 I F R 5 c G U 9 I k J 1 Z m Z l c k 5 l e H R S Z W Z y Z X N o I i B W Y W x 1 Z T 0 i b D E i I C 8 + P E V u d H J 5 I F R 5 c G U 9 I k Z p b G x U Y X J n Z X Q i I F Z h b H V l P S J z T 2 5 0 Y X J p b 1 9 v d m V y N j U 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j J U M T g 6 M z M 6 M D U u M T g 5 M D E w O F 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9 u d G F y a W 9 f b 3 Z l c j Y 1 I C g y K S 9 B d X R v U m V t b 3 Z l Z E N v b H V t b n M x L n t D b 2 x 1 b W 4 x L D B 9 J n F 1 b 3 Q 7 L C Z x d W 9 0 O 1 N l Y 3 R p b 2 4 x L 0 9 u d G F y a W 9 f b 3 Z l c j Y 1 I C g y K S 9 B d X R v U m V t b 3 Z l Z E N v b H V t b n M x L n t D b 2 x 1 b W 4 y L D F 9 J n F 1 b 3 Q 7 L C Z x d W 9 0 O 1 N l Y 3 R p b 2 4 x L 0 9 u d G F y a W 9 f b 3 Z l c j Y 1 I C g y K S 9 B d X R v U m V t b 3 Z l Z E N v b H V t b n M x L n t D b 2 x 1 b W 4 z L D J 9 J n F 1 b 3 Q 7 L C Z x d W 9 0 O 1 N l Y 3 R p b 2 4 x L 0 9 u d G F y a W 9 f b 3 Z l c j Y 1 I C g y K S 9 B d X R v U m V t b 3 Z l Z E N v b H V t b n M x L n t D b 2 x 1 b W 4 0 L D N 9 J n F 1 b 3 Q 7 L C Z x d W 9 0 O 1 N l Y 3 R p b 2 4 x L 0 9 u d G F y a W 9 f b 3 Z l c j Y 1 I C g y K S 9 B d X R v U m V t b 3 Z l Z E N v b H V t b n M x L n t D b 2 x 1 b W 4 1 L D R 9 J n F 1 b 3 Q 7 L C Z x d W 9 0 O 1 N l Y 3 R p b 2 4 x L 0 9 u d G F y a W 9 f b 3 Z l c j Y 1 I C g y K S 9 B d X R v U m V t b 3 Z l Z E N v b H V t b n M x L n t D b 2 x 1 b W 4 2 L D V 9 J n F 1 b 3 Q 7 X S w m c X V v d D t D b 2 x 1 b W 5 D b 3 V u d C Z x d W 9 0 O z o 2 L C Z x d W 9 0 O 0 t l e U N v b H V t b k 5 h b W V z J n F 1 b 3 Q 7 O l t d L C Z x d W 9 0 O 0 N v b H V t b k l k Z W 5 0 a X R p Z X M m c X V v d D s 6 W y Z x d W 9 0 O 1 N l Y 3 R p b 2 4 x L 0 9 u d G F y a W 9 f b 3 Z l c j Y 1 I C g y K S 9 B d X R v U m V t b 3 Z l Z E N v b H V t b n M x L n t D b 2 x 1 b W 4 x L D B 9 J n F 1 b 3 Q 7 L C Z x d W 9 0 O 1 N l Y 3 R p b 2 4 x L 0 9 u d G F y a W 9 f b 3 Z l c j Y 1 I C g y K S 9 B d X R v U m V t b 3 Z l Z E N v b H V t b n M x L n t D b 2 x 1 b W 4 y L D F 9 J n F 1 b 3 Q 7 L C Z x d W 9 0 O 1 N l Y 3 R p b 2 4 x L 0 9 u d G F y a W 9 f b 3 Z l c j Y 1 I C g y K S 9 B d X R v U m V t b 3 Z l Z E N v b H V t b n M x L n t D b 2 x 1 b W 4 z L D J 9 J n F 1 b 3 Q 7 L C Z x d W 9 0 O 1 N l Y 3 R p b 2 4 x L 0 9 u d G F y a W 9 f b 3 Z l c j Y 1 I C g y K S 9 B d X R v U m V t b 3 Z l Z E N v b H V t b n M x L n t D b 2 x 1 b W 4 0 L D N 9 J n F 1 b 3 Q 7 L C Z x d W 9 0 O 1 N l Y 3 R p b 2 4 x L 0 9 u d G F y a W 9 f b 3 Z l c j Y 1 I C g y K S 9 B d X R v U m V t b 3 Z l Z E N v b H V t b n M x L n t D b 2 x 1 b W 4 1 L D R 9 J n F 1 b 3 Q 7 L C Z x d W 9 0 O 1 N l Y 3 R p b 2 4 x L 0 9 u d G F y a W 9 f b 3 Z l c j Y 1 I C g y K S 9 B d X R v U m V t b 3 Z l Z E N v b H V t b n M x L n t D b 2 x 1 b W 4 2 L D V 9 J n F 1 b 3 Q 7 X S w m c X V v d D t S Z W x h d G l v b n N o a X B J b m Z v J n F 1 b 3 Q 7 O l t d f S I g L z 4 8 L 1 N 0 Y W J s Z U V u d H J p Z X M + P C 9 J d G V t P j x J d G V t P j x J d G V t T G 9 j Y X R p b 2 4 + P E l 0 Z W 1 U e X B l P k Z v c m 1 1 b G E 8 L 0 l 0 Z W 1 U e X B l P j x J d G V t U G F 0 a D 5 T Z W N 0 a W 9 u M S 9 P b n R h c m l v X 2 9 2 Z X I 2 N S 9 T b 3 V y Y 2 U 8 L 0 l 0 Z W 1 Q Y X R o P j w v S X R l b U x v Y 2 F 0 a W 9 u P j x T d G F i b G V F b n R y a W V z I C 8 + P C 9 J d G V t P j x J d G V t P j x J d G V t T G 9 j Y X R p b 2 4 + P E l 0 Z W 1 U e X B l P k Z v c m 1 1 b G E 8 L 0 l 0 Z W 1 U e X B l P j x J d G V t U G F 0 a D 5 T Z W N 0 a W 9 u M S 9 P b n R h c m l v X 2 9 2 Z X I 2 N S 9 D a G F u Z 2 U l M j B U e X B l P C 9 J d G V t U G F 0 a D 4 8 L 0 l 0 Z W 1 M b 2 N h d G l v b j 4 8 U 3 R h Y m x l R W 5 0 c m l l c y A v P j w v S X R l b T 4 8 L 0 l 0 Z W 1 z P j w v T G 9 j Y W x Q Y W N r Y W d l T W V 0 Y W R h d G F G a W x l P h Y A A A B Q S w U G A A A A A A A A A A A A A A A A A A A A A A A A J g E A A A E A A A D Q j J 3 f A R X R E Y x 6 A M B P w p f r A Q A A A A p D d 3 g N w x 1 E t F b / S u J e l q w A A A A A A g A A A A A A E G Y A A A A B A A A g A A A A O 9 + M 3 r Q M O y l A q r I c 0 H 6 1 T 5 V w g V V 6 4 b h D Q / i X c k O h u 7 4 A A A A A D o A A A A A C A A A g A A A A / S u k e t u l 7 K m d U S h y G h H m Q L E i G i G 9 N l p V T p 7 D y J X n h i R Q A A A A 0 2 P u C b p h D H P z 0 s F K g r 9 W H d y x p 0 n j 3 t Y x Y F m W j d C w e Q i 8 G n m T 5 1 n 3 Z Z 8 1 0 2 5 W S L D N q R J h s 6 i B Y 8 r c A P I 0 d c y 3 S f d X a p 1 c y s Q M 2 Y E A n I m G X N x A A A A A l M 4 p J M 6 C D b E Z t T F z G J M 5 H N K i 4 S T 7 W l 7 n a 1 1 C w w 4 P g c Y E b f U K U B R v Z H Q Z z w l j J 5 r i J C t g P d T t R s u Y e b w f q M 9 J i Q = = < / D a t a M a s h u p > 
</file>

<file path=customXml/itemProps1.xml><?xml version="1.0" encoding="utf-8"?>
<ds:datastoreItem xmlns:ds="http://schemas.openxmlformats.org/officeDocument/2006/customXml" ds:itemID="{1268473F-2142-4BAB-9AEF-6487A23FEC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Canada_All_Ages</vt:lpstr>
      <vt:lpstr>Ontario_Under35</vt:lpstr>
      <vt:lpstr>Ontario_over65 </vt:lpstr>
      <vt:lpstr>Notes</vt:lpstr>
      <vt:lpstr>Visualizations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shabiga sahadevan</dc:creator>
  <cp:lastModifiedBy>shabiga sahadevan</cp:lastModifiedBy>
  <dcterms:created xsi:type="dcterms:W3CDTF">2025-10-22T18:28:38Z</dcterms:created>
  <dcterms:modified xsi:type="dcterms:W3CDTF">2025-10-27T16:24:22Z</dcterms:modified>
</cp:coreProperties>
</file>