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ali\Desktop\project\Crop Production in India\New folder\"/>
    </mc:Choice>
  </mc:AlternateContent>
  <xr:revisionPtr revIDLastSave="0" documentId="13_ncr:1_{F1FEE90E-3368-46B0-9D1B-343F04F1AF5F}" xr6:coauthVersionLast="47" xr6:coauthVersionMax="47" xr10:uidLastSave="{00000000-0000-0000-0000-000000000000}"/>
  <bookViews>
    <workbookView xWindow="7428" yWindow="0" windowWidth="15708" windowHeight="12336" xr2:uid="{00000000-000D-0000-FFFF-FFFF00000000}"/>
  </bookViews>
  <sheets>
    <sheet name="Food_Production_Index_india" sheetId="1" r:id="rId1"/>
    <sheet name="Table" sheetId="5" r:id="rId2"/>
    <sheet name="Sheet3" sheetId="4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H6" i="1"/>
  <c r="I6" i="1"/>
  <c r="H5" i="1"/>
  <c r="I5" i="1"/>
  <c r="H4" i="1"/>
  <c r="I4" i="1"/>
  <c r="H3" i="1"/>
  <c r="I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<sst xmlns="http://schemas.openxmlformats.org/spreadsheetml/2006/main" count="15" uniqueCount="15">
  <si>
    <t>Year</t>
  </si>
  <si>
    <t>Food_Production_Index</t>
  </si>
  <si>
    <t>Fertilizer_Consumption</t>
  </si>
  <si>
    <t>Agriculture_Value_Added_Per_Worker</t>
  </si>
  <si>
    <t>food production column</t>
  </si>
  <si>
    <t>Fertilizer Consumption column</t>
  </si>
  <si>
    <t>Agriculture Value Added Per Worker column</t>
  </si>
  <si>
    <t>mean</t>
  </si>
  <si>
    <t>median</t>
  </si>
  <si>
    <t>standard deviation</t>
  </si>
  <si>
    <t>min</t>
  </si>
  <si>
    <t>max</t>
  </si>
  <si>
    <t>Row Labels</t>
  </si>
  <si>
    <t>Grand Total</t>
  </si>
  <si>
    <t>Sum of Agriculture_Value_Added_Per_Worker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</si>
</sst>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Agriculture</a:t>
            </a:r>
            <a:r>
              <a:rPr lang="en-IN" baseline="0"/>
              <a:t> </a:t>
            </a:r>
            <a:r>
              <a:rPr lang="en-IN"/>
              <a:t>Value</a:t>
            </a:r>
            <a:r>
              <a:rPr lang="en-IN" baseline="0"/>
              <a:t> </a:t>
            </a:r>
            <a:r>
              <a:rPr lang="en-IN"/>
              <a:t>Added</a:t>
            </a:r>
            <a:r>
              <a:rPr lang="en-IN" baseline="0"/>
              <a:t> </a:t>
            </a:r>
            <a:r>
              <a:rPr lang="en-IN"/>
              <a:t>Per</a:t>
            </a:r>
            <a:r>
              <a:rPr lang="en-IN" baseline="0"/>
              <a:t> </a:t>
            </a:r>
            <a:r>
              <a:rPr lang="en-IN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Table!$A$4:$A$33</c:f>
              <c:strCach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strCache>
            </c:strRef>
          </c:cat>
          <c:val>
            <c:numRef>
              <c:f>Table!$B$4:$B$33</c:f>
              <c:numCache>
                <c:formatCode>General</c:formatCode>
                <c:ptCount val="29"/>
                <c:pt idx="0">
                  <c:v>864.69730000000004</c:v>
                </c:pt>
                <c:pt idx="1">
                  <c:v>906.39880000000005</c:v>
                </c:pt>
                <c:pt idx="2">
                  <c:v>920.35440000000006</c:v>
                </c:pt>
                <c:pt idx="3">
                  <c:v>948.02099999999996</c:v>
                </c:pt>
                <c:pt idx="4">
                  <c:v>926.80079999999998</c:v>
                </c:pt>
                <c:pt idx="5">
                  <c:v>1003.7471</c:v>
                </c:pt>
                <c:pt idx="6">
                  <c:v>960.63559999999995</c:v>
                </c:pt>
                <c:pt idx="7">
                  <c:v>1005.7534000000001</c:v>
                </c:pt>
                <c:pt idx="8">
                  <c:v>1020.9906</c:v>
                </c:pt>
                <c:pt idx="9">
                  <c:v>1005.7965</c:v>
                </c:pt>
                <c:pt idx="10">
                  <c:v>1049.6772000000001</c:v>
                </c:pt>
                <c:pt idx="11">
                  <c:v>964.78279999999995</c:v>
                </c:pt>
                <c:pt idx="12">
                  <c:v>1041.1555000000001</c:v>
                </c:pt>
                <c:pt idx="13">
                  <c:v>1034.6034</c:v>
                </c:pt>
                <c:pt idx="14">
                  <c:v>1072.1206999999999</c:v>
                </c:pt>
                <c:pt idx="15">
                  <c:v>1113.5105000000001</c:v>
                </c:pt>
                <c:pt idx="16">
                  <c:v>1187.2094</c:v>
                </c:pt>
                <c:pt idx="17">
                  <c:v>1189.7670000000001</c:v>
                </c:pt>
                <c:pt idx="18">
                  <c:v>1197.8444999999999</c:v>
                </c:pt>
                <c:pt idx="19">
                  <c:v>1320.5531000000001</c:v>
                </c:pt>
                <c:pt idx="20">
                  <c:v>1467.0155</c:v>
                </c:pt>
                <c:pt idx="21">
                  <c:v>1557.0552</c:v>
                </c:pt>
                <c:pt idx="22">
                  <c:v>1646.2487000000001</c:v>
                </c:pt>
                <c:pt idx="23">
                  <c:v>1648.7520999999999</c:v>
                </c:pt>
                <c:pt idx="24">
                  <c:v>1667.7382</c:v>
                </c:pt>
                <c:pt idx="25">
                  <c:v>1793.2408</c:v>
                </c:pt>
                <c:pt idx="26">
                  <c:v>1923.9680000000001</c:v>
                </c:pt>
                <c:pt idx="27">
                  <c:v>1986.0311999999999</c:v>
                </c:pt>
                <c:pt idx="28">
                  <c:v>2075.8332999999998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7-4665-BB02-9EE2B270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33120"/>
        <c:axId val="1524317376"/>
      </c:lineChart>
      <c:catAx>
        <c:axId val="18399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51967516543332215"/>
              <c:y val="0.91386169120164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17376"/>
        <c:crosses val="autoZero"/>
        <c:auto val="1"/>
        <c:lblAlgn val="ctr"/>
        <c:lblOffset val="100"/>
        <c:noMultiLvlLbl val="0"/>
      </c:catAx>
      <c:valAx>
        <c:axId val="15243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175260</xdr:rowOff>
    </xdr:from>
    <xdr:to>
      <xdr:col>13</xdr:col>
      <xdr:colOff>38100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B5F15-22A8-2A7C-93A9-5B618AA8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lsi Ataliya" refreshedDate="45689.629168749998" createdVersion="8" refreshedVersion="8" minRefreshableVersion="3" recordCount="29" xr:uid="{B02A8A56-FCF2-404C-B4F5-E3A8C386A2EC}">
  <cacheSource type="worksheet">
    <worksheetSource name="Table1"/>
  </cacheSource>
  <cacheFields count="4">
    <cacheField name="Year" numFmtId="1">
      <sharedItems containsSemiMixedTypes="0" containsString="0" containsNumber="1" containsInteger="1" minValue="1991" maxValue="2019" count="29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Food_Production_Index" numFmtId="0">
      <sharedItems containsSemiMixedTypes="0" containsString="0" containsNumber="1" minValue="51.15" maxValue="120.12" count="29">
        <n v="51.15"/>
        <n v="52.45"/>
        <n v="54.15"/>
        <n v="55.49"/>
        <n v="57.47"/>
        <n v="59.21"/>
        <n v="60.23"/>
        <n v="63.12"/>
        <n v="62.7"/>
        <n v="64.69"/>
        <n v="59.89"/>
        <n v="65.77"/>
        <n v="64.81"/>
        <n v="68.2"/>
        <n v="71.67"/>
        <n v="77.75"/>
        <n v="79.25"/>
        <n v="77.39"/>
        <n v="84.6"/>
        <n v="90.03"/>
        <n v="92.3"/>
        <n v="96.65"/>
        <n v="99.24"/>
        <n v="98.45"/>
        <n v="102.31"/>
        <n v="108.94"/>
        <n v="114.2"/>
        <n v="116.26"/>
        <n v="120.12"/>
      </sharedItems>
    </cacheField>
    <cacheField name="Fertilizer_Consumption" numFmtId="0">
      <sharedItems containsSemiMixedTypes="0" containsString="0" containsNumber="1" minValue="66.096500000000006" maxValue="180.7483" count="29">
        <n v="66.096500000000006"/>
        <n v="69.210800000000006"/>
        <n v="73.522999999999996"/>
        <n v="77.999300000000005"/>
        <n v="74.701700000000002"/>
        <n v="76.176699999999997"/>
        <n v="83.4559"/>
        <n v="85.7029"/>
        <n v="89.042299999999997"/>
        <n v="100.1726"/>
        <n v="104.068"/>
        <n v="112.17100000000001"/>
        <n v="103.7861"/>
        <n v="108.18219999999999"/>
        <n v="100.3291"/>
        <n v="105.1772"/>
        <n v="115.2715"/>
        <n v="127.6146"/>
        <n v="136.40389999999999"/>
        <n v="142.83519999999999"/>
        <n v="153.3494"/>
        <n v="167.4573"/>
        <n v="179.0359"/>
        <n v="180.7483"/>
        <n v="163.12200000000001"/>
        <n v="156.4957"/>
        <n v="163.49809999999999"/>
        <n v="171.03819999999999"/>
        <n v="166.00309999999999"/>
      </sharedItems>
    </cacheField>
    <cacheField name="Agriculture_Value_Added_Per_Worker" numFmtId="0">
      <sharedItems containsSemiMixedTypes="0" containsString="0" containsNumber="1" minValue="864.69730000000004" maxValue="2075.8332999999998" count="29">
        <n v="864.69730000000004"/>
        <n v="906.39880000000005"/>
        <n v="920.35440000000006"/>
        <n v="948.02099999999996"/>
        <n v="926.80079999999998"/>
        <n v="1003.7471"/>
        <n v="960.63559999999995"/>
        <n v="1005.7534000000001"/>
        <n v="1020.9906"/>
        <n v="1005.7965"/>
        <n v="1049.6772000000001"/>
        <n v="964.78279999999995"/>
        <n v="1041.1555000000001"/>
        <n v="1034.6034"/>
        <n v="1072.1206999999999"/>
        <n v="1113.5105000000001"/>
        <n v="1187.2094"/>
        <n v="1189.7670000000001"/>
        <n v="1197.8444999999999"/>
        <n v="1320.5531000000001"/>
        <n v="1467.0155"/>
        <n v="1557.0552"/>
        <n v="1646.2487000000001"/>
        <n v="1648.7520999999999"/>
        <n v="1667.7382"/>
        <n v="1793.2408"/>
        <n v="1923.9680000000001"/>
        <n v="1986.0311999999999"/>
        <n v="2075.8332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E144F-8313-4C02-A7FA-07CD1FABCD0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33" firstHeaderRow="1" firstDataRow="1" firstDataCol="1"/>
  <pivotFields count="4">
    <pivotField axis="axisRow" numFmtI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30">
        <item x="0"/>
        <item x="1"/>
        <item x="2"/>
        <item x="3"/>
        <item x="4"/>
        <item x="5"/>
        <item x="10"/>
        <item x="6"/>
        <item x="8"/>
        <item x="7"/>
        <item x="9"/>
        <item x="12"/>
        <item x="11"/>
        <item x="13"/>
        <item x="14"/>
        <item x="17"/>
        <item x="15"/>
        <item x="16"/>
        <item x="18"/>
        <item x="19"/>
        <item x="20"/>
        <item x="21"/>
        <item x="23"/>
        <item x="22"/>
        <item x="24"/>
        <item x="25"/>
        <item x="26"/>
        <item x="27"/>
        <item x="28"/>
        <item t="default"/>
      </items>
    </pivotField>
    <pivotField showAll="0">
      <items count="30">
        <item x="0"/>
        <item x="1"/>
        <item x="2"/>
        <item x="4"/>
        <item x="5"/>
        <item x="3"/>
        <item x="6"/>
        <item x="7"/>
        <item x="8"/>
        <item x="9"/>
        <item x="14"/>
        <item x="12"/>
        <item x="10"/>
        <item x="15"/>
        <item x="13"/>
        <item x="11"/>
        <item x="16"/>
        <item x="17"/>
        <item x="18"/>
        <item x="19"/>
        <item x="20"/>
        <item x="25"/>
        <item x="24"/>
        <item x="26"/>
        <item x="28"/>
        <item x="21"/>
        <item x="27"/>
        <item x="22"/>
        <item x="23"/>
        <item t="default"/>
      </items>
    </pivotField>
    <pivotField dataField="1" showAll="0">
      <items count="30">
        <item x="0"/>
        <item x="1"/>
        <item x="2"/>
        <item x="4"/>
        <item x="3"/>
        <item x="6"/>
        <item x="11"/>
        <item x="5"/>
        <item x="7"/>
        <item x="9"/>
        <item x="8"/>
        <item x="13"/>
        <item x="12"/>
        <item x="1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griculture_Value_Added_Per_Worker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94A62-6F19-46A4-90FD-6C9BC00BFAC8}" name="Table1" displayName="Table1" ref="A1:D30" totalsRowShown="0">
  <tableColumns count="4">
    <tableColumn id="1" xr3:uid="{263F2B90-A676-4B4D-989A-EE59BC362C81}" name="Year" dataDxfId="3"/>
    <tableColumn id="2" xr3:uid="{78BA6FE3-7A71-4C84-9124-BD43977611DE}" name="Food_Production_Index" dataDxfId="2"/>
    <tableColumn id="3" xr3:uid="{15F50D86-5134-4CE1-B0F4-3D16CC5D8B7A}" name="Fertilizer_Consumption" dataDxfId="1"/>
    <tableColumn id="4" xr3:uid="{F57384AC-0C41-4F83-9B69-9570EFB65A77}" name="Agriculture_Value_Added_Per_Work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D17" sqref="D17"/>
    </sheetView>
  </sheetViews>
  <sheetFormatPr defaultRowHeight="14.4" x14ac:dyDescent="0.3"/>
  <cols>
    <col min="2" max="2" width="23.109375" customWidth="1"/>
    <col min="3" max="3" width="22.21875" customWidth="1"/>
    <col min="4" max="4" width="35.44140625" customWidth="1"/>
    <col min="6" max="6" width="16.88671875" bestFit="1" customWidth="1"/>
    <col min="7" max="7" width="24" bestFit="1" customWidth="1"/>
    <col min="8" max="8" width="30.21875" bestFit="1" customWidth="1"/>
    <col min="9" max="9" width="4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ht="15.6" x14ac:dyDescent="0.3">
      <c r="A2" s="2">
        <v>1991</v>
      </c>
      <c r="B2" s="6">
        <v>51.15</v>
      </c>
      <c r="C2" s="6">
        <v>66.096500000000006</v>
      </c>
      <c r="D2" s="6">
        <v>864.69730000000004</v>
      </c>
      <c r="F2" s="7"/>
      <c r="G2" s="10" t="s">
        <v>4</v>
      </c>
      <c r="H2" s="10" t="s">
        <v>5</v>
      </c>
      <c r="I2" s="10" t="s">
        <v>6</v>
      </c>
    </row>
    <row r="3" spans="1:9" ht="16.8" x14ac:dyDescent="0.4">
      <c r="A3" s="2">
        <v>1992</v>
      </c>
      <c r="B3" s="6">
        <v>52.45</v>
      </c>
      <c r="C3" s="6">
        <v>69.210800000000006</v>
      </c>
      <c r="D3" s="6">
        <v>906.39880000000005</v>
      </c>
      <c r="F3" s="9" t="s">
        <v>7</v>
      </c>
      <c r="G3" s="7">
        <f>AVERAGE(Table1[Food_Production_Index])</f>
        <v>78.223793103448287</v>
      </c>
      <c r="H3" s="7">
        <f>AVERAGE(Table1[Fertilizer_Consumption])</f>
        <v>119.0575344827586</v>
      </c>
      <c r="I3" s="7">
        <f>AVERAGE(Table1[Agriculture_Value_Added_Per_Worker])</f>
        <v>1258.6311241379312</v>
      </c>
    </row>
    <row r="4" spans="1:9" x14ac:dyDescent="0.3">
      <c r="A4" s="2">
        <v>1993</v>
      </c>
      <c r="B4" s="6">
        <v>54.15</v>
      </c>
      <c r="C4" s="6">
        <v>73.522999999999996</v>
      </c>
      <c r="D4" s="6">
        <v>920.35440000000006</v>
      </c>
      <c r="F4" s="8" t="s">
        <v>8</v>
      </c>
      <c r="G4" s="7">
        <f>MEDIAN(Table1[Food_Production_Index])</f>
        <v>71.67</v>
      </c>
      <c r="H4" s="7">
        <f>MEDIAN(Table1[Fertilizer_Consumption])</f>
        <v>108.18219999999999</v>
      </c>
      <c r="I4" s="7">
        <f>MEDIAN(Table1[Agriculture_Value_Added_Per_Worker])</f>
        <v>1072.1206999999999</v>
      </c>
    </row>
    <row r="5" spans="1:9" x14ac:dyDescent="0.3">
      <c r="A5" s="2">
        <v>1994</v>
      </c>
      <c r="B5" s="6">
        <v>55.49</v>
      </c>
      <c r="C5" s="6">
        <v>77.999300000000005</v>
      </c>
      <c r="D5" s="6">
        <v>948.02099999999996</v>
      </c>
      <c r="F5" s="8" t="s">
        <v>9</v>
      </c>
      <c r="G5" s="7">
        <f>_xlfn.STDEV.S(Table1[Food_Production_Index])</f>
        <v>21.269491802276185</v>
      </c>
      <c r="H5" s="7">
        <f>_xlfn.STDEV.S(Table1[Fertilizer_Consumption])</f>
        <v>37.682468480906202</v>
      </c>
      <c r="I5" s="7">
        <f>_xlfn.STDEV.S(Table1[Agriculture_Value_Added_Per_Worker])</f>
        <v>366.78132138150039</v>
      </c>
    </row>
    <row r="6" spans="1:9" x14ac:dyDescent="0.3">
      <c r="A6" s="2">
        <v>1995</v>
      </c>
      <c r="B6" s="6">
        <v>57.47</v>
      </c>
      <c r="C6" s="6">
        <v>74.701700000000002</v>
      </c>
      <c r="D6" s="6">
        <v>926.80079999999998</v>
      </c>
      <c r="F6" s="8" t="s">
        <v>10</v>
      </c>
      <c r="G6" s="7">
        <f>MIN(Table1[Food_Production_Index])</f>
        <v>51.15</v>
      </c>
      <c r="H6" s="7">
        <f>MIN(Table1[Fertilizer_Consumption])</f>
        <v>66.096500000000006</v>
      </c>
      <c r="I6" s="7">
        <f>MIN(Table1[Agriculture_Value_Added_Per_Worker])</f>
        <v>864.69730000000004</v>
      </c>
    </row>
    <row r="7" spans="1:9" x14ac:dyDescent="0.3">
      <c r="A7" s="2">
        <v>1996</v>
      </c>
      <c r="B7" s="6">
        <v>59.21</v>
      </c>
      <c r="C7" s="6">
        <v>76.176699999999997</v>
      </c>
      <c r="D7" s="6">
        <v>1003.7471</v>
      </c>
      <c r="F7" s="8" t="s">
        <v>11</v>
      </c>
      <c r="G7" s="7">
        <f>MAX(Table1[Food_Production_Index])</f>
        <v>120.12</v>
      </c>
      <c r="H7" s="7">
        <f>MAX(Table1[Fertilizer_Consumption])</f>
        <v>180.7483</v>
      </c>
      <c r="I7" s="7">
        <f>MAX(Table1[Agriculture_Value_Added_Per_Worker])</f>
        <v>2075.8332999999998</v>
      </c>
    </row>
    <row r="8" spans="1:9" x14ac:dyDescent="0.3">
      <c r="A8" s="2">
        <v>1997</v>
      </c>
      <c r="B8" s="6">
        <v>60.23</v>
      </c>
      <c r="C8" s="6">
        <v>83.4559</v>
      </c>
      <c r="D8" s="6">
        <v>960.63559999999995</v>
      </c>
    </row>
    <row r="9" spans="1:9" x14ac:dyDescent="0.3">
      <c r="A9" s="2">
        <v>1998</v>
      </c>
      <c r="B9" s="6">
        <v>63.12</v>
      </c>
      <c r="C9" s="6">
        <v>85.7029</v>
      </c>
      <c r="D9" s="6">
        <v>1005.7534000000001</v>
      </c>
    </row>
    <row r="10" spans="1:9" x14ac:dyDescent="0.3">
      <c r="A10" s="2">
        <v>1999</v>
      </c>
      <c r="B10" s="6">
        <v>62.7</v>
      </c>
      <c r="C10" s="6">
        <v>89.042299999999997</v>
      </c>
      <c r="D10" s="6">
        <v>1020.9906</v>
      </c>
    </row>
    <row r="11" spans="1:9" x14ac:dyDescent="0.3">
      <c r="A11" s="2">
        <v>2000</v>
      </c>
      <c r="B11" s="6">
        <v>64.69</v>
      </c>
      <c r="C11" s="6">
        <v>100.1726</v>
      </c>
      <c r="D11" s="6">
        <v>1005.7965</v>
      </c>
    </row>
    <row r="12" spans="1:9" x14ac:dyDescent="0.3">
      <c r="A12" s="2">
        <v>2001</v>
      </c>
      <c r="B12" s="6">
        <v>59.89</v>
      </c>
      <c r="C12" s="6">
        <v>104.068</v>
      </c>
      <c r="D12" s="6">
        <v>1049.6772000000001</v>
      </c>
    </row>
    <row r="13" spans="1:9" x14ac:dyDescent="0.3">
      <c r="A13" s="2">
        <v>2002</v>
      </c>
      <c r="B13" s="6">
        <v>65.77</v>
      </c>
      <c r="C13" s="6">
        <v>112.17100000000001</v>
      </c>
      <c r="D13" s="6">
        <v>964.78279999999995</v>
      </c>
    </row>
    <row r="14" spans="1:9" x14ac:dyDescent="0.3">
      <c r="A14" s="2">
        <v>2003</v>
      </c>
      <c r="B14" s="6">
        <v>64.81</v>
      </c>
      <c r="C14" s="6">
        <v>103.7861</v>
      </c>
      <c r="D14" s="6">
        <v>1041.1555000000001</v>
      </c>
    </row>
    <row r="15" spans="1:9" x14ac:dyDescent="0.3">
      <c r="A15" s="2">
        <v>2004</v>
      </c>
      <c r="B15" s="6">
        <v>68.2</v>
      </c>
      <c r="C15" s="6">
        <v>108.18219999999999</v>
      </c>
      <c r="D15" s="6">
        <v>1034.6034</v>
      </c>
    </row>
    <row r="16" spans="1:9" x14ac:dyDescent="0.3">
      <c r="A16" s="2">
        <v>2005</v>
      </c>
      <c r="B16" s="6">
        <v>71.67</v>
      </c>
      <c r="C16" s="6">
        <v>100.3291</v>
      </c>
      <c r="D16" s="6">
        <v>1072.1206999999999</v>
      </c>
    </row>
    <row r="17" spans="1:4" x14ac:dyDescent="0.3">
      <c r="A17" s="2">
        <v>2006</v>
      </c>
      <c r="B17" s="6">
        <v>77.75</v>
      </c>
      <c r="C17" s="6">
        <v>105.1772</v>
      </c>
      <c r="D17" s="6">
        <v>1113.5105000000001</v>
      </c>
    </row>
    <row r="18" spans="1:4" x14ac:dyDescent="0.3">
      <c r="A18" s="2">
        <v>2007</v>
      </c>
      <c r="B18" s="6">
        <v>79.25</v>
      </c>
      <c r="C18" s="6">
        <v>115.2715</v>
      </c>
      <c r="D18" s="6">
        <v>1187.2094</v>
      </c>
    </row>
    <row r="19" spans="1:4" x14ac:dyDescent="0.3">
      <c r="A19" s="2">
        <v>2008</v>
      </c>
      <c r="B19" s="6">
        <v>77.39</v>
      </c>
      <c r="C19" s="6">
        <v>127.6146</v>
      </c>
      <c r="D19" s="6">
        <v>1189.7670000000001</v>
      </c>
    </row>
    <row r="20" spans="1:4" x14ac:dyDescent="0.3">
      <c r="A20" s="2">
        <v>2009</v>
      </c>
      <c r="B20" s="6">
        <v>84.6</v>
      </c>
      <c r="C20" s="6">
        <v>136.40389999999999</v>
      </c>
      <c r="D20" s="6">
        <v>1197.8444999999999</v>
      </c>
    </row>
    <row r="21" spans="1:4" x14ac:dyDescent="0.3">
      <c r="A21" s="2">
        <v>2010</v>
      </c>
      <c r="B21" s="6">
        <v>90.03</v>
      </c>
      <c r="C21" s="6">
        <v>142.83519999999999</v>
      </c>
      <c r="D21" s="6">
        <v>1320.5531000000001</v>
      </c>
    </row>
    <row r="22" spans="1:4" x14ac:dyDescent="0.3">
      <c r="A22" s="2">
        <v>2011</v>
      </c>
      <c r="B22" s="6">
        <v>92.3</v>
      </c>
      <c r="C22" s="6">
        <v>153.3494</v>
      </c>
      <c r="D22" s="6">
        <v>1467.0155</v>
      </c>
    </row>
    <row r="23" spans="1:4" x14ac:dyDescent="0.3">
      <c r="A23" s="2">
        <v>2012</v>
      </c>
      <c r="B23" s="6">
        <v>96.65</v>
      </c>
      <c r="C23" s="6">
        <v>167.4573</v>
      </c>
      <c r="D23" s="6">
        <v>1557.0552</v>
      </c>
    </row>
    <row r="24" spans="1:4" x14ac:dyDescent="0.3">
      <c r="A24" s="2">
        <v>2013</v>
      </c>
      <c r="B24" s="6">
        <v>99.24</v>
      </c>
      <c r="C24" s="6">
        <v>179.0359</v>
      </c>
      <c r="D24" s="6">
        <v>1646.2487000000001</v>
      </c>
    </row>
    <row r="25" spans="1:4" x14ac:dyDescent="0.3">
      <c r="A25" s="2">
        <v>2014</v>
      </c>
      <c r="B25" s="6">
        <v>98.45</v>
      </c>
      <c r="C25" s="6">
        <v>180.7483</v>
      </c>
      <c r="D25" s="6">
        <v>1648.7520999999999</v>
      </c>
    </row>
    <row r="26" spans="1:4" x14ac:dyDescent="0.3">
      <c r="A26" s="2">
        <v>2015</v>
      </c>
      <c r="B26" s="6">
        <v>102.31</v>
      </c>
      <c r="C26" s="6">
        <v>163.12200000000001</v>
      </c>
      <c r="D26" s="6">
        <v>1667.7382</v>
      </c>
    </row>
    <row r="27" spans="1:4" x14ac:dyDescent="0.3">
      <c r="A27" s="2">
        <v>2016</v>
      </c>
      <c r="B27" s="6">
        <v>108.94</v>
      </c>
      <c r="C27" s="6">
        <v>156.4957</v>
      </c>
      <c r="D27" s="6">
        <v>1793.2408</v>
      </c>
    </row>
    <row r="28" spans="1:4" x14ac:dyDescent="0.3">
      <c r="A28" s="2">
        <v>2017</v>
      </c>
      <c r="B28" s="6">
        <v>114.2</v>
      </c>
      <c r="C28" s="6">
        <v>163.49809999999999</v>
      </c>
      <c r="D28" s="6">
        <v>1923.9680000000001</v>
      </c>
    </row>
    <row r="29" spans="1:4" x14ac:dyDescent="0.3">
      <c r="A29" s="2">
        <v>2018</v>
      </c>
      <c r="B29" s="6">
        <v>116.26</v>
      </c>
      <c r="C29" s="6">
        <v>171.03819999999999</v>
      </c>
      <c r="D29" s="6">
        <v>1986.0311999999999</v>
      </c>
    </row>
    <row r="30" spans="1:4" x14ac:dyDescent="0.3">
      <c r="A30" s="2">
        <v>2019</v>
      </c>
      <c r="B30" s="6">
        <v>120.12</v>
      </c>
      <c r="C30" s="6">
        <v>166.00309999999999</v>
      </c>
      <c r="D30" s="6">
        <v>2075.8332999999998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7AB4-07DA-4E8E-85DD-FDAEE841ED37}">
  <dimension ref="A3:B33"/>
  <sheetViews>
    <sheetView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40.77734375" bestFit="1" customWidth="1"/>
    <col min="3" max="3" width="8" bestFit="1" customWidth="1"/>
    <col min="4" max="4" width="7" bestFit="1" customWidth="1"/>
    <col min="5" max="11" width="8" bestFit="1" customWidth="1"/>
    <col min="12" max="13" width="9" bestFit="1" customWidth="1"/>
    <col min="14" max="14" width="8" bestFit="1" customWidth="1"/>
    <col min="15" max="25" width="9" bestFit="1" customWidth="1"/>
    <col min="26" max="26" width="8" bestFit="1" customWidth="1"/>
    <col min="27" max="30" width="9" bestFit="1" customWidth="1"/>
    <col min="31" max="31" width="10.77734375" bestFit="1" customWidth="1"/>
  </cols>
  <sheetData>
    <row r="3" spans="1:2" x14ac:dyDescent="0.3">
      <c r="A3" s="3" t="s">
        <v>12</v>
      </c>
      <c r="B3" t="s">
        <v>14</v>
      </c>
    </row>
    <row r="4" spans="1:2" x14ac:dyDescent="0.3">
      <c r="A4" s="4">
        <v>1991</v>
      </c>
      <c r="B4" s="5">
        <v>864.69730000000004</v>
      </c>
    </row>
    <row r="5" spans="1:2" x14ac:dyDescent="0.3">
      <c r="A5" s="4">
        <v>1992</v>
      </c>
      <c r="B5" s="5">
        <v>906.39880000000005</v>
      </c>
    </row>
    <row r="6" spans="1:2" x14ac:dyDescent="0.3">
      <c r="A6" s="4">
        <v>1993</v>
      </c>
      <c r="B6" s="5">
        <v>920.35440000000006</v>
      </c>
    </row>
    <row r="7" spans="1:2" x14ac:dyDescent="0.3">
      <c r="A7" s="4">
        <v>1994</v>
      </c>
      <c r="B7" s="5">
        <v>948.02099999999996</v>
      </c>
    </row>
    <row r="8" spans="1:2" x14ac:dyDescent="0.3">
      <c r="A8" s="4">
        <v>1995</v>
      </c>
      <c r="B8" s="5">
        <v>926.80079999999998</v>
      </c>
    </row>
    <row r="9" spans="1:2" x14ac:dyDescent="0.3">
      <c r="A9" s="4">
        <v>1996</v>
      </c>
      <c r="B9" s="5">
        <v>1003.7471</v>
      </c>
    </row>
    <row r="10" spans="1:2" x14ac:dyDescent="0.3">
      <c r="A10" s="4">
        <v>1997</v>
      </c>
      <c r="B10" s="5">
        <v>960.63559999999995</v>
      </c>
    </row>
    <row r="11" spans="1:2" x14ac:dyDescent="0.3">
      <c r="A11" s="4">
        <v>1998</v>
      </c>
      <c r="B11" s="5">
        <v>1005.7534000000001</v>
      </c>
    </row>
    <row r="12" spans="1:2" x14ac:dyDescent="0.3">
      <c r="A12" s="4">
        <v>1999</v>
      </c>
      <c r="B12" s="5">
        <v>1020.9906</v>
      </c>
    </row>
    <row r="13" spans="1:2" x14ac:dyDescent="0.3">
      <c r="A13" s="4">
        <v>2000</v>
      </c>
      <c r="B13" s="5">
        <v>1005.7965</v>
      </c>
    </row>
    <row r="14" spans="1:2" x14ac:dyDescent="0.3">
      <c r="A14" s="4">
        <v>2001</v>
      </c>
      <c r="B14" s="5">
        <v>1049.6772000000001</v>
      </c>
    </row>
    <row r="15" spans="1:2" x14ac:dyDescent="0.3">
      <c r="A15" s="4">
        <v>2002</v>
      </c>
      <c r="B15" s="5">
        <v>964.78279999999995</v>
      </c>
    </row>
    <row r="16" spans="1:2" x14ac:dyDescent="0.3">
      <c r="A16" s="4">
        <v>2003</v>
      </c>
      <c r="B16" s="5">
        <v>1041.1555000000001</v>
      </c>
    </row>
    <row r="17" spans="1:2" x14ac:dyDescent="0.3">
      <c r="A17" s="4">
        <v>2004</v>
      </c>
      <c r="B17" s="5">
        <v>1034.6034</v>
      </c>
    </row>
    <row r="18" spans="1:2" x14ac:dyDescent="0.3">
      <c r="A18" s="4">
        <v>2005</v>
      </c>
      <c r="B18" s="5">
        <v>1072.1206999999999</v>
      </c>
    </row>
    <row r="19" spans="1:2" x14ac:dyDescent="0.3">
      <c r="A19" s="4">
        <v>2006</v>
      </c>
      <c r="B19" s="5">
        <v>1113.5105000000001</v>
      </c>
    </row>
    <row r="20" spans="1:2" x14ac:dyDescent="0.3">
      <c r="A20" s="4">
        <v>2007</v>
      </c>
      <c r="B20" s="5">
        <v>1187.2094</v>
      </c>
    </row>
    <row r="21" spans="1:2" x14ac:dyDescent="0.3">
      <c r="A21" s="4">
        <v>2008</v>
      </c>
      <c r="B21" s="5">
        <v>1189.7670000000001</v>
      </c>
    </row>
    <row r="22" spans="1:2" x14ac:dyDescent="0.3">
      <c r="A22" s="4">
        <v>2009</v>
      </c>
      <c r="B22" s="5">
        <v>1197.8444999999999</v>
      </c>
    </row>
    <row r="23" spans="1:2" x14ac:dyDescent="0.3">
      <c r="A23" s="4">
        <v>2010</v>
      </c>
      <c r="B23" s="5">
        <v>1320.5531000000001</v>
      </c>
    </row>
    <row r="24" spans="1:2" x14ac:dyDescent="0.3">
      <c r="A24" s="4">
        <v>2011</v>
      </c>
      <c r="B24" s="5">
        <v>1467.0155</v>
      </c>
    </row>
    <row r="25" spans="1:2" x14ac:dyDescent="0.3">
      <c r="A25" s="4">
        <v>2012</v>
      </c>
      <c r="B25" s="5">
        <v>1557.0552</v>
      </c>
    </row>
    <row r="26" spans="1:2" x14ac:dyDescent="0.3">
      <c r="A26" s="4">
        <v>2013</v>
      </c>
      <c r="B26" s="5">
        <v>1646.2487000000001</v>
      </c>
    </row>
    <row r="27" spans="1:2" x14ac:dyDescent="0.3">
      <c r="A27" s="4">
        <v>2014</v>
      </c>
      <c r="B27" s="5">
        <v>1648.7520999999999</v>
      </c>
    </row>
    <row r="28" spans="1:2" x14ac:dyDescent="0.3">
      <c r="A28" s="4">
        <v>2015</v>
      </c>
      <c r="B28" s="5">
        <v>1667.7382</v>
      </c>
    </row>
    <row r="29" spans="1:2" x14ac:dyDescent="0.3">
      <c r="A29" s="4">
        <v>2016</v>
      </c>
      <c r="B29" s="5">
        <v>1793.2408</v>
      </c>
    </row>
    <row r="30" spans="1:2" x14ac:dyDescent="0.3">
      <c r="A30" s="4">
        <v>2017</v>
      </c>
      <c r="B30" s="5">
        <v>1923.9680000000001</v>
      </c>
    </row>
    <row r="31" spans="1:2" x14ac:dyDescent="0.3">
      <c r="A31" s="4">
        <v>2018</v>
      </c>
      <c r="B31" s="5">
        <v>1986.0311999999999</v>
      </c>
    </row>
    <row r="32" spans="1:2" x14ac:dyDescent="0.3">
      <c r="A32" s="4">
        <v>2019</v>
      </c>
      <c r="B32" s="5">
        <v>2075.8332999999998</v>
      </c>
    </row>
    <row r="33" spans="1:2" x14ac:dyDescent="0.3">
      <c r="A33" s="4" t="s">
        <v>13</v>
      </c>
      <c r="B33" s="5">
        <v>36500.302600000003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984F-0F14-405C-B3DE-F8B6F9CB94DF}">
  <dimension ref="A4"/>
  <sheetViews>
    <sheetView workbookViewId="0">
      <selection activeCell="A4" sqref="A4"/>
    </sheetView>
  </sheetViews>
  <sheetFormatPr defaultRowHeight="14.4" x14ac:dyDescent="0.3"/>
  <cols>
    <col min="2" max="2" width="20.88671875" bestFit="1" customWidth="1"/>
    <col min="3" max="3" width="26.109375" bestFit="1" customWidth="1"/>
    <col min="4" max="4" width="37.109375" bestFit="1" customWidth="1"/>
  </cols>
  <sheetData>
    <row r="4" spans="1:1" ht="15" x14ac:dyDescent="0.3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Food_Production_Index_india</vt:lpstr>
      <vt:lpstr>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 Ataliya</dc:creator>
  <cp:lastModifiedBy>Tulsi Ataliya</cp:lastModifiedBy>
  <dcterms:created xsi:type="dcterms:W3CDTF">2015-06-05T18:17:20Z</dcterms:created>
  <dcterms:modified xsi:type="dcterms:W3CDTF">2025-02-01T09:52:06Z</dcterms:modified>
</cp:coreProperties>
</file>