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2a840e619e5c0/Documents/"/>
    </mc:Choice>
  </mc:AlternateContent>
  <xr:revisionPtr revIDLastSave="40" documentId="8_{00A3C2DB-3D42-4766-95C3-99FAB39DE3D8}" xr6:coauthVersionLast="47" xr6:coauthVersionMax="47" xr10:uidLastSave="{FE459D15-DB81-4031-A864-C6AEA08CEDF6}"/>
  <bookViews>
    <workbookView xWindow="1695" yWindow="1260" windowWidth="35265" windowHeight="18495" xr2:uid="{00000000-000D-0000-FFFF-FFFF00000000}"/>
  </bookViews>
  <sheets>
    <sheet name="DOGEUSD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3" i="5" l="1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" i="5"/>
  <c r="K32" i="5"/>
  <c r="K37" i="5"/>
  <c r="K40" i="5"/>
  <c r="K43" i="5"/>
  <c r="K46" i="5"/>
  <c r="K49" i="5"/>
  <c r="K55" i="5"/>
  <c r="K58" i="5"/>
  <c r="K61" i="5"/>
  <c r="K64" i="5"/>
  <c r="K70" i="5"/>
  <c r="K73" i="5"/>
  <c r="K77" i="5"/>
  <c r="K82" i="5"/>
  <c r="K88" i="5"/>
  <c r="K94" i="5"/>
  <c r="K99" i="5"/>
  <c r="K103" i="5"/>
  <c r="K107" i="5"/>
  <c r="K115" i="5"/>
  <c r="K123" i="5"/>
  <c r="K129" i="5"/>
  <c r="K132" i="5"/>
  <c r="K11" i="5"/>
  <c r="K15" i="5"/>
  <c r="K19" i="5"/>
  <c r="K23" i="5"/>
  <c r="K27" i="5"/>
  <c r="K5" i="5"/>
  <c r="K7" i="5"/>
  <c r="G133" i="5"/>
  <c r="I7" i="5" a="1"/>
  <c r="I7" i="5" s="1"/>
  <c r="I9" i="5" a="1"/>
  <c r="I9" i="5" s="1"/>
  <c r="I10" i="5" a="1"/>
  <c r="I10" i="5"/>
  <c r="I11" i="5" a="1"/>
  <c r="I11" i="5" s="1"/>
  <c r="I13" i="5" a="1"/>
  <c r="I13" i="5" s="1"/>
  <c r="I14" i="5" a="1"/>
  <c r="I14" i="5"/>
  <c r="I15" i="5" a="1"/>
  <c r="I15" i="5" s="1"/>
  <c r="I17" i="5" a="1"/>
  <c r="I17" i="5" s="1"/>
  <c r="I18" i="5" a="1"/>
  <c r="I18" i="5"/>
  <c r="I19" i="5" a="1"/>
  <c r="I19" i="5" s="1"/>
  <c r="I21" i="5" a="1"/>
  <c r="I21" i="5" s="1"/>
  <c r="I22" i="5" a="1"/>
  <c r="I22" i="5"/>
  <c r="I23" i="5" a="1"/>
  <c r="I23" i="5" s="1"/>
  <c r="I25" i="5" a="1"/>
  <c r="I25" i="5" s="1"/>
  <c r="I26" i="5" a="1"/>
  <c r="I26" i="5"/>
  <c r="I27" i="5" a="1"/>
  <c r="I27" i="5" s="1"/>
  <c r="I29" i="5" a="1"/>
  <c r="I29" i="5" s="1"/>
  <c r="I30" i="5" a="1"/>
  <c r="I30" i="5"/>
  <c r="I31" i="5" a="1"/>
  <c r="I31" i="5" s="1"/>
  <c r="I32" i="5" a="1"/>
  <c r="I32" i="5" s="1"/>
  <c r="I34" i="5" a="1"/>
  <c r="I34" i="5"/>
  <c r="I35" i="5" a="1"/>
  <c r="I35" i="5" s="1"/>
  <c r="I36" i="5" a="1"/>
  <c r="I36" i="5" s="1"/>
  <c r="I37" i="5" a="1"/>
  <c r="I37" i="5" s="1"/>
  <c r="I39" i="5" a="1"/>
  <c r="I39" i="5" s="1"/>
  <c r="I40" i="5" a="1"/>
  <c r="I40" i="5" s="1"/>
  <c r="I42" i="5" a="1"/>
  <c r="I42" i="5"/>
  <c r="I43" i="5" a="1"/>
  <c r="I43" i="5" s="1"/>
  <c r="I45" i="5" a="1"/>
  <c r="I45" i="5" s="1"/>
  <c r="I46" i="5" a="1"/>
  <c r="I46" i="5"/>
  <c r="I48" i="5" a="1"/>
  <c r="I48" i="5" s="1"/>
  <c r="I49" i="5" a="1"/>
  <c r="I49" i="5" s="1"/>
  <c r="I51" i="5" a="1"/>
  <c r="I51" i="5" s="1"/>
  <c r="I52" i="5" a="1"/>
  <c r="I52" i="5" s="1"/>
  <c r="I53" i="5" a="1"/>
  <c r="I53" i="5" s="1"/>
  <c r="I54" i="5" a="1"/>
  <c r="I54" i="5"/>
  <c r="I55" i="5" a="1"/>
  <c r="I55" i="5" s="1"/>
  <c r="I57" i="5" a="1"/>
  <c r="I57" i="5" s="1"/>
  <c r="I58" i="5" a="1"/>
  <c r="I58" i="5"/>
  <c r="I60" i="5" a="1"/>
  <c r="I60" i="5" s="1"/>
  <c r="I61" i="5" a="1"/>
  <c r="I61" i="5" s="1"/>
  <c r="I63" i="5" a="1"/>
  <c r="I63" i="5" s="1"/>
  <c r="I64" i="5" a="1"/>
  <c r="I64" i="5" s="1"/>
  <c r="I66" i="5" a="1"/>
  <c r="I66" i="5"/>
  <c r="I67" i="5" a="1"/>
  <c r="I67" i="5" s="1"/>
  <c r="I68" i="5" a="1"/>
  <c r="I68" i="5" s="1"/>
  <c r="I69" i="5" a="1"/>
  <c r="I69" i="5" s="1"/>
  <c r="I70" i="5" a="1"/>
  <c r="I70" i="5"/>
  <c r="I72" i="5" a="1"/>
  <c r="I72" i="5" s="1"/>
  <c r="I73" i="5" a="1"/>
  <c r="I73" i="5" s="1"/>
  <c r="I75" i="5" a="1"/>
  <c r="I75" i="5" s="1"/>
  <c r="I76" i="5" a="1"/>
  <c r="I76" i="5" s="1"/>
  <c r="I77" i="5" a="1"/>
  <c r="I77" i="5" s="1"/>
  <c r="I79" i="5" a="1"/>
  <c r="I79" i="5" s="1"/>
  <c r="I80" i="5" a="1"/>
  <c r="I80" i="5" s="1"/>
  <c r="I81" i="5" a="1"/>
  <c r="I81" i="5" s="1"/>
  <c r="I82" i="5" a="1"/>
  <c r="I82" i="5"/>
  <c r="I84" i="5" a="1"/>
  <c r="I84" i="5" s="1"/>
  <c r="I85" i="5" a="1"/>
  <c r="I85" i="5" s="1"/>
  <c r="I86" i="5" a="1"/>
  <c r="I86" i="5"/>
  <c r="I87" i="5" a="1"/>
  <c r="I87" i="5" s="1"/>
  <c r="I88" i="5" a="1"/>
  <c r="I88" i="5" s="1"/>
  <c r="I90" i="5" a="1"/>
  <c r="I90" i="5"/>
  <c r="I91" i="5" a="1"/>
  <c r="I91" i="5" s="1"/>
  <c r="I92" i="5" a="1"/>
  <c r="I92" i="5" s="1"/>
  <c r="I93" i="5" a="1"/>
  <c r="I93" i="5" s="1"/>
  <c r="I94" i="5" a="1"/>
  <c r="I94" i="5"/>
  <c r="I96" i="5" a="1"/>
  <c r="I96" i="5" s="1"/>
  <c r="I98" i="5" a="1"/>
  <c r="I98" i="5"/>
  <c r="I99" i="5" a="1"/>
  <c r="I99" i="5" s="1"/>
  <c r="I101" i="5" a="1"/>
  <c r="I101" i="5" s="1"/>
  <c r="I102" i="5" a="1"/>
  <c r="I102" i="5"/>
  <c r="I103" i="5" a="1"/>
  <c r="I103" i="5" s="1"/>
  <c r="I106" i="5" a="1"/>
  <c r="I106" i="5"/>
  <c r="I107" i="5" a="1"/>
  <c r="I107" i="5" s="1"/>
  <c r="I110" i="5" a="1"/>
  <c r="I110" i="5"/>
  <c r="I111" i="5" a="1"/>
  <c r="I111" i="5" s="1"/>
  <c r="I112" i="5" a="1"/>
  <c r="I112" i="5" s="1"/>
  <c r="I113" i="5" a="1"/>
  <c r="I113" i="5" s="1"/>
  <c r="I114" i="5" a="1"/>
  <c r="I114" i="5"/>
  <c r="I115" i="5" a="1"/>
  <c r="I115" i="5" s="1"/>
  <c r="I123" i="5" a="1"/>
  <c r="I123" i="5" s="1"/>
  <c r="I129" i="5" a="1"/>
  <c r="I129" i="5" s="1"/>
  <c r="I131" i="5" a="1"/>
  <c r="I131" i="5" s="1"/>
  <c r="I132" i="5" a="1"/>
  <c r="I132" i="5" s="1"/>
  <c r="I2" i="5" a="1"/>
  <c r="I2" i="5" s="1"/>
  <c r="I3" i="5" a="1"/>
  <c r="I3" i="5" s="1"/>
  <c r="I4" i="5" a="1"/>
  <c r="I4" i="5" s="1"/>
  <c r="I5" i="5" a="1"/>
  <c r="I5" i="5"/>
  <c r="N11" i="5"/>
  <c r="N15" i="5"/>
  <c r="N19" i="5"/>
  <c r="N23" i="5"/>
  <c r="N27" i="5"/>
  <c r="N32" i="5"/>
  <c r="N37" i="5"/>
  <c r="N40" i="5"/>
  <c r="N43" i="5"/>
  <c r="N46" i="5"/>
  <c r="N49" i="5"/>
  <c r="N55" i="5"/>
  <c r="N58" i="5"/>
  <c r="N61" i="5"/>
  <c r="N64" i="5"/>
  <c r="N70" i="5"/>
  <c r="N73" i="5"/>
  <c r="N77" i="5"/>
  <c r="N82" i="5"/>
  <c r="N88" i="5"/>
  <c r="N94" i="5"/>
  <c r="N99" i="5"/>
  <c r="N103" i="5"/>
  <c r="N107" i="5"/>
  <c r="N115" i="5"/>
  <c r="N123" i="5"/>
  <c r="N129" i="5"/>
  <c r="N5" i="5"/>
  <c r="N7" i="5"/>
  <c r="N1" i="5"/>
  <c r="E101" i="5"/>
  <c r="D122" i="5"/>
  <c r="D118" i="5"/>
  <c r="D119" i="5"/>
  <c r="D120" i="5"/>
  <c r="D121" i="5"/>
  <c r="D133" i="5"/>
  <c r="D125" i="5"/>
  <c r="D126" i="5"/>
  <c r="D127" i="5"/>
  <c r="D128" i="5"/>
  <c r="D124" i="5"/>
  <c r="D109" i="5"/>
  <c r="D117" i="5" s="1"/>
  <c r="D105" i="5"/>
  <c r="D108" i="5" s="1"/>
  <c r="D116" i="5" s="1"/>
  <c r="D101" i="5"/>
  <c r="D104" i="5" s="1"/>
  <c r="D97" i="5"/>
  <c r="D100" i="5" s="1"/>
  <c r="D95" i="5"/>
  <c r="D89" i="5"/>
  <c r="D83" i="5"/>
  <c r="D78" i="5"/>
  <c r="D74" i="5"/>
  <c r="D71" i="5"/>
  <c r="D65" i="5"/>
  <c r="D62" i="5"/>
  <c r="D59" i="5"/>
  <c r="D56" i="5"/>
  <c r="D50" i="5"/>
  <c r="D47" i="5"/>
  <c r="D44" i="5"/>
  <c r="D41" i="5"/>
  <c r="D38" i="5"/>
  <c r="D33" i="5"/>
  <c r="D28" i="5"/>
  <c r="D24" i="5"/>
  <c r="D20" i="5"/>
  <c r="D16" i="5"/>
  <c r="D12" i="5"/>
  <c r="D6" i="5"/>
  <c r="J2" i="5" l="1" a="1"/>
  <c r="J2" i="5" s="1"/>
  <c r="K2" i="5" s="1"/>
  <c r="D130" i="5"/>
  <c r="D8" i="5"/>
  <c r="N2" i="5" l="1"/>
  <c r="J3" i="5" l="1" a="1"/>
  <c r="J3" i="5" s="1"/>
  <c r="K3" i="5" s="1"/>
  <c r="N3" i="5" l="1"/>
  <c r="J4" i="5" l="1" a="1"/>
  <c r="J4" i="5" s="1"/>
  <c r="K4" i="5" s="1"/>
  <c r="E6" i="5" l="1"/>
  <c r="N4" i="5"/>
  <c r="J5" i="5" s="1" a="1"/>
  <c r="J5" i="5" s="1"/>
  <c r="L5" i="5"/>
  <c r="M5" i="5" s="1"/>
  <c r="I6" i="5" l="1" a="1"/>
  <c r="I6" i="5" s="1"/>
  <c r="J6" i="5" l="1" a="1"/>
  <c r="J6" i="5" s="1"/>
  <c r="N6" i="5" s="1"/>
  <c r="J7" i="5" s="1" a="1"/>
  <c r="J7" i="5" s="1"/>
  <c r="K6" i="5" l="1"/>
  <c r="E8" i="5" s="1"/>
  <c r="I8" i="5" s="1" a="1"/>
  <c r="I8" i="5" s="1"/>
  <c r="L7" i="5"/>
  <c r="M7" i="5" s="1"/>
  <c r="J8" i="5" l="1" a="1"/>
  <c r="J8" i="5" s="1"/>
  <c r="N8" i="5" s="1"/>
  <c r="J9" i="5" s="1" a="1"/>
  <c r="J9" i="5" s="1"/>
  <c r="K9" i="5" s="1"/>
  <c r="K8" i="5" l="1"/>
  <c r="N9" i="5"/>
  <c r="J10" i="5" s="1" a="1"/>
  <c r="J10" i="5" s="1"/>
  <c r="K10" i="5" s="1"/>
  <c r="E12" i="5" l="1"/>
  <c r="N10" i="5"/>
  <c r="J11" i="5" s="1" a="1"/>
  <c r="J11" i="5" s="1"/>
  <c r="L11" i="5"/>
  <c r="M11" i="5" s="1"/>
  <c r="I12" i="5" l="1" a="1"/>
  <c r="I12" i="5" s="1"/>
  <c r="J12" i="5" l="1" a="1"/>
  <c r="J12" i="5" s="1"/>
  <c r="K12" i="5" s="1"/>
  <c r="N12" i="5" l="1"/>
  <c r="J13" i="5" s="1" a="1"/>
  <c r="J13" i="5" s="1"/>
  <c r="K13" i="5" s="1"/>
  <c r="N13" i="5" l="1"/>
  <c r="J14" i="5" s="1" a="1"/>
  <c r="J14" i="5" s="1"/>
  <c r="N14" i="5" s="1"/>
  <c r="J15" i="5" s="1" a="1"/>
  <c r="J15" i="5" s="1"/>
  <c r="L15" i="5" l="1"/>
  <c r="M15" i="5" s="1"/>
  <c r="K14" i="5"/>
  <c r="E16" i="5" s="1"/>
  <c r="I16" i="5" s="1" a="1"/>
  <c r="I16" i="5" s="1"/>
  <c r="J16" i="5" l="1" a="1"/>
  <c r="J16" i="5" s="1"/>
  <c r="N16" i="5" s="1"/>
  <c r="K16" i="5" l="1"/>
  <c r="J17" i="5" a="1"/>
  <c r="J17" i="5" s="1"/>
  <c r="K17" i="5" s="1"/>
  <c r="N17" i="5" l="1"/>
  <c r="J18" i="5" l="1" a="1"/>
  <c r="J18" i="5" s="1"/>
  <c r="N18" i="5" s="1"/>
  <c r="J19" i="5" s="1" a="1"/>
  <c r="J19" i="5" s="1"/>
  <c r="K18" i="5" l="1"/>
  <c r="E20" i="5" s="1"/>
  <c r="I20" i="5" s="1" a="1"/>
  <c r="I20" i="5" s="1"/>
  <c r="L19" i="5"/>
  <c r="M19" i="5" s="1"/>
  <c r="J20" i="5" l="1" a="1"/>
  <c r="J20" i="5" s="1"/>
  <c r="N20" i="5" s="1"/>
  <c r="K20" i="5" l="1"/>
  <c r="J21" i="5" a="1"/>
  <c r="J21" i="5" s="1"/>
  <c r="K21" i="5" s="1"/>
  <c r="N21" i="5" l="1"/>
  <c r="J22" i="5" l="1" a="1"/>
  <c r="J22" i="5" s="1"/>
  <c r="K22" i="5" l="1"/>
  <c r="E24" i="5" s="1"/>
  <c r="L23" i="5"/>
  <c r="M23" i="5" s="1"/>
  <c r="N22" i="5"/>
  <c r="J23" i="5" s="1" a="1"/>
  <c r="J23" i="5" s="1"/>
  <c r="I24" i="5" l="1" a="1"/>
  <c r="I24" i="5" s="1"/>
  <c r="J24" i="5" l="1" a="1"/>
  <c r="J24" i="5" s="1"/>
  <c r="N24" i="5" s="1"/>
  <c r="J25" i="5" l="1" a="1"/>
  <c r="J25" i="5" s="1"/>
  <c r="K25" i="5" s="1"/>
  <c r="K24" i="5"/>
  <c r="N25" i="5" l="1"/>
  <c r="J26" i="5" l="1" a="1"/>
  <c r="J26" i="5" s="1"/>
  <c r="K26" i="5" l="1"/>
  <c r="E28" i="5" s="1"/>
  <c r="L27" i="5"/>
  <c r="M27" i="5" s="1"/>
  <c r="N26" i="5"/>
  <c r="J27" i="5" s="1" a="1"/>
  <c r="J27" i="5" s="1"/>
  <c r="I28" i="5" l="1" a="1"/>
  <c r="I28" i="5" s="1"/>
  <c r="J28" i="5" l="1" a="1"/>
  <c r="J28" i="5" s="1"/>
  <c r="N28" i="5" s="1"/>
  <c r="J29" i="5" l="1" a="1"/>
  <c r="J29" i="5" s="1"/>
  <c r="K29" i="5" s="1"/>
  <c r="K28" i="5"/>
  <c r="N29" i="5" l="1"/>
  <c r="J30" i="5" s="1" a="1"/>
  <c r="J30" i="5" s="1"/>
  <c r="K30" i="5" s="1"/>
  <c r="N30" i="5" l="1"/>
  <c r="J31" i="5" l="1" a="1"/>
  <c r="J31" i="5" s="1"/>
  <c r="K31" i="5" s="1"/>
  <c r="E33" i="5" l="1"/>
  <c r="L32" i="5"/>
  <c r="M32" i="5" s="1"/>
  <c r="N31" i="5"/>
  <c r="J32" i="5" s="1" a="1"/>
  <c r="J32" i="5" s="1"/>
  <c r="I33" i="5" l="1" a="1"/>
  <c r="I33" i="5" s="1"/>
  <c r="J33" i="5" l="1" a="1"/>
  <c r="J33" i="5" s="1"/>
  <c r="N33" i="5" s="1"/>
  <c r="J34" i="5" s="1" a="1"/>
  <c r="J34" i="5" s="1"/>
  <c r="K34" i="5" s="1"/>
  <c r="K33" i="5" l="1"/>
  <c r="N34" i="5"/>
  <c r="J35" i="5" l="1" a="1"/>
  <c r="J35" i="5" s="1"/>
  <c r="K35" i="5" s="1"/>
  <c r="N35" i="5" l="1"/>
  <c r="J36" i="5" l="1" a="1"/>
  <c r="J36" i="5" s="1"/>
  <c r="K36" i="5" s="1"/>
  <c r="E38" i="5" l="1"/>
  <c r="L37" i="5"/>
  <c r="M37" i="5" s="1"/>
  <c r="N36" i="5"/>
  <c r="J37" i="5" s="1" a="1"/>
  <c r="J37" i="5" s="1"/>
  <c r="I38" i="5" l="1" a="1"/>
  <c r="I38" i="5" s="1"/>
  <c r="J38" i="5" l="1" a="1"/>
  <c r="J38" i="5" s="1"/>
  <c r="K38" i="5" s="1"/>
  <c r="N38" i="5" l="1"/>
  <c r="J39" i="5" s="1" a="1"/>
  <c r="J39" i="5" s="1"/>
  <c r="K39" i="5" s="1"/>
  <c r="E41" i="5" l="1"/>
  <c r="L40" i="5"/>
  <c r="M40" i="5" s="1"/>
  <c r="N39" i="5"/>
  <c r="J40" i="5" s="1" a="1"/>
  <c r="J40" i="5" s="1"/>
  <c r="I41" i="5" l="1" a="1"/>
  <c r="I41" i="5" s="1"/>
  <c r="J41" i="5" l="1" a="1"/>
  <c r="J41" i="5" s="1"/>
  <c r="K41" i="5" s="1"/>
  <c r="N41" i="5" l="1"/>
  <c r="J42" i="5" s="1" a="1"/>
  <c r="J42" i="5" s="1"/>
  <c r="K42" i="5" s="1"/>
  <c r="E44" i="5" l="1"/>
  <c r="L43" i="5"/>
  <c r="M43" i="5" s="1"/>
  <c r="N42" i="5"/>
  <c r="J43" i="5" s="1" a="1"/>
  <c r="J43" i="5" s="1"/>
  <c r="I44" i="5" l="1" a="1"/>
  <c r="I44" i="5" s="1"/>
  <c r="J44" i="5" l="1" a="1"/>
  <c r="J44" i="5" s="1"/>
  <c r="K44" i="5" s="1"/>
  <c r="N44" i="5" l="1"/>
  <c r="J45" i="5" s="1" a="1"/>
  <c r="J45" i="5" s="1"/>
  <c r="K45" i="5" s="1"/>
  <c r="E47" i="5" l="1"/>
  <c r="L46" i="5"/>
  <c r="M46" i="5" s="1"/>
  <c r="N45" i="5"/>
  <c r="J46" i="5" s="1" a="1"/>
  <c r="J46" i="5" s="1"/>
  <c r="I47" i="5" l="1" a="1"/>
  <c r="I47" i="5" s="1"/>
  <c r="J47" i="5" l="1" a="1"/>
  <c r="J47" i="5" s="1"/>
  <c r="N47" i="5" s="1"/>
  <c r="K47" i="5" l="1"/>
  <c r="J48" i="5" a="1"/>
  <c r="J48" i="5" s="1"/>
  <c r="K48" i="5" s="1"/>
  <c r="E50" i="5" l="1"/>
  <c r="L49" i="5"/>
  <c r="M49" i="5" s="1"/>
  <c r="N48" i="5"/>
  <c r="J49" i="5" s="1" a="1"/>
  <c r="J49" i="5" s="1"/>
  <c r="I50" i="5" l="1" a="1"/>
  <c r="I50" i="5" s="1"/>
  <c r="J50" i="5" l="1" a="1"/>
  <c r="J50" i="5" s="1"/>
  <c r="N50" i="5" s="1"/>
  <c r="J51" i="5" s="1" a="1"/>
  <c r="J51" i="5" s="1"/>
  <c r="K51" i="5" s="1"/>
  <c r="K50" i="5" l="1"/>
  <c r="N51" i="5"/>
  <c r="J52" i="5" l="1" a="1"/>
  <c r="J52" i="5" s="1"/>
  <c r="K52" i="5" s="1"/>
  <c r="N52" i="5" l="1"/>
  <c r="J53" i="5" l="1" a="1"/>
  <c r="J53" i="5" s="1"/>
  <c r="N53" i="5" l="1"/>
  <c r="J54" i="5" s="1" a="1"/>
  <c r="J54" i="5" s="1"/>
  <c r="K53" i="5"/>
  <c r="K54" i="5" l="1"/>
  <c r="E56" i="5" s="1"/>
  <c r="L55" i="5"/>
  <c r="M55" i="5" s="1"/>
  <c r="N54" i="5"/>
  <c r="J55" i="5" s="1" a="1"/>
  <c r="J55" i="5" s="1"/>
  <c r="I56" i="5" l="1" a="1"/>
  <c r="I56" i="5" s="1"/>
  <c r="J56" i="5" l="1" a="1"/>
  <c r="J56" i="5" s="1"/>
  <c r="N56" i="5" s="1"/>
  <c r="J57" i="5" s="1" a="1"/>
  <c r="J57" i="5" s="1"/>
  <c r="K57" i="5" l="1"/>
  <c r="E59" i="5" s="1"/>
  <c r="N57" i="5"/>
  <c r="J58" i="5" s="1" a="1"/>
  <c r="J58" i="5" s="1"/>
  <c r="K56" i="5"/>
  <c r="L58" i="5"/>
  <c r="M58" i="5" s="1"/>
  <c r="I59" i="5" l="1" a="1"/>
  <c r="I59" i="5" s="1"/>
  <c r="J59" i="5" l="1" a="1"/>
  <c r="J59" i="5" s="1"/>
  <c r="N59" i="5" l="1"/>
  <c r="K59" i="5"/>
  <c r="J60" i="5" l="1" a="1"/>
  <c r="J60" i="5" s="1"/>
  <c r="K60" i="5" l="1"/>
  <c r="E62" i="5" s="1"/>
  <c r="L61" i="5"/>
  <c r="M61" i="5" s="1"/>
  <c r="N60" i="5"/>
  <c r="J61" i="5" s="1" a="1"/>
  <c r="J61" i="5" s="1"/>
  <c r="I62" i="5" l="1" a="1"/>
  <c r="I62" i="5" s="1"/>
  <c r="J62" i="5" l="1" a="1"/>
  <c r="J62" i="5" s="1"/>
  <c r="N62" i="5" l="1"/>
  <c r="K62" i="5"/>
  <c r="J63" i="5" l="1" a="1"/>
  <c r="J63" i="5" s="1"/>
  <c r="N63" i="5" s="1"/>
  <c r="J64" i="5" s="1" a="1"/>
  <c r="J64" i="5" s="1"/>
  <c r="K63" i="5" l="1"/>
  <c r="E65" i="5" s="1"/>
  <c r="L64" i="5"/>
  <c r="M64" i="5" s="1"/>
  <c r="I65" i="5" l="1" a="1"/>
  <c r="I65" i="5" s="1"/>
  <c r="J65" i="5" l="1" a="1"/>
  <c r="J65" i="5" s="1"/>
  <c r="N65" i="5" s="1"/>
  <c r="J66" i="5" l="1" a="1"/>
  <c r="J66" i="5" s="1"/>
  <c r="K66" i="5" s="1"/>
  <c r="K65" i="5"/>
  <c r="N66" i="5" l="1"/>
  <c r="J67" i="5" l="1" a="1"/>
  <c r="J67" i="5" s="1"/>
  <c r="N67" i="5" s="1"/>
  <c r="J68" i="5" l="1" a="1"/>
  <c r="J68" i="5" s="1"/>
  <c r="K68" i="5" s="1"/>
  <c r="K67" i="5"/>
  <c r="N68" i="5" l="1"/>
  <c r="J69" i="5" l="1" a="1"/>
  <c r="J69" i="5" s="1"/>
  <c r="N69" i="5" s="1"/>
  <c r="J70" i="5" s="1" a="1"/>
  <c r="J70" i="5" s="1"/>
  <c r="K69" i="5" l="1"/>
  <c r="E71" i="5" s="1"/>
  <c r="L70" i="5"/>
  <c r="M70" i="5" s="1"/>
  <c r="I71" i="5" l="1" a="1"/>
  <c r="I71" i="5" s="1"/>
  <c r="J71" i="5" l="1" a="1"/>
  <c r="J71" i="5" s="1"/>
  <c r="N71" i="5" l="1"/>
  <c r="K71" i="5"/>
  <c r="J72" i="5" l="1" a="1"/>
  <c r="J72" i="5" s="1"/>
  <c r="N72" i="5" s="1"/>
  <c r="J73" i="5" s="1" a="1"/>
  <c r="J73" i="5" s="1"/>
  <c r="K72" i="5" l="1"/>
  <c r="E74" i="5" s="1"/>
  <c r="L73" i="5"/>
  <c r="M73" i="5" s="1"/>
  <c r="I74" i="5" l="1" a="1"/>
  <c r="I74" i="5" s="1"/>
  <c r="J74" i="5" l="1" a="1"/>
  <c r="J74" i="5" s="1"/>
  <c r="N74" i="5" l="1"/>
  <c r="K74" i="5"/>
  <c r="J75" i="5" l="1" a="1"/>
  <c r="J75" i="5" s="1"/>
  <c r="N75" i="5" s="1"/>
  <c r="J76" i="5" l="1" a="1"/>
  <c r="J76" i="5" s="1"/>
  <c r="K76" i="5" s="1"/>
  <c r="E78" i="5" s="1"/>
  <c r="K75" i="5"/>
  <c r="I78" i="5" l="1" a="1"/>
  <c r="I78" i="5" s="1"/>
  <c r="N76" i="5"/>
  <c r="J77" i="5" s="1" a="1"/>
  <c r="J77" i="5" s="1"/>
  <c r="L77" i="5"/>
  <c r="M77" i="5" s="1"/>
  <c r="J78" i="5" l="1" a="1"/>
  <c r="J78" i="5" s="1"/>
  <c r="N78" i="5" s="1"/>
  <c r="J79" i="5" l="1" a="1"/>
  <c r="J79" i="5" s="1"/>
  <c r="K79" i="5" s="1"/>
  <c r="K78" i="5"/>
  <c r="N79" i="5" l="1"/>
  <c r="J80" i="5" l="1" a="1"/>
  <c r="J80" i="5" s="1"/>
  <c r="K80" i="5" l="1"/>
  <c r="N80" i="5"/>
  <c r="J81" i="5" l="1" a="1"/>
  <c r="J81" i="5" s="1"/>
  <c r="N81" i="5" s="1"/>
  <c r="J82" i="5" s="1" a="1"/>
  <c r="J82" i="5" s="1"/>
  <c r="K81" i="5" l="1"/>
  <c r="E83" i="5" s="1"/>
  <c r="L82" i="5"/>
  <c r="M82" i="5" s="1"/>
  <c r="I83" i="5" l="1" a="1"/>
  <c r="I83" i="5" s="1"/>
  <c r="J83" i="5" l="1" a="1"/>
  <c r="J83" i="5" s="1"/>
  <c r="N83" i="5" s="1"/>
  <c r="K83" i="5" l="1"/>
  <c r="J84" i="5" a="1"/>
  <c r="J84" i="5" s="1"/>
  <c r="K84" i="5" s="1"/>
  <c r="N84" i="5" l="1"/>
  <c r="J85" i="5" l="1" a="1"/>
  <c r="J85" i="5" s="1"/>
  <c r="N85" i="5" s="1"/>
  <c r="J86" i="5" l="1" a="1"/>
  <c r="J86" i="5" s="1"/>
  <c r="K86" i="5" s="1"/>
  <c r="K85" i="5"/>
  <c r="N86" i="5" l="1"/>
  <c r="J87" i="5" l="1" a="1"/>
  <c r="J87" i="5" s="1"/>
  <c r="N87" i="5" s="1"/>
  <c r="J88" i="5" s="1" a="1"/>
  <c r="J88" i="5" s="1"/>
  <c r="K87" i="5" l="1"/>
  <c r="E89" i="5" s="1"/>
  <c r="L88" i="5"/>
  <c r="M88" i="5" s="1"/>
  <c r="I89" i="5" l="1" a="1"/>
  <c r="I89" i="5" s="1"/>
  <c r="J89" i="5" l="1" a="1"/>
  <c r="J89" i="5" s="1"/>
  <c r="N89" i="5" s="1"/>
  <c r="K89" i="5" l="1"/>
  <c r="J90" i="5" a="1"/>
  <c r="J90" i="5" s="1"/>
  <c r="K90" i="5" s="1"/>
  <c r="N90" i="5" l="1"/>
  <c r="J91" i="5" l="1" a="1"/>
  <c r="J91" i="5" s="1"/>
  <c r="N91" i="5" s="1"/>
  <c r="J92" i="5" l="1" a="1"/>
  <c r="J92" i="5" s="1"/>
  <c r="K92" i="5" s="1"/>
  <c r="K91" i="5"/>
  <c r="N92" i="5" l="1"/>
  <c r="J93" i="5" l="1" a="1"/>
  <c r="J93" i="5" s="1"/>
  <c r="K93" i="5" l="1"/>
  <c r="E95" i="5" s="1"/>
  <c r="L94" i="5"/>
  <c r="M94" i="5" s="1"/>
  <c r="N93" i="5"/>
  <c r="J94" i="5" s="1" a="1"/>
  <c r="J94" i="5" s="1"/>
  <c r="I95" i="5" l="1" a="1"/>
  <c r="I95" i="5" s="1"/>
  <c r="J95" i="5" l="1" a="1"/>
  <c r="J95" i="5" s="1"/>
  <c r="K95" i="5" s="1"/>
  <c r="N95" i="5" l="1"/>
  <c r="J96" i="5" l="1" a="1"/>
  <c r="J96" i="5" s="1"/>
  <c r="N96" i="5" s="1"/>
  <c r="K96" i="5" l="1"/>
  <c r="E97" i="5" s="1"/>
  <c r="L99" i="5"/>
  <c r="M99" i="5" s="1"/>
  <c r="I97" i="5" l="1" a="1"/>
  <c r="I97" i="5" s="1"/>
  <c r="E100" i="5"/>
  <c r="I100" i="5" s="1" a="1"/>
  <c r="I100" i="5" s="1"/>
  <c r="J100" i="5" l="1" a="1"/>
  <c r="J100" i="5" s="1"/>
  <c r="K100" i="5" s="1"/>
  <c r="J97" i="5" a="1"/>
  <c r="J97" i="5" s="1"/>
  <c r="N97" i="5" s="1"/>
  <c r="K97" i="5" l="1"/>
  <c r="J98" i="5" a="1"/>
  <c r="J98" i="5" s="1"/>
  <c r="K98" i="5" s="1"/>
  <c r="N98" i="5"/>
  <c r="J99" i="5" s="1" a="1"/>
  <c r="J99" i="5" s="1"/>
  <c r="N100" i="5"/>
  <c r="J101" i="5" l="1" a="1"/>
  <c r="J101" i="5" s="1"/>
  <c r="N101" i="5" s="1"/>
  <c r="J102" i="5" l="1" a="1"/>
  <c r="J102" i="5" s="1"/>
  <c r="K102" i="5" s="1"/>
  <c r="E105" i="5" s="1"/>
  <c r="K101" i="5"/>
  <c r="E104" i="5" s="1"/>
  <c r="I105" i="5" l="1" a="1"/>
  <c r="I105" i="5" s="1"/>
  <c r="L103" i="5"/>
  <c r="M103" i="5" s="1"/>
  <c r="I104" i="5" a="1"/>
  <c r="I104" i="5" s="1"/>
  <c r="N102" i="5"/>
  <c r="J103" i="5" s="1" a="1"/>
  <c r="J103" i="5" s="1"/>
  <c r="J104" i="5" l="1" a="1"/>
  <c r="J104" i="5" s="1"/>
  <c r="N104" i="5" l="1"/>
  <c r="K104" i="5"/>
  <c r="J105" i="5" l="1" a="1"/>
  <c r="J105" i="5" s="1"/>
  <c r="K105" i="5" l="1"/>
  <c r="E108" i="5" s="1"/>
  <c r="N105" i="5"/>
  <c r="I108" i="5" l="1" a="1"/>
  <c r="I108" i="5" s="1"/>
  <c r="J106" i="5" a="1"/>
  <c r="J106" i="5" s="1"/>
  <c r="K106" i="5" l="1"/>
  <c r="E109" i="5" s="1"/>
  <c r="L107" i="5"/>
  <c r="M107" i="5" s="1"/>
  <c r="N106" i="5"/>
  <c r="J107" i="5" s="1" a="1"/>
  <c r="J107" i="5" s="1"/>
  <c r="J108" i="5" a="1"/>
  <c r="J108" i="5" s="1"/>
  <c r="N108" i="5" s="1"/>
  <c r="K108" i="5" l="1"/>
  <c r="E116" i="5" s="1"/>
  <c r="I116" i="5" s="1" a="1"/>
  <c r="I116" i="5" s="1"/>
  <c r="I109" i="5" a="1"/>
  <c r="I109" i="5" s="1"/>
  <c r="J109" i="5" l="1" a="1"/>
  <c r="J109" i="5" s="1"/>
  <c r="N109" i="5" s="1"/>
  <c r="J116" i="5" a="1"/>
  <c r="J116" i="5" s="1"/>
  <c r="N116" i="5" s="1"/>
  <c r="K116" i="5"/>
  <c r="J110" i="5" l="1" a="1"/>
  <c r="J110" i="5" s="1"/>
  <c r="K110" i="5" s="1"/>
  <c r="E118" i="5" s="1"/>
  <c r="I118" i="5" s="1" a="1"/>
  <c r="I118" i="5" s="1"/>
  <c r="K109" i="5"/>
  <c r="E117" i="5" s="1"/>
  <c r="I117" i="5" s="1" a="1"/>
  <c r="I117" i="5" s="1"/>
  <c r="J117" i="5" l="1" a="1"/>
  <c r="J117" i="5" s="1"/>
  <c r="N117" i="5" s="1"/>
  <c r="N110" i="5"/>
  <c r="J111" i="5" l="1" a="1"/>
  <c r="J111" i="5" s="1"/>
  <c r="N111" i="5" s="1"/>
  <c r="J118" i="5" a="1"/>
  <c r="J118" i="5" s="1"/>
  <c r="N118" i="5" s="1"/>
  <c r="K117" i="5"/>
  <c r="J112" i="5" l="1" a="1"/>
  <c r="J112" i="5" s="1"/>
  <c r="K112" i="5" s="1"/>
  <c r="E120" i="5" s="1"/>
  <c r="I120" i="5" s="1" a="1"/>
  <c r="I120" i="5" s="1"/>
  <c r="K118" i="5"/>
  <c r="E124" i="5" s="1"/>
  <c r="I124" i="5" s="1" a="1"/>
  <c r="I124" i="5" s="1"/>
  <c r="K111" i="5"/>
  <c r="E119" i="5" s="1"/>
  <c r="I119" i="5" s="1" a="1"/>
  <c r="I119" i="5" s="1"/>
  <c r="J124" i="5" l="1" a="1"/>
  <c r="J124" i="5" s="1"/>
  <c r="N124" i="5" s="1"/>
  <c r="N112" i="5"/>
  <c r="J119" i="5" a="1"/>
  <c r="J119" i="5" s="1"/>
  <c r="N119" i="5" l="1"/>
  <c r="K124" i="5"/>
  <c r="J113" i="5" a="1"/>
  <c r="J113" i="5" s="1"/>
  <c r="N113" i="5" s="1"/>
  <c r="K119" i="5"/>
  <c r="E125" i="5" s="1"/>
  <c r="I125" i="5" s="1" a="1"/>
  <c r="I125" i="5" s="1"/>
  <c r="J125" i="5" l="1" a="1"/>
  <c r="J125" i="5" s="1"/>
  <c r="K125" i="5"/>
  <c r="J114" i="5" a="1"/>
  <c r="J114" i="5" s="1"/>
  <c r="K114" i="5" s="1"/>
  <c r="E122" i="5" s="1"/>
  <c r="I122" i="5" s="1" a="1"/>
  <c r="I122" i="5" s="1"/>
  <c r="K113" i="5"/>
  <c r="E121" i="5" s="1"/>
  <c r="I121" i="5" s="1" a="1"/>
  <c r="I121" i="5" s="1"/>
  <c r="L115" i="5"/>
  <c r="M115" i="5" s="1"/>
  <c r="J120" i="5" a="1"/>
  <c r="J120" i="5" s="1"/>
  <c r="N120" i="5" s="1"/>
  <c r="J121" i="5" s="1" a="1"/>
  <c r="J121" i="5" s="1"/>
  <c r="N121" i="5" s="1"/>
  <c r="N122" i="5" l="1"/>
  <c r="J123" i="5" s="1" a="1"/>
  <c r="J123" i="5" s="1"/>
  <c r="N125" i="5"/>
  <c r="K120" i="5"/>
  <c r="E126" i="5" s="1"/>
  <c r="I126" i="5" s="1" a="1"/>
  <c r="I126" i="5" s="1"/>
  <c r="L123" i="5"/>
  <c r="M123" i="5" s="1"/>
  <c r="K121" i="5"/>
  <c r="E127" i="5" s="1"/>
  <c r="I127" i="5" s="1" a="1"/>
  <c r="I127" i="5" s="1"/>
  <c r="N114" i="5"/>
  <c r="J115" i="5" s="1" a="1"/>
  <c r="J115" i="5" s="1"/>
  <c r="J122" i="5" a="1"/>
  <c r="J122" i="5" s="1"/>
  <c r="K122" i="5"/>
  <c r="E128" i="5" s="1"/>
  <c r="I128" i="5" s="1" a="1"/>
  <c r="I128" i="5" s="1"/>
  <c r="J126" i="5" l="1" a="1"/>
  <c r="J126" i="5" s="1"/>
  <c r="K126" i="5"/>
  <c r="N126" i="5"/>
  <c r="J127" i="5" l="1" a="1"/>
  <c r="J127" i="5" s="1"/>
  <c r="K127" i="5" s="1"/>
  <c r="N127" i="5" l="1"/>
  <c r="J128" i="5" l="1" a="1"/>
  <c r="J128" i="5" s="1"/>
  <c r="K128" i="5" l="1"/>
  <c r="E130" i="5" s="1"/>
  <c r="I130" i="5" s="1" a="1"/>
  <c r="I130" i="5" s="1"/>
  <c r="L129" i="5"/>
  <c r="M129" i="5" s="1"/>
  <c r="N128" i="5"/>
  <c r="J129" i="5" s="1" a="1"/>
  <c r="J129" i="5" s="1"/>
  <c r="J130" i="5" l="1" a="1"/>
  <c r="J130" i="5" s="1"/>
  <c r="K130" i="5"/>
  <c r="N130" i="5" l="1"/>
  <c r="J131" i="5" l="1" a="1"/>
  <c r="J131" i="5" s="1"/>
  <c r="K131" i="5" l="1"/>
  <c r="E133" i="5" s="1"/>
  <c r="L132" i="5"/>
  <c r="M132" i="5" s="1"/>
  <c r="M133" i="5" s="1"/>
  <c r="N131" i="5"/>
  <c r="J132" i="5" s="1" a="1"/>
  <c r="J13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<sst xmlns="http://schemas.openxmlformats.org/spreadsheetml/2006/main" count="365" uniqueCount="105">
  <si>
    <t>Date(UTC)</t>
  </si>
  <si>
    <t>Market</t>
  </si>
  <si>
    <t>Type</t>
  </si>
  <si>
    <t>Price</t>
  </si>
  <si>
    <t>Amount</t>
  </si>
  <si>
    <t>Total</t>
  </si>
  <si>
    <t>Fee</t>
  </si>
  <si>
    <t>Fee Coin</t>
  </si>
  <si>
    <t>BUY</t>
  </si>
  <si>
    <t>BNB</t>
  </si>
  <si>
    <t>SELL</t>
  </si>
  <si>
    <t>USD</t>
  </si>
  <si>
    <t>2021-05-26 05:19:32</t>
  </si>
  <si>
    <t>DOGEUSD</t>
  </si>
  <si>
    <t>2021-05-26 05:12:57</t>
  </si>
  <si>
    <t>2021-05-25 01:27:59</t>
  </si>
  <si>
    <t>DOGE</t>
  </si>
  <si>
    <t>2021-05-25 01:10:00</t>
  </si>
  <si>
    <t>2021-05-25 00:36:22</t>
  </si>
  <si>
    <t>2021-05-25 00:19:50</t>
  </si>
  <si>
    <t>2021-05-25 00:19:23</t>
  </si>
  <si>
    <t>2021-05-25 00:14:18</t>
  </si>
  <si>
    <t>2021-05-25 00:13:34</t>
  </si>
  <si>
    <t>2021-05-25 00:06:03</t>
  </si>
  <si>
    <t>2021-05-25 00:05:09</t>
  </si>
  <si>
    <t>2021-05-25 00:01:10</t>
  </si>
  <si>
    <t>2021-05-24 23:44:12</t>
  </si>
  <si>
    <t>2021-05-24 23:44:00</t>
  </si>
  <si>
    <t>2021-05-24 20:44:32</t>
  </si>
  <si>
    <t>2021-05-24 20:32:02</t>
  </si>
  <si>
    <t>2021-05-24 20:30:58</t>
  </si>
  <si>
    <t>2021-05-24 20:30:12</t>
  </si>
  <si>
    <t>2021-05-24 20:29:37</t>
  </si>
  <si>
    <t>2021-05-24 20:18:31</t>
  </si>
  <si>
    <t>2021-05-24 20:01:03</t>
  </si>
  <si>
    <t>2021-05-24 19:56:21</t>
  </si>
  <si>
    <t>2021-05-24 19:54:52</t>
  </si>
  <si>
    <t>2021-05-24 19:54:08</t>
  </si>
  <si>
    <t>2021-05-24 19:52:02</t>
  </si>
  <si>
    <t>2021-05-24 19:51:55</t>
  </si>
  <si>
    <t>2021-05-24 19:51:53</t>
  </si>
  <si>
    <t>2021-05-24 19:50:46</t>
  </si>
  <si>
    <t>2021-05-24 19:50:39</t>
  </si>
  <si>
    <t>2021-05-24 19:50:37</t>
  </si>
  <si>
    <t>2021-05-24 19:49:57</t>
  </si>
  <si>
    <t>2021-05-24 19:44:50</t>
  </si>
  <si>
    <t>2021-05-24 19:44:45</t>
  </si>
  <si>
    <t>2021-05-24 13:17:49</t>
  </si>
  <si>
    <t>2021-05-24 13:06:42</t>
  </si>
  <si>
    <t>2021-05-24 12:52:42</t>
  </si>
  <si>
    <t>2021-05-24 12:40:45</t>
  </si>
  <si>
    <t>2021-05-24 12:40:35</t>
  </si>
  <si>
    <t>2021-05-24 12:30:10</t>
  </si>
  <si>
    <t>2021-05-24 12:30:08</t>
  </si>
  <si>
    <t>2021-05-24 12:26:53</t>
  </si>
  <si>
    <t>2021-05-24 12:26:50</t>
  </si>
  <si>
    <t>2021-05-24 11:35:04</t>
  </si>
  <si>
    <t>2021-05-24 11:35:03</t>
  </si>
  <si>
    <t>2021-05-24 09:13:35</t>
  </si>
  <si>
    <t>2021-05-24 08:29:33</t>
  </si>
  <si>
    <t>2021-05-24 07:55:22</t>
  </si>
  <si>
    <t>2021-05-24 07:55:06</t>
  </si>
  <si>
    <t>2021-05-24 07:55:05</t>
  </si>
  <si>
    <t>2021-05-24 07:51:29</t>
  </si>
  <si>
    <t>2021-05-24 07:51:27</t>
  </si>
  <si>
    <t>2021-05-24 07:41:35</t>
  </si>
  <si>
    <t>2021-05-24 07:40:54</t>
  </si>
  <si>
    <t>2021-05-24 07:37:07</t>
  </si>
  <si>
    <t>2021-05-24 07:37:04</t>
  </si>
  <si>
    <t>2021-05-24 07:16:25</t>
  </si>
  <si>
    <t>2021-05-24 07:15:41</t>
  </si>
  <si>
    <t>2021-05-22 22:26:52</t>
  </si>
  <si>
    <t>2021-05-22 22:25:52</t>
  </si>
  <si>
    <t>2021-05-22 22:24:36</t>
  </si>
  <si>
    <t>2021-05-22 22:24:35</t>
  </si>
  <si>
    <t>2021-05-22 00:15:21</t>
  </si>
  <si>
    <t>2021-05-21 23:33:04</t>
  </si>
  <si>
    <t>2021-05-21 23:10:40</t>
  </si>
  <si>
    <t>2021-05-21 23:10:36</t>
  </si>
  <si>
    <t>2021-05-21 23:01:10</t>
  </si>
  <si>
    <t>2021-05-21 22:33:35</t>
  </si>
  <si>
    <t>2021-05-21 22:33:23</t>
  </si>
  <si>
    <t>2021-05-21 21:43:26</t>
  </si>
  <si>
    <t>2021-05-21 21:43:06</t>
  </si>
  <si>
    <t>2021-05-21 21:43:04</t>
  </si>
  <si>
    <t>2021-05-21 21:38:08</t>
  </si>
  <si>
    <t>2021-05-21 21:36:26</t>
  </si>
  <si>
    <t>2021-05-21 21:35:20</t>
  </si>
  <si>
    <t>2021-05-21 21:27:56</t>
  </si>
  <si>
    <t>2021-05-21 21:27:54</t>
  </si>
  <si>
    <t>2021-05-21 21:27:40</t>
  </si>
  <si>
    <t>2021-05-21 21:23:32</t>
  </si>
  <si>
    <t>2021-05-21 21:23:07</t>
  </si>
  <si>
    <t>2021-05-21 21:22:53</t>
  </si>
  <si>
    <t>2021-05-21 21:22:52</t>
  </si>
  <si>
    <t>2021-05-21 21:09:31</t>
  </si>
  <si>
    <t>2021-05-21 21:07:03</t>
  </si>
  <si>
    <t>2021-05-21 21:02:11</t>
  </si>
  <si>
    <t>2021-10-13 21:45:12</t>
  </si>
  <si>
    <t>2021-10-12 17:07:12</t>
  </si>
  <si>
    <t>Used</t>
  </si>
  <si>
    <t>Balance</t>
  </si>
  <si>
    <t>Cost</t>
  </si>
  <si>
    <t>Net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</si>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</sst>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4" fontId="2" fillId="2" borderId="0" xfId="1" applyFont="1" applyFill="1"/>
    <xf numFmtId="0" fontId="0" fillId="0" borderId="1" xfId="0" applyBorder="1"/>
  </cellXfs>
  <cellStyles count="2">
    <cellStyle name="Currency" xfId="1" builtinId="4"/>
    <cellStyle name="Normal" xfId="0" builtinId="0"/>
  </cellStyles>
  <dxfs count="43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F154-5C3B-428C-AAD8-840C7195A875}">
  <dimension ref="A1:N133"/>
  <sheetViews>
    <sheetView tabSelected="1" workbookViewId="0">
      <pane ySplit="1" topLeftCell="A2" activePane="bottomLeft" state="frozen"/>
      <selection pane="bottomLeft" activeCell="F68" sqref="F68"/>
    </sheetView>
  </sheetViews>
  <sheetFormatPr defaultRowHeight="15" x14ac:dyDescent="0.25"/>
  <cols>
    <col min="1" max="1" width="18.28515625" bestFit="1" customWidth="1"/>
    <col min="2" max="2" width="9.5703125" bestFit="1" customWidth="1"/>
    <col min="4" max="4" width="9.140625" style="1"/>
    <col min="7" max="7" width="11" bestFit="1" customWidth="1"/>
    <col min="9" max="9" width="11.85546875" style="3" customWidth="1"/>
    <col min="10" max="11" width="11.85546875" customWidth="1"/>
    <col min="12" max="12" width="11.140625" style="3" customWidth="1"/>
    <col min="13" max="13" width="11.140625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104</v>
      </c>
      <c r="J1" t="s">
        <v>100</v>
      </c>
      <c r="K1" t="s">
        <v>101</v>
      </c>
      <c r="L1" s="3" t="s">
        <v>102</v>
      </c>
      <c r="M1" t="s">
        <v>103</v>
      </c>
      <c r="N1">
        <f>VLOOKUP("SELL", $C2:$E132,3,FALSE)</f>
        <v>87</v>
      </c>
    </row>
    <row r="2" spans="1:14" x14ac:dyDescent="0.25">
      <c r="A2" t="s">
        <v>97</v>
      </c>
      <c r="B2" t="s">
        <v>13</v>
      </c>
      <c r="C2" t="s">
        <v>8</v>
      </c>
      <c r="D2" s="1">
        <v>0.33329999999999999</v>
      </c>
      <c r="E2">
        <v>31</v>
      </c>
      <c r="F2">
        <f>IF($C2&lt;&gt;"", D2*E2, "")</f>
        <v>10.3323</v>
      </c>
      <c r="G2">
        <v>3.1E-2</v>
      </c>
      <c r="H2" t="s">
        <v>16</v>
      </c>
      <c r="I2" s="3" cm="1">
        <f t="array" ref="I2">_xlfn.IFS(C2="SELL", "", C2="", E2, H2="DOGE", E2-G2, E2&lt;&gt;"", E2)</f>
        <v>30.969000000000001</v>
      </c>
      <c r="J2" cm="1">
        <f t="array" ref="J2">_xlfn.IFS(C2="SELL", "", N1 = 0, 0, I2 &lt;N1, I2, N1 &gt; 0, N1)</f>
        <v>30.969000000000001</v>
      </c>
      <c r="K2">
        <f>IF(C2="SELL", "", I2-J2)</f>
        <v>0</v>
      </c>
      <c r="N2">
        <f t="shared" ref="N2:N6" si="0">IF($C2="SELL", VLOOKUP("SELL", $C3:$E503,3,FALSE), N1-J2)</f>
        <v>56.030999999999999</v>
      </c>
    </row>
    <row r="3" spans="1:14" x14ac:dyDescent="0.25">
      <c r="A3" t="s">
        <v>96</v>
      </c>
      <c r="B3" t="s">
        <v>13</v>
      </c>
      <c r="C3" t="s">
        <v>8</v>
      </c>
      <c r="D3" s="1">
        <v>0.3286</v>
      </c>
      <c r="E3">
        <v>31</v>
      </c>
      <c r="F3">
        <f t="shared" ref="F3:F66" si="1">IF($C3&lt;&gt;"", D3*E3, "")</f>
        <v>10.1866</v>
      </c>
      <c r="G3">
        <v>3.1E-2</v>
      </c>
      <c r="H3" t="s">
        <v>16</v>
      </c>
      <c r="I3" s="3" cm="1">
        <f t="array" ref="I3">_xlfn.IFS(C3="SELL", "", C3="", E3, H3="DOGE", E3-G3, E3&lt;&gt;"", E3)</f>
        <v>30.969000000000001</v>
      </c>
      <c r="J3" cm="1">
        <f t="array" ref="J3">_xlfn.IFS(C3="SELL", "", N2 = 0, 0, I3 &lt;N2, I3, N2 &gt; 0, N2)</f>
        <v>30.969000000000001</v>
      </c>
      <c r="K3">
        <f t="shared" ref="K3:K66" si="2">IF(C3="SELL", "", I3-J3)</f>
        <v>0</v>
      </c>
      <c r="N3">
        <f t="shared" si="0"/>
        <v>25.061999999999998</v>
      </c>
    </row>
    <row r="4" spans="1:14" x14ac:dyDescent="0.25">
      <c r="A4" t="s">
        <v>95</v>
      </c>
      <c r="B4" t="s">
        <v>13</v>
      </c>
      <c r="C4" t="s">
        <v>8</v>
      </c>
      <c r="D4" s="1">
        <v>0.3236</v>
      </c>
      <c r="E4">
        <v>33</v>
      </c>
      <c r="F4">
        <f t="shared" si="1"/>
        <v>10.678800000000001</v>
      </c>
      <c r="G4">
        <v>3.3000000000000002E-2</v>
      </c>
      <c r="H4" t="s">
        <v>16</v>
      </c>
      <c r="I4" s="3" cm="1">
        <f t="array" ref="I4">_xlfn.IFS(C4="SELL", "", C4="", E4, H4="DOGE", E4-G4, E4&lt;&gt;"", E4)</f>
        <v>32.966999999999999</v>
      </c>
      <c r="J4" cm="1">
        <f t="array" ref="J4">_xlfn.IFS(C4="SELL", "", N3 = 0, 0, I4 &lt;N3, I4, N3 &gt; 0, N3)</f>
        <v>25.061999999999998</v>
      </c>
      <c r="K4">
        <f t="shared" si="2"/>
        <v>7.9050000000000011</v>
      </c>
      <c r="N4">
        <f t="shared" si="0"/>
        <v>0</v>
      </c>
    </row>
    <row r="5" spans="1:14" x14ac:dyDescent="0.25">
      <c r="A5" t="s">
        <v>94</v>
      </c>
      <c r="B5" t="s">
        <v>13</v>
      </c>
      <c r="C5" t="s">
        <v>10</v>
      </c>
      <c r="D5" s="1">
        <v>0.33400000000000002</v>
      </c>
      <c r="E5">
        <v>87</v>
      </c>
      <c r="F5">
        <f t="shared" si="1"/>
        <v>29.058000000000003</v>
      </c>
      <c r="G5">
        <v>2.9100000000000001E-2</v>
      </c>
      <c r="H5" t="s">
        <v>11</v>
      </c>
      <c r="I5" s="3" t="str" cm="1">
        <f t="array" ref="I5">_xlfn.IFS(C5="SELL", "", C5="", E5, H5="DOGE", E5-G5, E5&lt;&gt;"", E5)</f>
        <v/>
      </c>
      <c r="J5" t="str" cm="1">
        <f t="array" ref="J5">_xlfn.IFS(C5="SELL", "", N4 = 0, 0, I5 &lt;N4, I5, N4 &gt; 0, N4)</f>
        <v/>
      </c>
      <c r="K5" t="str">
        <f t="shared" si="2"/>
        <v/>
      </c>
      <c r="L5" s="3">
        <f>SUMPRODUCT(D2:D4,J2:J4)</f>
        <v>28.608444300000002</v>
      </c>
      <c r="M5">
        <f>F5-L5</f>
        <v>0.44955570000000122</v>
      </c>
      <c r="N5">
        <f t="shared" si="0"/>
        <v>6</v>
      </c>
    </row>
    <row r="6" spans="1:14" x14ac:dyDescent="0.25">
      <c r="D6" s="1">
        <f>D4</f>
        <v>0.3236</v>
      </c>
      <c r="E6">
        <f>K4</f>
        <v>7.9050000000000011</v>
      </c>
      <c r="F6" t="str">
        <f t="shared" si="1"/>
        <v/>
      </c>
      <c r="I6" s="3" cm="1">
        <f t="array" ref="I6">_xlfn.IFS(C6="SELL", "", C6="", E6, H6="DOGE", E6-G6, E6&lt;&gt;"", E6)</f>
        <v>7.9050000000000011</v>
      </c>
      <c r="J6" cm="1">
        <f t="array" ref="J6">_xlfn.IFS(C6="SELL", "", N5 = 0, 0, I6 &lt;N5, I6, N5 &gt; 0, N5)</f>
        <v>6</v>
      </c>
      <c r="K6">
        <f t="shared" si="2"/>
        <v>1.9050000000000011</v>
      </c>
      <c r="N6">
        <f t="shared" si="0"/>
        <v>0</v>
      </c>
    </row>
    <row r="7" spans="1:14" x14ac:dyDescent="0.25">
      <c r="A7" t="s">
        <v>93</v>
      </c>
      <c r="B7" t="s">
        <v>13</v>
      </c>
      <c r="C7" t="s">
        <v>10</v>
      </c>
      <c r="D7" s="1">
        <v>0.33400000000000002</v>
      </c>
      <c r="E7">
        <v>6</v>
      </c>
      <c r="F7">
        <f t="shared" si="1"/>
        <v>2.004</v>
      </c>
      <c r="G7">
        <v>2E-3</v>
      </c>
      <c r="H7" t="s">
        <v>11</v>
      </c>
      <c r="I7" s="3" t="str" cm="1">
        <f t="array" ref="I7">_xlfn.IFS(C7="SELL", "", C7="", E7, H7="DOGE", E7-G7, E7&lt;&gt;"", E7)</f>
        <v/>
      </c>
      <c r="J7" t="str" cm="1">
        <f t="array" ref="J7">_xlfn.IFS(C7="SELL", "", N6 = 0, 0, I7 &lt;N6, I7, N6 &gt; 0, N6)</f>
        <v/>
      </c>
      <c r="K7" t="str">
        <f t="shared" si="2"/>
        <v/>
      </c>
      <c r="L7" s="3">
        <f>D6*J6</f>
        <v>1.9416</v>
      </c>
      <c r="M7">
        <f>F7-L7</f>
        <v>6.2400000000000011E-2</v>
      </c>
      <c r="N7">
        <f t="shared" ref="N7:N69" si="3">IF($C7="SELL", VLOOKUP("SELL", $C8:$E508,3,FALSE), N6-J7)</f>
        <v>60</v>
      </c>
    </row>
    <row r="8" spans="1:14" x14ac:dyDescent="0.25">
      <c r="D8" s="1">
        <f>D6</f>
        <v>0.3236</v>
      </c>
      <c r="E8">
        <f>K6</f>
        <v>1.9050000000000011</v>
      </c>
      <c r="F8" t="str">
        <f t="shared" si="1"/>
        <v/>
      </c>
      <c r="I8" s="3" cm="1">
        <f t="array" ref="I8">_xlfn.IFS(C8="SELL", "", C8="", E8, H8="DOGE", E8-G8, E8&lt;&gt;"", E8)</f>
        <v>1.9050000000000011</v>
      </c>
      <c r="J8" cm="1">
        <f t="array" ref="J8">_xlfn.IFS(C8="SELL", "", N7 = 0, 0, I8 &lt;N7, I8, N7 &gt; 0, N7)</f>
        <v>1.9050000000000011</v>
      </c>
      <c r="K8">
        <f t="shared" si="2"/>
        <v>0</v>
      </c>
      <c r="N8">
        <f t="shared" si="3"/>
        <v>58.094999999999999</v>
      </c>
    </row>
    <row r="9" spans="1:14" x14ac:dyDescent="0.25">
      <c r="A9" t="s">
        <v>92</v>
      </c>
      <c r="B9" t="s">
        <v>13</v>
      </c>
      <c r="C9" t="s">
        <v>8</v>
      </c>
      <c r="D9" s="1">
        <v>0.33379999999999999</v>
      </c>
      <c r="E9">
        <v>31</v>
      </c>
      <c r="F9">
        <f t="shared" si="1"/>
        <v>10.347799999999999</v>
      </c>
      <c r="G9">
        <v>3.1E-2</v>
      </c>
      <c r="H9" t="s">
        <v>16</v>
      </c>
      <c r="I9" s="3" cm="1">
        <f t="array" ref="I9">_xlfn.IFS(C9="SELL", "", C9="", E9, H9="DOGE", E9-G9, E9&lt;&gt;"", E9)</f>
        <v>30.969000000000001</v>
      </c>
      <c r="J9" cm="1">
        <f t="array" ref="J9">_xlfn.IFS(C9="SELL", "", N8 = 0, 0, I9 &lt;N8, I9, N8 &gt; 0, N8)</f>
        <v>30.969000000000001</v>
      </c>
      <c r="K9">
        <f t="shared" si="2"/>
        <v>0</v>
      </c>
      <c r="N9">
        <f t="shared" si="3"/>
        <v>27.125999999999998</v>
      </c>
    </row>
    <row r="10" spans="1:14" x14ac:dyDescent="0.25">
      <c r="A10" t="s">
        <v>91</v>
      </c>
      <c r="B10" t="s">
        <v>13</v>
      </c>
      <c r="C10" t="s">
        <v>8</v>
      </c>
      <c r="D10" s="1">
        <v>0.3291</v>
      </c>
      <c r="E10">
        <v>31</v>
      </c>
      <c r="F10">
        <f t="shared" si="1"/>
        <v>10.2021</v>
      </c>
      <c r="G10">
        <v>3.1E-2</v>
      </c>
      <c r="H10" t="s">
        <v>16</v>
      </c>
      <c r="I10" s="3" cm="1">
        <f t="array" ref="I10">_xlfn.IFS(C10="SELL", "", C10="", E10, H10="DOGE", E10-G10, E10&lt;&gt;"", E10)</f>
        <v>30.969000000000001</v>
      </c>
      <c r="J10" cm="1">
        <f t="array" ref="J10">_xlfn.IFS(C10="SELL", "", N9 = 0, 0, I10 &lt;N9, I10, N9 &gt; 0, N9)</f>
        <v>27.125999999999998</v>
      </c>
      <c r="K10">
        <f t="shared" si="2"/>
        <v>3.8430000000000035</v>
      </c>
      <c r="N10">
        <f t="shared" si="3"/>
        <v>0</v>
      </c>
    </row>
    <row r="11" spans="1:14" x14ac:dyDescent="0.25">
      <c r="A11" t="s">
        <v>90</v>
      </c>
      <c r="B11" t="s">
        <v>13</v>
      </c>
      <c r="C11" t="s">
        <v>10</v>
      </c>
      <c r="D11" s="1">
        <v>0.33710000000000001</v>
      </c>
      <c r="E11">
        <v>60</v>
      </c>
      <c r="F11">
        <f t="shared" si="1"/>
        <v>20.225999999999999</v>
      </c>
      <c r="G11">
        <v>2.0199999999999999E-2</v>
      </c>
      <c r="H11" t="s">
        <v>11</v>
      </c>
      <c r="I11" s="3" t="str" cm="1">
        <f t="array" ref="I11">_xlfn.IFS(C11="SELL", "", C11="", E11, H11="DOGE", E11-G11, E11&lt;&gt;"", E11)</f>
        <v/>
      </c>
      <c r="J11" t="str" cm="1">
        <f t="array" ref="J11">_xlfn.IFS(C11="SELL", "", N10 = 0, 0, I11 &lt;N10, I11, N10 &gt; 0, N10)</f>
        <v/>
      </c>
      <c r="K11" t="str">
        <f t="shared" si="2"/>
        <v/>
      </c>
      <c r="L11" s="3">
        <f>SUMPRODUCT(D8:D10,J8:J10)</f>
        <v>19.881076799999999</v>
      </c>
      <c r="M11">
        <f>F11-L11</f>
        <v>0.34492320000000021</v>
      </c>
      <c r="N11">
        <f t="shared" si="3"/>
        <v>29</v>
      </c>
    </row>
    <row r="12" spans="1:14" x14ac:dyDescent="0.25">
      <c r="D12" s="1">
        <f>D10</f>
        <v>0.3291</v>
      </c>
      <c r="E12">
        <f>K10</f>
        <v>3.8430000000000035</v>
      </c>
      <c r="F12" t="str">
        <f t="shared" si="1"/>
        <v/>
      </c>
      <c r="I12" s="3" cm="1">
        <f t="array" ref="I12">_xlfn.IFS(C12="SELL", "", C12="", E12, H12="DOGE", E12-G12, E12&lt;&gt;"", E12)</f>
        <v>3.8430000000000035</v>
      </c>
      <c r="J12" cm="1">
        <f t="array" ref="J12">_xlfn.IFS(C12="SELL", "", N11 = 0, 0, I12 &lt;N11, I12, N11 &gt; 0, N11)</f>
        <v>3.8430000000000035</v>
      </c>
      <c r="K12">
        <f t="shared" si="2"/>
        <v>0</v>
      </c>
      <c r="N12">
        <f t="shared" si="3"/>
        <v>25.156999999999996</v>
      </c>
    </row>
    <row r="13" spans="1:14" x14ac:dyDescent="0.25">
      <c r="A13" t="s">
        <v>89</v>
      </c>
      <c r="B13" t="s">
        <v>13</v>
      </c>
      <c r="C13" t="s">
        <v>8</v>
      </c>
      <c r="D13" s="1">
        <v>0.33710000000000001</v>
      </c>
      <c r="E13">
        <v>11</v>
      </c>
      <c r="F13">
        <f t="shared" si="1"/>
        <v>3.7081</v>
      </c>
      <c r="G13">
        <v>1.0999999999999999E-2</v>
      </c>
      <c r="H13" t="s">
        <v>16</v>
      </c>
      <c r="I13" s="3" cm="1">
        <f t="array" ref="I13">_xlfn.IFS(C13="SELL", "", C13="", E13, H13="DOGE", E13-G13, E13&lt;&gt;"", E13)</f>
        <v>10.989000000000001</v>
      </c>
      <c r="J13" cm="1">
        <f t="array" ref="J13">_xlfn.IFS(C13="SELL", "", N12 = 0, 0, I13 &lt;N12, I13, N12 &gt; 0, N12)</f>
        <v>10.989000000000001</v>
      </c>
      <c r="K13">
        <f t="shared" si="2"/>
        <v>0</v>
      </c>
      <c r="N13">
        <f t="shared" si="3"/>
        <v>14.167999999999996</v>
      </c>
    </row>
    <row r="14" spans="1:14" x14ac:dyDescent="0.25">
      <c r="A14" t="s">
        <v>88</v>
      </c>
      <c r="B14" t="s">
        <v>13</v>
      </c>
      <c r="C14" t="s">
        <v>8</v>
      </c>
      <c r="D14" s="1">
        <v>0.33710000000000001</v>
      </c>
      <c r="E14">
        <v>19</v>
      </c>
      <c r="F14">
        <f t="shared" si="1"/>
        <v>6.4049000000000005</v>
      </c>
      <c r="G14">
        <v>1.9E-2</v>
      </c>
      <c r="H14" t="s">
        <v>16</v>
      </c>
      <c r="I14" s="3" cm="1">
        <f t="array" ref="I14">_xlfn.IFS(C14="SELL", "", C14="", E14, H14="DOGE", E14-G14, E14&lt;&gt;"", E14)</f>
        <v>18.981000000000002</v>
      </c>
      <c r="J14" cm="1">
        <f t="array" ref="J14">_xlfn.IFS(C14="SELL", "", N13 = 0, 0, I14 &lt;N13, I14, N13 &gt; 0, N13)</f>
        <v>14.167999999999996</v>
      </c>
      <c r="K14">
        <f t="shared" si="2"/>
        <v>4.8130000000000059</v>
      </c>
      <c r="N14">
        <f t="shared" si="3"/>
        <v>0</v>
      </c>
    </row>
    <row r="15" spans="1:14" x14ac:dyDescent="0.25">
      <c r="A15" t="s">
        <v>87</v>
      </c>
      <c r="B15" t="s">
        <v>13</v>
      </c>
      <c r="C15" t="s">
        <v>10</v>
      </c>
      <c r="D15" s="1">
        <v>0.34489999999999998</v>
      </c>
      <c r="E15">
        <v>29</v>
      </c>
      <c r="F15">
        <f t="shared" si="1"/>
        <v>10.002099999999999</v>
      </c>
      <c r="G15">
        <v>0.01</v>
      </c>
      <c r="H15" t="s">
        <v>11</v>
      </c>
      <c r="I15" s="3" t="str" cm="1">
        <f t="array" ref="I15">_xlfn.IFS(C15="SELL", "", C15="", E15, H15="DOGE", E15-G15, E15&lt;&gt;"", E15)</f>
        <v/>
      </c>
      <c r="J15" t="str" cm="1">
        <f t="array" ref="J15">_xlfn.IFS(C15="SELL", "", N14 = 0, 0, I15 &lt;N14, I15, N14 &gt; 0, N14)</f>
        <v/>
      </c>
      <c r="K15" t="str">
        <f t="shared" si="2"/>
        <v/>
      </c>
      <c r="L15" s="3">
        <f>SUMPRODUCT(D12:D14,J12:J14)</f>
        <v>9.7451560000000015</v>
      </c>
      <c r="M15">
        <f>F15-L15</f>
        <v>0.25694399999999717</v>
      </c>
      <c r="N15">
        <f t="shared" si="3"/>
        <v>58</v>
      </c>
    </row>
    <row r="16" spans="1:14" x14ac:dyDescent="0.25">
      <c r="D16" s="1">
        <f>D14</f>
        <v>0.33710000000000001</v>
      </c>
      <c r="E16">
        <f>K14</f>
        <v>4.8130000000000059</v>
      </c>
      <c r="F16" t="str">
        <f t="shared" si="1"/>
        <v/>
      </c>
      <c r="I16" s="3" cm="1">
        <f t="array" ref="I16">_xlfn.IFS(C16="SELL", "", C16="", E16, H16="DOGE", E16-G16, E16&lt;&gt;"", E16)</f>
        <v>4.8130000000000059</v>
      </c>
      <c r="J16" cm="1">
        <f t="array" ref="J16">_xlfn.IFS(C16="SELL", "", N15 = 0, 0, I16 &lt;N15, I16, N15 &gt; 0, N15)</f>
        <v>4.8130000000000059</v>
      </c>
      <c r="K16">
        <f t="shared" si="2"/>
        <v>0</v>
      </c>
      <c r="N16">
        <f t="shared" si="3"/>
        <v>53.186999999999998</v>
      </c>
    </row>
    <row r="17" spans="1:14" x14ac:dyDescent="0.25">
      <c r="A17" t="s">
        <v>86</v>
      </c>
      <c r="B17" t="s">
        <v>13</v>
      </c>
      <c r="C17" t="s">
        <v>8</v>
      </c>
      <c r="D17" s="1">
        <v>0.34799999999999998</v>
      </c>
      <c r="E17">
        <v>30</v>
      </c>
      <c r="F17">
        <f t="shared" si="1"/>
        <v>10.44</v>
      </c>
      <c r="G17">
        <v>0.03</v>
      </c>
      <c r="H17" t="s">
        <v>16</v>
      </c>
      <c r="I17" s="3" cm="1">
        <f t="array" ref="I17">_xlfn.IFS(C17="SELL", "", C17="", E17, H17="DOGE", E17-G17, E17&lt;&gt;"", E17)</f>
        <v>29.97</v>
      </c>
      <c r="J17" cm="1">
        <f t="array" ref="J17">_xlfn.IFS(C17="SELL", "", N16 = 0, 0, I17 &lt;N16, I17, N16 &gt; 0, N16)</f>
        <v>29.97</v>
      </c>
      <c r="K17">
        <f t="shared" si="2"/>
        <v>0</v>
      </c>
      <c r="N17">
        <f t="shared" si="3"/>
        <v>23.216999999999999</v>
      </c>
    </row>
    <row r="18" spans="1:14" x14ac:dyDescent="0.25">
      <c r="A18" t="s">
        <v>85</v>
      </c>
      <c r="B18" t="s">
        <v>13</v>
      </c>
      <c r="C18" t="s">
        <v>8</v>
      </c>
      <c r="D18" s="1">
        <v>0.34310000000000002</v>
      </c>
      <c r="E18">
        <v>30</v>
      </c>
      <c r="F18">
        <f t="shared" si="1"/>
        <v>10.293000000000001</v>
      </c>
      <c r="G18">
        <v>0.03</v>
      </c>
      <c r="H18" t="s">
        <v>16</v>
      </c>
      <c r="I18" s="3" cm="1">
        <f t="array" ref="I18">_xlfn.IFS(C18="SELL", "", C18="", E18, H18="DOGE", E18-G18, E18&lt;&gt;"", E18)</f>
        <v>29.97</v>
      </c>
      <c r="J18" cm="1">
        <f t="array" ref="J18">_xlfn.IFS(C18="SELL", "", N17 = 0, 0, I18 &lt;N17, I18, N17 &gt; 0, N17)</f>
        <v>23.216999999999999</v>
      </c>
      <c r="K18">
        <f t="shared" si="2"/>
        <v>6.7530000000000001</v>
      </c>
      <c r="N18">
        <f t="shared" si="3"/>
        <v>0</v>
      </c>
    </row>
    <row r="19" spans="1:14" x14ac:dyDescent="0.25">
      <c r="A19" t="s">
        <v>84</v>
      </c>
      <c r="B19" t="s">
        <v>13</v>
      </c>
      <c r="C19" t="s">
        <v>10</v>
      </c>
      <c r="D19" s="1">
        <v>0.35149999999999998</v>
      </c>
      <c r="E19">
        <v>58</v>
      </c>
      <c r="F19">
        <f t="shared" si="1"/>
        <v>20.387</v>
      </c>
      <c r="G19">
        <v>2.0400000000000001E-2</v>
      </c>
      <c r="H19" t="s">
        <v>11</v>
      </c>
      <c r="I19" s="3" t="str" cm="1">
        <f t="array" ref="I19">_xlfn.IFS(C19="SELL", "", C19="", E19, H19="DOGE", E19-G19, E19&lt;&gt;"", E19)</f>
        <v/>
      </c>
      <c r="J19" t="str" cm="1">
        <f t="array" ref="J19">_xlfn.IFS(C19="SELL", "", N18 = 0, 0, I19 &lt;N18, I19, N18 &gt; 0, N18)</f>
        <v/>
      </c>
      <c r="K19" t="str">
        <f t="shared" si="2"/>
        <v/>
      </c>
      <c r="L19" s="3">
        <f>SUMPRODUCT(D16:D18,J16:J18)</f>
        <v>20.017775</v>
      </c>
      <c r="M19">
        <f>F19-L19</f>
        <v>0.36922500000000014</v>
      </c>
      <c r="N19">
        <f t="shared" si="3"/>
        <v>57</v>
      </c>
    </row>
    <row r="20" spans="1:14" x14ac:dyDescent="0.25">
      <c r="D20" s="1">
        <f>D18</f>
        <v>0.34310000000000002</v>
      </c>
      <c r="E20">
        <f>K18</f>
        <v>6.7530000000000001</v>
      </c>
      <c r="F20" t="str">
        <f t="shared" si="1"/>
        <v/>
      </c>
      <c r="I20" s="3" cm="1">
        <f t="array" ref="I20">_xlfn.IFS(C20="SELL", "", C20="", E20, H20="DOGE", E20-G20, E20&lt;&gt;"", E20)</f>
        <v>6.7530000000000001</v>
      </c>
      <c r="J20" cm="1">
        <f t="array" ref="J20">_xlfn.IFS(C20="SELL", "", N19 = 0, 0, I20 &lt;N19, I20, N19 &gt; 0, N19)</f>
        <v>6.7530000000000001</v>
      </c>
      <c r="K20">
        <f t="shared" si="2"/>
        <v>0</v>
      </c>
      <c r="N20">
        <f t="shared" si="3"/>
        <v>50.247</v>
      </c>
    </row>
    <row r="21" spans="1:14" x14ac:dyDescent="0.25">
      <c r="A21" t="s">
        <v>83</v>
      </c>
      <c r="B21" t="s">
        <v>13</v>
      </c>
      <c r="C21" t="s">
        <v>8</v>
      </c>
      <c r="D21" s="1">
        <v>0.35149999999999998</v>
      </c>
      <c r="E21">
        <v>29</v>
      </c>
      <c r="F21">
        <f t="shared" si="1"/>
        <v>10.1935</v>
      </c>
      <c r="G21">
        <v>2.9000000000000001E-2</v>
      </c>
      <c r="H21" t="s">
        <v>16</v>
      </c>
      <c r="I21" s="3" cm="1">
        <f t="array" ref="I21">_xlfn.IFS(C21="SELL", "", C21="", E21, H21="DOGE", E21-G21, E21&lt;&gt;"", E21)</f>
        <v>28.971</v>
      </c>
      <c r="J21" cm="1">
        <f t="array" ref="J21">_xlfn.IFS(C21="SELL", "", N20 = 0, 0, I21 &lt;N20, I21, N20 &gt; 0, N20)</f>
        <v>28.971</v>
      </c>
      <c r="K21">
        <f t="shared" si="2"/>
        <v>0</v>
      </c>
      <c r="N21">
        <f t="shared" si="3"/>
        <v>21.276</v>
      </c>
    </row>
    <row r="22" spans="1:14" x14ac:dyDescent="0.25">
      <c r="A22" t="s">
        <v>82</v>
      </c>
      <c r="B22" t="s">
        <v>13</v>
      </c>
      <c r="C22" t="s">
        <v>8</v>
      </c>
      <c r="D22" s="1">
        <v>0.34649999999999997</v>
      </c>
      <c r="E22">
        <v>29</v>
      </c>
      <c r="F22">
        <f t="shared" si="1"/>
        <v>10.048499999999999</v>
      </c>
      <c r="G22">
        <v>2.9000000000000001E-2</v>
      </c>
      <c r="H22" t="s">
        <v>16</v>
      </c>
      <c r="I22" s="3" cm="1">
        <f t="array" ref="I22">_xlfn.IFS(C22="SELL", "", C22="", E22, H22="DOGE", E22-G22, E22&lt;&gt;"", E22)</f>
        <v>28.971</v>
      </c>
      <c r="J22" cm="1">
        <f t="array" ref="J22">_xlfn.IFS(C22="SELL", "", N21 = 0, 0, I22 &lt;N21, I22, N21 &gt; 0, N21)</f>
        <v>21.276</v>
      </c>
      <c r="K22">
        <f t="shared" si="2"/>
        <v>7.6950000000000003</v>
      </c>
      <c r="N22">
        <f t="shared" si="3"/>
        <v>0</v>
      </c>
    </row>
    <row r="23" spans="1:14" x14ac:dyDescent="0.25">
      <c r="A23" t="s">
        <v>81</v>
      </c>
      <c r="B23" t="s">
        <v>13</v>
      </c>
      <c r="C23" t="s">
        <v>10</v>
      </c>
      <c r="D23" s="1">
        <v>0.35499999999999998</v>
      </c>
      <c r="E23">
        <v>57</v>
      </c>
      <c r="F23">
        <f t="shared" si="1"/>
        <v>20.234999999999999</v>
      </c>
      <c r="G23">
        <v>2.0199999999999999E-2</v>
      </c>
      <c r="H23" t="s">
        <v>11</v>
      </c>
      <c r="I23" s="3" t="str" cm="1">
        <f t="array" ref="I23">_xlfn.IFS(C23="SELL", "", C23="", E23, H23="DOGE", E23-G23, E23&lt;&gt;"", E23)</f>
        <v/>
      </c>
      <c r="J23" t="str" cm="1">
        <f t="array" ref="J23">_xlfn.IFS(C23="SELL", "", N22 = 0, 0, I23 &lt;N22, I23, N22 &gt; 0, N22)</f>
        <v/>
      </c>
      <c r="K23" t="str">
        <f t="shared" si="2"/>
        <v/>
      </c>
      <c r="L23" s="3">
        <f>SUMPRODUCT(D20:D22,J20:J22)</f>
        <v>19.872394799999999</v>
      </c>
      <c r="M23">
        <f>F23-L23</f>
        <v>0.36260520000000085</v>
      </c>
      <c r="N23">
        <f t="shared" si="3"/>
        <v>57</v>
      </c>
    </row>
    <row r="24" spans="1:14" x14ac:dyDescent="0.25">
      <c r="D24" s="1">
        <f>D22</f>
        <v>0.34649999999999997</v>
      </c>
      <c r="E24">
        <f>K22</f>
        <v>7.6950000000000003</v>
      </c>
      <c r="F24" t="str">
        <f t="shared" si="1"/>
        <v/>
      </c>
      <c r="I24" s="3" cm="1">
        <f t="array" ref="I24">_xlfn.IFS(C24="SELL", "", C24="", E24, H24="DOGE", E24-G24, E24&lt;&gt;"", E24)</f>
        <v>7.6950000000000003</v>
      </c>
      <c r="J24" cm="1">
        <f t="array" ref="J24">_xlfn.IFS(C24="SELL", "", N23 = 0, 0, I24 &lt;N23, I24, N23 &gt; 0, N23)</f>
        <v>7.6950000000000003</v>
      </c>
      <c r="K24">
        <f t="shared" si="2"/>
        <v>0</v>
      </c>
      <c r="N24">
        <f t="shared" si="3"/>
        <v>49.305</v>
      </c>
    </row>
    <row r="25" spans="1:14" x14ac:dyDescent="0.25">
      <c r="A25" t="s">
        <v>80</v>
      </c>
      <c r="B25" t="s">
        <v>13</v>
      </c>
      <c r="C25" t="s">
        <v>8</v>
      </c>
      <c r="D25" s="1">
        <v>0.35610000000000003</v>
      </c>
      <c r="E25">
        <v>29</v>
      </c>
      <c r="F25">
        <f t="shared" si="1"/>
        <v>10.3269</v>
      </c>
      <c r="G25">
        <v>2.9000000000000001E-2</v>
      </c>
      <c r="H25" t="s">
        <v>16</v>
      </c>
      <c r="I25" s="3" cm="1">
        <f t="array" ref="I25">_xlfn.IFS(C25="SELL", "", C25="", E25, H25="DOGE", E25-G25, E25&lt;&gt;"", E25)</f>
        <v>28.971</v>
      </c>
      <c r="J25" cm="1">
        <f t="array" ref="J25">_xlfn.IFS(C25="SELL", "", N24 = 0, 0, I25 &lt;N24, I25, N24 &gt; 0, N24)</f>
        <v>28.971</v>
      </c>
      <c r="K25">
        <f t="shared" si="2"/>
        <v>0</v>
      </c>
      <c r="N25">
        <f t="shared" si="3"/>
        <v>20.334</v>
      </c>
    </row>
    <row r="26" spans="1:14" x14ac:dyDescent="0.25">
      <c r="A26" t="s">
        <v>79</v>
      </c>
      <c r="B26" t="s">
        <v>13</v>
      </c>
      <c r="C26" t="s">
        <v>8</v>
      </c>
      <c r="D26" s="1">
        <v>0.35110000000000002</v>
      </c>
      <c r="E26">
        <v>29</v>
      </c>
      <c r="F26">
        <f t="shared" si="1"/>
        <v>10.181900000000001</v>
      </c>
      <c r="G26">
        <v>2.9000000000000001E-2</v>
      </c>
      <c r="H26" t="s">
        <v>16</v>
      </c>
      <c r="I26" s="3" cm="1">
        <f t="array" ref="I26">_xlfn.IFS(C26="SELL", "", C26="", E26, H26="DOGE", E26-G26, E26&lt;&gt;"", E26)</f>
        <v>28.971</v>
      </c>
      <c r="J26" cm="1">
        <f t="array" ref="J26">_xlfn.IFS(C26="SELL", "", N25 = 0, 0, I26 &lt;N25, I26, N25 &gt; 0, N25)</f>
        <v>20.334</v>
      </c>
      <c r="K26">
        <f t="shared" si="2"/>
        <v>8.6370000000000005</v>
      </c>
      <c r="N26">
        <f t="shared" si="3"/>
        <v>0</v>
      </c>
    </row>
    <row r="27" spans="1:14" x14ac:dyDescent="0.25">
      <c r="A27" t="s">
        <v>78</v>
      </c>
      <c r="B27" t="s">
        <v>13</v>
      </c>
      <c r="C27" t="s">
        <v>10</v>
      </c>
      <c r="D27" s="1">
        <v>0.35970000000000002</v>
      </c>
      <c r="E27">
        <v>57</v>
      </c>
      <c r="F27">
        <f t="shared" si="1"/>
        <v>20.5029</v>
      </c>
      <c r="G27">
        <v>2.0500000000000001E-2</v>
      </c>
      <c r="H27" t="s">
        <v>11</v>
      </c>
      <c r="I27" s="3" t="str" cm="1">
        <f t="array" ref="I27">_xlfn.IFS(C27="SELL", "", C27="", E27, H27="DOGE", E27-G27, E27&lt;&gt;"", E27)</f>
        <v/>
      </c>
      <c r="J27" t="str" cm="1">
        <f t="array" ref="J27">_xlfn.IFS(C27="SELL", "", N26 = 0, 0, I27 &lt;N26, I27, N26 &gt; 0, N26)</f>
        <v/>
      </c>
      <c r="K27" t="str">
        <f t="shared" si="2"/>
        <v/>
      </c>
      <c r="L27" s="3">
        <f>SUMPRODUCT(D24:D26,J24:J26)</f>
        <v>20.122158000000002</v>
      </c>
      <c r="M27">
        <f>F27-L27</f>
        <v>0.38074199999999792</v>
      </c>
      <c r="N27">
        <f t="shared" si="3"/>
        <v>87</v>
      </c>
    </row>
    <row r="28" spans="1:14" x14ac:dyDescent="0.25">
      <c r="D28" s="1">
        <f>D26</f>
        <v>0.35110000000000002</v>
      </c>
      <c r="E28">
        <f>K26</f>
        <v>8.6370000000000005</v>
      </c>
      <c r="F28" t="str">
        <f t="shared" si="1"/>
        <v/>
      </c>
      <c r="I28" s="3" cm="1">
        <f t="array" ref="I28">_xlfn.IFS(C28="SELL", "", C28="", E28, H28="DOGE", E28-G28, E28&lt;&gt;"", E28)</f>
        <v>8.6370000000000005</v>
      </c>
      <c r="J28" cm="1">
        <f t="array" ref="J28">_xlfn.IFS(C28="SELL", "", N27 = 0, 0, I28 &lt;N27, I28, N27 &gt; 0, N27)</f>
        <v>8.6370000000000005</v>
      </c>
      <c r="K28">
        <f t="shared" si="2"/>
        <v>0</v>
      </c>
      <c r="N28">
        <f t="shared" si="3"/>
        <v>78.363</v>
      </c>
    </row>
    <row r="29" spans="1:14" x14ac:dyDescent="0.25">
      <c r="A29" t="s">
        <v>77</v>
      </c>
      <c r="B29" t="s">
        <v>13</v>
      </c>
      <c r="C29" t="s">
        <v>8</v>
      </c>
      <c r="D29" s="1">
        <v>0.35959999999999998</v>
      </c>
      <c r="E29">
        <v>29</v>
      </c>
      <c r="F29">
        <f t="shared" si="1"/>
        <v>10.4284</v>
      </c>
      <c r="G29">
        <v>2.9000000000000001E-2</v>
      </c>
      <c r="H29" t="s">
        <v>16</v>
      </c>
      <c r="I29" s="3" cm="1">
        <f t="array" ref="I29">_xlfn.IFS(C29="SELL", "", C29="", E29, H29="DOGE", E29-G29, E29&lt;&gt;"", E29)</f>
        <v>28.971</v>
      </c>
      <c r="J29" cm="1">
        <f t="array" ref="J29">_xlfn.IFS(C29="SELL", "", N28 = 0, 0, I29 &lt;N28, I29, N28 &gt; 0, N28)</f>
        <v>28.971</v>
      </c>
      <c r="K29">
        <f t="shared" si="2"/>
        <v>0</v>
      </c>
      <c r="N29">
        <f t="shared" si="3"/>
        <v>49.391999999999996</v>
      </c>
    </row>
    <row r="30" spans="1:14" x14ac:dyDescent="0.25">
      <c r="A30" t="s">
        <v>76</v>
      </c>
      <c r="B30" t="s">
        <v>13</v>
      </c>
      <c r="C30" t="s">
        <v>8</v>
      </c>
      <c r="D30" s="1">
        <v>0.35449999999999998</v>
      </c>
      <c r="E30">
        <v>29</v>
      </c>
      <c r="F30">
        <f t="shared" si="1"/>
        <v>10.2805</v>
      </c>
      <c r="G30">
        <v>2.9000000000000001E-2</v>
      </c>
      <c r="H30" t="s">
        <v>16</v>
      </c>
      <c r="I30" s="3" cm="1">
        <f t="array" ref="I30">_xlfn.IFS(C30="SELL", "", C30="", E30, H30="DOGE", E30-G30, E30&lt;&gt;"", E30)</f>
        <v>28.971</v>
      </c>
      <c r="J30" cm="1">
        <f t="array" ref="J30">_xlfn.IFS(C30="SELL", "", N29 = 0, 0, I30 &lt;N29, I30, N29 &gt; 0, N29)</f>
        <v>28.971</v>
      </c>
      <c r="K30">
        <f t="shared" si="2"/>
        <v>0</v>
      </c>
      <c r="N30">
        <f t="shared" si="3"/>
        <v>20.420999999999996</v>
      </c>
    </row>
    <row r="31" spans="1:14" x14ac:dyDescent="0.25">
      <c r="A31" t="s">
        <v>75</v>
      </c>
      <c r="B31" t="s">
        <v>13</v>
      </c>
      <c r="C31" t="s">
        <v>8</v>
      </c>
      <c r="D31" s="1">
        <v>0.34910000000000002</v>
      </c>
      <c r="E31">
        <v>31</v>
      </c>
      <c r="F31">
        <f t="shared" si="1"/>
        <v>10.822100000000001</v>
      </c>
      <c r="G31">
        <v>3.1E-2</v>
      </c>
      <c r="H31" t="s">
        <v>16</v>
      </c>
      <c r="I31" s="3" cm="1">
        <f t="array" ref="I31">_xlfn.IFS(C31="SELL", "", C31="", E31, H31="DOGE", E31-G31, E31&lt;&gt;"", E31)</f>
        <v>30.969000000000001</v>
      </c>
      <c r="J31" cm="1">
        <f t="array" ref="J31">_xlfn.IFS(C31="SELL", "", N30 = 0, 0, I31 &lt;N30, I31, N30 &gt; 0, N30)</f>
        <v>20.420999999999996</v>
      </c>
      <c r="K31">
        <f t="shared" si="2"/>
        <v>10.548000000000005</v>
      </c>
      <c r="N31">
        <f t="shared" si="3"/>
        <v>0</v>
      </c>
    </row>
    <row r="32" spans="1:14" x14ac:dyDescent="0.25">
      <c r="A32" t="s">
        <v>74</v>
      </c>
      <c r="B32" t="s">
        <v>13</v>
      </c>
      <c r="C32" t="s">
        <v>10</v>
      </c>
      <c r="D32" s="1">
        <v>0.35859999999999997</v>
      </c>
      <c r="E32">
        <v>87</v>
      </c>
      <c r="F32">
        <f t="shared" si="1"/>
        <v>31.198199999999996</v>
      </c>
      <c r="G32">
        <v>3.1199999999999999E-2</v>
      </c>
      <c r="H32" t="s">
        <v>11</v>
      </c>
      <c r="I32" s="3" t="str" cm="1">
        <f t="array" ref="I32">_xlfn.IFS(C32="SELL", "", C32="", E32, H32="DOGE", E32-G32, E32&lt;&gt;"", E32)</f>
        <v/>
      </c>
      <c r="J32" t="str" cm="1">
        <f t="array" ref="J32">_xlfn.IFS(C32="SELL", "", N31 = 0, 0, I32 &lt;N31, I32, N31 &gt; 0, N31)</f>
        <v/>
      </c>
      <c r="K32" t="str">
        <f t="shared" si="2"/>
        <v/>
      </c>
      <c r="L32" s="3">
        <f>SUMPRODUCT(D28:D31,J28:J31)</f>
        <v>30.849612899999997</v>
      </c>
      <c r="M32">
        <f>F32-L32</f>
        <v>0.34858709999999959</v>
      </c>
      <c r="N32">
        <f t="shared" si="3"/>
        <v>88</v>
      </c>
    </row>
    <row r="33" spans="1:14" x14ac:dyDescent="0.25">
      <c r="D33" s="1">
        <f>D31</f>
        <v>0.34910000000000002</v>
      </c>
      <c r="E33">
        <f>K31</f>
        <v>10.548000000000005</v>
      </c>
      <c r="F33" t="str">
        <f t="shared" si="1"/>
        <v/>
      </c>
      <c r="I33" s="3" cm="1">
        <f t="array" ref="I33">_xlfn.IFS(C33="SELL", "", C33="", E33, H33="DOGE", E33-G33, E33&lt;&gt;"", E33)</f>
        <v>10.548000000000005</v>
      </c>
      <c r="J33" cm="1">
        <f t="array" ref="J33">_xlfn.IFS(C33="SELL", "", N32 = 0, 0, I33 &lt;N32, I33, N32 &gt; 0, N32)</f>
        <v>10.548000000000005</v>
      </c>
      <c r="K33">
        <f t="shared" si="2"/>
        <v>0</v>
      </c>
      <c r="N33">
        <f t="shared" si="3"/>
        <v>77.451999999999998</v>
      </c>
    </row>
    <row r="34" spans="1:14" x14ac:dyDescent="0.25">
      <c r="A34" t="s">
        <v>73</v>
      </c>
      <c r="B34" t="s">
        <v>13</v>
      </c>
      <c r="C34" t="s">
        <v>8</v>
      </c>
      <c r="D34" s="1">
        <v>0.35849999999999999</v>
      </c>
      <c r="E34">
        <v>29</v>
      </c>
      <c r="F34">
        <f t="shared" si="1"/>
        <v>10.3965</v>
      </c>
      <c r="G34">
        <v>2.9000000000000001E-2</v>
      </c>
      <c r="H34" t="s">
        <v>16</v>
      </c>
      <c r="I34" s="3" cm="1">
        <f t="array" ref="I34">_xlfn.IFS(C34="SELL", "", C34="", E34, H34="DOGE", E34-G34, E34&lt;&gt;"", E34)</f>
        <v>28.971</v>
      </c>
      <c r="J34" cm="1">
        <f t="array" ref="J34">_xlfn.IFS(C34="SELL", "", N33 = 0, 0, I34 &lt;N33, I34, N33 &gt; 0, N33)</f>
        <v>28.971</v>
      </c>
      <c r="K34">
        <f t="shared" si="2"/>
        <v>0</v>
      </c>
      <c r="N34">
        <f t="shared" si="3"/>
        <v>48.480999999999995</v>
      </c>
    </row>
    <row r="35" spans="1:14" x14ac:dyDescent="0.25">
      <c r="A35" t="s">
        <v>72</v>
      </c>
      <c r="B35" t="s">
        <v>13</v>
      </c>
      <c r="C35" t="s">
        <v>8</v>
      </c>
      <c r="D35" s="1">
        <v>0.35339999999999999</v>
      </c>
      <c r="E35">
        <v>29</v>
      </c>
      <c r="F35">
        <f t="shared" si="1"/>
        <v>10.2486</v>
      </c>
      <c r="G35">
        <v>2.9000000000000001E-2</v>
      </c>
      <c r="H35" t="s">
        <v>16</v>
      </c>
      <c r="I35" s="3" cm="1">
        <f t="array" ref="I35">_xlfn.IFS(C35="SELL", "", C35="", E35, H35="DOGE", E35-G35, E35&lt;&gt;"", E35)</f>
        <v>28.971</v>
      </c>
      <c r="J35" cm="1">
        <f t="array" ref="J35">_xlfn.IFS(C35="SELL", "", N34 = 0, 0, I35 &lt;N34, I35, N34 &gt; 0, N34)</f>
        <v>28.971</v>
      </c>
      <c r="K35">
        <f t="shared" si="2"/>
        <v>0</v>
      </c>
      <c r="N35">
        <f t="shared" si="3"/>
        <v>19.509999999999994</v>
      </c>
    </row>
    <row r="36" spans="1:14" x14ac:dyDescent="0.25">
      <c r="A36" t="s">
        <v>71</v>
      </c>
      <c r="B36" t="s">
        <v>13</v>
      </c>
      <c r="C36" t="s">
        <v>8</v>
      </c>
      <c r="D36" s="1">
        <v>0.34799999999999998</v>
      </c>
      <c r="E36">
        <v>31</v>
      </c>
      <c r="F36">
        <f t="shared" si="1"/>
        <v>10.787999999999998</v>
      </c>
      <c r="G36">
        <v>3.1E-2</v>
      </c>
      <c r="H36" t="s">
        <v>16</v>
      </c>
      <c r="I36" s="3" cm="1">
        <f t="array" ref="I36">_xlfn.IFS(C36="SELL", "", C36="", E36, H36="DOGE", E36-G36, E36&lt;&gt;"", E36)</f>
        <v>30.969000000000001</v>
      </c>
      <c r="J36" cm="1">
        <f t="array" ref="J36">_xlfn.IFS(C36="SELL", "", N35 = 0, 0, I36 &lt;N35, I36, N35 &gt; 0, N35)</f>
        <v>19.509999999999994</v>
      </c>
      <c r="K36">
        <f t="shared" si="2"/>
        <v>11.459000000000007</v>
      </c>
      <c r="N36">
        <f t="shared" si="3"/>
        <v>0</v>
      </c>
    </row>
    <row r="37" spans="1:14" x14ac:dyDescent="0.25">
      <c r="A37" t="s">
        <v>70</v>
      </c>
      <c r="B37" t="s">
        <v>13</v>
      </c>
      <c r="C37" t="s">
        <v>10</v>
      </c>
      <c r="D37" s="1">
        <v>0.32</v>
      </c>
      <c r="E37">
        <v>88</v>
      </c>
      <c r="F37">
        <f t="shared" si="1"/>
        <v>28.16</v>
      </c>
      <c r="G37">
        <v>2.8199999999999999E-2</v>
      </c>
      <c r="H37" t="s">
        <v>11</v>
      </c>
      <c r="I37" s="3" t="str" cm="1">
        <f t="array" ref="I37">_xlfn.IFS(C37="SELL", "", C37="", E37, H37="DOGE", E37-G37, E37&lt;&gt;"", E37)</f>
        <v/>
      </c>
      <c r="J37" t="str" cm="1">
        <f t="array" ref="J37">_xlfn.IFS(C37="SELL", "", N36 = 0, 0, I37 &lt;N36, I37, N36 &gt; 0, N36)</f>
        <v/>
      </c>
      <c r="K37" t="str">
        <f t="shared" si="2"/>
        <v/>
      </c>
      <c r="L37" s="3">
        <f>SUMPRODUCT(D33:D36,J33:J36)</f>
        <v>31.0962417</v>
      </c>
      <c r="M37">
        <f>F37-L37</f>
        <v>-2.9362417000000001</v>
      </c>
      <c r="N37">
        <f t="shared" si="3"/>
        <v>31</v>
      </c>
    </row>
    <row r="38" spans="1:14" x14ac:dyDescent="0.25">
      <c r="D38" s="1">
        <f>D36</f>
        <v>0.34799999999999998</v>
      </c>
      <c r="E38">
        <f>K36</f>
        <v>11.459000000000007</v>
      </c>
      <c r="F38" t="str">
        <f t="shared" si="1"/>
        <v/>
      </c>
      <c r="I38" s="3" cm="1">
        <f t="array" ref="I38">_xlfn.IFS(C38="SELL", "", C38="", E38, H38="DOGE", E38-G38, E38&lt;&gt;"", E38)</f>
        <v>11.459000000000007</v>
      </c>
      <c r="J38" cm="1">
        <f t="array" ref="J38">_xlfn.IFS(C38="SELL", "", N37 = 0, 0, I38 &lt;N37, I38, N37 &gt; 0, N37)</f>
        <v>11.459000000000007</v>
      </c>
      <c r="K38">
        <f t="shared" si="2"/>
        <v>0</v>
      </c>
      <c r="N38">
        <f t="shared" si="3"/>
        <v>19.540999999999993</v>
      </c>
    </row>
    <row r="39" spans="1:14" x14ac:dyDescent="0.25">
      <c r="A39" t="s">
        <v>69</v>
      </c>
      <c r="B39" t="s">
        <v>13</v>
      </c>
      <c r="C39" t="s">
        <v>8</v>
      </c>
      <c r="D39" s="1">
        <v>0.32019999999999998</v>
      </c>
      <c r="E39">
        <v>32</v>
      </c>
      <c r="F39">
        <f t="shared" si="1"/>
        <v>10.2464</v>
      </c>
      <c r="G39">
        <v>3.2000000000000001E-2</v>
      </c>
      <c r="H39" t="s">
        <v>16</v>
      </c>
      <c r="I39" s="3" cm="1">
        <f t="array" ref="I39">_xlfn.IFS(C39="SELL", "", C39="", E39, H39="DOGE", E39-G39, E39&lt;&gt;"", E39)</f>
        <v>31.968</v>
      </c>
      <c r="J39" cm="1">
        <f t="array" ref="J39">_xlfn.IFS(C39="SELL", "", N38 = 0, 0, I39 &lt;N38, I39, N38 &gt; 0, N38)</f>
        <v>19.540999999999993</v>
      </c>
      <c r="K39">
        <f t="shared" si="2"/>
        <v>12.427000000000007</v>
      </c>
      <c r="N39">
        <f t="shared" si="3"/>
        <v>0</v>
      </c>
    </row>
    <row r="40" spans="1:14" x14ac:dyDescent="0.25">
      <c r="A40" t="s">
        <v>68</v>
      </c>
      <c r="B40" t="s">
        <v>13</v>
      </c>
      <c r="C40" t="s">
        <v>10</v>
      </c>
      <c r="D40" s="1">
        <v>0.3241</v>
      </c>
      <c r="E40">
        <v>31</v>
      </c>
      <c r="F40">
        <f t="shared" si="1"/>
        <v>10.0471</v>
      </c>
      <c r="G40">
        <v>0.01</v>
      </c>
      <c r="H40" t="s">
        <v>11</v>
      </c>
      <c r="I40" s="3" t="str" cm="1">
        <f t="array" ref="I40">_xlfn.IFS(C40="SELL", "", C40="", E40, H40="DOGE", E40-G40, E40&lt;&gt;"", E40)</f>
        <v/>
      </c>
      <c r="J40" t="str" cm="1">
        <f t="array" ref="J40">_xlfn.IFS(C40="SELL", "", N39 = 0, 0, I40 &lt;N39, I40, N39 &gt; 0, N39)</f>
        <v/>
      </c>
      <c r="K40" t="str">
        <f t="shared" si="2"/>
        <v/>
      </c>
      <c r="L40" s="3">
        <f>SUMPRODUCT(D38:D39,J38:J39)</f>
        <v>10.2447602</v>
      </c>
      <c r="M40">
        <f>F40-L40</f>
        <v>-0.19766019999999962</v>
      </c>
      <c r="N40">
        <f t="shared" si="3"/>
        <v>31</v>
      </c>
    </row>
    <row r="41" spans="1:14" x14ac:dyDescent="0.25">
      <c r="D41" s="1">
        <f>D39</f>
        <v>0.32019999999999998</v>
      </c>
      <c r="E41">
        <f>K39</f>
        <v>12.427000000000007</v>
      </c>
      <c r="F41" t="str">
        <f t="shared" si="1"/>
        <v/>
      </c>
      <c r="I41" s="3" cm="1">
        <f t="array" ref="I41">_xlfn.IFS(C41="SELL", "", C41="", E41, H41="DOGE", E41-G41, E41&lt;&gt;"", E41)</f>
        <v>12.427000000000007</v>
      </c>
      <c r="J41" cm="1">
        <f t="array" ref="J41">_xlfn.IFS(C41="SELL", "", N40 = 0, 0, I41 &lt;N40, I41, N40 &gt; 0, N40)</f>
        <v>12.427000000000007</v>
      </c>
      <c r="K41">
        <f t="shared" si="2"/>
        <v>0</v>
      </c>
      <c r="N41">
        <f t="shared" si="3"/>
        <v>18.572999999999993</v>
      </c>
    </row>
    <row r="42" spans="1:14" x14ac:dyDescent="0.25">
      <c r="A42" t="s">
        <v>67</v>
      </c>
      <c r="B42" t="s">
        <v>13</v>
      </c>
      <c r="C42" t="s">
        <v>8</v>
      </c>
      <c r="D42" s="1">
        <v>0.32429999999999998</v>
      </c>
      <c r="E42">
        <v>32</v>
      </c>
      <c r="F42">
        <f t="shared" si="1"/>
        <v>10.377599999999999</v>
      </c>
      <c r="G42">
        <v>3.2000000000000001E-2</v>
      </c>
      <c r="H42" t="s">
        <v>16</v>
      </c>
      <c r="I42" s="3" cm="1">
        <f t="array" ref="I42">_xlfn.IFS(C42="SELL", "", C42="", E42, H42="DOGE", E42-G42, E42&lt;&gt;"", E42)</f>
        <v>31.968</v>
      </c>
      <c r="J42" cm="1">
        <f t="array" ref="J42">_xlfn.IFS(C42="SELL", "", N41 = 0, 0, I42 &lt;N41, I42, N41 &gt; 0, N41)</f>
        <v>18.572999999999993</v>
      </c>
      <c r="K42">
        <f t="shared" si="2"/>
        <v>13.395000000000007</v>
      </c>
      <c r="N42">
        <f t="shared" si="3"/>
        <v>0</v>
      </c>
    </row>
    <row r="43" spans="1:14" x14ac:dyDescent="0.25">
      <c r="A43" t="s">
        <v>66</v>
      </c>
      <c r="B43" t="s">
        <v>13</v>
      </c>
      <c r="C43" t="s">
        <v>10</v>
      </c>
      <c r="D43" s="1">
        <v>0.32819999999999999</v>
      </c>
      <c r="E43">
        <v>31</v>
      </c>
      <c r="F43">
        <f t="shared" si="1"/>
        <v>10.174199999999999</v>
      </c>
      <c r="G43">
        <v>1.0200000000000001E-2</v>
      </c>
      <c r="H43" t="s">
        <v>11</v>
      </c>
      <c r="I43" s="3" t="str" cm="1">
        <f t="array" ref="I43">_xlfn.IFS(C43="SELL", "", C43="", E43, H43="DOGE", E43-G43, E43&lt;&gt;"", E43)</f>
        <v/>
      </c>
      <c r="J43" t="str" cm="1">
        <f t="array" ref="J43">_xlfn.IFS(C43="SELL", "", N42 = 0, 0, I43 &lt;N42, I43, N42 &gt; 0, N42)</f>
        <v/>
      </c>
      <c r="K43" t="str">
        <f t="shared" si="2"/>
        <v/>
      </c>
      <c r="L43" s="3">
        <f>SUMPRODUCT(D41:D42,J41:J42)</f>
        <v>10.002349299999999</v>
      </c>
      <c r="M43">
        <f>F43-L43</f>
        <v>0.17185070000000024</v>
      </c>
      <c r="N43">
        <f t="shared" si="3"/>
        <v>30</v>
      </c>
    </row>
    <row r="44" spans="1:14" x14ac:dyDescent="0.25">
      <c r="D44" s="1">
        <f>D42</f>
        <v>0.32429999999999998</v>
      </c>
      <c r="E44">
        <f>K42</f>
        <v>13.395000000000007</v>
      </c>
      <c r="F44" t="str">
        <f t="shared" si="1"/>
        <v/>
      </c>
      <c r="I44" s="3" cm="1">
        <f t="array" ref="I44">_xlfn.IFS(C44="SELL", "", C44="", E44, H44="DOGE", E44-G44, E44&lt;&gt;"", E44)</f>
        <v>13.395000000000007</v>
      </c>
      <c r="J44" cm="1">
        <f t="array" ref="J44">_xlfn.IFS(C44="SELL", "", N43 = 0, 0, I44 &lt;N43, I44, N43 &gt; 0, N43)</f>
        <v>13.395000000000007</v>
      </c>
      <c r="K44">
        <f t="shared" si="2"/>
        <v>0</v>
      </c>
      <c r="N44">
        <f t="shared" si="3"/>
        <v>16.604999999999993</v>
      </c>
    </row>
    <row r="45" spans="1:14" x14ac:dyDescent="0.25">
      <c r="A45" t="s">
        <v>65</v>
      </c>
      <c r="B45" t="s">
        <v>13</v>
      </c>
      <c r="C45" t="s">
        <v>8</v>
      </c>
      <c r="D45" s="1">
        <v>0.32979999999999998</v>
      </c>
      <c r="E45">
        <v>31</v>
      </c>
      <c r="F45">
        <f t="shared" si="1"/>
        <v>10.223799999999999</v>
      </c>
      <c r="G45">
        <v>3.1E-2</v>
      </c>
      <c r="H45" t="s">
        <v>16</v>
      </c>
      <c r="I45" s="3" cm="1">
        <f t="array" ref="I45">_xlfn.IFS(C45="SELL", "", C45="", E45, H45="DOGE", E45-G45, E45&lt;&gt;"", E45)</f>
        <v>30.969000000000001</v>
      </c>
      <c r="J45" cm="1">
        <f t="array" ref="J45">_xlfn.IFS(C45="SELL", "", N44 = 0, 0, I45 &lt;N44, I45, N44 &gt; 0, N44)</f>
        <v>16.604999999999993</v>
      </c>
      <c r="K45">
        <f t="shared" si="2"/>
        <v>14.364000000000008</v>
      </c>
      <c r="N45">
        <f t="shared" si="3"/>
        <v>0</v>
      </c>
    </row>
    <row r="46" spans="1:14" x14ac:dyDescent="0.25">
      <c r="A46" t="s">
        <v>64</v>
      </c>
      <c r="B46" t="s">
        <v>13</v>
      </c>
      <c r="C46" t="s">
        <v>10</v>
      </c>
      <c r="D46" s="1">
        <v>0.33379999999999999</v>
      </c>
      <c r="E46">
        <v>30</v>
      </c>
      <c r="F46">
        <f t="shared" si="1"/>
        <v>10.013999999999999</v>
      </c>
      <c r="G46">
        <v>0.01</v>
      </c>
      <c r="H46" t="s">
        <v>11</v>
      </c>
      <c r="I46" s="3" t="str" cm="1">
        <f t="array" ref="I46">_xlfn.IFS(C46="SELL", "", C46="", E46, H46="DOGE", E46-G46, E46&lt;&gt;"", E46)</f>
        <v/>
      </c>
      <c r="J46" t="str" cm="1">
        <f t="array" ref="J46">_xlfn.IFS(C46="SELL", "", N45 = 0, 0, I46 &lt;N45, I46, N45 &gt; 0, N45)</f>
        <v/>
      </c>
      <c r="K46" t="str">
        <f t="shared" si="2"/>
        <v/>
      </c>
      <c r="L46" s="3">
        <f>SUMPRODUCT(D44:D45,J44:J45)</f>
        <v>9.8203274999999977</v>
      </c>
      <c r="M46">
        <f>F46-L46</f>
        <v>0.19367250000000169</v>
      </c>
      <c r="N46">
        <f t="shared" si="3"/>
        <v>30</v>
      </c>
    </row>
    <row r="47" spans="1:14" x14ac:dyDescent="0.25">
      <c r="D47" s="1">
        <f>D45</f>
        <v>0.32979999999999998</v>
      </c>
      <c r="E47">
        <f>K45</f>
        <v>14.364000000000008</v>
      </c>
      <c r="F47" t="str">
        <f t="shared" si="1"/>
        <v/>
      </c>
      <c r="I47" s="3" cm="1">
        <f t="array" ref="I47">_xlfn.IFS(C47="SELL", "", C47="", E47, H47="DOGE", E47-G47, E47&lt;&gt;"", E47)</f>
        <v>14.364000000000008</v>
      </c>
      <c r="J47" cm="1">
        <f t="array" ref="J47">_xlfn.IFS(C47="SELL", "", N46 = 0, 0, I47 &lt;N46, I47, N46 &gt; 0, N46)</f>
        <v>14.364000000000008</v>
      </c>
      <c r="K47">
        <f t="shared" si="2"/>
        <v>0</v>
      </c>
      <c r="N47">
        <f t="shared" si="3"/>
        <v>15.635999999999992</v>
      </c>
    </row>
    <row r="48" spans="1:14" x14ac:dyDescent="0.25">
      <c r="A48" t="s">
        <v>63</v>
      </c>
      <c r="B48" t="s">
        <v>13</v>
      </c>
      <c r="C48" t="s">
        <v>8</v>
      </c>
      <c r="D48" s="1">
        <v>0.33389999999999997</v>
      </c>
      <c r="E48">
        <v>31</v>
      </c>
      <c r="F48">
        <f t="shared" si="1"/>
        <v>10.350899999999999</v>
      </c>
      <c r="G48">
        <v>3.1E-2</v>
      </c>
      <c r="H48" t="s">
        <v>16</v>
      </c>
      <c r="I48" s="3" cm="1">
        <f t="array" ref="I48">_xlfn.IFS(C48="SELL", "", C48="", E48, H48="DOGE", E48-G48, E48&lt;&gt;"", E48)</f>
        <v>30.969000000000001</v>
      </c>
      <c r="J48" cm="1">
        <f t="array" ref="J48">_xlfn.IFS(C48="SELL", "", N47 = 0, 0, I48 &lt;N47, I48, N47 &gt; 0, N47)</f>
        <v>15.635999999999992</v>
      </c>
      <c r="K48">
        <f t="shared" si="2"/>
        <v>15.333000000000009</v>
      </c>
      <c r="N48">
        <f t="shared" si="3"/>
        <v>0</v>
      </c>
    </row>
    <row r="49" spans="1:14" x14ac:dyDescent="0.25">
      <c r="A49" t="s">
        <v>62</v>
      </c>
      <c r="B49" t="s">
        <v>13</v>
      </c>
      <c r="C49" t="s">
        <v>10</v>
      </c>
      <c r="D49" s="1">
        <v>0.33800000000000002</v>
      </c>
      <c r="E49">
        <v>30</v>
      </c>
      <c r="F49">
        <f t="shared" si="1"/>
        <v>10.14</v>
      </c>
      <c r="G49">
        <v>1.01E-2</v>
      </c>
      <c r="H49" t="s">
        <v>11</v>
      </c>
      <c r="I49" s="3" t="str" cm="1">
        <f t="array" ref="I49">_xlfn.IFS(C49="SELL", "", C49="", E49, H49="DOGE", E49-G49, E49&lt;&gt;"", E49)</f>
        <v/>
      </c>
      <c r="J49" t="str" cm="1">
        <f t="array" ref="J49">_xlfn.IFS(C49="SELL", "", N48 = 0, 0, I49 &lt;N48, I49, N48 &gt; 0, N48)</f>
        <v/>
      </c>
      <c r="K49" t="str">
        <f t="shared" si="2"/>
        <v/>
      </c>
      <c r="L49" s="3">
        <f>SUMPRODUCT(D47:D48,J47:J48)</f>
        <v>9.9581075999999982</v>
      </c>
      <c r="M49">
        <f>F49-L49</f>
        <v>0.1818924000000024</v>
      </c>
      <c r="N49">
        <f t="shared" si="3"/>
        <v>127</v>
      </c>
    </row>
    <row r="50" spans="1:14" x14ac:dyDescent="0.25">
      <c r="D50" s="1">
        <f>D48</f>
        <v>0.33389999999999997</v>
      </c>
      <c r="E50">
        <f>K48</f>
        <v>15.333000000000009</v>
      </c>
      <c r="F50" t="str">
        <f t="shared" si="1"/>
        <v/>
      </c>
      <c r="I50" s="3" cm="1">
        <f t="array" ref="I50">_xlfn.IFS(C50="SELL", "", C50="", E50, H50="DOGE", E50-G50, E50&lt;&gt;"", E50)</f>
        <v>15.333000000000009</v>
      </c>
      <c r="J50" cm="1">
        <f t="array" ref="J50">_xlfn.IFS(C50="SELL", "", N49 = 0, 0, I50 &lt;N49, I50, N49 &gt; 0, N49)</f>
        <v>15.333000000000009</v>
      </c>
      <c r="K50">
        <f t="shared" si="2"/>
        <v>0</v>
      </c>
      <c r="N50">
        <f t="shared" si="3"/>
        <v>111.66699999999999</v>
      </c>
    </row>
    <row r="51" spans="1:14" x14ac:dyDescent="0.25">
      <c r="A51" t="s">
        <v>61</v>
      </c>
      <c r="B51" t="s">
        <v>13</v>
      </c>
      <c r="C51" t="s">
        <v>8</v>
      </c>
      <c r="D51" s="1">
        <v>0.33729999999999999</v>
      </c>
      <c r="E51">
        <v>30</v>
      </c>
      <c r="F51">
        <f t="shared" si="1"/>
        <v>10.119</v>
      </c>
      <c r="G51">
        <v>0.03</v>
      </c>
      <c r="H51" t="s">
        <v>16</v>
      </c>
      <c r="I51" s="3" cm="1">
        <f t="array" ref="I51">_xlfn.IFS(C51="SELL", "", C51="", E51, H51="DOGE", E51-G51, E51&lt;&gt;"", E51)</f>
        <v>29.97</v>
      </c>
      <c r="J51" cm="1">
        <f t="array" ref="J51">_xlfn.IFS(C51="SELL", "", N50 = 0, 0, I51 &lt;N50, I51, N50 &gt; 0, N50)</f>
        <v>29.97</v>
      </c>
      <c r="K51">
        <f t="shared" si="2"/>
        <v>0</v>
      </c>
      <c r="N51">
        <f t="shared" si="3"/>
        <v>81.696999999999989</v>
      </c>
    </row>
    <row r="52" spans="1:14" x14ac:dyDescent="0.25">
      <c r="A52" t="s">
        <v>60</v>
      </c>
      <c r="B52" t="s">
        <v>13</v>
      </c>
      <c r="C52" t="s">
        <v>8</v>
      </c>
      <c r="D52" s="1">
        <v>0.33250000000000002</v>
      </c>
      <c r="E52">
        <v>31</v>
      </c>
      <c r="F52">
        <f t="shared" si="1"/>
        <v>10.307500000000001</v>
      </c>
      <c r="G52">
        <v>3.1E-2</v>
      </c>
      <c r="H52" t="s">
        <v>16</v>
      </c>
      <c r="I52" s="3" cm="1">
        <f t="array" ref="I52">_xlfn.IFS(C52="SELL", "", C52="", E52, H52="DOGE", E52-G52, E52&lt;&gt;"", E52)</f>
        <v>30.969000000000001</v>
      </c>
      <c r="J52" cm="1">
        <f t="array" ref="J52">_xlfn.IFS(C52="SELL", "", N51 = 0, 0, I52 &lt;N51, I52, N51 &gt; 0, N51)</f>
        <v>30.969000000000001</v>
      </c>
      <c r="K52">
        <f t="shared" si="2"/>
        <v>0</v>
      </c>
      <c r="N52">
        <f t="shared" si="3"/>
        <v>50.727999999999987</v>
      </c>
    </row>
    <row r="53" spans="1:14" x14ac:dyDescent="0.25">
      <c r="A53" t="s">
        <v>59</v>
      </c>
      <c r="B53" t="s">
        <v>13</v>
      </c>
      <c r="C53" t="s">
        <v>8</v>
      </c>
      <c r="D53" s="1">
        <v>0.32750000000000001</v>
      </c>
      <c r="E53">
        <v>33</v>
      </c>
      <c r="F53">
        <f t="shared" si="1"/>
        <v>10.807500000000001</v>
      </c>
      <c r="G53">
        <v>3.3000000000000002E-2</v>
      </c>
      <c r="H53" t="s">
        <v>16</v>
      </c>
      <c r="I53" s="3" cm="1">
        <f t="array" ref="I53">_xlfn.IFS(C53="SELL", "", C53="", E53, H53="DOGE", E53-G53, E53&lt;&gt;"", E53)</f>
        <v>32.966999999999999</v>
      </c>
      <c r="J53" cm="1">
        <f t="array" ref="J53">_xlfn.IFS(C53="SELL", "", N52 = 0, 0, I53 &lt;N52, I53, N52 &gt; 0, N52)</f>
        <v>32.966999999999999</v>
      </c>
      <c r="K53">
        <f t="shared" si="2"/>
        <v>0</v>
      </c>
      <c r="N53">
        <f t="shared" si="3"/>
        <v>17.760999999999989</v>
      </c>
    </row>
    <row r="54" spans="1:14" x14ac:dyDescent="0.25">
      <c r="A54" t="s">
        <v>58</v>
      </c>
      <c r="B54" t="s">
        <v>13</v>
      </c>
      <c r="C54" t="s">
        <v>8</v>
      </c>
      <c r="D54" s="1">
        <v>0.32240000000000002</v>
      </c>
      <c r="E54">
        <v>35</v>
      </c>
      <c r="F54">
        <f t="shared" si="1"/>
        <v>11.284000000000001</v>
      </c>
      <c r="G54">
        <v>3.5000000000000003E-2</v>
      </c>
      <c r="H54" t="s">
        <v>16</v>
      </c>
      <c r="I54" s="3" cm="1">
        <f t="array" ref="I54">_xlfn.IFS(C54="SELL", "", C54="", E54, H54="DOGE", E54-G54, E54&lt;&gt;"", E54)</f>
        <v>34.965000000000003</v>
      </c>
      <c r="J54" cm="1">
        <f t="array" ref="J54">_xlfn.IFS(C54="SELL", "", N53 = 0, 0, I54 &lt;N53, I54, N53 &gt; 0, N53)</f>
        <v>17.760999999999989</v>
      </c>
      <c r="K54">
        <f t="shared" si="2"/>
        <v>17.204000000000015</v>
      </c>
      <c r="N54">
        <f t="shared" si="3"/>
        <v>0</v>
      </c>
    </row>
    <row r="55" spans="1:14" x14ac:dyDescent="0.25">
      <c r="A55" t="s">
        <v>57</v>
      </c>
      <c r="B55" t="s">
        <v>13</v>
      </c>
      <c r="C55" t="s">
        <v>10</v>
      </c>
      <c r="D55" s="1">
        <v>0.33360000000000001</v>
      </c>
      <c r="E55">
        <v>127</v>
      </c>
      <c r="F55">
        <f t="shared" si="1"/>
        <v>42.367200000000004</v>
      </c>
      <c r="G55">
        <v>4.24E-2</v>
      </c>
      <c r="H55" t="s">
        <v>11</v>
      </c>
      <c r="I55" s="3" t="str" cm="1">
        <f t="array" ref="I55">_xlfn.IFS(C55="SELL", "", C55="", E55, H55="DOGE", E55-G55, E55&lt;&gt;"", E55)</f>
        <v/>
      </c>
      <c r="J55" t="str" cm="1">
        <f t="array" ref="J55">_xlfn.IFS(C55="SELL", "", N54 = 0, 0, I55 &lt;N54, I55, N54 &gt; 0, N54)</f>
        <v/>
      </c>
      <c r="K55" t="str">
        <f t="shared" si="2"/>
        <v/>
      </c>
      <c r="L55" s="3">
        <f>SUMPRODUCT(D50:D54,J50:J54)</f>
        <v>42.048601099999999</v>
      </c>
      <c r="M55">
        <f>F55-L55</f>
        <v>0.3185989000000049</v>
      </c>
      <c r="N55">
        <f t="shared" si="3"/>
        <v>30</v>
      </c>
    </row>
    <row r="56" spans="1:14" x14ac:dyDescent="0.25">
      <c r="D56" s="1">
        <f>D54</f>
        <v>0.32240000000000002</v>
      </c>
      <c r="E56">
        <f>K54</f>
        <v>17.204000000000015</v>
      </c>
      <c r="F56" t="str">
        <f t="shared" si="1"/>
        <v/>
      </c>
      <c r="I56" s="3" cm="1">
        <f t="array" ref="I56">_xlfn.IFS(C56="SELL", "", C56="", E56, H56="DOGE", E56-G56, E56&lt;&gt;"", E56)</f>
        <v>17.204000000000015</v>
      </c>
      <c r="J56" cm="1">
        <f t="array" ref="J56">_xlfn.IFS(C56="SELL", "", N55 = 0, 0, I56 &lt;N55, I56, N55 &gt; 0, N55)</f>
        <v>17.204000000000015</v>
      </c>
      <c r="K56">
        <f t="shared" si="2"/>
        <v>0</v>
      </c>
      <c r="N56">
        <f t="shared" si="3"/>
        <v>12.795999999999985</v>
      </c>
    </row>
    <row r="57" spans="1:14" x14ac:dyDescent="0.25">
      <c r="A57" t="s">
        <v>56</v>
      </c>
      <c r="B57" t="s">
        <v>13</v>
      </c>
      <c r="C57" t="s">
        <v>8</v>
      </c>
      <c r="D57" s="1">
        <v>0.33210000000000001</v>
      </c>
      <c r="E57">
        <v>31</v>
      </c>
      <c r="F57">
        <f t="shared" si="1"/>
        <v>10.2951</v>
      </c>
      <c r="G57">
        <v>3.1E-2</v>
      </c>
      <c r="H57" t="s">
        <v>16</v>
      </c>
      <c r="I57" s="3" cm="1">
        <f t="array" ref="I57">_xlfn.IFS(C57="SELL", "", C57="", E57, H57="DOGE", E57-G57, E57&lt;&gt;"", E57)</f>
        <v>30.969000000000001</v>
      </c>
      <c r="J57" cm="1">
        <f t="array" ref="J57">_xlfn.IFS(C57="SELL", "", N56 = 0, 0, I57 &lt;N56, I57, N56 &gt; 0, N56)</f>
        <v>12.795999999999985</v>
      </c>
      <c r="K57">
        <f t="shared" si="2"/>
        <v>18.173000000000016</v>
      </c>
      <c r="N57">
        <f t="shared" si="3"/>
        <v>0</v>
      </c>
    </row>
    <row r="58" spans="1:14" x14ac:dyDescent="0.25">
      <c r="A58" t="s">
        <v>55</v>
      </c>
      <c r="B58" t="s">
        <v>13</v>
      </c>
      <c r="C58" t="s">
        <v>10</v>
      </c>
      <c r="D58" s="1">
        <v>0.33610000000000001</v>
      </c>
      <c r="E58">
        <v>30</v>
      </c>
      <c r="F58">
        <f t="shared" si="1"/>
        <v>10.083</v>
      </c>
      <c r="G58">
        <v>1.01E-2</v>
      </c>
      <c r="H58" t="s">
        <v>11</v>
      </c>
      <c r="I58" s="3" t="str" cm="1">
        <f t="array" ref="I58">_xlfn.IFS(C58="SELL", "", C58="", E58, H58="DOGE", E58-G58, E58&lt;&gt;"", E58)</f>
        <v/>
      </c>
      <c r="J58" t="str" cm="1">
        <f t="array" ref="J58">_xlfn.IFS(C58="SELL", "", N57 = 0, 0, I58 &lt;N57, I58, N57 &gt; 0, N57)</f>
        <v/>
      </c>
      <c r="K58" t="str">
        <f t="shared" si="2"/>
        <v/>
      </c>
      <c r="L58" s="3">
        <f>SUMPRODUCT(D56:D57,J56:J57)</f>
        <v>9.7961212</v>
      </c>
      <c r="M58">
        <f>F58-L58</f>
        <v>0.28687880000000021</v>
      </c>
      <c r="N58">
        <f t="shared" si="3"/>
        <v>30</v>
      </c>
    </row>
    <row r="59" spans="1:14" x14ac:dyDescent="0.25">
      <c r="D59" s="1">
        <f>D57</f>
        <v>0.33210000000000001</v>
      </c>
      <c r="E59">
        <f>K57</f>
        <v>18.173000000000016</v>
      </c>
      <c r="F59" t="str">
        <f t="shared" si="1"/>
        <v/>
      </c>
      <c r="I59" s="3" cm="1">
        <f t="array" ref="I59">_xlfn.IFS(C59="SELL", "", C59="", E59, H59="DOGE", E59-G59, E59&lt;&gt;"", E59)</f>
        <v>18.173000000000016</v>
      </c>
      <c r="J59" cm="1">
        <f t="array" ref="J59">_xlfn.IFS(C59="SELL", "", N58 = 0, 0, I59 &lt;N58, I59, N58 &gt; 0, N58)</f>
        <v>18.173000000000016</v>
      </c>
      <c r="K59">
        <f t="shared" si="2"/>
        <v>0</v>
      </c>
      <c r="N59">
        <f t="shared" si="3"/>
        <v>11.826999999999984</v>
      </c>
    </row>
    <row r="60" spans="1:14" x14ac:dyDescent="0.25">
      <c r="A60" t="s">
        <v>54</v>
      </c>
      <c r="B60" t="s">
        <v>13</v>
      </c>
      <c r="C60" t="s">
        <v>8</v>
      </c>
      <c r="D60" s="1">
        <v>0.33610000000000001</v>
      </c>
      <c r="E60">
        <v>31</v>
      </c>
      <c r="F60">
        <f t="shared" si="1"/>
        <v>10.4191</v>
      </c>
      <c r="G60">
        <v>3.1E-2</v>
      </c>
      <c r="H60" t="s">
        <v>16</v>
      </c>
      <c r="I60" s="3" cm="1">
        <f t="array" ref="I60">_xlfn.IFS(C60="SELL", "", C60="", E60, H60="DOGE", E60-G60, E60&lt;&gt;"", E60)</f>
        <v>30.969000000000001</v>
      </c>
      <c r="J60" cm="1">
        <f t="array" ref="J60">_xlfn.IFS(C60="SELL", "", N59 = 0, 0, I60 &lt;N59, I60, N59 &gt; 0, N59)</f>
        <v>11.826999999999984</v>
      </c>
      <c r="K60">
        <f t="shared" si="2"/>
        <v>19.142000000000017</v>
      </c>
      <c r="N60">
        <f t="shared" si="3"/>
        <v>0</v>
      </c>
    </row>
    <row r="61" spans="1:14" x14ac:dyDescent="0.25">
      <c r="A61" t="s">
        <v>53</v>
      </c>
      <c r="B61" t="s">
        <v>13</v>
      </c>
      <c r="C61" t="s">
        <v>10</v>
      </c>
      <c r="D61" s="1">
        <v>0.3402</v>
      </c>
      <c r="E61">
        <v>30</v>
      </c>
      <c r="F61">
        <f t="shared" si="1"/>
        <v>10.206</v>
      </c>
      <c r="G61">
        <v>1.0200000000000001E-2</v>
      </c>
      <c r="H61" t="s">
        <v>11</v>
      </c>
      <c r="I61" s="3" t="str" cm="1">
        <f t="array" ref="I61">_xlfn.IFS(C61="SELL", "", C61="", E61, H61="DOGE", E61-G61, E61&lt;&gt;"", E61)</f>
        <v/>
      </c>
      <c r="J61" t="str" cm="1">
        <f t="array" ref="J61">_xlfn.IFS(C61="SELL", "", N60 = 0, 0, I61 &lt;N60, I61, N60 &gt; 0, N60)</f>
        <v/>
      </c>
      <c r="K61" t="str">
        <f t="shared" si="2"/>
        <v/>
      </c>
      <c r="L61" s="3">
        <f>SUMPRODUCT(D59:D60,J59:J60)</f>
        <v>10.010308</v>
      </c>
      <c r="M61">
        <f>F61-L61</f>
        <v>0.19569199999999931</v>
      </c>
      <c r="N61">
        <f t="shared" si="3"/>
        <v>29</v>
      </c>
    </row>
    <row r="62" spans="1:14" x14ac:dyDescent="0.25">
      <c r="D62" s="1">
        <f>D60</f>
        <v>0.33610000000000001</v>
      </c>
      <c r="E62">
        <f>K60</f>
        <v>19.142000000000017</v>
      </c>
      <c r="F62" t="str">
        <f t="shared" si="1"/>
        <v/>
      </c>
      <c r="I62" s="3" cm="1">
        <f t="array" ref="I62">_xlfn.IFS(C62="SELL", "", C62="", E62, H62="DOGE", E62-G62, E62&lt;&gt;"", E62)</f>
        <v>19.142000000000017</v>
      </c>
      <c r="J62" cm="1">
        <f t="array" ref="J62">_xlfn.IFS(C62="SELL", "", N61 = 0, 0, I62 &lt;N61, I62, N61 &gt; 0, N61)</f>
        <v>19.142000000000017</v>
      </c>
      <c r="K62">
        <f t="shared" si="2"/>
        <v>0</v>
      </c>
      <c r="N62">
        <f t="shared" si="3"/>
        <v>9.8579999999999828</v>
      </c>
    </row>
    <row r="63" spans="1:14" x14ac:dyDescent="0.25">
      <c r="A63" t="s">
        <v>52</v>
      </c>
      <c r="B63" t="s">
        <v>13</v>
      </c>
      <c r="C63" t="s">
        <v>8</v>
      </c>
      <c r="D63" s="1">
        <v>0.34029999999999999</v>
      </c>
      <c r="E63">
        <v>30</v>
      </c>
      <c r="F63">
        <f t="shared" si="1"/>
        <v>10.209</v>
      </c>
      <c r="G63">
        <v>0.03</v>
      </c>
      <c r="H63" t="s">
        <v>16</v>
      </c>
      <c r="I63" s="3" cm="1">
        <f t="array" ref="I63">_xlfn.IFS(C63="SELL", "", C63="", E63, H63="DOGE", E63-G63, E63&lt;&gt;"", E63)</f>
        <v>29.97</v>
      </c>
      <c r="J63" cm="1">
        <f t="array" ref="J63">_xlfn.IFS(C63="SELL", "", N62 = 0, 0, I63 &lt;N62, I63, N62 &gt; 0, N62)</f>
        <v>9.8579999999999828</v>
      </c>
      <c r="K63">
        <f t="shared" si="2"/>
        <v>20.112000000000016</v>
      </c>
      <c r="N63">
        <f t="shared" si="3"/>
        <v>0</v>
      </c>
    </row>
    <row r="64" spans="1:14" x14ac:dyDescent="0.25">
      <c r="A64" t="s">
        <v>51</v>
      </c>
      <c r="B64" t="s">
        <v>13</v>
      </c>
      <c r="C64" t="s">
        <v>10</v>
      </c>
      <c r="D64" s="1">
        <v>0.34489999999999998</v>
      </c>
      <c r="E64">
        <v>29</v>
      </c>
      <c r="F64">
        <f t="shared" si="1"/>
        <v>10.002099999999999</v>
      </c>
      <c r="G64">
        <v>0.01</v>
      </c>
      <c r="H64" t="s">
        <v>11</v>
      </c>
      <c r="I64" s="3" t="str" cm="1">
        <f t="array" ref="I64">_xlfn.IFS(C64="SELL", "", C64="", E64, H64="DOGE", E64-G64, E64&lt;&gt;"", E64)</f>
        <v/>
      </c>
      <c r="J64" t="str" cm="1">
        <f t="array" ref="J64">_xlfn.IFS(C64="SELL", "", N63 = 0, 0, I64 &lt;N63, I64, N63 &gt; 0, N63)</f>
        <v/>
      </c>
      <c r="K64" t="str">
        <f t="shared" si="2"/>
        <v/>
      </c>
      <c r="L64" s="3">
        <f>SUMPRODUCT(D62:D63,J62:J63)</f>
        <v>9.7883036000000008</v>
      </c>
      <c r="M64">
        <f>F64-L64</f>
        <v>0.21379639999999789</v>
      </c>
      <c r="N64">
        <f t="shared" si="3"/>
        <v>124</v>
      </c>
    </row>
    <row r="65" spans="1:14" x14ac:dyDescent="0.25">
      <c r="D65" s="1">
        <f>D63</f>
        <v>0.34029999999999999</v>
      </c>
      <c r="E65">
        <f>K63</f>
        <v>20.112000000000016</v>
      </c>
      <c r="F65" t="str">
        <f t="shared" si="1"/>
        <v/>
      </c>
      <c r="I65" s="3" cm="1">
        <f t="array" ref="I65">_xlfn.IFS(C65="SELL", "", C65="", E65, H65="DOGE", E65-G65, E65&lt;&gt;"", E65)</f>
        <v>20.112000000000016</v>
      </c>
      <c r="J65" cm="1">
        <f t="array" ref="J65">_xlfn.IFS(C65="SELL", "", N64 = 0, 0, I65 &lt;N64, I65, N64 &gt; 0, N64)</f>
        <v>20.112000000000016</v>
      </c>
      <c r="K65">
        <f t="shared" si="2"/>
        <v>0</v>
      </c>
      <c r="N65">
        <f t="shared" si="3"/>
        <v>103.88799999999998</v>
      </c>
    </row>
    <row r="66" spans="1:14" x14ac:dyDescent="0.25">
      <c r="A66" t="s">
        <v>50</v>
      </c>
      <c r="B66" t="s">
        <v>13</v>
      </c>
      <c r="C66" t="s">
        <v>8</v>
      </c>
      <c r="D66" s="1">
        <v>0.34399999999999997</v>
      </c>
      <c r="E66">
        <v>30</v>
      </c>
      <c r="F66">
        <f t="shared" si="1"/>
        <v>10.319999999999999</v>
      </c>
      <c r="G66">
        <v>0.03</v>
      </c>
      <c r="H66" t="s">
        <v>16</v>
      </c>
      <c r="I66" s="3" cm="1">
        <f t="array" ref="I66">_xlfn.IFS(C66="SELL", "", C66="", E66, H66="DOGE", E66-G66, E66&lt;&gt;"", E66)</f>
        <v>29.97</v>
      </c>
      <c r="J66" cm="1">
        <f t="array" ref="J66">_xlfn.IFS(C66="SELL", "", N65 = 0, 0, I66 &lt;N65, I66, N65 &gt; 0, N65)</f>
        <v>29.97</v>
      </c>
      <c r="K66">
        <f t="shared" si="2"/>
        <v>0</v>
      </c>
      <c r="N66">
        <f t="shared" si="3"/>
        <v>73.917999999999978</v>
      </c>
    </row>
    <row r="67" spans="1:14" x14ac:dyDescent="0.25">
      <c r="A67" t="s">
        <v>49</v>
      </c>
      <c r="B67" t="s">
        <v>13</v>
      </c>
      <c r="C67" t="s">
        <v>8</v>
      </c>
      <c r="D67" s="1">
        <v>0.33910000000000001</v>
      </c>
      <c r="E67">
        <v>30</v>
      </c>
      <c r="F67">
        <f t="shared" ref="F67:F79" si="4">IF($C67&lt;&gt;"", D67*E67, "")</f>
        <v>10.173</v>
      </c>
      <c r="G67">
        <v>0.03</v>
      </c>
      <c r="H67" t="s">
        <v>16</v>
      </c>
      <c r="I67" s="3" cm="1">
        <f t="array" ref="I67">_xlfn.IFS(C67="SELL", "", C67="", E67, H67="DOGE", E67-G67, E67&lt;&gt;"", E67)</f>
        <v>29.97</v>
      </c>
      <c r="J67" cm="1">
        <f t="array" ref="J67">_xlfn.IFS(C67="SELL", "", N66 = 0, 0, I67 &lt;N66, I67, N66 &gt; 0, N66)</f>
        <v>29.97</v>
      </c>
      <c r="K67">
        <f t="shared" ref="K67:K130" si="5">IF(C67="SELL", "", I67-J67)</f>
        <v>0</v>
      </c>
      <c r="N67">
        <f t="shared" si="3"/>
        <v>43.947999999999979</v>
      </c>
    </row>
    <row r="68" spans="1:14" x14ac:dyDescent="0.25">
      <c r="A68" t="s">
        <v>48</v>
      </c>
      <c r="B68" t="s">
        <v>13</v>
      </c>
      <c r="C68" t="s">
        <v>8</v>
      </c>
      <c r="D68" s="1">
        <v>0.33400000000000002</v>
      </c>
      <c r="E68">
        <v>32</v>
      </c>
      <c r="F68">
        <f t="shared" si="4"/>
        <v>10.688000000000001</v>
      </c>
      <c r="G68">
        <v>3.2000000000000001E-2</v>
      </c>
      <c r="H68" t="s">
        <v>16</v>
      </c>
      <c r="I68" s="3" cm="1">
        <f t="array" ref="I68">_xlfn.IFS(C68="SELL", "", C68="", E68, H68="DOGE", E68-G68, E68&lt;&gt;"", E68)</f>
        <v>31.968</v>
      </c>
      <c r="J68" cm="1">
        <f t="array" ref="J68">_xlfn.IFS(C68="SELL", "", N67 = 0, 0, I68 &lt;N67, I68, N67 &gt; 0, N67)</f>
        <v>31.968</v>
      </c>
      <c r="K68">
        <f t="shared" si="5"/>
        <v>0</v>
      </c>
      <c r="N68">
        <f t="shared" si="3"/>
        <v>11.979999999999979</v>
      </c>
    </row>
    <row r="69" spans="1:14" x14ac:dyDescent="0.25">
      <c r="A69" t="s">
        <v>47</v>
      </c>
      <c r="B69" t="s">
        <v>13</v>
      </c>
      <c r="C69" t="s">
        <v>8</v>
      </c>
      <c r="D69" s="1">
        <v>0.32879999999999998</v>
      </c>
      <c r="E69">
        <v>34</v>
      </c>
      <c r="F69">
        <f t="shared" si="4"/>
        <v>11.1792</v>
      </c>
      <c r="G69">
        <v>3.4000000000000002E-2</v>
      </c>
      <c r="H69" t="s">
        <v>16</v>
      </c>
      <c r="I69" s="3" cm="1">
        <f t="array" ref="I69">_xlfn.IFS(C69="SELL", "", C69="", E69, H69="DOGE", E69-G69, E69&lt;&gt;"", E69)</f>
        <v>33.966000000000001</v>
      </c>
      <c r="J69" cm="1">
        <f t="array" ref="J69">_xlfn.IFS(C69="SELL", "", N68 = 0, 0, I69 &lt;N68, I69, N68 &gt; 0, N68)</f>
        <v>11.979999999999979</v>
      </c>
      <c r="K69">
        <f t="shared" si="5"/>
        <v>21.986000000000022</v>
      </c>
      <c r="N69">
        <f t="shared" si="3"/>
        <v>0</v>
      </c>
    </row>
    <row r="70" spans="1:14" x14ac:dyDescent="0.25">
      <c r="A70" t="s">
        <v>46</v>
      </c>
      <c r="B70" t="s">
        <v>13</v>
      </c>
      <c r="C70" t="s">
        <v>10</v>
      </c>
      <c r="D70" s="1">
        <v>0.34029999999999999</v>
      </c>
      <c r="E70">
        <v>124</v>
      </c>
      <c r="F70">
        <f t="shared" si="4"/>
        <v>42.197200000000002</v>
      </c>
      <c r="G70">
        <v>4.2200000000000001E-2</v>
      </c>
      <c r="H70" t="s">
        <v>11</v>
      </c>
      <c r="I70" s="3" t="str" cm="1">
        <f t="array" ref="I70">_xlfn.IFS(C70="SELL", "", C70="", E70, H70="DOGE", E70-G70, E70&lt;&gt;"", E70)</f>
        <v/>
      </c>
      <c r="J70" t="str" cm="1">
        <f t="array" ref="J70">_xlfn.IFS(C70="SELL", "", N69 = 0, 0, I70 &lt;N69, I70, N69 &gt; 0, N69)</f>
        <v/>
      </c>
      <c r="K70" t="str">
        <f t="shared" si="5"/>
        <v/>
      </c>
      <c r="L70" s="3">
        <f>SUMPRODUCT(D65:D69,J65:J69)</f>
        <v>41.932956599999997</v>
      </c>
      <c r="M70">
        <f>F70-L70</f>
        <v>0.26424340000000512</v>
      </c>
      <c r="N70">
        <f t="shared" ref="N70:N131" si="6">IF($C70="SELL", VLOOKUP("SELL", $C71:$E571,3,FALSE), N69-J70)</f>
        <v>29</v>
      </c>
    </row>
    <row r="71" spans="1:14" x14ac:dyDescent="0.25">
      <c r="D71" s="1">
        <f>D69</f>
        <v>0.32879999999999998</v>
      </c>
      <c r="E71">
        <f>K69</f>
        <v>21.986000000000022</v>
      </c>
      <c r="F71" t="str">
        <f t="shared" si="4"/>
        <v/>
      </c>
      <c r="I71" s="3" cm="1">
        <f t="array" ref="I71">_xlfn.IFS(C71="SELL", "", C71="", E71, H71="DOGE", E71-G71, E71&lt;&gt;"", E71)</f>
        <v>21.986000000000022</v>
      </c>
      <c r="J71" cm="1">
        <f t="array" ref="J71">_xlfn.IFS(C71="SELL", "", N70 = 0, 0, I71 &lt;N70, I71, N70 &gt; 0, N70)</f>
        <v>21.986000000000022</v>
      </c>
      <c r="K71">
        <f t="shared" si="5"/>
        <v>0</v>
      </c>
      <c r="N71">
        <f t="shared" si="6"/>
        <v>7.013999999999978</v>
      </c>
    </row>
    <row r="72" spans="1:14" x14ac:dyDescent="0.25">
      <c r="A72" t="s">
        <v>45</v>
      </c>
      <c r="B72" t="s">
        <v>13</v>
      </c>
      <c r="C72" t="s">
        <v>8</v>
      </c>
      <c r="D72" s="1">
        <v>0.3417</v>
      </c>
      <c r="E72">
        <v>30</v>
      </c>
      <c r="F72">
        <f t="shared" si="4"/>
        <v>10.250999999999999</v>
      </c>
      <c r="G72">
        <v>0.03</v>
      </c>
      <c r="H72" t="s">
        <v>16</v>
      </c>
      <c r="I72" s="3" cm="1">
        <f t="array" ref="I72">_xlfn.IFS(C72="SELL", "", C72="", E72, H72="DOGE", E72-G72, E72&lt;&gt;"", E72)</f>
        <v>29.97</v>
      </c>
      <c r="J72" cm="1">
        <f t="array" ref="J72">_xlfn.IFS(C72="SELL", "", N71 = 0, 0, I72 &lt;N71, I72, N71 &gt; 0, N71)</f>
        <v>7.013999999999978</v>
      </c>
      <c r="K72">
        <f t="shared" si="5"/>
        <v>22.956000000000021</v>
      </c>
      <c r="N72">
        <f t="shared" si="6"/>
        <v>0</v>
      </c>
    </row>
    <row r="73" spans="1:14" x14ac:dyDescent="0.25">
      <c r="A73" t="s">
        <v>44</v>
      </c>
      <c r="B73" t="s">
        <v>13</v>
      </c>
      <c r="C73" t="s">
        <v>10</v>
      </c>
      <c r="D73" s="1">
        <v>0.34589999999999999</v>
      </c>
      <c r="E73">
        <v>29</v>
      </c>
      <c r="F73">
        <f t="shared" si="4"/>
        <v>10.0311</v>
      </c>
      <c r="G73">
        <v>0.01</v>
      </c>
      <c r="H73" t="s">
        <v>11</v>
      </c>
      <c r="I73" s="3" t="str" cm="1">
        <f t="array" ref="I73">_xlfn.IFS(C73="SELL", "", C73="", E73, H73="DOGE", E73-G73, E73&lt;&gt;"", E73)</f>
        <v/>
      </c>
      <c r="J73" t="str" cm="1">
        <f t="array" ref="J73">_xlfn.IFS(C73="SELL", "", N72 = 0, 0, I73 &lt;N72, I73, N72 &gt; 0, N72)</f>
        <v/>
      </c>
      <c r="K73" t="str">
        <f t="shared" si="5"/>
        <v/>
      </c>
      <c r="L73" s="3">
        <f>SUMPRODUCT(D71:D72,J71:J72)</f>
        <v>9.625680599999999</v>
      </c>
      <c r="M73">
        <f>F73-L73</f>
        <v>0.40541940000000132</v>
      </c>
      <c r="N73">
        <f t="shared" si="6"/>
        <v>55</v>
      </c>
    </row>
    <row r="74" spans="1:14" x14ac:dyDescent="0.25">
      <c r="D74" s="1">
        <f>D72</f>
        <v>0.3417</v>
      </c>
      <c r="E74">
        <f>K72</f>
        <v>22.956000000000021</v>
      </c>
      <c r="F74" t="str">
        <f t="shared" si="4"/>
        <v/>
      </c>
      <c r="I74" s="3" cm="1">
        <f t="array" ref="I74">_xlfn.IFS(C74="SELL", "", C74="", E74, H74="DOGE", E74-G74, E74&lt;&gt;"", E74)</f>
        <v>22.956000000000021</v>
      </c>
      <c r="J74" cm="1">
        <f t="array" ref="J74">_xlfn.IFS(C74="SELL", "", N73 = 0, 0, I74 &lt;N73, I74, N73 &gt; 0, N73)</f>
        <v>22.956000000000021</v>
      </c>
      <c r="K74">
        <f t="shared" si="5"/>
        <v>0</v>
      </c>
      <c r="N74">
        <f t="shared" si="6"/>
        <v>32.043999999999983</v>
      </c>
    </row>
    <row r="75" spans="1:14" x14ac:dyDescent="0.25">
      <c r="A75" t="s">
        <v>43</v>
      </c>
      <c r="B75" t="s">
        <v>13</v>
      </c>
      <c r="C75" t="s">
        <v>8</v>
      </c>
      <c r="D75" s="1">
        <v>0.36230000000000001</v>
      </c>
      <c r="E75">
        <v>28</v>
      </c>
      <c r="F75">
        <f t="shared" si="4"/>
        <v>10.144400000000001</v>
      </c>
      <c r="G75">
        <v>2.8000000000000001E-2</v>
      </c>
      <c r="H75" t="s">
        <v>16</v>
      </c>
      <c r="I75" s="3" cm="1">
        <f t="array" ref="I75">_xlfn.IFS(C75="SELL", "", C75="", E75, H75="DOGE", E75-G75, E75&lt;&gt;"", E75)</f>
        <v>27.972000000000001</v>
      </c>
      <c r="J75" cm="1">
        <f t="array" ref="J75">_xlfn.IFS(C75="SELL", "", N74 = 0, 0, I75 &lt;N74, I75, N74 &gt; 0, N74)</f>
        <v>27.972000000000001</v>
      </c>
      <c r="K75">
        <f t="shared" si="5"/>
        <v>0</v>
      </c>
      <c r="N75">
        <f t="shared" si="6"/>
        <v>4.0719999999999814</v>
      </c>
    </row>
    <row r="76" spans="1:14" x14ac:dyDescent="0.25">
      <c r="A76" t="s">
        <v>42</v>
      </c>
      <c r="B76" t="s">
        <v>13</v>
      </c>
      <c r="C76" t="s">
        <v>8</v>
      </c>
      <c r="D76" s="1">
        <v>0.35720000000000002</v>
      </c>
      <c r="E76">
        <v>28</v>
      </c>
      <c r="F76">
        <f t="shared" si="4"/>
        <v>10.0016</v>
      </c>
      <c r="G76">
        <v>2.8000000000000001E-2</v>
      </c>
      <c r="H76" t="s">
        <v>16</v>
      </c>
      <c r="I76" s="3" cm="1">
        <f t="array" ref="I76">_xlfn.IFS(C76="SELL", "", C76="", E76, H76="DOGE", E76-G76, E76&lt;&gt;"", E76)</f>
        <v>27.972000000000001</v>
      </c>
      <c r="J76" cm="1">
        <f t="array" ref="J76">_xlfn.IFS(C76="SELL", "", N75 = 0, 0, I76 &lt;N75, I76, N75 &gt; 0, N75)</f>
        <v>4.0719999999999814</v>
      </c>
      <c r="K76">
        <f t="shared" si="5"/>
        <v>23.90000000000002</v>
      </c>
      <c r="N76">
        <f t="shared" si="6"/>
        <v>0</v>
      </c>
    </row>
    <row r="77" spans="1:14" x14ac:dyDescent="0.25">
      <c r="A77" t="s">
        <v>41</v>
      </c>
      <c r="B77" t="s">
        <v>13</v>
      </c>
      <c r="C77" t="s">
        <v>10</v>
      </c>
      <c r="D77" s="1">
        <v>0.36409999999999998</v>
      </c>
      <c r="E77">
        <v>55</v>
      </c>
      <c r="F77">
        <f t="shared" si="4"/>
        <v>20.025499999999997</v>
      </c>
      <c r="G77">
        <v>0.02</v>
      </c>
      <c r="H77" t="s">
        <v>11</v>
      </c>
      <c r="I77" s="3" t="str" cm="1">
        <f t="array" ref="I77">_xlfn.IFS(C77="SELL", "", C77="", E77, H77="DOGE", E77-G77, E77&lt;&gt;"", E77)</f>
        <v/>
      </c>
      <c r="J77" t="str" cm="1">
        <f t="array" ref="J77">_xlfn.IFS(C77="SELL", "", N76 = 0, 0, I77 &lt;N76, I77, N76 &gt; 0, N76)</f>
        <v/>
      </c>
      <c r="K77" t="str">
        <f t="shared" si="5"/>
        <v/>
      </c>
      <c r="L77" s="3">
        <f>SUMPRODUCT(D74:D76,J74:J76)</f>
        <v>19.432839200000004</v>
      </c>
      <c r="M77">
        <f>F77-L77</f>
        <v>0.59266079999999377</v>
      </c>
      <c r="N77">
        <f t="shared" si="6"/>
        <v>84</v>
      </c>
    </row>
    <row r="78" spans="1:14" x14ac:dyDescent="0.25">
      <c r="D78" s="1">
        <f>D76</f>
        <v>0.35720000000000002</v>
      </c>
      <c r="E78">
        <f>K76</f>
        <v>23.90000000000002</v>
      </c>
      <c r="F78" t="str">
        <f t="shared" si="4"/>
        <v/>
      </c>
      <c r="I78" s="3" cm="1">
        <f t="array" ref="I78">_xlfn.IFS(C78="SELL", "", C78="", E78, H78="DOGE", E78-G78, E78&lt;&gt;"", E78)</f>
        <v>23.90000000000002</v>
      </c>
      <c r="J78" cm="1">
        <f t="array" ref="J78">_xlfn.IFS(C78="SELL", "", N77 = 0, 0, I78 &lt;N77, I78, N77 &gt; 0, N77)</f>
        <v>23.90000000000002</v>
      </c>
      <c r="K78">
        <f t="shared" si="5"/>
        <v>0</v>
      </c>
      <c r="N78">
        <f t="shared" si="6"/>
        <v>60.09999999999998</v>
      </c>
    </row>
    <row r="79" spans="1:14" x14ac:dyDescent="0.25">
      <c r="A79" t="s">
        <v>40</v>
      </c>
      <c r="B79" t="s">
        <v>13</v>
      </c>
      <c r="C79" t="s">
        <v>8</v>
      </c>
      <c r="D79" s="1">
        <v>0.37059999999999998</v>
      </c>
      <c r="E79">
        <v>28</v>
      </c>
      <c r="F79">
        <f t="shared" si="4"/>
        <v>10.376799999999999</v>
      </c>
      <c r="G79">
        <v>2.8000000000000001E-2</v>
      </c>
      <c r="H79" t="s">
        <v>16</v>
      </c>
      <c r="I79" s="3" cm="1">
        <f t="array" ref="I79">_xlfn.IFS(C79="SELL", "", C79="", E79, H79="DOGE", E79-G79, E79&lt;&gt;"", E79)</f>
        <v>27.972000000000001</v>
      </c>
      <c r="J79" cm="1">
        <f t="array" ref="J79">_xlfn.IFS(C79="SELL", "", N78 = 0, 0, I79 &lt;N78, I79, N78 &gt; 0, N78)</f>
        <v>27.972000000000001</v>
      </c>
      <c r="K79">
        <f t="shared" si="5"/>
        <v>0</v>
      </c>
      <c r="N79">
        <f t="shared" si="6"/>
        <v>32.127999999999979</v>
      </c>
    </row>
    <row r="80" spans="1:14" x14ac:dyDescent="0.25">
      <c r="A80" t="s">
        <v>39</v>
      </c>
      <c r="B80" t="s">
        <v>13</v>
      </c>
      <c r="C80" t="s">
        <v>8</v>
      </c>
      <c r="D80" s="1">
        <v>0.3654</v>
      </c>
      <c r="E80">
        <v>28</v>
      </c>
      <c r="F80">
        <f>IF($C80&lt;&gt;"", D80*E80, "")</f>
        <v>10.231199999999999</v>
      </c>
      <c r="G80">
        <v>2.8000000000000001E-2</v>
      </c>
      <c r="H80" t="s">
        <v>16</v>
      </c>
      <c r="I80" s="3" cm="1">
        <f t="array" ref="I80">_xlfn.IFS(C80="SELL", "", C80="", E80, H80="DOGE", E80-G80, E80&lt;&gt;"", E80)</f>
        <v>27.972000000000001</v>
      </c>
      <c r="J80" cm="1">
        <f t="array" ref="J80">_xlfn.IFS(C80="SELL", "", N79 = 0, 0, I80 &lt;N79, I80, N79 &gt; 0, N79)</f>
        <v>27.972000000000001</v>
      </c>
      <c r="K80">
        <f t="shared" si="5"/>
        <v>0</v>
      </c>
      <c r="N80">
        <f t="shared" si="6"/>
        <v>4.1559999999999775</v>
      </c>
    </row>
    <row r="81" spans="1:14" x14ac:dyDescent="0.25">
      <c r="A81" t="s">
        <v>38</v>
      </c>
      <c r="B81" t="s">
        <v>13</v>
      </c>
      <c r="C81" t="s">
        <v>8</v>
      </c>
      <c r="D81" s="1">
        <v>0.35980000000000001</v>
      </c>
      <c r="E81">
        <v>30</v>
      </c>
      <c r="F81">
        <f t="shared" ref="F81:F132" si="7">IF($C81&lt;&gt;"", D81*E81, "")</f>
        <v>10.794</v>
      </c>
      <c r="G81">
        <v>0.03</v>
      </c>
      <c r="H81" t="s">
        <v>16</v>
      </c>
      <c r="I81" s="3" cm="1">
        <f t="array" ref="I81">_xlfn.IFS(C81="SELL", "", C81="", E81, H81="DOGE", E81-G81, E81&lt;&gt;"", E81)</f>
        <v>29.97</v>
      </c>
      <c r="J81" cm="1">
        <f t="array" ref="J81">_xlfn.IFS(C81="SELL", "", N80 = 0, 0, I81 &lt;N80, I81, N80 &gt; 0, N80)</f>
        <v>4.1559999999999775</v>
      </c>
      <c r="K81">
        <f t="shared" si="5"/>
        <v>25.814000000000021</v>
      </c>
      <c r="N81">
        <f t="shared" si="6"/>
        <v>0</v>
      </c>
    </row>
    <row r="82" spans="1:14" x14ac:dyDescent="0.25">
      <c r="A82" t="s">
        <v>37</v>
      </c>
      <c r="B82" t="s">
        <v>13</v>
      </c>
      <c r="C82" t="s">
        <v>10</v>
      </c>
      <c r="D82" s="1">
        <v>0.36959999999999998</v>
      </c>
      <c r="E82">
        <v>84</v>
      </c>
      <c r="F82">
        <f t="shared" si="7"/>
        <v>31.046399999999998</v>
      </c>
      <c r="G82">
        <v>3.1E-2</v>
      </c>
      <c r="H82" t="s">
        <v>11</v>
      </c>
      <c r="I82" s="3" t="str" cm="1">
        <f t="array" ref="I82">_xlfn.IFS(C82="SELL", "", C82="", E82, H82="DOGE", E82-G82, E82&lt;&gt;"", E82)</f>
        <v/>
      </c>
      <c r="J82" t="str" cm="1">
        <f t="array" ref="J82">_xlfn.IFS(C82="SELL", "", N81 = 0, 0, I82 &lt;N81, I82, N81 &gt; 0, N81)</f>
        <v/>
      </c>
      <c r="K82" t="str">
        <f t="shared" si="5"/>
        <v/>
      </c>
      <c r="L82" s="3">
        <f>SUMPRODUCT(D78:D81,J78:J81)</f>
        <v>30.6198008</v>
      </c>
      <c r="M82">
        <f>F82-L82</f>
        <v>0.42659919999999829</v>
      </c>
      <c r="N82">
        <f t="shared" si="6"/>
        <v>116</v>
      </c>
    </row>
    <row r="83" spans="1:14" x14ac:dyDescent="0.25">
      <c r="D83" s="1">
        <f>D81</f>
        <v>0.35980000000000001</v>
      </c>
      <c r="E83">
        <f>K81</f>
        <v>25.814000000000021</v>
      </c>
      <c r="F83" t="str">
        <f t="shared" si="7"/>
        <v/>
      </c>
      <c r="I83" s="3" cm="1">
        <f t="array" ref="I83">_xlfn.IFS(C83="SELL", "", C83="", E83, H83="DOGE", E83-G83, E83&lt;&gt;"", E83)</f>
        <v>25.814000000000021</v>
      </c>
      <c r="J83" cm="1">
        <f t="array" ref="J83">_xlfn.IFS(C83="SELL", "", N82 = 0, 0, I83 &lt;N82, I83, N82 &gt; 0, N82)</f>
        <v>25.814000000000021</v>
      </c>
      <c r="K83">
        <f t="shared" si="5"/>
        <v>0</v>
      </c>
      <c r="N83">
        <f t="shared" si="6"/>
        <v>90.185999999999979</v>
      </c>
    </row>
    <row r="84" spans="1:14" x14ac:dyDescent="0.25">
      <c r="A84" t="s">
        <v>36</v>
      </c>
      <c r="B84" t="s">
        <v>13</v>
      </c>
      <c r="C84" t="s">
        <v>8</v>
      </c>
      <c r="D84" s="1">
        <v>0.36759999999999998</v>
      </c>
      <c r="E84">
        <v>28</v>
      </c>
      <c r="F84">
        <f t="shared" si="7"/>
        <v>10.2928</v>
      </c>
      <c r="G84">
        <v>2.8000000000000001E-2</v>
      </c>
      <c r="H84" t="s">
        <v>16</v>
      </c>
      <c r="I84" s="3" cm="1">
        <f t="array" ref="I84">_xlfn.IFS(C84="SELL", "", C84="", E84, H84="DOGE", E84-G84, E84&lt;&gt;"", E84)</f>
        <v>27.972000000000001</v>
      </c>
      <c r="J84" cm="1">
        <f t="array" ref="J84">_xlfn.IFS(C84="SELL", "", N83 = 0, 0, I84 &lt;N83, I84, N83 &gt; 0, N83)</f>
        <v>27.972000000000001</v>
      </c>
      <c r="K84">
        <f t="shared" si="5"/>
        <v>0</v>
      </c>
      <c r="N84">
        <f t="shared" si="6"/>
        <v>62.213999999999977</v>
      </c>
    </row>
    <row r="85" spans="1:14" x14ac:dyDescent="0.25">
      <c r="A85" t="s">
        <v>35</v>
      </c>
      <c r="B85" t="s">
        <v>13</v>
      </c>
      <c r="C85" t="s">
        <v>8</v>
      </c>
      <c r="D85" s="1">
        <v>0.3624</v>
      </c>
      <c r="E85">
        <v>28</v>
      </c>
      <c r="F85">
        <f t="shared" si="7"/>
        <v>10.1472</v>
      </c>
      <c r="G85">
        <v>2.8000000000000001E-2</v>
      </c>
      <c r="H85" t="s">
        <v>16</v>
      </c>
      <c r="I85" s="3" cm="1">
        <f t="array" ref="I85">_xlfn.IFS(C85="SELL", "", C85="", E85, H85="DOGE", E85-G85, E85&lt;&gt;"", E85)</f>
        <v>27.972000000000001</v>
      </c>
      <c r="J85" cm="1">
        <f t="array" ref="J85">_xlfn.IFS(C85="SELL", "", N84 = 0, 0, I85 &lt;N84, I85, N84 &gt; 0, N84)</f>
        <v>27.972000000000001</v>
      </c>
      <c r="K85">
        <f t="shared" si="5"/>
        <v>0</v>
      </c>
      <c r="N85">
        <f t="shared" si="6"/>
        <v>34.241999999999976</v>
      </c>
    </row>
    <row r="86" spans="1:14" x14ac:dyDescent="0.25">
      <c r="A86" t="s">
        <v>34</v>
      </c>
      <c r="B86" t="s">
        <v>13</v>
      </c>
      <c r="C86" t="s">
        <v>8</v>
      </c>
      <c r="D86" s="1">
        <v>0.3569</v>
      </c>
      <c r="E86">
        <v>30</v>
      </c>
      <c r="F86">
        <f t="shared" si="7"/>
        <v>10.707000000000001</v>
      </c>
      <c r="G86">
        <v>0.03</v>
      </c>
      <c r="H86" t="s">
        <v>16</v>
      </c>
      <c r="I86" s="3" cm="1">
        <f t="array" ref="I86">_xlfn.IFS(C86="SELL", "", C86="", E86, H86="DOGE", E86-G86, E86&lt;&gt;"", E86)</f>
        <v>29.97</v>
      </c>
      <c r="J86" cm="1">
        <f t="array" ref="J86">_xlfn.IFS(C86="SELL", "", N85 = 0, 0, I86 &lt;N85, I86, N85 &gt; 0, N85)</f>
        <v>29.97</v>
      </c>
      <c r="K86">
        <f t="shared" si="5"/>
        <v>0</v>
      </c>
      <c r="N86">
        <f t="shared" si="6"/>
        <v>4.2719999999999771</v>
      </c>
    </row>
    <row r="87" spans="1:14" x14ac:dyDescent="0.25">
      <c r="A87" t="s">
        <v>33</v>
      </c>
      <c r="B87" t="s">
        <v>13</v>
      </c>
      <c r="C87" t="s">
        <v>8</v>
      </c>
      <c r="D87" s="1">
        <v>0.35139999999999999</v>
      </c>
      <c r="E87">
        <v>32</v>
      </c>
      <c r="F87">
        <f t="shared" si="7"/>
        <v>11.2448</v>
      </c>
      <c r="G87">
        <v>3.2000000000000001E-2</v>
      </c>
      <c r="H87" t="s">
        <v>16</v>
      </c>
      <c r="I87" s="3" cm="1">
        <f t="array" ref="I87">_xlfn.IFS(C87="SELL", "", C87="", E87, H87="DOGE", E87-G87, E87&lt;&gt;"", E87)</f>
        <v>31.968</v>
      </c>
      <c r="J87" cm="1">
        <f t="array" ref="J87">_xlfn.IFS(C87="SELL", "", N86 = 0, 0, I87 &lt;N86, I87, N86 &gt; 0, N86)</f>
        <v>4.2719999999999771</v>
      </c>
      <c r="K87">
        <f t="shared" si="5"/>
        <v>27.696000000000023</v>
      </c>
      <c r="N87">
        <f t="shared" si="6"/>
        <v>0</v>
      </c>
    </row>
    <row r="88" spans="1:14" x14ac:dyDescent="0.25">
      <c r="A88" t="s">
        <v>32</v>
      </c>
      <c r="B88" t="s">
        <v>13</v>
      </c>
      <c r="C88" t="s">
        <v>10</v>
      </c>
      <c r="D88" s="1">
        <v>0.36359999999999998</v>
      </c>
      <c r="E88">
        <v>116</v>
      </c>
      <c r="F88">
        <f t="shared" si="7"/>
        <v>42.177599999999998</v>
      </c>
      <c r="G88">
        <v>4.2200000000000001E-2</v>
      </c>
      <c r="H88" t="s">
        <v>11</v>
      </c>
      <c r="I88" s="3" t="str" cm="1">
        <f t="array" ref="I88">_xlfn.IFS(C88="SELL", "", C88="", E88, H88="DOGE", E88-G88, E88&lt;&gt;"", E88)</f>
        <v/>
      </c>
      <c r="J88" t="str" cm="1">
        <f t="array" ref="J88">_xlfn.IFS(C88="SELL", "", N87 = 0, 0, I88 &lt;N87, I88, N87 &gt; 0, N87)</f>
        <v/>
      </c>
      <c r="K88" t="str">
        <f t="shared" si="5"/>
        <v/>
      </c>
      <c r="L88" s="3">
        <f>SUMPRODUCT(D83:D87,J83:J87)</f>
        <v>41.904910999999998</v>
      </c>
      <c r="M88">
        <f>F88-L88</f>
        <v>0.27268899999999974</v>
      </c>
      <c r="N88">
        <f t="shared" si="6"/>
        <v>116</v>
      </c>
    </row>
    <row r="89" spans="1:14" x14ac:dyDescent="0.25">
      <c r="D89" s="1">
        <f>D87</f>
        <v>0.35139999999999999</v>
      </c>
      <c r="E89">
        <f>K87</f>
        <v>27.696000000000023</v>
      </c>
      <c r="F89" t="str">
        <f t="shared" si="7"/>
        <v/>
      </c>
      <c r="I89" s="3" cm="1">
        <f t="array" ref="I89">_xlfn.IFS(C89="SELL", "", C89="", E89, H89="DOGE", E89-G89, E89&lt;&gt;"", E89)</f>
        <v>27.696000000000023</v>
      </c>
      <c r="J89" cm="1">
        <f t="array" ref="J89">_xlfn.IFS(C89="SELL", "", N88 = 0, 0, I89 &lt;N88, I89, N88 &gt; 0, N88)</f>
        <v>27.696000000000023</v>
      </c>
      <c r="K89">
        <f t="shared" si="5"/>
        <v>0</v>
      </c>
      <c r="N89">
        <f t="shared" si="6"/>
        <v>88.303999999999974</v>
      </c>
    </row>
    <row r="90" spans="1:14" x14ac:dyDescent="0.25">
      <c r="A90" t="s">
        <v>31</v>
      </c>
      <c r="B90" t="s">
        <v>13</v>
      </c>
      <c r="C90" t="s">
        <v>8</v>
      </c>
      <c r="D90" s="1">
        <v>0.37169999999999997</v>
      </c>
      <c r="E90">
        <v>28</v>
      </c>
      <c r="F90">
        <f t="shared" si="7"/>
        <v>10.407599999999999</v>
      </c>
      <c r="G90">
        <v>2.8000000000000001E-2</v>
      </c>
      <c r="H90" t="s">
        <v>16</v>
      </c>
      <c r="I90" s="3" cm="1">
        <f t="array" ref="I90">_xlfn.IFS(C90="SELL", "", C90="", E90, H90="DOGE", E90-G90, E90&lt;&gt;"", E90)</f>
        <v>27.972000000000001</v>
      </c>
      <c r="J90" cm="1">
        <f t="array" ref="J90">_xlfn.IFS(C90="SELL", "", N89 = 0, 0, I90 &lt;N89, I90, N89 &gt; 0, N89)</f>
        <v>27.972000000000001</v>
      </c>
      <c r="K90">
        <f t="shared" si="5"/>
        <v>0</v>
      </c>
      <c r="N90">
        <f t="shared" si="6"/>
        <v>60.331999999999972</v>
      </c>
    </row>
    <row r="91" spans="1:14" x14ac:dyDescent="0.25">
      <c r="A91" t="s">
        <v>30</v>
      </c>
      <c r="B91" t="s">
        <v>13</v>
      </c>
      <c r="C91" t="s">
        <v>8</v>
      </c>
      <c r="D91" s="1">
        <v>0.3664</v>
      </c>
      <c r="E91">
        <v>28</v>
      </c>
      <c r="F91">
        <f t="shared" si="7"/>
        <v>10.2592</v>
      </c>
      <c r="G91">
        <v>2.8000000000000001E-2</v>
      </c>
      <c r="H91" t="s">
        <v>16</v>
      </c>
      <c r="I91" s="3" cm="1">
        <f t="array" ref="I91">_xlfn.IFS(C91="SELL", "", C91="", E91, H91="DOGE", E91-G91, E91&lt;&gt;"", E91)</f>
        <v>27.972000000000001</v>
      </c>
      <c r="J91" cm="1">
        <f t="array" ref="J91">_xlfn.IFS(C91="SELL", "", N90 = 0, 0, I91 &lt;N90, I91, N90 &gt; 0, N90)</f>
        <v>27.972000000000001</v>
      </c>
      <c r="K91">
        <f t="shared" si="5"/>
        <v>0</v>
      </c>
      <c r="N91">
        <f t="shared" si="6"/>
        <v>32.359999999999971</v>
      </c>
    </row>
    <row r="92" spans="1:14" x14ac:dyDescent="0.25">
      <c r="A92" t="s">
        <v>29</v>
      </c>
      <c r="B92" t="s">
        <v>13</v>
      </c>
      <c r="C92" t="s">
        <v>8</v>
      </c>
      <c r="D92" s="1">
        <v>0.3609</v>
      </c>
      <c r="E92">
        <v>30</v>
      </c>
      <c r="F92">
        <f t="shared" si="7"/>
        <v>10.827</v>
      </c>
      <c r="G92">
        <v>0.03</v>
      </c>
      <c r="H92" t="s">
        <v>16</v>
      </c>
      <c r="I92" s="3" cm="1">
        <f t="array" ref="I92">_xlfn.IFS(C92="SELL", "", C92="", E92, H92="DOGE", E92-G92, E92&lt;&gt;"", E92)</f>
        <v>29.97</v>
      </c>
      <c r="J92" cm="1">
        <f t="array" ref="J92">_xlfn.IFS(C92="SELL", "", N91 = 0, 0, I92 &lt;N91, I92, N91 &gt; 0, N91)</f>
        <v>29.97</v>
      </c>
      <c r="K92">
        <f t="shared" si="5"/>
        <v>0</v>
      </c>
      <c r="N92">
        <f t="shared" si="6"/>
        <v>2.3899999999999721</v>
      </c>
    </row>
    <row r="93" spans="1:14" x14ac:dyDescent="0.25">
      <c r="A93" t="s">
        <v>28</v>
      </c>
      <c r="B93" t="s">
        <v>13</v>
      </c>
      <c r="C93" t="s">
        <v>8</v>
      </c>
      <c r="D93" s="1">
        <v>0.3553</v>
      </c>
      <c r="E93">
        <v>32</v>
      </c>
      <c r="F93">
        <f t="shared" si="7"/>
        <v>11.3696</v>
      </c>
      <c r="G93">
        <v>3.2000000000000001E-2</v>
      </c>
      <c r="H93" t="s">
        <v>16</v>
      </c>
      <c r="I93" s="3" cm="1">
        <f t="array" ref="I93">_xlfn.IFS(C93="SELL", "", C93="", E93, H93="DOGE", E93-G93, E93&lt;&gt;"", E93)</f>
        <v>31.968</v>
      </c>
      <c r="J93" cm="1">
        <f t="array" ref="J93">_xlfn.IFS(C93="SELL", "", N92 = 0, 0, I93 &lt;N92, I93, N92 &gt; 0, N92)</f>
        <v>2.3899999999999721</v>
      </c>
      <c r="K93">
        <f t="shared" si="5"/>
        <v>29.578000000000028</v>
      </c>
      <c r="N93">
        <f t="shared" si="6"/>
        <v>0</v>
      </c>
    </row>
    <row r="94" spans="1:14" x14ac:dyDescent="0.25">
      <c r="A94" t="s">
        <v>27</v>
      </c>
      <c r="B94" t="s">
        <v>13</v>
      </c>
      <c r="C94" t="s">
        <v>10</v>
      </c>
      <c r="D94" s="1">
        <v>0.36770000000000003</v>
      </c>
      <c r="E94">
        <v>116</v>
      </c>
      <c r="F94">
        <f t="shared" si="7"/>
        <v>42.653200000000005</v>
      </c>
      <c r="G94">
        <v>4.2700000000000002E-2</v>
      </c>
      <c r="H94" t="s">
        <v>11</v>
      </c>
      <c r="I94" s="3" t="str" cm="1">
        <f t="array" ref="I94">_xlfn.IFS(C94="SELL", "", C94="", E94, H94="DOGE", E94-G94, E94&lt;&gt;"", E94)</f>
        <v/>
      </c>
      <c r="J94" t="str" cm="1">
        <f t="array" ref="J94">_xlfn.IFS(C94="SELL", "", N93 = 0, 0, I94 &lt;N93, I94, N93 &gt; 0, N93)</f>
        <v/>
      </c>
      <c r="K94" t="str">
        <f t="shared" si="5"/>
        <v/>
      </c>
      <c r="L94" s="3">
        <f>SUMPRODUCT(D89:D93,J89:J93)</f>
        <v>42.043847599999992</v>
      </c>
      <c r="M94">
        <f>F94-L94</f>
        <v>0.60935240000001301</v>
      </c>
      <c r="N94">
        <f t="shared" si="6"/>
        <v>55</v>
      </c>
    </row>
    <row r="95" spans="1:14" x14ac:dyDescent="0.25">
      <c r="D95" s="1">
        <f>D93</f>
        <v>0.3553</v>
      </c>
      <c r="E95">
        <f>K93</f>
        <v>29.578000000000028</v>
      </c>
      <c r="F95" t="str">
        <f t="shared" si="7"/>
        <v/>
      </c>
      <c r="I95" s="3" cm="1">
        <f t="array" ref="I95">_xlfn.IFS(C95="SELL", "", C95="", E95, H95="DOGE", E95-G95, E95&lt;&gt;"", E95)</f>
        <v>29.578000000000028</v>
      </c>
      <c r="J95" cm="1">
        <f t="array" ref="J95">_xlfn.IFS(C95="SELL", "", N94 = 0, 0, I95 &lt;N94, I95, N94 &gt; 0, N94)</f>
        <v>29.578000000000028</v>
      </c>
      <c r="K95">
        <f t="shared" si="5"/>
        <v>0</v>
      </c>
      <c r="N95">
        <f t="shared" si="6"/>
        <v>25.421999999999972</v>
      </c>
    </row>
    <row r="96" spans="1:14" x14ac:dyDescent="0.25">
      <c r="A96" t="s">
        <v>26</v>
      </c>
      <c r="B96" t="s">
        <v>13</v>
      </c>
      <c r="C96" t="s">
        <v>8</v>
      </c>
      <c r="D96" s="1">
        <v>0.36799999999999999</v>
      </c>
      <c r="E96">
        <v>28</v>
      </c>
      <c r="F96">
        <f t="shared" si="7"/>
        <v>10.304</v>
      </c>
      <c r="G96">
        <v>2.8000000000000001E-2</v>
      </c>
      <c r="H96" t="s">
        <v>16</v>
      </c>
      <c r="I96" s="3" cm="1">
        <f t="array" ref="I96">_xlfn.IFS(C96="SELL", "", C96="", E96, H96="DOGE", E96-G96, E96&lt;&gt;"", E96)</f>
        <v>27.972000000000001</v>
      </c>
      <c r="J96" cm="1">
        <f t="array" ref="J96">_xlfn.IFS(C96="SELL", "", N95 = 0, 0, I96 &lt;N95, I96, N95 &gt; 0, N95)</f>
        <v>25.421999999999972</v>
      </c>
      <c r="K96">
        <f t="shared" si="5"/>
        <v>2.5500000000000291</v>
      </c>
      <c r="N96">
        <f t="shared" si="6"/>
        <v>0</v>
      </c>
    </row>
    <row r="97" spans="1:14" x14ac:dyDescent="0.25">
      <c r="D97" s="1">
        <f>D96</f>
        <v>0.36799999999999999</v>
      </c>
      <c r="E97">
        <f>K96</f>
        <v>2.5500000000000291</v>
      </c>
      <c r="F97" t="str">
        <f t="shared" si="7"/>
        <v/>
      </c>
      <c r="I97" s="3" cm="1">
        <f t="array" ref="I97">_xlfn.IFS(C97="SELL", "", C97="", E97, H97="DOGE", E97-G97, E97&lt;&gt;"", E97)</f>
        <v>2.5500000000000291</v>
      </c>
      <c r="J97" cm="1">
        <f t="array" ref="J97">_xlfn.IFS(C97="SELL", "", N96 = 0, 0, I97 &lt;N96, I97, N96 &gt; 0, N96)</f>
        <v>0</v>
      </c>
      <c r="K97">
        <f t="shared" si="5"/>
        <v>2.5500000000000291</v>
      </c>
      <c r="N97">
        <f t="shared" si="6"/>
        <v>0</v>
      </c>
    </row>
    <row r="98" spans="1:14" x14ac:dyDescent="0.25">
      <c r="A98" t="s">
        <v>25</v>
      </c>
      <c r="B98" t="s">
        <v>13</v>
      </c>
      <c r="C98" t="s">
        <v>8</v>
      </c>
      <c r="D98" s="1">
        <v>0.36280000000000001</v>
      </c>
      <c r="E98">
        <v>28</v>
      </c>
      <c r="F98">
        <f t="shared" si="7"/>
        <v>10.1584</v>
      </c>
      <c r="G98">
        <v>2.8000000000000001E-2</v>
      </c>
      <c r="H98" t="s">
        <v>16</v>
      </c>
      <c r="I98" s="3" cm="1">
        <f t="array" ref="I98">_xlfn.IFS(C98="SELL", "", C98="", E98, H98="DOGE", E98-G98, E98&lt;&gt;"", E98)</f>
        <v>27.972000000000001</v>
      </c>
      <c r="J98" cm="1">
        <f t="array" ref="J98">_xlfn.IFS(C98="SELL", "", N97 = 0, 0, I98 &lt;N97, I98, N97 &gt; 0, N97)</f>
        <v>0</v>
      </c>
      <c r="K98">
        <f t="shared" si="5"/>
        <v>27.972000000000001</v>
      </c>
      <c r="N98">
        <f t="shared" si="6"/>
        <v>0</v>
      </c>
    </row>
    <row r="99" spans="1:14" x14ac:dyDescent="0.25">
      <c r="A99" t="s">
        <v>24</v>
      </c>
      <c r="B99" t="s">
        <v>13</v>
      </c>
      <c r="C99" t="s">
        <v>10</v>
      </c>
      <c r="D99" s="1">
        <v>0.36980000000000002</v>
      </c>
      <c r="E99">
        <v>55</v>
      </c>
      <c r="F99">
        <f t="shared" si="7"/>
        <v>20.339000000000002</v>
      </c>
      <c r="G99">
        <v>2.0299999999999999E-2</v>
      </c>
      <c r="H99" t="s">
        <v>11</v>
      </c>
      <c r="I99" s="3" t="str" cm="1">
        <f t="array" ref="I99">_xlfn.IFS(C99="SELL", "", C99="", E99, H99="DOGE", E99-G99, E99&lt;&gt;"", E99)</f>
        <v/>
      </c>
      <c r="J99" t="str" cm="1">
        <f t="array" ref="J99">_xlfn.IFS(C99="SELL", "", N98 = 0, 0, I99 &lt;N98, I99, N98 &gt; 0, N98)</f>
        <v/>
      </c>
      <c r="K99" t="str">
        <f t="shared" si="5"/>
        <v/>
      </c>
      <c r="L99" s="3">
        <f>SUMPRODUCT(D95:D96,J95:J96)</f>
        <v>19.864359399999998</v>
      </c>
      <c r="M99">
        <f>F99-L99</f>
        <v>0.4746406000000043</v>
      </c>
      <c r="N99">
        <f t="shared" si="6"/>
        <v>27</v>
      </c>
    </row>
    <row r="100" spans="1:14" x14ac:dyDescent="0.25">
      <c r="D100" s="1">
        <f>D97</f>
        <v>0.36799999999999999</v>
      </c>
      <c r="E100">
        <f t="shared" ref="E100:E101" si="8">E97</f>
        <v>2.5500000000000291</v>
      </c>
      <c r="F100" t="str">
        <f t="shared" si="7"/>
        <v/>
      </c>
      <c r="I100" s="3" cm="1">
        <f t="array" ref="I100">_xlfn.IFS(C100="SELL", "", C100="", E100, H100="DOGE", E100-G100, E100&lt;&gt;"", E100)</f>
        <v>2.5500000000000291</v>
      </c>
      <c r="J100" cm="1">
        <f t="array" ref="J100">_xlfn.IFS(C100="SELL", "", N99 = 0, 0, I100 &lt;N99, I100, N99 &gt; 0, N99)</f>
        <v>2.5500000000000291</v>
      </c>
      <c r="K100">
        <f t="shared" si="5"/>
        <v>0</v>
      </c>
      <c r="N100">
        <f t="shared" si="6"/>
        <v>24.449999999999971</v>
      </c>
    </row>
    <row r="101" spans="1:14" x14ac:dyDescent="0.25">
      <c r="D101" s="1">
        <f>D98</f>
        <v>0.36280000000000001</v>
      </c>
      <c r="E101">
        <f t="shared" si="8"/>
        <v>28</v>
      </c>
      <c r="F101" t="str">
        <f t="shared" si="7"/>
        <v/>
      </c>
      <c r="I101" s="3" cm="1">
        <f t="array" ref="I101">_xlfn.IFS(C101="SELL", "", C101="", E101, H101="DOGE", E101-G101, E101&lt;&gt;"", E101)</f>
        <v>28</v>
      </c>
      <c r="J101" cm="1">
        <f t="array" ref="J101">_xlfn.IFS(C101="SELL", "", N100 = 0, 0, I101 &lt;N100, I101, N100 &gt; 0, N100)</f>
        <v>24.449999999999971</v>
      </c>
      <c r="K101">
        <f t="shared" si="5"/>
        <v>3.5500000000000291</v>
      </c>
      <c r="N101">
        <f t="shared" si="6"/>
        <v>0</v>
      </c>
    </row>
    <row r="102" spans="1:14" x14ac:dyDescent="0.25">
      <c r="A102" t="s">
        <v>23</v>
      </c>
      <c r="B102" t="s">
        <v>13</v>
      </c>
      <c r="C102" t="s">
        <v>8</v>
      </c>
      <c r="D102" s="1">
        <v>0.36919999999999997</v>
      </c>
      <c r="E102">
        <v>28</v>
      </c>
      <c r="F102">
        <f t="shared" si="7"/>
        <v>10.337599999999998</v>
      </c>
      <c r="G102">
        <v>2.8000000000000001E-2</v>
      </c>
      <c r="H102" t="s">
        <v>16</v>
      </c>
      <c r="I102" s="3" cm="1">
        <f t="array" ref="I102">_xlfn.IFS(C102="SELL", "", C102="", E102, H102="DOGE", E102-G102, E102&lt;&gt;"", E102)</f>
        <v>27.972000000000001</v>
      </c>
      <c r="J102" cm="1">
        <f t="array" ref="J102">_xlfn.IFS(C102="SELL", "", N101 = 0, 0, I102 &lt;N101, I102, N101 &gt; 0, N101)</f>
        <v>0</v>
      </c>
      <c r="K102">
        <f t="shared" si="5"/>
        <v>27.972000000000001</v>
      </c>
      <c r="N102">
        <f t="shared" si="6"/>
        <v>0</v>
      </c>
    </row>
    <row r="103" spans="1:14" x14ac:dyDescent="0.25">
      <c r="A103" t="s">
        <v>22</v>
      </c>
      <c r="B103" t="s">
        <v>13</v>
      </c>
      <c r="C103" t="s">
        <v>10</v>
      </c>
      <c r="D103" s="1">
        <v>0.37369999999999998</v>
      </c>
      <c r="E103">
        <v>27</v>
      </c>
      <c r="F103">
        <f t="shared" si="7"/>
        <v>10.0899</v>
      </c>
      <c r="G103">
        <v>1.01E-2</v>
      </c>
      <c r="H103" t="s">
        <v>11</v>
      </c>
      <c r="I103" s="3" t="str" cm="1">
        <f t="array" ref="I103">_xlfn.IFS(C103="SELL", "", C103="", E103, H103="DOGE", E103-G103, E103&lt;&gt;"", E103)</f>
        <v/>
      </c>
      <c r="J103" t="str" cm="1">
        <f t="array" ref="J103">_xlfn.IFS(C103="SELL", "", N102 = 0, 0, I103 &lt;N102, I103, N102 &gt; 0, N102)</f>
        <v/>
      </c>
      <c r="K103" t="str">
        <f t="shared" si="5"/>
        <v/>
      </c>
      <c r="L103" s="3">
        <f>SUMPRODUCT(D100:D102,J100:J102)</f>
        <v>9.8088599999999992</v>
      </c>
      <c r="M103">
        <f>F103-L103</f>
        <v>0.28104000000000084</v>
      </c>
      <c r="N103">
        <f t="shared" si="6"/>
        <v>27</v>
      </c>
    </row>
    <row r="104" spans="1:14" x14ac:dyDescent="0.25">
      <c r="D104" s="1">
        <f>D101</f>
        <v>0.36280000000000001</v>
      </c>
      <c r="E104">
        <f>K101</f>
        <v>3.5500000000000291</v>
      </c>
      <c r="F104" t="str">
        <f t="shared" si="7"/>
        <v/>
      </c>
      <c r="I104" s="3" cm="1">
        <f t="array" ref="I104">_xlfn.IFS(C104="SELL", "", C104="", E104, H104="DOGE", E104-G104, E104&lt;&gt;"", E104)</f>
        <v>3.5500000000000291</v>
      </c>
      <c r="J104" cm="1">
        <f t="array" ref="J104">_xlfn.IFS(C104="SELL", "", N103 = 0, 0, I104 &lt;N103, I104, N103 &gt; 0, N103)</f>
        <v>3.5500000000000291</v>
      </c>
      <c r="K104">
        <f t="shared" si="5"/>
        <v>0</v>
      </c>
      <c r="N104">
        <f t="shared" si="6"/>
        <v>23.449999999999971</v>
      </c>
    </row>
    <row r="105" spans="1:14" x14ac:dyDescent="0.25">
      <c r="D105" s="1">
        <f>D102</f>
        <v>0.36919999999999997</v>
      </c>
      <c r="E105">
        <f>K102</f>
        <v>27.972000000000001</v>
      </c>
      <c r="F105" t="str">
        <f t="shared" si="7"/>
        <v/>
      </c>
      <c r="I105" s="3" cm="1">
        <f t="array" ref="I105">_xlfn.IFS(C105="SELL", "", C105="", E105, H105="DOGE", E105-G105, E105&lt;&gt;"", E105)</f>
        <v>27.972000000000001</v>
      </c>
      <c r="J105" cm="1">
        <f t="array" ref="J105">_xlfn.IFS(C105="SELL", "", N104 = 0, 0, I105 &lt;N104, I105, N104 &gt; 0, N104)</f>
        <v>23.449999999999971</v>
      </c>
      <c r="K105">
        <f t="shared" si="5"/>
        <v>4.5220000000000304</v>
      </c>
      <c r="N105">
        <f t="shared" si="6"/>
        <v>0</v>
      </c>
    </row>
    <row r="106" spans="1:14" x14ac:dyDescent="0.25">
      <c r="A106" t="s">
        <v>21</v>
      </c>
      <c r="B106" t="s">
        <v>13</v>
      </c>
      <c r="C106" t="s">
        <v>8</v>
      </c>
      <c r="D106" s="1">
        <v>0.37330000000000002</v>
      </c>
      <c r="E106">
        <v>28</v>
      </c>
      <c r="F106">
        <f t="shared" si="7"/>
        <v>10.452400000000001</v>
      </c>
      <c r="G106">
        <v>2.8000000000000001E-2</v>
      </c>
      <c r="H106" t="s">
        <v>16</v>
      </c>
      <c r="I106" s="3" cm="1">
        <f t="array" ref="I106">_xlfn.IFS(C106="SELL", "", C106="", E106, H106="DOGE", E106-G106, E106&lt;&gt;"", E106)</f>
        <v>27.972000000000001</v>
      </c>
      <c r="J106" cm="1">
        <f t="array" ref="J106">_xlfn.IFS(C106="SELL", "", N105 = 0, 0, I106 &lt;N105, I106, N105 &gt; 0, N105)</f>
        <v>0</v>
      </c>
      <c r="K106">
        <f t="shared" si="5"/>
        <v>27.972000000000001</v>
      </c>
      <c r="N106">
        <f t="shared" si="6"/>
        <v>0</v>
      </c>
    </row>
    <row r="107" spans="1:14" x14ac:dyDescent="0.25">
      <c r="A107" t="s">
        <v>20</v>
      </c>
      <c r="B107" t="s">
        <v>13</v>
      </c>
      <c r="C107" t="s">
        <v>10</v>
      </c>
      <c r="D107" s="1">
        <v>0.37780000000000002</v>
      </c>
      <c r="E107">
        <v>27</v>
      </c>
      <c r="F107">
        <f t="shared" si="7"/>
        <v>10.200600000000001</v>
      </c>
      <c r="G107">
        <v>1.0200000000000001E-2</v>
      </c>
      <c r="H107" t="s">
        <v>11</v>
      </c>
      <c r="I107" s="3" t="str" cm="1">
        <f t="array" ref="I107">_xlfn.IFS(C107="SELL", "", C107="", E107, H107="DOGE", E107-G107, E107&lt;&gt;"", E107)</f>
        <v/>
      </c>
      <c r="J107" t="str" cm="1">
        <f t="array" ref="J107">_xlfn.IFS(C107="SELL", "", N106 = 0, 0, I107 &lt;N106, I107, N106 &gt; 0, N106)</f>
        <v/>
      </c>
      <c r="K107" t="str">
        <f t="shared" si="5"/>
        <v/>
      </c>
      <c r="L107" s="3">
        <f>SUMPRODUCT(D104:D106,J104:J106)</f>
        <v>9.9456799999999994</v>
      </c>
      <c r="M107">
        <f>F107-L107</f>
        <v>0.25492000000000203</v>
      </c>
      <c r="N107">
        <f t="shared" si="6"/>
        <v>5</v>
      </c>
    </row>
    <row r="108" spans="1:14" x14ac:dyDescent="0.25">
      <c r="D108" s="1">
        <f>D105</f>
        <v>0.36919999999999997</v>
      </c>
      <c r="E108">
        <f>K105</f>
        <v>4.5220000000000304</v>
      </c>
      <c r="F108" t="str">
        <f t="shared" si="7"/>
        <v/>
      </c>
      <c r="I108" s="3" cm="1">
        <f t="array" ref="I108">_xlfn.IFS(C108="SELL", "", C108="", E108, H108="DOGE", E108-G108, E108&lt;&gt;"", E108)</f>
        <v>4.5220000000000304</v>
      </c>
      <c r="J108" cm="1">
        <f t="array" ref="J108">_xlfn.IFS(C108="SELL", "", N107 = 0, 0, I108 &lt;N107, I108, N107 &gt; 0, N107)</f>
        <v>4.5220000000000304</v>
      </c>
      <c r="K108">
        <f t="shared" si="5"/>
        <v>0</v>
      </c>
      <c r="N108">
        <f t="shared" si="6"/>
        <v>0.47799999999996956</v>
      </c>
    </row>
    <row r="109" spans="1:14" x14ac:dyDescent="0.25">
      <c r="D109" s="1">
        <f>D106</f>
        <v>0.37330000000000002</v>
      </c>
      <c r="E109">
        <f>K106</f>
        <v>27.972000000000001</v>
      </c>
      <c r="F109" t="str">
        <f t="shared" si="7"/>
        <v/>
      </c>
      <c r="I109" s="3" cm="1">
        <f t="array" ref="I109">_xlfn.IFS(C109="SELL", "", C109="", E109, H109="DOGE", E109-G109, E109&lt;&gt;"", E109)</f>
        <v>27.972000000000001</v>
      </c>
      <c r="J109" cm="1">
        <f t="array" ref="J109">_xlfn.IFS(C109="SELL", "", N108 = 0, 0, I109 &lt;N108, I109, N108 &gt; 0, N108)</f>
        <v>0.47799999999996956</v>
      </c>
      <c r="K109">
        <f t="shared" si="5"/>
        <v>27.494000000000032</v>
      </c>
      <c r="N109">
        <f t="shared" si="6"/>
        <v>0</v>
      </c>
    </row>
    <row r="110" spans="1:14" x14ac:dyDescent="0.25">
      <c r="A110" t="s">
        <v>19</v>
      </c>
      <c r="B110" t="s">
        <v>13</v>
      </c>
      <c r="C110" t="s">
        <v>8</v>
      </c>
      <c r="D110" s="1">
        <v>0.379</v>
      </c>
      <c r="E110">
        <v>27</v>
      </c>
      <c r="F110">
        <f t="shared" si="7"/>
        <v>10.233000000000001</v>
      </c>
      <c r="G110">
        <v>2.7E-2</v>
      </c>
      <c r="H110" t="s">
        <v>16</v>
      </c>
      <c r="I110" s="3" cm="1">
        <f t="array" ref="I110">_xlfn.IFS(C110="SELL", "", C110="", E110, H110="DOGE", E110-G110, E110&lt;&gt;"", E110)</f>
        <v>26.972999999999999</v>
      </c>
      <c r="J110" cm="1">
        <f t="array" ref="J110">_xlfn.IFS(C110="SELL", "", N109 = 0, 0, I110 &lt;N109, I110, N109 &gt; 0, N109)</f>
        <v>0</v>
      </c>
      <c r="K110">
        <f t="shared" si="5"/>
        <v>26.972999999999999</v>
      </c>
      <c r="N110">
        <f t="shared" si="6"/>
        <v>0</v>
      </c>
    </row>
    <row r="111" spans="1:14" x14ac:dyDescent="0.25">
      <c r="A111" t="s">
        <v>18</v>
      </c>
      <c r="B111" t="s">
        <v>13</v>
      </c>
      <c r="C111" t="s">
        <v>8</v>
      </c>
      <c r="D111" s="1">
        <v>0.37359999999999999</v>
      </c>
      <c r="E111">
        <v>27</v>
      </c>
      <c r="F111">
        <f t="shared" si="7"/>
        <v>10.087199999999999</v>
      </c>
      <c r="G111">
        <v>2.7E-2</v>
      </c>
      <c r="H111" t="s">
        <v>16</v>
      </c>
      <c r="I111" s="3" cm="1">
        <f t="array" ref="I111">_xlfn.IFS(C111="SELL", "", C111="", E111, H111="DOGE", E111-G111, E111&lt;&gt;"", E111)</f>
        <v>26.972999999999999</v>
      </c>
      <c r="J111" cm="1">
        <f t="array" ref="J111">_xlfn.IFS(C111="SELL", "", N110 = 0, 0, I111 &lt;N110, I111, N110 &gt; 0, N110)</f>
        <v>0</v>
      </c>
      <c r="K111">
        <f t="shared" si="5"/>
        <v>26.972999999999999</v>
      </c>
      <c r="N111">
        <f t="shared" si="6"/>
        <v>0</v>
      </c>
    </row>
    <row r="112" spans="1:14" x14ac:dyDescent="0.25">
      <c r="A112" t="s">
        <v>17</v>
      </c>
      <c r="B112" t="s">
        <v>13</v>
      </c>
      <c r="C112" t="s">
        <v>8</v>
      </c>
      <c r="D112" s="1">
        <v>0.3679</v>
      </c>
      <c r="E112">
        <v>29</v>
      </c>
      <c r="F112">
        <f t="shared" si="7"/>
        <v>10.6691</v>
      </c>
      <c r="G112">
        <v>2.9000000000000001E-2</v>
      </c>
      <c r="H112" t="s">
        <v>16</v>
      </c>
      <c r="I112" s="3" cm="1">
        <f t="array" ref="I112">_xlfn.IFS(C112="SELL", "", C112="", E112, H112="DOGE", E112-G112, E112&lt;&gt;"", E112)</f>
        <v>28.971</v>
      </c>
      <c r="J112" cm="1">
        <f t="array" ref="J112">_xlfn.IFS(C112="SELL", "", N111 = 0, 0, I112 &lt;N111, I112, N111 &gt; 0, N111)</f>
        <v>0</v>
      </c>
      <c r="K112">
        <f t="shared" si="5"/>
        <v>28.971</v>
      </c>
      <c r="N112">
        <f t="shared" si="6"/>
        <v>0</v>
      </c>
    </row>
    <row r="113" spans="1:14" x14ac:dyDescent="0.25">
      <c r="A113" t="s">
        <v>15</v>
      </c>
      <c r="B113" t="s">
        <v>13</v>
      </c>
      <c r="C113" t="s">
        <v>8</v>
      </c>
      <c r="D113" s="1">
        <v>0.36230000000000001</v>
      </c>
      <c r="E113">
        <v>9</v>
      </c>
      <c r="F113">
        <f t="shared" si="7"/>
        <v>3.2606999999999999</v>
      </c>
      <c r="G113">
        <v>8.9999999999999993E-3</v>
      </c>
      <c r="H113" t="s">
        <v>16</v>
      </c>
      <c r="I113" s="3" cm="1">
        <f t="array" ref="I113">_xlfn.IFS(C113="SELL", "", C113="", E113, H113="DOGE", E113-G113, E113&lt;&gt;"", E113)</f>
        <v>8.9909999999999997</v>
      </c>
      <c r="J113" cm="1">
        <f t="array" ref="J113">_xlfn.IFS(C113="SELL", "", N112 = 0, 0, I113 &lt;N112, I113, N112 &gt; 0, N112)</f>
        <v>0</v>
      </c>
      <c r="K113">
        <f t="shared" si="5"/>
        <v>8.9909999999999997</v>
      </c>
      <c r="N113">
        <f t="shared" si="6"/>
        <v>0</v>
      </c>
    </row>
    <row r="114" spans="1:14" x14ac:dyDescent="0.25">
      <c r="A114" t="s">
        <v>15</v>
      </c>
      <c r="B114" t="s">
        <v>13</v>
      </c>
      <c r="C114" t="s">
        <v>8</v>
      </c>
      <c r="D114" s="1">
        <v>0.36230000000000001</v>
      </c>
      <c r="E114">
        <v>22</v>
      </c>
      <c r="F114">
        <f t="shared" si="7"/>
        <v>7.9706000000000001</v>
      </c>
      <c r="G114">
        <v>2.1999999999999999E-2</v>
      </c>
      <c r="H114" t="s">
        <v>16</v>
      </c>
      <c r="I114" s="3" cm="1">
        <f t="array" ref="I114">_xlfn.IFS(C114="SELL", "", C114="", E114, H114="DOGE", E114-G114, E114&lt;&gt;"", E114)</f>
        <v>21.978000000000002</v>
      </c>
      <c r="J114" cm="1">
        <f t="array" ref="J114">_xlfn.IFS(C114="SELL", "", N113 = 0, 0, I114 &lt;N113, I114, N113 &gt; 0, N113)</f>
        <v>0</v>
      </c>
      <c r="K114">
        <f t="shared" si="5"/>
        <v>21.978000000000002</v>
      </c>
      <c r="N114">
        <f t="shared" si="6"/>
        <v>0</v>
      </c>
    </row>
    <row r="115" spans="1:14" x14ac:dyDescent="0.25">
      <c r="A115" t="s">
        <v>14</v>
      </c>
      <c r="B115" t="s">
        <v>13</v>
      </c>
      <c r="C115" t="s">
        <v>10</v>
      </c>
      <c r="D115" s="1">
        <v>0.3543</v>
      </c>
      <c r="E115">
        <v>5</v>
      </c>
      <c r="F115">
        <f t="shared" si="7"/>
        <v>1.7715000000000001</v>
      </c>
      <c r="G115">
        <v>1.8E-3</v>
      </c>
      <c r="H115" t="s">
        <v>11</v>
      </c>
      <c r="I115" s="3" t="str" cm="1">
        <f t="array" ref="I115">_xlfn.IFS(C115="SELL", "", C115="", E115, H115="DOGE", E115-G115, E115&lt;&gt;"", E115)</f>
        <v/>
      </c>
      <c r="J115" t="str" cm="1">
        <f t="array" ref="J115">_xlfn.IFS(C115="SELL", "", N114 = 0, 0, I115 &lt;N114, I115, N114 &gt; 0, N114)</f>
        <v/>
      </c>
      <c r="K115" t="str">
        <f t="shared" si="5"/>
        <v/>
      </c>
      <c r="L115" s="3">
        <f>SUMPRODUCT(D108:D114,J108:J114)</f>
        <v>1.8479597999999997</v>
      </c>
      <c r="M115">
        <f>F115-L115</f>
        <v>-7.6459799999999634E-2</v>
      </c>
      <c r="N115">
        <f t="shared" si="6"/>
        <v>29</v>
      </c>
    </row>
    <row r="116" spans="1:14" x14ac:dyDescent="0.25">
      <c r="D116" s="1">
        <f>D108</f>
        <v>0.36919999999999997</v>
      </c>
      <c r="E116">
        <f>K108</f>
        <v>0</v>
      </c>
      <c r="F116" t="str">
        <f t="shared" si="7"/>
        <v/>
      </c>
      <c r="I116" s="3" cm="1">
        <f t="array" ref="I116">_xlfn.IFS(C116="SELL", "", C116="", E116, H116="DOGE", E116-G116, E116&lt;&gt;"", E116)</f>
        <v>0</v>
      </c>
      <c r="J116" cm="1">
        <f t="array" ref="J116">_xlfn.IFS(C116="SELL", "", N115 = 0, 0, I116 &lt;N115, I116, N115 &gt; 0, N115)</f>
        <v>0</v>
      </c>
      <c r="K116">
        <f t="shared" si="5"/>
        <v>0</v>
      </c>
      <c r="N116">
        <f t="shared" si="6"/>
        <v>29</v>
      </c>
    </row>
    <row r="117" spans="1:14" x14ac:dyDescent="0.25">
      <c r="D117" s="1">
        <f t="shared" ref="D117:D122" si="9">D109</f>
        <v>0.37330000000000002</v>
      </c>
      <c r="E117">
        <f t="shared" ref="E117:E121" si="10">K109</f>
        <v>27.494000000000032</v>
      </c>
      <c r="F117" t="str">
        <f t="shared" si="7"/>
        <v/>
      </c>
      <c r="I117" s="3" cm="1">
        <f t="array" ref="I117">_xlfn.IFS(C117="SELL", "", C117="", E117, H117="DOGE", E117-G117, E117&lt;&gt;"", E117)</f>
        <v>27.494000000000032</v>
      </c>
      <c r="J117" cm="1">
        <f t="array" ref="J117">_xlfn.IFS(C117="SELL", "", N116 = 0, 0, I117 &lt;N116, I117, N116 &gt; 0, N116)</f>
        <v>27.494000000000032</v>
      </c>
      <c r="K117">
        <f t="shared" si="5"/>
        <v>0</v>
      </c>
      <c r="N117">
        <f t="shared" si="6"/>
        <v>1.5059999999999683</v>
      </c>
    </row>
    <row r="118" spans="1:14" x14ac:dyDescent="0.25">
      <c r="D118" s="1">
        <f t="shared" si="9"/>
        <v>0.379</v>
      </c>
      <c r="E118">
        <f t="shared" si="10"/>
        <v>26.972999999999999</v>
      </c>
      <c r="F118" t="str">
        <f t="shared" si="7"/>
        <v/>
      </c>
      <c r="I118" s="3" cm="1">
        <f t="array" ref="I118">_xlfn.IFS(C118="SELL", "", C118="", E118, H118="DOGE", E118-G118, E118&lt;&gt;"", E118)</f>
        <v>26.972999999999999</v>
      </c>
      <c r="J118" cm="1">
        <f t="array" ref="J118">_xlfn.IFS(C118="SELL", "", N117 = 0, 0, I118 &lt;N117, I118, N117 &gt; 0, N117)</f>
        <v>1.5059999999999683</v>
      </c>
      <c r="K118">
        <f t="shared" si="5"/>
        <v>25.467000000000031</v>
      </c>
      <c r="N118">
        <f t="shared" si="6"/>
        <v>0</v>
      </c>
    </row>
    <row r="119" spans="1:14" x14ac:dyDescent="0.25">
      <c r="D119" s="1">
        <f t="shared" si="9"/>
        <v>0.37359999999999999</v>
      </c>
      <c r="E119">
        <f t="shared" si="10"/>
        <v>26.972999999999999</v>
      </c>
      <c r="F119" t="str">
        <f t="shared" si="7"/>
        <v/>
      </c>
      <c r="I119" s="3" cm="1">
        <f t="array" ref="I119">_xlfn.IFS(C119="SELL", "", C119="", E119, H119="DOGE", E119-G119, E119&lt;&gt;"", E119)</f>
        <v>26.972999999999999</v>
      </c>
      <c r="J119" cm="1">
        <f t="array" ref="J119">_xlfn.IFS(C119="SELL", "", N118 = 0, 0, I119 &lt;N118, I119, N118 &gt; 0, N118)</f>
        <v>0</v>
      </c>
      <c r="K119">
        <f t="shared" si="5"/>
        <v>26.972999999999999</v>
      </c>
      <c r="N119">
        <f t="shared" si="6"/>
        <v>0</v>
      </c>
    </row>
    <row r="120" spans="1:14" x14ac:dyDescent="0.25">
      <c r="D120" s="1">
        <f t="shared" si="9"/>
        <v>0.3679</v>
      </c>
      <c r="E120">
        <f t="shared" si="10"/>
        <v>28.971</v>
      </c>
      <c r="F120" t="str">
        <f t="shared" si="7"/>
        <v/>
      </c>
      <c r="I120" s="3" cm="1">
        <f t="array" ref="I120">_xlfn.IFS(C120="SELL", "", C120="", E120, H120="DOGE", E120-G120, E120&lt;&gt;"", E120)</f>
        <v>28.971</v>
      </c>
      <c r="J120" cm="1">
        <f t="array" ref="J120">_xlfn.IFS(C120="SELL", "", N119 = 0, 0, I120 &lt;N119, I120, N119 &gt; 0, N119)</f>
        <v>0</v>
      </c>
      <c r="K120">
        <f t="shared" si="5"/>
        <v>28.971</v>
      </c>
      <c r="N120">
        <f t="shared" si="6"/>
        <v>0</v>
      </c>
    </row>
    <row r="121" spans="1:14" x14ac:dyDescent="0.25">
      <c r="D121" s="1">
        <f t="shared" si="9"/>
        <v>0.36230000000000001</v>
      </c>
      <c r="E121">
        <f t="shared" si="10"/>
        <v>8.9909999999999997</v>
      </c>
      <c r="F121" t="str">
        <f t="shared" si="7"/>
        <v/>
      </c>
      <c r="I121" s="3" cm="1">
        <f t="array" ref="I121">_xlfn.IFS(C121="SELL", "", C121="", E121, H121="DOGE", E121-G121, E121&lt;&gt;"", E121)</f>
        <v>8.9909999999999997</v>
      </c>
      <c r="J121" cm="1">
        <f t="array" ref="J121">_xlfn.IFS(C121="SELL", "", N120 = 0, 0, I121 &lt;N120, I121, N120 &gt; 0, N120)</f>
        <v>0</v>
      </c>
      <c r="K121">
        <f t="shared" si="5"/>
        <v>8.9909999999999997</v>
      </c>
      <c r="N121">
        <f t="shared" si="6"/>
        <v>0</v>
      </c>
    </row>
    <row r="122" spans="1:14" x14ac:dyDescent="0.25">
      <c r="D122" s="1">
        <f t="shared" si="9"/>
        <v>0.36230000000000001</v>
      </c>
      <c r="E122">
        <f t="shared" ref="E122" si="11">K114</f>
        <v>21.978000000000002</v>
      </c>
      <c r="F122" t="str">
        <f t="shared" si="7"/>
        <v/>
      </c>
      <c r="I122" s="3" cm="1">
        <f t="array" ref="I122">_xlfn.IFS(C122="SELL", "", C122="", E122, H122="DOGE", E122-G122, E122&lt;&gt;"", E122)</f>
        <v>21.978000000000002</v>
      </c>
      <c r="J122" cm="1">
        <f t="array" ref="J122">_xlfn.IFS(C122="SELL", "", N121 = 0, 0, I122 &lt;N121, I122, N121 &gt; 0, N121)</f>
        <v>0</v>
      </c>
      <c r="K122">
        <f t="shared" si="5"/>
        <v>21.978000000000002</v>
      </c>
      <c r="N122">
        <f t="shared" si="6"/>
        <v>0</v>
      </c>
    </row>
    <row r="123" spans="1:14" x14ac:dyDescent="0.25">
      <c r="A123" t="s">
        <v>14</v>
      </c>
      <c r="B123" t="s">
        <v>13</v>
      </c>
      <c r="C123" t="s">
        <v>10</v>
      </c>
      <c r="D123" s="1">
        <v>0.3543</v>
      </c>
      <c r="E123">
        <v>29</v>
      </c>
      <c r="F123">
        <f t="shared" si="7"/>
        <v>10.274699999999999</v>
      </c>
      <c r="G123">
        <v>1.03E-2</v>
      </c>
      <c r="H123" t="s">
        <v>11</v>
      </c>
      <c r="I123" s="3" t="str" cm="1">
        <f t="array" ref="I123">_xlfn.IFS(C123="SELL", "", C123="", E123, H123="DOGE", E123-G123, E123&lt;&gt;"", E123)</f>
        <v/>
      </c>
      <c r="J123" t="str" cm="1">
        <f t="array" ref="J123">_xlfn.IFS(C123="SELL", "", N122 = 0, 0, I123 &lt;N122, I123, N122 &gt; 0, N122)</f>
        <v/>
      </c>
      <c r="K123" t="str">
        <f t="shared" si="5"/>
        <v/>
      </c>
      <c r="L123" s="3">
        <f>SUMPRODUCT(D116:D122,J116:J122)</f>
        <v>10.834284200000001</v>
      </c>
      <c r="M123">
        <f>F123-L123</f>
        <v>-0.55958420000000153</v>
      </c>
      <c r="N123">
        <f t="shared" si="6"/>
        <v>112</v>
      </c>
    </row>
    <row r="124" spans="1:14" x14ac:dyDescent="0.25">
      <c r="D124" s="1">
        <f>D110</f>
        <v>0.379</v>
      </c>
      <c r="E124">
        <f>K118</f>
        <v>25.467000000000031</v>
      </c>
      <c r="F124" t="str">
        <f t="shared" si="7"/>
        <v/>
      </c>
      <c r="I124" s="3" cm="1">
        <f t="array" ref="I124">_xlfn.IFS(C124="SELL", "", C124="", E124, H124="DOGE", E124-G124, E124&lt;&gt;"", E124)</f>
        <v>25.467000000000031</v>
      </c>
      <c r="J124" cm="1">
        <f t="array" ref="J124">_xlfn.IFS(C124="SELL", "", N123 = 0, 0, I124 &lt;N123, I124, N123 &gt; 0, N123)</f>
        <v>25.467000000000031</v>
      </c>
      <c r="K124">
        <f t="shared" si="5"/>
        <v>0</v>
      </c>
      <c r="N124">
        <f t="shared" si="6"/>
        <v>86.532999999999973</v>
      </c>
    </row>
    <row r="125" spans="1:14" x14ac:dyDescent="0.25">
      <c r="D125" s="1">
        <f t="shared" ref="D125" si="12">D111</f>
        <v>0.37359999999999999</v>
      </c>
      <c r="E125">
        <f t="shared" ref="E125:E128" si="13">K119</f>
        <v>26.972999999999999</v>
      </c>
      <c r="F125" t="str">
        <f t="shared" si="7"/>
        <v/>
      </c>
      <c r="I125" s="3" cm="1">
        <f t="array" ref="I125">_xlfn.IFS(C125="SELL", "", C125="", E125, H125="DOGE", E125-G125, E125&lt;&gt;"", E125)</f>
        <v>26.972999999999999</v>
      </c>
      <c r="J125" cm="1">
        <f t="array" ref="J125">_xlfn.IFS(C125="SELL", "", N124 = 0, 0, I125 &lt;N124, I125, N124 &gt; 0, N124)</f>
        <v>26.972999999999999</v>
      </c>
      <c r="K125">
        <f t="shared" si="5"/>
        <v>0</v>
      </c>
      <c r="N125">
        <f t="shared" si="6"/>
        <v>59.559999999999974</v>
      </c>
    </row>
    <row r="126" spans="1:14" x14ac:dyDescent="0.25">
      <c r="D126" s="1">
        <f t="shared" ref="D126" si="14">D112</f>
        <v>0.3679</v>
      </c>
      <c r="E126">
        <f t="shared" si="13"/>
        <v>28.971</v>
      </c>
      <c r="F126" t="str">
        <f t="shared" si="7"/>
        <v/>
      </c>
      <c r="I126" s="3" cm="1">
        <f t="array" ref="I126">_xlfn.IFS(C126="SELL", "", C126="", E126, H126="DOGE", E126-G126, E126&lt;&gt;"", E126)</f>
        <v>28.971</v>
      </c>
      <c r="J126" cm="1">
        <f t="array" ref="J126">_xlfn.IFS(C126="SELL", "", N125 = 0, 0, I126 &lt;N125, I126, N125 &gt; 0, N125)</f>
        <v>28.971</v>
      </c>
      <c r="K126">
        <f t="shared" si="5"/>
        <v>0</v>
      </c>
      <c r="N126">
        <f t="shared" si="6"/>
        <v>30.588999999999974</v>
      </c>
    </row>
    <row r="127" spans="1:14" x14ac:dyDescent="0.25">
      <c r="D127" s="1">
        <f t="shared" ref="D127" si="15">D113</f>
        <v>0.36230000000000001</v>
      </c>
      <c r="E127">
        <f t="shared" si="13"/>
        <v>8.9909999999999997</v>
      </c>
      <c r="F127" t="str">
        <f t="shared" si="7"/>
        <v/>
      </c>
      <c r="I127" s="3" cm="1">
        <f t="array" ref="I127">_xlfn.IFS(C127="SELL", "", C127="", E127, H127="DOGE", E127-G127, E127&lt;&gt;"", E127)</f>
        <v>8.9909999999999997</v>
      </c>
      <c r="J127" cm="1">
        <f t="array" ref="J127">_xlfn.IFS(C127="SELL", "", N126 = 0, 0, I127 &lt;N126, I127, N126 &gt; 0, N126)</f>
        <v>8.9909999999999997</v>
      </c>
      <c r="K127">
        <f t="shared" si="5"/>
        <v>0</v>
      </c>
      <c r="N127">
        <f t="shared" si="6"/>
        <v>21.597999999999974</v>
      </c>
    </row>
    <row r="128" spans="1:14" x14ac:dyDescent="0.25">
      <c r="D128" s="1">
        <f t="shared" ref="D128" si="16">D114</f>
        <v>0.36230000000000001</v>
      </c>
      <c r="E128">
        <f t="shared" si="13"/>
        <v>21.978000000000002</v>
      </c>
      <c r="F128" t="str">
        <f t="shared" si="7"/>
        <v/>
      </c>
      <c r="I128" s="3" cm="1">
        <f t="array" ref="I128">_xlfn.IFS(C128="SELL", "", C128="", E128, H128="DOGE", E128-G128, E128&lt;&gt;"", E128)</f>
        <v>21.978000000000002</v>
      </c>
      <c r="J128" cm="1">
        <f t="array" ref="J128">_xlfn.IFS(C128="SELL", "", N127 = 0, 0, I128 &lt;N127, I128, N127 &gt; 0, N127)</f>
        <v>21.597999999999974</v>
      </c>
      <c r="K128">
        <f t="shared" si="5"/>
        <v>0.38000000000002743</v>
      </c>
      <c r="N128">
        <f t="shared" si="6"/>
        <v>0</v>
      </c>
    </row>
    <row r="129" spans="1:14" x14ac:dyDescent="0.25">
      <c r="A129" t="s">
        <v>12</v>
      </c>
      <c r="B129" t="s">
        <v>13</v>
      </c>
      <c r="C129" t="s">
        <v>10</v>
      </c>
      <c r="D129" s="1">
        <v>0.35649999999999998</v>
      </c>
      <c r="E129">
        <v>112</v>
      </c>
      <c r="F129">
        <f t="shared" si="7"/>
        <v>39.927999999999997</v>
      </c>
      <c r="G129">
        <v>3.9899999999999998E-2</v>
      </c>
      <c r="H129" t="s">
        <v>11</v>
      </c>
      <c r="I129" s="3" t="str" cm="1">
        <f t="array" ref="I129">_xlfn.IFS(C129="SELL", "", C129="", E129, H129="DOGE", E129-G129, E129&lt;&gt;"", E129)</f>
        <v/>
      </c>
      <c r="J129" t="str" cm="1">
        <f t="array" ref="J129">_xlfn.IFS(C129="SELL", "", N128 = 0, 0, I129 &lt;N128, I129, N128 &gt; 0, N128)</f>
        <v/>
      </c>
      <c r="K129" t="str">
        <f t="shared" si="5"/>
        <v/>
      </c>
      <c r="L129" s="3">
        <f>SUMPRODUCT(D124:D128,J124:J128)</f>
        <v>41.469931400000007</v>
      </c>
      <c r="M129">
        <f>F129-L129</f>
        <v>-1.5419314000000099</v>
      </c>
      <c r="N129">
        <f t="shared" si="6"/>
        <v>100</v>
      </c>
    </row>
    <row r="130" spans="1:14" x14ac:dyDescent="0.25">
      <c r="D130" s="1">
        <f>D128</f>
        <v>0.36230000000000001</v>
      </c>
      <c r="E130">
        <f>K128</f>
        <v>0.38000000000002743</v>
      </c>
      <c r="F130" t="str">
        <f t="shared" si="7"/>
        <v/>
      </c>
      <c r="I130" s="3" cm="1">
        <f t="array" ref="I130">_xlfn.IFS(C130="SELL", "", C130="", E130, H130="DOGE", E130-G130, E130&lt;&gt;"", E130)</f>
        <v>0.38000000000002743</v>
      </c>
      <c r="J130" cm="1">
        <f t="array" ref="J130">_xlfn.IFS(C130="SELL", "", N129 = 0, 0, I130 &lt;N129, I130, N129 &gt; 0, N129)</f>
        <v>0.38000000000002743</v>
      </c>
      <c r="K130">
        <f t="shared" si="5"/>
        <v>0</v>
      </c>
      <c r="N130">
        <f t="shared" si="6"/>
        <v>99.619999999999976</v>
      </c>
    </row>
    <row r="131" spans="1:14" x14ac:dyDescent="0.25">
      <c r="A131" t="s">
        <v>99</v>
      </c>
      <c r="B131" t="s">
        <v>13</v>
      </c>
      <c r="C131" t="s">
        <v>8</v>
      </c>
      <c r="D131" s="1">
        <v>0.2243</v>
      </c>
      <c r="E131">
        <v>100</v>
      </c>
      <c r="F131">
        <f t="shared" si="7"/>
        <v>22.43</v>
      </c>
      <c r="G131">
        <v>3.8850000000000002E-5</v>
      </c>
      <c r="H131" t="s">
        <v>9</v>
      </c>
      <c r="I131" s="3" cm="1">
        <f t="array" ref="I131">_xlfn.IFS(C131="SELL", "", C131="", E131, H131="DOGE", E131-G131, E131&lt;&gt;"", E131)</f>
        <v>100</v>
      </c>
      <c r="J131" cm="1">
        <f t="array" ref="J131">_xlfn.IFS(C131="SELL", "", N130 = 0, 0, I131 &lt;N130, I131, N130 &gt; 0, N130)</f>
        <v>99.619999999999976</v>
      </c>
      <c r="K131">
        <f t="shared" ref="K131:K132" si="17">IF(C131="SELL", "", I131-J131)</f>
        <v>0.38000000000002387</v>
      </c>
      <c r="N131">
        <f t="shared" si="6"/>
        <v>0</v>
      </c>
    </row>
    <row r="132" spans="1:14" x14ac:dyDescent="0.25">
      <c r="A132" t="s">
        <v>98</v>
      </c>
      <c r="B132" t="s">
        <v>13</v>
      </c>
      <c r="C132" t="s">
        <v>10</v>
      </c>
      <c r="D132" s="1">
        <v>0.23039999999999999</v>
      </c>
      <c r="E132">
        <v>100</v>
      </c>
      <c r="F132">
        <f t="shared" si="7"/>
        <v>23.04</v>
      </c>
      <c r="G132">
        <v>3.7230000000000001E-5</v>
      </c>
      <c r="H132" t="s">
        <v>9</v>
      </c>
      <c r="I132" s="3" t="str" cm="1">
        <f t="array" ref="I132">_xlfn.IFS(C132="SELL", "", C132="", E132, H132="DOGE", E132-G132, E132&lt;&gt;"", E132)</f>
        <v/>
      </c>
      <c r="J132" t="str" cm="1">
        <f t="array" ref="J132">_xlfn.IFS(C132="SELL", "", N131 = 0, 0, I132 &lt;N131, I132, N131 &gt; 0, N131)</f>
        <v/>
      </c>
      <c r="K132" t="str">
        <f t="shared" si="17"/>
        <v/>
      </c>
      <c r="L132" s="3">
        <f>SUMPRODUCT(D130:D131,J130:J131)</f>
        <v>22.482440000000008</v>
      </c>
      <c r="M132">
        <f>F132-L132</f>
        <v>0.55755999999999162</v>
      </c>
    </row>
    <row r="133" spans="1:14" x14ac:dyDescent="0.25">
      <c r="D133" s="1">
        <f>D131</f>
        <v>0.2243</v>
      </c>
      <c r="E133">
        <f>K131</f>
        <v>0.38000000000002387</v>
      </c>
      <c r="F133" t="str">
        <f>IF($C133&lt;&gt;"", D133*E133, "")</f>
        <v/>
      </c>
      <c r="G133">
        <f>SUMIF(H2:H132,"DOGE",G2:G132)</f>
        <v>1.6480000000000008</v>
      </c>
      <c r="M133" s="2">
        <f>SUM(M2:M132)</f>
        <v>2.9646114000000034</v>
      </c>
    </row>
  </sheetData>
  <conditionalFormatting sqref="A1:M1 L2:M4 L88:M88 L82:M82 L70:M70 L50:M55 L38:M40 L31:M32 L6:M7 L132:M132 L115:M115 L107:M107 L103:M105 L99:M99 L94:M94 L123:M129 A2:I132 A133:M1048576">
    <cfRule type="expression" dxfId="42" priority="94">
      <formula>$C1="SELL"</formula>
    </cfRule>
  </conditionalFormatting>
  <conditionalFormatting sqref="L5:M5">
    <cfRule type="expression" dxfId="41" priority="92">
      <formula>$C5="SELL"</formula>
    </cfRule>
  </conditionalFormatting>
  <conditionalFormatting sqref="L8:M10">
    <cfRule type="expression" dxfId="40" priority="91">
      <formula>$C8="SELL"</formula>
    </cfRule>
  </conditionalFormatting>
  <conditionalFormatting sqref="M11">
    <cfRule type="expression" dxfId="39" priority="84">
      <formula>$C11="SELL"</formula>
    </cfRule>
  </conditionalFormatting>
  <conditionalFormatting sqref="L12:M14">
    <cfRule type="expression" dxfId="38" priority="83">
      <formula>$C12="SELL"</formula>
    </cfRule>
  </conditionalFormatting>
  <conditionalFormatting sqref="M15">
    <cfRule type="expression" dxfId="37" priority="81">
      <formula>$C15="SELL"</formula>
    </cfRule>
  </conditionalFormatting>
  <conditionalFormatting sqref="L16:M18">
    <cfRule type="expression" dxfId="36" priority="80">
      <formula>$C16="SELL"</formula>
    </cfRule>
  </conditionalFormatting>
  <conditionalFormatting sqref="M19">
    <cfRule type="expression" dxfId="35" priority="78">
      <formula>$C19="SELL"</formula>
    </cfRule>
  </conditionalFormatting>
  <conditionalFormatting sqref="L20:M22">
    <cfRule type="expression" dxfId="34" priority="77">
      <formula>$C20="SELL"</formula>
    </cfRule>
  </conditionalFormatting>
  <conditionalFormatting sqref="M23">
    <cfRule type="expression" dxfId="33" priority="75">
      <formula>$C23="SELL"</formula>
    </cfRule>
  </conditionalFormatting>
  <conditionalFormatting sqref="L24:M26">
    <cfRule type="expression" dxfId="32" priority="74">
      <formula>$C24="SELL"</formula>
    </cfRule>
  </conditionalFormatting>
  <conditionalFormatting sqref="M27">
    <cfRule type="expression" dxfId="31" priority="72">
      <formula>$C27="SELL"</formula>
    </cfRule>
  </conditionalFormatting>
  <conditionalFormatting sqref="L28:M30">
    <cfRule type="expression" dxfId="30" priority="71">
      <formula>$C28="SELL"</formula>
    </cfRule>
  </conditionalFormatting>
  <conditionalFormatting sqref="L36:M37">
    <cfRule type="expression" dxfId="29" priority="69">
      <formula>$C36="SELL"</formula>
    </cfRule>
  </conditionalFormatting>
  <conditionalFormatting sqref="L33:M35">
    <cfRule type="expression" dxfId="28" priority="68">
      <formula>$C33="SELL"</formula>
    </cfRule>
  </conditionalFormatting>
  <conditionalFormatting sqref="L41:M43">
    <cfRule type="expression" dxfId="27" priority="65">
      <formula>$C41="SELL"</formula>
    </cfRule>
  </conditionalFormatting>
  <conditionalFormatting sqref="L44:M46">
    <cfRule type="expression" dxfId="26" priority="63">
      <formula>$C44="SELL"</formula>
    </cfRule>
  </conditionalFormatting>
  <conditionalFormatting sqref="L47:M49">
    <cfRule type="expression" dxfId="25" priority="61">
      <formula>$C47="SELL"</formula>
    </cfRule>
  </conditionalFormatting>
  <conditionalFormatting sqref="L56:M58">
    <cfRule type="expression" dxfId="24" priority="58">
      <formula>$C56="SELL"</formula>
    </cfRule>
  </conditionalFormatting>
  <conditionalFormatting sqref="L59:M61">
    <cfRule type="expression" dxfId="23" priority="56">
      <formula>$C59="SELL"</formula>
    </cfRule>
  </conditionalFormatting>
  <conditionalFormatting sqref="L62:M63">
    <cfRule type="expression" dxfId="22" priority="54">
      <formula>$C62="SELL"</formula>
    </cfRule>
  </conditionalFormatting>
  <conditionalFormatting sqref="L65:M69">
    <cfRule type="expression" dxfId="21" priority="52">
      <formula>$C65="SELL"</formula>
    </cfRule>
  </conditionalFormatting>
  <conditionalFormatting sqref="L64:M64">
    <cfRule type="expression" dxfId="20" priority="51">
      <formula>$C64="SELL"</formula>
    </cfRule>
  </conditionalFormatting>
  <conditionalFormatting sqref="L71:M73">
    <cfRule type="expression" dxfId="19" priority="49">
      <formula>$C71="SELL"</formula>
    </cfRule>
  </conditionalFormatting>
  <conditionalFormatting sqref="L74:M76">
    <cfRule type="expression" dxfId="18" priority="47">
      <formula>$C74="SELL"</formula>
    </cfRule>
  </conditionalFormatting>
  <conditionalFormatting sqref="M77">
    <cfRule type="expression" dxfId="17" priority="45">
      <formula>$C77="SELL"</formula>
    </cfRule>
  </conditionalFormatting>
  <conditionalFormatting sqref="L78:M81">
    <cfRule type="expression" dxfId="16" priority="44">
      <formula>$C78="SELL"</formula>
    </cfRule>
  </conditionalFormatting>
  <conditionalFormatting sqref="L83:M87">
    <cfRule type="expression" dxfId="15" priority="42">
      <formula>$C83="SELL"</formula>
    </cfRule>
  </conditionalFormatting>
  <conditionalFormatting sqref="L89:M93">
    <cfRule type="expression" dxfId="14" priority="40">
      <formula>$C89="SELL"</formula>
    </cfRule>
  </conditionalFormatting>
  <conditionalFormatting sqref="L130:M131">
    <cfRule type="expression" dxfId="13" priority="32">
      <formula>$C130="SELL"</formula>
    </cfRule>
  </conditionalFormatting>
  <conditionalFormatting sqref="L108:M114">
    <cfRule type="expression" dxfId="12" priority="29">
      <formula>$C108="SELL"</formula>
    </cfRule>
  </conditionalFormatting>
  <conditionalFormatting sqref="L116:M122">
    <cfRule type="expression" dxfId="11" priority="27">
      <formula>$C116="SELL"</formula>
    </cfRule>
  </conditionalFormatting>
  <conditionalFormatting sqref="L106:M106">
    <cfRule type="expression" dxfId="10" priority="23">
      <formula>$C106="SELL"</formula>
    </cfRule>
  </conditionalFormatting>
  <conditionalFormatting sqref="L100:M102">
    <cfRule type="expression" dxfId="9" priority="22">
      <formula>$C100="SELL"</formula>
    </cfRule>
  </conditionalFormatting>
  <conditionalFormatting sqref="L95:M98">
    <cfRule type="expression" dxfId="8" priority="20">
      <formula>$C95="SELL"</formula>
    </cfRule>
  </conditionalFormatting>
  <conditionalFormatting sqref="J2:J132">
    <cfRule type="expression" dxfId="7" priority="14">
      <formula>$C2="SELL"</formula>
    </cfRule>
  </conditionalFormatting>
  <conditionalFormatting sqref="K2:K132">
    <cfRule type="expression" dxfId="6" priority="13">
      <formula>$C2="SELL"</formula>
    </cfRule>
  </conditionalFormatting>
  <conditionalFormatting sqref="L11">
    <cfRule type="expression" dxfId="5" priority="12">
      <formula>$C11="SELL"</formula>
    </cfRule>
  </conditionalFormatting>
  <conditionalFormatting sqref="L15">
    <cfRule type="expression" dxfId="4" priority="11">
      <formula>$C15="SELL"</formula>
    </cfRule>
  </conditionalFormatting>
  <conditionalFormatting sqref="L19">
    <cfRule type="expression" dxfId="3" priority="10">
      <formula>$C19="SELL"</formula>
    </cfRule>
  </conditionalFormatting>
  <conditionalFormatting sqref="L23">
    <cfRule type="expression" dxfId="2" priority="9">
      <formula>$C23="SELL"</formula>
    </cfRule>
  </conditionalFormatting>
  <conditionalFormatting sqref="L27">
    <cfRule type="expression" dxfId="1" priority="8">
      <formula>$C27="SELL"</formula>
    </cfRule>
  </conditionalFormatting>
  <conditionalFormatting sqref="L77">
    <cfRule type="expression" dxfId="0" priority="7">
      <formula>$C77="SELL"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DOGEUSD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Shadi S</cp:lastModifiedBy>
  <dcterms:created xsi:type="dcterms:W3CDTF">2021-12-30T18:17:06Z</dcterms:created>
  <dcterms:modified xsi:type="dcterms:W3CDTF">2022-01-19T06:47:52Z</dcterms:modified>
</cp:coreProperties>
</file>